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F87955DD-2E29-4838-8B06-B877A6904391}" xr6:coauthVersionLast="46" xr6:coauthVersionMax="46" xr10:uidLastSave="{00000000-0000-0000-0000-000000000000}"/>
  <bookViews>
    <workbookView xWindow="-120" yWindow="-120" windowWidth="29040" windowHeight="15840" xr2:uid="{CBE12949-118C-47BC-9E44-BDCDEE3CE854}"/>
  </bookViews>
  <sheets>
    <sheet name="TurenGonen" sheetId="2" r:id="rId1"/>
    <sheet name="RateKit SI" sheetId="3" r:id="rId2"/>
    <sheet name="RateKit US" sheetId="4" r:id="rId3"/>
    <sheet name="SWRate" sheetId="5" r:id="rId4"/>
  </sheets>
  <definedNames>
    <definedName name="_xlnm._FilterDatabase" localSheetId="0" hidden="1">TurenGonen!$A$3:$AF$272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72" i="2" l="1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G185" i="2"/>
  <c r="AK4" i="2"/>
  <c r="AL4" i="2" s="1" a="1"/>
  <c r="AL4" i="2" s="1"/>
  <c r="AK5" i="2"/>
  <c r="AL5" i="2" s="1" a="1"/>
  <c r="AL5" i="2" s="1"/>
  <c r="AK6" i="2"/>
  <c r="AR6" i="2" s="1" a="1"/>
  <c r="AR6" i="2" s="1"/>
  <c r="AK7" i="2"/>
  <c r="AR7" i="2" s="1" a="1"/>
  <c r="AR7" i="2" s="1"/>
  <c r="AK8" i="2"/>
  <c r="AR8" i="2" s="1" a="1"/>
  <c r="AR8" i="2" s="1"/>
  <c r="AK9" i="2"/>
  <c r="AR9" i="2" s="1" a="1"/>
  <c r="AR9" i="2" s="1"/>
  <c r="AK10" i="2"/>
  <c r="AR10" i="2" s="1" a="1"/>
  <c r="AR10" i="2" s="1"/>
  <c r="AK11" i="2"/>
  <c r="AR11" i="2" s="1" a="1"/>
  <c r="AR11" i="2" s="1"/>
  <c r="AK12" i="2"/>
  <c r="AR12" i="2" s="1" a="1"/>
  <c r="AR12" i="2" s="1"/>
  <c r="AK13" i="2"/>
  <c r="AR13" i="2" s="1" a="1"/>
  <c r="AR13" i="2" s="1"/>
  <c r="AK14" i="2"/>
  <c r="AL14" i="2" s="1" a="1"/>
  <c r="AL14" i="2" s="1"/>
  <c r="AK15" i="2"/>
  <c r="AL15" i="2" s="1" a="1"/>
  <c r="AL15" i="2" s="1"/>
  <c r="AK16" i="2"/>
  <c r="AL16" i="2" s="1" a="1"/>
  <c r="AL16" i="2" s="1"/>
  <c r="AK17" i="2"/>
  <c r="AL17" i="2" s="1" a="1"/>
  <c r="AL17" i="2" s="1"/>
  <c r="AK18" i="2"/>
  <c r="AR18" i="2" s="1" a="1"/>
  <c r="AR18" i="2" s="1"/>
  <c r="AK19" i="2"/>
  <c r="AR19" i="2" s="1" a="1"/>
  <c r="AR19" i="2" s="1"/>
  <c r="AK20" i="2"/>
  <c r="AR20" i="2" s="1" a="1"/>
  <c r="AR20" i="2" s="1"/>
  <c r="AK21" i="2"/>
  <c r="AR21" i="2" s="1" a="1"/>
  <c r="AR21" i="2" s="1"/>
  <c r="AK22" i="2"/>
  <c r="AR22" i="2" s="1" a="1"/>
  <c r="AR22" i="2" s="1"/>
  <c r="AK23" i="2"/>
  <c r="AR23" i="2" s="1" a="1"/>
  <c r="AR23" i="2" s="1"/>
  <c r="AK24" i="2"/>
  <c r="AL24" i="2" s="1" a="1"/>
  <c r="AL24" i="2" s="1"/>
  <c r="AK25" i="2"/>
  <c r="AL25" i="2" s="1" a="1"/>
  <c r="AL25" i="2" s="1"/>
  <c r="AK26" i="2"/>
  <c r="AL26" i="2" s="1" a="1"/>
  <c r="AL26" i="2" s="1"/>
  <c r="AK27" i="2"/>
  <c r="AL27" i="2" s="1" a="1"/>
  <c r="AL27" i="2" s="1"/>
  <c r="AK28" i="2"/>
  <c r="AL28" i="2" s="1" a="1"/>
  <c r="AL28" i="2" s="1"/>
  <c r="AK29" i="2"/>
  <c r="AL29" i="2" s="1" a="1"/>
  <c r="AL29" i="2" s="1"/>
  <c r="AK30" i="2"/>
  <c r="AR30" i="2" s="1" a="1"/>
  <c r="AR30" i="2" s="1"/>
  <c r="AK31" i="2"/>
  <c r="AR31" i="2" s="1" a="1"/>
  <c r="AR31" i="2" s="1"/>
  <c r="AK32" i="2"/>
  <c r="AR32" i="2" s="1" a="1"/>
  <c r="AR32" i="2" s="1"/>
  <c r="AK33" i="2"/>
  <c r="AR33" i="2" s="1" a="1"/>
  <c r="AR33" i="2" s="1"/>
  <c r="AK34" i="2"/>
  <c r="AR34" i="2" s="1" a="1"/>
  <c r="AR34" i="2" s="1"/>
  <c r="AK35" i="2"/>
  <c r="AL35" i="2" s="1" a="1"/>
  <c r="AL35" i="2" s="1"/>
  <c r="AK36" i="2"/>
  <c r="AL36" i="2" s="1" a="1"/>
  <c r="AL36" i="2" s="1"/>
  <c r="AK37" i="2"/>
  <c r="AL37" i="2" s="1" a="1"/>
  <c r="AL37" i="2" s="1"/>
  <c r="AK38" i="2"/>
  <c r="AL38" i="2" s="1" a="1"/>
  <c r="AL38" i="2" s="1"/>
  <c r="AK39" i="2"/>
  <c r="AL39" i="2" s="1" a="1"/>
  <c r="AL39" i="2" s="1"/>
  <c r="AK40" i="2"/>
  <c r="AL40" i="2" s="1" a="1"/>
  <c r="AL40" i="2" s="1"/>
  <c r="AK41" i="2"/>
  <c r="AL41" i="2" s="1" a="1"/>
  <c r="AL41" i="2" s="1"/>
  <c r="AK42" i="2"/>
  <c r="AR42" i="2" s="1" a="1"/>
  <c r="AR42" i="2" s="1"/>
  <c r="AK43" i="2"/>
  <c r="AR43" i="2" s="1" a="1"/>
  <c r="AR43" i="2" s="1"/>
  <c r="AK44" i="2"/>
  <c r="AR44" i="2" s="1" a="1"/>
  <c r="AR44" i="2" s="1"/>
  <c r="AK45" i="2"/>
  <c r="AR45" i="2" s="1" a="1"/>
  <c r="AR45" i="2" s="1"/>
  <c r="AK46" i="2"/>
  <c r="AR46" i="2" s="1" a="1"/>
  <c r="AR46" i="2" s="1"/>
  <c r="AK47" i="2"/>
  <c r="AL47" i="2" s="1" a="1"/>
  <c r="AL47" i="2" s="1"/>
  <c r="AK48" i="2"/>
  <c r="AL48" i="2" s="1" a="1"/>
  <c r="AL48" i="2" s="1"/>
  <c r="AK49" i="2"/>
  <c r="AL49" i="2" s="1" a="1"/>
  <c r="AL49" i="2" s="1"/>
  <c r="AK50" i="2"/>
  <c r="AL50" i="2" s="1" a="1"/>
  <c r="AL50" i="2" s="1"/>
  <c r="AK51" i="2"/>
  <c r="AL51" i="2" s="1" a="1"/>
  <c r="AL51" i="2" s="1"/>
  <c r="AK52" i="2"/>
  <c r="AL52" i="2" s="1" a="1"/>
  <c r="AL52" i="2" s="1"/>
  <c r="AK53" i="2"/>
  <c r="AL53" i="2" s="1" a="1"/>
  <c r="AL53" i="2" s="1"/>
  <c r="AK54" i="2"/>
  <c r="AR54" i="2" s="1" a="1"/>
  <c r="AR54" i="2" s="1"/>
  <c r="AK55" i="2"/>
  <c r="AR55" i="2" s="1" a="1"/>
  <c r="AR55" i="2" s="1"/>
  <c r="AK56" i="2"/>
  <c r="AR56" i="2" s="1" a="1"/>
  <c r="AR56" i="2" s="1"/>
  <c r="AK57" i="2"/>
  <c r="AR57" i="2" s="1" a="1"/>
  <c r="AR57" i="2" s="1"/>
  <c r="AK58" i="2"/>
  <c r="AR58" i="2" s="1" a="1"/>
  <c r="AR58" i="2" s="1"/>
  <c r="AK59" i="2"/>
  <c r="AL59" i="2" s="1" a="1"/>
  <c r="AL59" i="2" s="1"/>
  <c r="AK60" i="2"/>
  <c r="AL60" i="2" s="1" a="1"/>
  <c r="AL60" i="2" s="1"/>
  <c r="AK61" i="2"/>
  <c r="AL61" i="2" s="1" a="1"/>
  <c r="AL61" i="2" s="1"/>
  <c r="AK62" i="2"/>
  <c r="AL62" i="2" s="1" a="1"/>
  <c r="AL62" i="2" s="1"/>
  <c r="AK63" i="2"/>
  <c r="AL63" i="2" s="1" a="1"/>
  <c r="AL63" i="2" s="1"/>
  <c r="AK64" i="2"/>
  <c r="AL64" i="2" s="1" a="1"/>
  <c r="AL64" i="2" s="1"/>
  <c r="AK65" i="2"/>
  <c r="AL65" i="2" s="1" a="1"/>
  <c r="AL65" i="2" s="1"/>
  <c r="AK66" i="2"/>
  <c r="AR66" i="2" s="1" a="1"/>
  <c r="AR66" i="2" s="1"/>
  <c r="AK67" i="2"/>
  <c r="AR67" i="2" s="1" a="1"/>
  <c r="AR67" i="2" s="1"/>
  <c r="AK68" i="2"/>
  <c r="AR68" i="2" s="1" a="1"/>
  <c r="AR68" i="2" s="1"/>
  <c r="AK69" i="2"/>
  <c r="AR69" i="2" s="1" a="1"/>
  <c r="AR69" i="2" s="1"/>
  <c r="AK70" i="2"/>
  <c r="AR70" i="2" s="1" a="1"/>
  <c r="AR70" i="2" s="1"/>
  <c r="AK71" i="2"/>
  <c r="AL71" i="2" s="1" a="1"/>
  <c r="AL71" i="2" s="1"/>
  <c r="AK72" i="2"/>
  <c r="AL72" i="2" s="1" a="1"/>
  <c r="AL72" i="2" s="1"/>
  <c r="AK73" i="2"/>
  <c r="AL73" i="2" s="1" a="1"/>
  <c r="AL73" i="2" s="1"/>
  <c r="AK74" i="2"/>
  <c r="AL74" i="2" s="1" a="1"/>
  <c r="AL74" i="2" s="1"/>
  <c r="AK75" i="2"/>
  <c r="AL75" i="2" s="1" a="1"/>
  <c r="AL75" i="2" s="1"/>
  <c r="AK76" i="2"/>
  <c r="AL76" i="2" s="1" a="1"/>
  <c r="AL76" i="2" s="1"/>
  <c r="AK77" i="2"/>
  <c r="AL77" i="2" s="1" a="1"/>
  <c r="AL77" i="2" s="1"/>
  <c r="AK78" i="2"/>
  <c r="AR78" i="2" s="1" a="1"/>
  <c r="AR78" i="2" s="1"/>
  <c r="AK79" i="2"/>
  <c r="AR79" i="2" s="1" a="1"/>
  <c r="AR79" i="2" s="1"/>
  <c r="AK80" i="2"/>
  <c r="AR80" i="2" s="1" a="1"/>
  <c r="AR80" i="2" s="1"/>
  <c r="AK81" i="2"/>
  <c r="AR81" i="2" s="1" a="1"/>
  <c r="AR81" i="2" s="1"/>
  <c r="AK82" i="2"/>
  <c r="AR82" i="2" s="1" a="1"/>
  <c r="AR82" i="2" s="1"/>
  <c r="AK83" i="2"/>
  <c r="AL83" i="2" s="1" a="1"/>
  <c r="AL83" i="2" s="1"/>
  <c r="AK84" i="2"/>
  <c r="AL84" i="2" s="1" a="1"/>
  <c r="AL84" i="2" s="1"/>
  <c r="AK85" i="2"/>
  <c r="AL85" i="2" s="1" a="1"/>
  <c r="AL85" i="2" s="1"/>
  <c r="AK86" i="2"/>
  <c r="AL86" i="2" s="1" a="1"/>
  <c r="AL86" i="2" s="1"/>
  <c r="AK87" i="2"/>
  <c r="AL87" i="2" s="1" a="1"/>
  <c r="AL87" i="2" s="1"/>
  <c r="AK88" i="2"/>
  <c r="AL88" i="2" s="1" a="1"/>
  <c r="AL88" i="2" s="1"/>
  <c r="AK89" i="2"/>
  <c r="AL89" i="2" s="1" a="1"/>
  <c r="AL89" i="2" s="1"/>
  <c r="AK90" i="2"/>
  <c r="AR90" i="2" s="1" a="1"/>
  <c r="AR90" i="2" s="1"/>
  <c r="AK91" i="2"/>
  <c r="AR91" i="2" s="1" a="1"/>
  <c r="AR91" i="2" s="1"/>
  <c r="AK92" i="2"/>
  <c r="AR92" i="2" s="1" a="1"/>
  <c r="AR92" i="2" s="1"/>
  <c r="AK93" i="2"/>
  <c r="AR93" i="2" s="1" a="1"/>
  <c r="AR93" i="2" s="1"/>
  <c r="AK94" i="2"/>
  <c r="AR94" i="2" s="1" a="1"/>
  <c r="AR94" i="2" s="1"/>
  <c r="AK95" i="2"/>
  <c r="AL95" i="2" s="1" a="1"/>
  <c r="AL95" i="2" s="1"/>
  <c r="AK96" i="2"/>
  <c r="AL96" i="2" s="1" a="1"/>
  <c r="AL96" i="2" s="1"/>
  <c r="AK97" i="2"/>
  <c r="AL97" i="2" s="1" a="1"/>
  <c r="AL97" i="2" s="1"/>
  <c r="AK98" i="2"/>
  <c r="AL98" i="2" s="1" a="1"/>
  <c r="AL98" i="2" s="1"/>
  <c r="AK99" i="2"/>
  <c r="AL99" i="2" s="1" a="1"/>
  <c r="AL99" i="2" s="1"/>
  <c r="AK100" i="2"/>
  <c r="AL100" i="2" s="1" a="1"/>
  <c r="AL100" i="2" s="1"/>
  <c r="AK101" i="2"/>
  <c r="AL101" i="2" s="1" a="1"/>
  <c r="AL101" i="2" s="1"/>
  <c r="AK102" i="2"/>
  <c r="AR102" i="2" s="1" a="1"/>
  <c r="AR102" i="2" s="1"/>
  <c r="AK103" i="2"/>
  <c r="AR103" i="2" s="1" a="1"/>
  <c r="AR103" i="2" s="1"/>
  <c r="AK104" i="2"/>
  <c r="AR104" i="2" s="1" a="1"/>
  <c r="AR104" i="2" s="1"/>
  <c r="AK105" i="2"/>
  <c r="AR105" i="2" s="1" a="1"/>
  <c r="AR105" i="2" s="1"/>
  <c r="AK106" i="2"/>
  <c r="AR106" i="2" s="1" a="1"/>
  <c r="AR106" i="2" s="1"/>
  <c r="AK107" i="2"/>
  <c r="AL107" i="2" s="1" a="1"/>
  <c r="AL107" i="2" s="1"/>
  <c r="AK108" i="2"/>
  <c r="AL108" i="2" s="1" a="1"/>
  <c r="AL108" i="2" s="1"/>
  <c r="AK109" i="2"/>
  <c r="AL109" i="2" s="1" a="1"/>
  <c r="AL109" i="2" s="1"/>
  <c r="AK110" i="2"/>
  <c r="AL110" i="2" s="1" a="1"/>
  <c r="AL110" i="2" s="1"/>
  <c r="AK111" i="2"/>
  <c r="AL111" i="2" s="1" a="1"/>
  <c r="AL111" i="2" s="1"/>
  <c r="AK112" i="2"/>
  <c r="AL112" i="2" s="1" a="1"/>
  <c r="AL112" i="2" s="1"/>
  <c r="AK113" i="2"/>
  <c r="AL113" i="2" s="1" a="1"/>
  <c r="AL113" i="2" s="1"/>
  <c r="AK114" i="2"/>
  <c r="AR114" i="2" s="1" a="1"/>
  <c r="AR114" i="2" s="1"/>
  <c r="AK115" i="2"/>
  <c r="AR115" i="2" s="1" a="1"/>
  <c r="AR115" i="2" s="1"/>
  <c r="AK116" i="2"/>
  <c r="AR116" i="2" s="1" a="1"/>
  <c r="AR116" i="2" s="1"/>
  <c r="AK117" i="2"/>
  <c r="AR117" i="2" s="1" a="1"/>
  <c r="AR117" i="2" s="1"/>
  <c r="AK118" i="2"/>
  <c r="AR118" i="2" s="1" a="1"/>
  <c r="AR118" i="2" s="1"/>
  <c r="AK119" i="2"/>
  <c r="AL119" i="2" s="1" a="1"/>
  <c r="AL119" i="2" s="1"/>
  <c r="AK120" i="2"/>
  <c r="AL120" i="2" s="1" a="1"/>
  <c r="AL120" i="2" s="1"/>
  <c r="AK121" i="2"/>
  <c r="AL121" i="2" s="1" a="1"/>
  <c r="AL121" i="2" s="1"/>
  <c r="AK122" i="2"/>
  <c r="AL122" i="2" s="1" a="1"/>
  <c r="AL122" i="2" s="1"/>
  <c r="AK123" i="2"/>
  <c r="AL123" i="2" s="1" a="1"/>
  <c r="AL123" i="2" s="1"/>
  <c r="AK124" i="2"/>
  <c r="AL124" i="2" s="1" a="1"/>
  <c r="AL124" i="2" s="1"/>
  <c r="AK125" i="2"/>
  <c r="AL125" i="2" s="1" a="1"/>
  <c r="AL125" i="2" s="1"/>
  <c r="AK126" i="2"/>
  <c r="AR126" i="2" s="1" a="1"/>
  <c r="AR126" i="2" s="1"/>
  <c r="AK127" i="2"/>
  <c r="AR127" i="2" s="1" a="1"/>
  <c r="AR127" i="2" s="1"/>
  <c r="AK128" i="2"/>
  <c r="AR128" i="2" s="1" a="1"/>
  <c r="AR128" i="2" s="1"/>
  <c r="AK129" i="2"/>
  <c r="AR129" i="2" s="1" a="1"/>
  <c r="AR129" i="2" s="1"/>
  <c r="AK130" i="2"/>
  <c r="AR130" i="2" s="1" a="1"/>
  <c r="AR130" i="2" s="1"/>
  <c r="AK131" i="2"/>
  <c r="AL131" i="2" s="1" a="1"/>
  <c r="AL131" i="2" s="1"/>
  <c r="AK132" i="2"/>
  <c r="AL132" i="2" s="1" a="1"/>
  <c r="AL132" i="2" s="1"/>
  <c r="AK133" i="2"/>
  <c r="AL133" i="2" s="1" a="1"/>
  <c r="AL133" i="2" s="1"/>
  <c r="AK134" i="2"/>
  <c r="AL134" i="2" s="1" a="1"/>
  <c r="AL134" i="2" s="1"/>
  <c r="AK135" i="2"/>
  <c r="AL135" i="2" s="1" a="1"/>
  <c r="AL135" i="2" s="1"/>
  <c r="AK136" i="2"/>
  <c r="AL136" i="2" s="1" a="1"/>
  <c r="AL136" i="2" s="1"/>
  <c r="AK137" i="2"/>
  <c r="AL137" i="2" s="1" a="1"/>
  <c r="AL137" i="2" s="1"/>
  <c r="AK138" i="2"/>
  <c r="AR138" i="2" s="1" a="1"/>
  <c r="AR138" i="2" s="1"/>
  <c r="AK139" i="2"/>
  <c r="AR139" i="2" s="1" a="1"/>
  <c r="AR139" i="2" s="1"/>
  <c r="AK140" i="2"/>
  <c r="AR140" i="2" s="1" a="1"/>
  <c r="AR140" i="2" s="1"/>
  <c r="AK141" i="2"/>
  <c r="AR141" i="2" s="1" a="1"/>
  <c r="AR141" i="2" s="1"/>
  <c r="AK142" i="2"/>
  <c r="AR142" i="2" s="1" a="1"/>
  <c r="AR142" i="2" s="1"/>
  <c r="AK143" i="2"/>
  <c r="AL143" i="2" s="1" a="1"/>
  <c r="AL143" i="2" s="1"/>
  <c r="AK144" i="2"/>
  <c r="AL144" i="2" s="1" a="1"/>
  <c r="AL144" i="2" s="1"/>
  <c r="AK145" i="2"/>
  <c r="AL145" i="2" s="1" a="1"/>
  <c r="AL145" i="2" s="1"/>
  <c r="AK146" i="2"/>
  <c r="AL146" i="2" s="1" a="1"/>
  <c r="AL146" i="2" s="1"/>
  <c r="AK147" i="2"/>
  <c r="AL147" i="2" s="1" a="1"/>
  <c r="AL147" i="2" s="1"/>
  <c r="AK148" i="2"/>
  <c r="AL148" i="2" s="1" a="1"/>
  <c r="AL148" i="2" s="1"/>
  <c r="AK149" i="2"/>
  <c r="AL149" i="2" s="1" a="1"/>
  <c r="AL149" i="2" s="1"/>
  <c r="AK150" i="2"/>
  <c r="AR150" i="2" s="1" a="1"/>
  <c r="AR150" i="2" s="1"/>
  <c r="AK151" i="2"/>
  <c r="AR151" i="2" s="1" a="1"/>
  <c r="AR151" i="2" s="1"/>
  <c r="AK152" i="2"/>
  <c r="AR152" i="2" s="1" a="1"/>
  <c r="AR152" i="2" s="1"/>
  <c r="AK153" i="2"/>
  <c r="AR153" i="2" s="1" a="1"/>
  <c r="AR153" i="2" s="1"/>
  <c r="AK154" i="2"/>
  <c r="AR154" i="2" s="1" a="1"/>
  <c r="AR154" i="2" s="1"/>
  <c r="AK155" i="2"/>
  <c r="AL155" i="2" s="1" a="1"/>
  <c r="AL155" i="2" s="1"/>
  <c r="AK156" i="2"/>
  <c r="AL156" i="2" s="1" a="1"/>
  <c r="AL156" i="2" s="1"/>
  <c r="AK157" i="2"/>
  <c r="AL157" i="2" s="1" a="1"/>
  <c r="AL157" i="2" s="1"/>
  <c r="AK158" i="2"/>
  <c r="AL158" i="2" s="1" a="1"/>
  <c r="AL158" i="2" s="1"/>
  <c r="AK159" i="2"/>
  <c r="AL159" i="2" s="1" a="1"/>
  <c r="AL159" i="2" s="1"/>
  <c r="AK160" i="2"/>
  <c r="AL160" i="2" s="1" a="1"/>
  <c r="AL160" i="2" s="1"/>
  <c r="AK161" i="2"/>
  <c r="AL161" i="2" s="1" a="1"/>
  <c r="AL161" i="2" s="1"/>
  <c r="AK162" i="2"/>
  <c r="AR162" i="2" s="1" a="1"/>
  <c r="AR162" i="2" s="1"/>
  <c r="AK163" i="2"/>
  <c r="AR163" i="2" s="1" a="1"/>
  <c r="AR163" i="2" s="1"/>
  <c r="AK164" i="2"/>
  <c r="AR164" i="2" s="1" a="1"/>
  <c r="AR164" i="2" s="1"/>
  <c r="AK165" i="2"/>
  <c r="AR165" i="2" s="1" a="1"/>
  <c r="AR165" i="2" s="1"/>
  <c r="AK166" i="2"/>
  <c r="AR166" i="2" s="1" a="1"/>
  <c r="AR166" i="2" s="1"/>
  <c r="AK167" i="2"/>
  <c r="AL167" i="2" s="1" a="1"/>
  <c r="AL167" i="2" s="1"/>
  <c r="AK168" i="2"/>
  <c r="AL168" i="2" s="1" a="1"/>
  <c r="AL168" i="2" s="1"/>
  <c r="AK169" i="2"/>
  <c r="AL169" i="2" s="1" a="1"/>
  <c r="AL169" i="2" s="1"/>
  <c r="AK170" i="2"/>
  <c r="AL170" i="2" s="1" a="1"/>
  <c r="AL170" i="2" s="1"/>
  <c r="AK171" i="2"/>
  <c r="AL171" i="2" s="1" a="1"/>
  <c r="AL171" i="2" s="1"/>
  <c r="AK172" i="2"/>
  <c r="AL172" i="2" s="1" a="1"/>
  <c r="AL172" i="2" s="1"/>
  <c r="AK173" i="2"/>
  <c r="AL173" i="2" s="1" a="1"/>
  <c r="AL173" i="2" s="1"/>
  <c r="AK174" i="2"/>
  <c r="AR174" i="2" s="1" a="1"/>
  <c r="AR174" i="2" s="1"/>
  <c r="AK175" i="2"/>
  <c r="AR175" i="2" s="1" a="1"/>
  <c r="AR175" i="2" s="1"/>
  <c r="AK176" i="2"/>
  <c r="AR176" i="2" s="1" a="1"/>
  <c r="AR176" i="2" s="1"/>
  <c r="AK177" i="2"/>
  <c r="AR177" i="2" s="1" a="1"/>
  <c r="AR177" i="2" s="1"/>
  <c r="AK178" i="2"/>
  <c r="AR178" i="2" s="1" a="1"/>
  <c r="AR178" i="2" s="1"/>
  <c r="AK179" i="2"/>
  <c r="AL179" i="2" s="1" a="1"/>
  <c r="AL179" i="2" s="1"/>
  <c r="AK180" i="2"/>
  <c r="AL180" i="2" s="1" a="1"/>
  <c r="AL180" i="2" s="1"/>
  <c r="AK181" i="2"/>
  <c r="AL181" i="2" s="1" a="1"/>
  <c r="AL181" i="2" s="1"/>
  <c r="AK182" i="2"/>
  <c r="AL182" i="2" s="1" a="1"/>
  <c r="AL182" i="2" s="1"/>
  <c r="AK183" i="2"/>
  <c r="AL183" i="2" s="1" a="1"/>
  <c r="AL183" i="2" s="1"/>
  <c r="AK184" i="2"/>
  <c r="AL184" i="2" s="1" a="1"/>
  <c r="AL184" i="2" s="1"/>
  <c r="AK185" i="2"/>
  <c r="AL185" i="2" s="1" a="1"/>
  <c r="AL185" i="2" s="1"/>
  <c r="AH185" i="2" s="1"/>
  <c r="AS185" i="2" s="1"/>
  <c r="AK186" i="2"/>
  <c r="AR186" i="2" s="1" a="1"/>
  <c r="AR186" i="2" s="1"/>
  <c r="AK187" i="2"/>
  <c r="AR187" i="2" s="1" a="1"/>
  <c r="AR187" i="2" s="1"/>
  <c r="AK188" i="2"/>
  <c r="AR188" i="2" s="1" a="1"/>
  <c r="AR188" i="2" s="1"/>
  <c r="AK189" i="2"/>
  <c r="AR189" i="2" s="1" a="1"/>
  <c r="AR189" i="2" s="1"/>
  <c r="AK190" i="2"/>
  <c r="AR190" i="2" s="1" a="1"/>
  <c r="AR190" i="2" s="1"/>
  <c r="AK191" i="2"/>
  <c r="AL191" i="2" s="1" a="1"/>
  <c r="AL191" i="2" s="1"/>
  <c r="AK192" i="2"/>
  <c r="AL192" i="2" s="1" a="1"/>
  <c r="AL192" i="2" s="1"/>
  <c r="AK193" i="2"/>
  <c r="AL193" i="2" s="1" a="1"/>
  <c r="AL193" i="2" s="1"/>
  <c r="AK194" i="2"/>
  <c r="AL194" i="2" s="1" a="1"/>
  <c r="AL194" i="2" s="1"/>
  <c r="AK195" i="2"/>
  <c r="AL195" i="2" s="1" a="1"/>
  <c r="AL195" i="2" s="1"/>
  <c r="AK196" i="2"/>
  <c r="AL196" i="2" s="1" a="1"/>
  <c r="AL196" i="2" s="1"/>
  <c r="AK197" i="2"/>
  <c r="AL197" i="2" s="1" a="1"/>
  <c r="AL197" i="2" s="1"/>
  <c r="AK198" i="2"/>
  <c r="AR198" i="2" s="1" a="1"/>
  <c r="AR198" i="2" s="1"/>
  <c r="AK199" i="2"/>
  <c r="AR199" i="2" s="1" a="1"/>
  <c r="AR199" i="2" s="1"/>
  <c r="AK200" i="2"/>
  <c r="AR200" i="2" s="1" a="1"/>
  <c r="AR200" i="2" s="1"/>
  <c r="AK201" i="2"/>
  <c r="AR201" i="2" s="1" a="1"/>
  <c r="AR201" i="2" s="1"/>
  <c r="AK202" i="2"/>
  <c r="AR202" i="2" s="1" a="1"/>
  <c r="AR202" i="2" s="1"/>
  <c r="AK203" i="2"/>
  <c r="AL203" i="2" s="1" a="1"/>
  <c r="AL203" i="2" s="1"/>
  <c r="AK204" i="2"/>
  <c r="AL204" i="2" s="1" a="1"/>
  <c r="AL204" i="2" s="1"/>
  <c r="AK205" i="2"/>
  <c r="AL205" i="2" s="1" a="1"/>
  <c r="AL205" i="2" s="1"/>
  <c r="AK206" i="2"/>
  <c r="AL206" i="2" s="1" a="1"/>
  <c r="AL206" i="2" s="1"/>
  <c r="AK207" i="2"/>
  <c r="AL207" i="2" s="1" a="1"/>
  <c r="AL207" i="2" s="1"/>
  <c r="AK208" i="2"/>
  <c r="AL208" i="2" s="1" a="1"/>
  <c r="AL208" i="2" s="1"/>
  <c r="AK209" i="2"/>
  <c r="AL209" i="2" s="1" a="1"/>
  <c r="AL209" i="2" s="1"/>
  <c r="AK210" i="2"/>
  <c r="AR210" i="2" s="1" a="1"/>
  <c r="AR210" i="2" s="1"/>
  <c r="AK211" i="2"/>
  <c r="AR211" i="2" s="1" a="1"/>
  <c r="AR211" i="2" s="1"/>
  <c r="AK212" i="2"/>
  <c r="AR212" i="2" s="1" a="1"/>
  <c r="AR212" i="2" s="1"/>
  <c r="AK213" i="2"/>
  <c r="AR213" i="2" s="1" a="1"/>
  <c r="AR213" i="2" s="1"/>
  <c r="AK214" i="2"/>
  <c r="AR214" i="2" s="1" a="1"/>
  <c r="AR214" i="2" s="1"/>
  <c r="AK215" i="2"/>
  <c r="AL215" i="2" s="1" a="1"/>
  <c r="AL215" i="2" s="1"/>
  <c r="AK216" i="2"/>
  <c r="AL216" i="2" s="1" a="1"/>
  <c r="AL216" i="2" s="1"/>
  <c r="AK217" i="2"/>
  <c r="AL217" i="2" s="1" a="1"/>
  <c r="AL217" i="2" s="1"/>
  <c r="AK218" i="2"/>
  <c r="AL218" i="2" s="1" a="1"/>
  <c r="AL218" i="2" s="1"/>
  <c r="AK219" i="2"/>
  <c r="AL219" i="2" s="1" a="1"/>
  <c r="AL219" i="2" s="1"/>
  <c r="AK220" i="2"/>
  <c r="AL220" i="2" s="1" a="1"/>
  <c r="AL220" i="2" s="1"/>
  <c r="AK221" i="2"/>
  <c r="AL221" i="2" s="1" a="1"/>
  <c r="AL221" i="2" s="1"/>
  <c r="AK222" i="2"/>
  <c r="AR222" i="2" s="1" a="1"/>
  <c r="AR222" i="2" s="1"/>
  <c r="AK223" i="2"/>
  <c r="AR223" i="2" s="1" a="1"/>
  <c r="AR223" i="2" s="1"/>
  <c r="AK224" i="2"/>
  <c r="AR224" i="2" s="1" a="1"/>
  <c r="AR224" i="2" s="1"/>
  <c r="AK225" i="2"/>
  <c r="AR225" i="2" s="1" a="1"/>
  <c r="AR225" i="2" s="1"/>
  <c r="AK226" i="2"/>
  <c r="AR226" i="2" s="1" a="1"/>
  <c r="AR226" i="2" s="1"/>
  <c r="AK227" i="2"/>
  <c r="AL227" i="2" s="1" a="1"/>
  <c r="AL227" i="2" s="1"/>
  <c r="AK228" i="2"/>
  <c r="AL228" i="2" s="1" a="1"/>
  <c r="AL228" i="2" s="1"/>
  <c r="AK229" i="2"/>
  <c r="AL229" i="2" s="1" a="1"/>
  <c r="AL229" i="2" s="1"/>
  <c r="AK230" i="2"/>
  <c r="AL230" i="2" s="1" a="1"/>
  <c r="AL230" i="2" s="1"/>
  <c r="AK231" i="2"/>
  <c r="AL231" i="2" s="1" a="1"/>
  <c r="AL231" i="2" s="1"/>
  <c r="AK232" i="2"/>
  <c r="AL232" i="2" s="1" a="1"/>
  <c r="AL232" i="2" s="1"/>
  <c r="AK233" i="2"/>
  <c r="AL233" i="2" s="1" a="1"/>
  <c r="AL233" i="2" s="1"/>
  <c r="AK234" i="2"/>
  <c r="AR234" i="2" s="1" a="1"/>
  <c r="AR234" i="2" s="1"/>
  <c r="AK235" i="2"/>
  <c r="AR235" i="2" s="1" a="1"/>
  <c r="AR235" i="2" s="1"/>
  <c r="AK236" i="2"/>
  <c r="AR236" i="2" s="1" a="1"/>
  <c r="AR236" i="2" s="1"/>
  <c r="AK237" i="2"/>
  <c r="AR237" i="2" s="1" a="1"/>
  <c r="AR237" i="2" s="1"/>
  <c r="AK238" i="2"/>
  <c r="AR238" i="2" s="1" a="1"/>
  <c r="AR238" i="2" s="1"/>
  <c r="AK239" i="2"/>
  <c r="AL239" i="2" s="1" a="1"/>
  <c r="AL239" i="2" s="1"/>
  <c r="AK240" i="2"/>
  <c r="AL240" i="2" s="1" a="1"/>
  <c r="AL240" i="2" s="1"/>
  <c r="AK241" i="2"/>
  <c r="AL241" i="2" s="1" a="1"/>
  <c r="AL241" i="2" s="1"/>
  <c r="AK242" i="2"/>
  <c r="AL242" i="2" s="1" a="1"/>
  <c r="AL242" i="2" s="1"/>
  <c r="AK243" i="2"/>
  <c r="AL243" i="2" s="1" a="1"/>
  <c r="AL243" i="2" s="1"/>
  <c r="AK244" i="2"/>
  <c r="AL244" i="2" s="1" a="1"/>
  <c r="AL244" i="2" s="1"/>
  <c r="AK245" i="2"/>
  <c r="AL245" i="2" s="1" a="1"/>
  <c r="AL245" i="2" s="1"/>
  <c r="AK246" i="2"/>
  <c r="AR246" i="2" s="1" a="1"/>
  <c r="AR246" i="2" s="1"/>
  <c r="AK247" i="2"/>
  <c r="AR247" i="2" s="1" a="1"/>
  <c r="AR247" i="2" s="1"/>
  <c r="AK248" i="2"/>
  <c r="AR248" i="2" s="1" a="1"/>
  <c r="AR248" i="2" s="1"/>
  <c r="AK249" i="2"/>
  <c r="AR249" i="2" s="1" a="1"/>
  <c r="AR249" i="2" s="1"/>
  <c r="AK250" i="2"/>
  <c r="AR250" i="2" s="1" a="1"/>
  <c r="AR250" i="2" s="1"/>
  <c r="AK251" i="2"/>
  <c r="AL251" i="2" s="1" a="1"/>
  <c r="AL251" i="2" s="1"/>
  <c r="AK252" i="2"/>
  <c r="AL252" i="2" s="1" a="1"/>
  <c r="AL252" i="2" s="1"/>
  <c r="AK253" i="2"/>
  <c r="AL253" i="2" s="1" a="1"/>
  <c r="AL253" i="2" s="1"/>
  <c r="AK254" i="2"/>
  <c r="AL254" i="2" s="1" a="1"/>
  <c r="AL254" i="2" s="1"/>
  <c r="AK255" i="2"/>
  <c r="AL255" i="2" s="1" a="1"/>
  <c r="AL255" i="2" s="1"/>
  <c r="AK256" i="2"/>
  <c r="AL256" i="2" s="1" a="1"/>
  <c r="AL256" i="2" s="1"/>
  <c r="AK257" i="2"/>
  <c r="AL257" i="2" s="1" a="1"/>
  <c r="AL257" i="2" s="1"/>
  <c r="AK258" i="2"/>
  <c r="AR258" i="2" s="1" a="1"/>
  <c r="AR258" i="2" s="1"/>
  <c r="AK259" i="2"/>
  <c r="AR259" i="2" s="1" a="1"/>
  <c r="AR259" i="2" s="1"/>
  <c r="AK260" i="2"/>
  <c r="AR260" i="2" s="1" a="1"/>
  <c r="AR260" i="2" s="1"/>
  <c r="AK261" i="2"/>
  <c r="AR261" i="2" s="1" a="1"/>
  <c r="AR261" i="2" s="1"/>
  <c r="AK262" i="2"/>
  <c r="AR262" i="2" s="1" a="1"/>
  <c r="AR262" i="2" s="1"/>
  <c r="AK263" i="2"/>
  <c r="AL263" i="2" s="1" a="1"/>
  <c r="AL263" i="2" s="1"/>
  <c r="AK264" i="2"/>
  <c r="AL264" i="2" s="1" a="1"/>
  <c r="AL264" i="2" s="1"/>
  <c r="AK265" i="2"/>
  <c r="AL265" i="2" s="1" a="1"/>
  <c r="AL265" i="2" s="1"/>
  <c r="AK266" i="2"/>
  <c r="AL266" i="2" s="1" a="1"/>
  <c r="AL266" i="2" s="1"/>
  <c r="AK267" i="2"/>
  <c r="AL267" i="2" s="1" a="1"/>
  <c r="AL267" i="2" s="1"/>
  <c r="AK268" i="2"/>
  <c r="AL268" i="2" s="1" a="1"/>
  <c r="AL268" i="2" s="1"/>
  <c r="AK269" i="2"/>
  <c r="AL269" i="2" s="1" a="1"/>
  <c r="AL269" i="2" s="1"/>
  <c r="AK270" i="2"/>
  <c r="AR270" i="2" s="1" a="1"/>
  <c r="AR270" i="2" s="1"/>
  <c r="AK271" i="2"/>
  <c r="AR271" i="2" s="1" a="1"/>
  <c r="AR271" i="2" s="1"/>
  <c r="AK272" i="2"/>
  <c r="AR272" i="2" s="1" a="1"/>
  <c r="AR272" i="2" s="1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J4" i="2"/>
  <c r="AP4" i="2" s="1"/>
  <c r="AJ5" i="2"/>
  <c r="AP5" i="2" s="1"/>
  <c r="AJ6" i="2"/>
  <c r="AP6" i="2" s="1"/>
  <c r="AJ7" i="2"/>
  <c r="AP7" i="2" s="1"/>
  <c r="AJ8" i="2"/>
  <c r="AP8" i="2" s="1"/>
  <c r="AJ9" i="2"/>
  <c r="AP9" i="2" s="1"/>
  <c r="AJ10" i="2"/>
  <c r="AP10" i="2" s="1"/>
  <c r="AJ11" i="2"/>
  <c r="AP11" i="2" s="1"/>
  <c r="AJ12" i="2"/>
  <c r="AP12" i="2" s="1"/>
  <c r="AJ13" i="2"/>
  <c r="AP13" i="2" s="1"/>
  <c r="AJ14" i="2"/>
  <c r="AP14" i="2" s="1"/>
  <c r="AJ15" i="2"/>
  <c r="AP15" i="2" s="1"/>
  <c r="AJ16" i="2"/>
  <c r="AP16" i="2" s="1"/>
  <c r="AJ17" i="2"/>
  <c r="AP17" i="2" s="1"/>
  <c r="AJ18" i="2"/>
  <c r="AP18" i="2" s="1"/>
  <c r="AJ19" i="2"/>
  <c r="AP19" i="2" s="1"/>
  <c r="AJ20" i="2"/>
  <c r="AP20" i="2" s="1"/>
  <c r="AJ21" i="2"/>
  <c r="AP21" i="2" s="1"/>
  <c r="AJ22" i="2"/>
  <c r="AP22" i="2" s="1"/>
  <c r="AJ23" i="2"/>
  <c r="AP23" i="2" s="1"/>
  <c r="AJ24" i="2"/>
  <c r="AP24" i="2" s="1"/>
  <c r="AJ25" i="2"/>
  <c r="AP25" i="2" s="1"/>
  <c r="AJ26" i="2"/>
  <c r="AP26" i="2" s="1"/>
  <c r="AJ27" i="2"/>
  <c r="AP27" i="2" s="1"/>
  <c r="AJ28" i="2"/>
  <c r="AP28" i="2" s="1"/>
  <c r="AJ29" i="2"/>
  <c r="AP29" i="2" s="1"/>
  <c r="AJ30" i="2"/>
  <c r="AP30" i="2" s="1"/>
  <c r="AJ31" i="2"/>
  <c r="AP31" i="2" s="1"/>
  <c r="AJ32" i="2"/>
  <c r="AP32" i="2" s="1"/>
  <c r="AJ33" i="2"/>
  <c r="AP33" i="2" s="1"/>
  <c r="AJ34" i="2"/>
  <c r="AP34" i="2" s="1"/>
  <c r="AJ35" i="2"/>
  <c r="AP35" i="2" s="1"/>
  <c r="AJ36" i="2"/>
  <c r="AP36" i="2" s="1"/>
  <c r="AJ37" i="2"/>
  <c r="AP37" i="2" s="1"/>
  <c r="AJ38" i="2"/>
  <c r="AP38" i="2" s="1"/>
  <c r="AJ39" i="2"/>
  <c r="AP39" i="2" s="1"/>
  <c r="AJ40" i="2"/>
  <c r="AP40" i="2" s="1"/>
  <c r="AJ41" i="2"/>
  <c r="AP41" i="2" s="1"/>
  <c r="AJ42" i="2"/>
  <c r="AP42" i="2" s="1"/>
  <c r="AJ43" i="2"/>
  <c r="AP43" i="2" s="1"/>
  <c r="AJ44" i="2"/>
  <c r="AP44" i="2" s="1"/>
  <c r="AJ45" i="2"/>
  <c r="AP45" i="2" s="1"/>
  <c r="AJ46" i="2"/>
  <c r="AP46" i="2" s="1"/>
  <c r="AJ47" i="2"/>
  <c r="AP47" i="2" s="1"/>
  <c r="AJ48" i="2"/>
  <c r="AP48" i="2" s="1"/>
  <c r="AJ49" i="2"/>
  <c r="AP49" i="2" s="1"/>
  <c r="AJ50" i="2"/>
  <c r="AP50" i="2" s="1"/>
  <c r="AJ51" i="2"/>
  <c r="AP51" i="2" s="1"/>
  <c r="AJ52" i="2"/>
  <c r="AP52" i="2" s="1"/>
  <c r="AJ53" i="2"/>
  <c r="AP53" i="2" s="1"/>
  <c r="AJ54" i="2"/>
  <c r="AP54" i="2" s="1"/>
  <c r="AJ55" i="2"/>
  <c r="AP55" i="2" s="1"/>
  <c r="AJ56" i="2"/>
  <c r="AP56" i="2" s="1"/>
  <c r="AJ57" i="2"/>
  <c r="AP57" i="2" s="1"/>
  <c r="AJ58" i="2"/>
  <c r="AP58" i="2" s="1"/>
  <c r="AJ59" i="2"/>
  <c r="AP59" i="2" s="1"/>
  <c r="AJ60" i="2"/>
  <c r="AP60" i="2" s="1"/>
  <c r="AJ61" i="2"/>
  <c r="AP61" i="2" s="1"/>
  <c r="AJ62" i="2"/>
  <c r="AP62" i="2" s="1"/>
  <c r="AJ63" i="2"/>
  <c r="AP63" i="2" s="1"/>
  <c r="AJ64" i="2"/>
  <c r="AP64" i="2" s="1"/>
  <c r="AJ65" i="2"/>
  <c r="AP65" i="2" s="1"/>
  <c r="AJ66" i="2"/>
  <c r="AP66" i="2" s="1"/>
  <c r="AJ67" i="2"/>
  <c r="AP67" i="2" s="1"/>
  <c r="AJ68" i="2"/>
  <c r="AP68" i="2" s="1"/>
  <c r="AJ69" i="2"/>
  <c r="AP69" i="2" s="1"/>
  <c r="AJ70" i="2"/>
  <c r="AP70" i="2" s="1"/>
  <c r="AJ71" i="2"/>
  <c r="AP71" i="2" s="1"/>
  <c r="AJ72" i="2"/>
  <c r="AP72" i="2" s="1"/>
  <c r="AJ73" i="2"/>
  <c r="AP73" i="2" s="1"/>
  <c r="AJ74" i="2"/>
  <c r="AP74" i="2" s="1"/>
  <c r="AJ75" i="2"/>
  <c r="AP75" i="2" s="1"/>
  <c r="AJ76" i="2"/>
  <c r="AP76" i="2" s="1"/>
  <c r="AJ77" i="2"/>
  <c r="AP77" i="2" s="1"/>
  <c r="AJ78" i="2"/>
  <c r="AP78" i="2" s="1"/>
  <c r="AJ79" i="2"/>
  <c r="AP79" i="2" s="1"/>
  <c r="AJ80" i="2"/>
  <c r="AP80" i="2" s="1"/>
  <c r="AJ81" i="2"/>
  <c r="AP81" i="2" s="1"/>
  <c r="AJ82" i="2"/>
  <c r="AP82" i="2" s="1"/>
  <c r="AJ83" i="2"/>
  <c r="AP83" i="2" s="1"/>
  <c r="AJ84" i="2"/>
  <c r="AP84" i="2" s="1"/>
  <c r="AJ85" i="2"/>
  <c r="AP85" i="2" s="1"/>
  <c r="AJ86" i="2"/>
  <c r="AP86" i="2" s="1"/>
  <c r="AJ87" i="2"/>
  <c r="AP87" i="2" s="1"/>
  <c r="AJ88" i="2"/>
  <c r="AP88" i="2" s="1"/>
  <c r="AJ89" i="2"/>
  <c r="AP89" i="2" s="1"/>
  <c r="AJ90" i="2"/>
  <c r="AP90" i="2" s="1"/>
  <c r="AJ91" i="2"/>
  <c r="AP91" i="2" s="1"/>
  <c r="AJ92" i="2"/>
  <c r="AP92" i="2" s="1"/>
  <c r="AJ93" i="2"/>
  <c r="AP93" i="2" s="1"/>
  <c r="AJ94" i="2"/>
  <c r="AP94" i="2" s="1"/>
  <c r="AJ95" i="2"/>
  <c r="AP95" i="2" s="1"/>
  <c r="AJ96" i="2"/>
  <c r="AP96" i="2" s="1"/>
  <c r="AJ97" i="2"/>
  <c r="AP97" i="2" s="1"/>
  <c r="AJ98" i="2"/>
  <c r="AP98" i="2" s="1"/>
  <c r="AJ99" i="2"/>
  <c r="AP99" i="2" s="1"/>
  <c r="AJ100" i="2"/>
  <c r="AP100" i="2" s="1"/>
  <c r="AJ101" i="2"/>
  <c r="AP101" i="2" s="1"/>
  <c r="AJ102" i="2"/>
  <c r="AP102" i="2" s="1"/>
  <c r="AJ103" i="2"/>
  <c r="AP103" i="2" s="1"/>
  <c r="AJ104" i="2"/>
  <c r="AP104" i="2" s="1"/>
  <c r="AJ105" i="2"/>
  <c r="AP105" i="2" s="1"/>
  <c r="AJ106" i="2"/>
  <c r="AP106" i="2" s="1"/>
  <c r="AJ107" i="2"/>
  <c r="AP107" i="2" s="1"/>
  <c r="AJ108" i="2"/>
  <c r="AP108" i="2" s="1"/>
  <c r="AJ109" i="2"/>
  <c r="AP109" i="2" s="1"/>
  <c r="AJ110" i="2"/>
  <c r="AP110" i="2" s="1"/>
  <c r="AJ111" i="2"/>
  <c r="AP111" i="2" s="1"/>
  <c r="AJ112" i="2"/>
  <c r="AP112" i="2" s="1"/>
  <c r="AJ113" i="2"/>
  <c r="AP113" i="2" s="1"/>
  <c r="AJ114" i="2"/>
  <c r="AP114" i="2" s="1"/>
  <c r="AJ115" i="2"/>
  <c r="AP115" i="2" s="1"/>
  <c r="AJ116" i="2"/>
  <c r="AP116" i="2" s="1"/>
  <c r="AJ117" i="2"/>
  <c r="AP117" i="2" s="1"/>
  <c r="AJ118" i="2"/>
  <c r="AP118" i="2" s="1"/>
  <c r="AJ119" i="2"/>
  <c r="AP119" i="2" s="1"/>
  <c r="AJ120" i="2"/>
  <c r="AP120" i="2" s="1"/>
  <c r="AJ121" i="2"/>
  <c r="AP121" i="2" s="1"/>
  <c r="AJ122" i="2"/>
  <c r="AP122" i="2" s="1"/>
  <c r="AJ123" i="2"/>
  <c r="AP123" i="2" s="1"/>
  <c r="AJ124" i="2"/>
  <c r="AP124" i="2" s="1"/>
  <c r="AJ125" i="2"/>
  <c r="AP125" i="2" s="1"/>
  <c r="AJ126" i="2"/>
  <c r="AP126" i="2" s="1"/>
  <c r="AJ127" i="2"/>
  <c r="AP127" i="2" s="1"/>
  <c r="AJ128" i="2"/>
  <c r="AP128" i="2" s="1"/>
  <c r="AJ129" i="2"/>
  <c r="AP129" i="2" s="1"/>
  <c r="AJ130" i="2"/>
  <c r="AP130" i="2" s="1"/>
  <c r="AJ131" i="2"/>
  <c r="AP131" i="2" s="1"/>
  <c r="AJ132" i="2"/>
  <c r="AP132" i="2" s="1"/>
  <c r="AJ133" i="2"/>
  <c r="AP133" i="2" s="1"/>
  <c r="AJ134" i="2"/>
  <c r="AP134" i="2" s="1"/>
  <c r="AJ135" i="2"/>
  <c r="AP135" i="2" s="1"/>
  <c r="AJ136" i="2"/>
  <c r="AP136" i="2" s="1"/>
  <c r="AJ137" i="2"/>
  <c r="AP137" i="2" s="1"/>
  <c r="AJ138" i="2"/>
  <c r="AP138" i="2" s="1"/>
  <c r="AJ139" i="2"/>
  <c r="AP139" i="2" s="1"/>
  <c r="AJ140" i="2"/>
  <c r="AP140" i="2" s="1"/>
  <c r="AJ141" i="2"/>
  <c r="AP141" i="2" s="1"/>
  <c r="AJ142" i="2"/>
  <c r="AP142" i="2" s="1"/>
  <c r="AJ143" i="2"/>
  <c r="AP143" i="2" s="1"/>
  <c r="AJ144" i="2"/>
  <c r="AP144" i="2" s="1"/>
  <c r="AJ145" i="2"/>
  <c r="AP145" i="2" s="1"/>
  <c r="AJ146" i="2"/>
  <c r="AP146" i="2" s="1"/>
  <c r="AJ147" i="2"/>
  <c r="AP147" i="2" s="1"/>
  <c r="AJ148" i="2"/>
  <c r="AP148" i="2" s="1"/>
  <c r="AJ149" i="2"/>
  <c r="AP149" i="2" s="1"/>
  <c r="AJ150" i="2"/>
  <c r="AP150" i="2" s="1"/>
  <c r="AJ151" i="2"/>
  <c r="AP151" i="2" s="1"/>
  <c r="AJ152" i="2"/>
  <c r="AP152" i="2" s="1"/>
  <c r="AJ153" i="2"/>
  <c r="AP153" i="2" s="1"/>
  <c r="AJ154" i="2"/>
  <c r="AP154" i="2" s="1"/>
  <c r="AJ155" i="2"/>
  <c r="AP155" i="2" s="1"/>
  <c r="AJ156" i="2"/>
  <c r="AP156" i="2" s="1"/>
  <c r="AJ157" i="2"/>
  <c r="AP157" i="2" s="1"/>
  <c r="AJ158" i="2"/>
  <c r="AP158" i="2" s="1"/>
  <c r="AJ159" i="2"/>
  <c r="AP159" i="2" s="1"/>
  <c r="AJ160" i="2"/>
  <c r="AP160" i="2" s="1"/>
  <c r="AJ161" i="2"/>
  <c r="AP161" i="2" s="1"/>
  <c r="AJ162" i="2"/>
  <c r="AP162" i="2" s="1"/>
  <c r="AJ163" i="2"/>
  <c r="AP163" i="2" s="1"/>
  <c r="AJ164" i="2"/>
  <c r="AP164" i="2" s="1"/>
  <c r="AJ165" i="2"/>
  <c r="AP165" i="2" s="1"/>
  <c r="AJ166" i="2"/>
  <c r="AP166" i="2" s="1"/>
  <c r="AJ167" i="2"/>
  <c r="AP167" i="2" s="1"/>
  <c r="AJ168" i="2"/>
  <c r="AP168" i="2" s="1"/>
  <c r="AJ169" i="2"/>
  <c r="AP169" i="2" s="1"/>
  <c r="AJ170" i="2"/>
  <c r="AP170" i="2" s="1"/>
  <c r="AJ171" i="2"/>
  <c r="AP171" i="2" s="1"/>
  <c r="AJ172" i="2"/>
  <c r="AP172" i="2" s="1"/>
  <c r="AJ173" i="2"/>
  <c r="AP173" i="2" s="1"/>
  <c r="AJ174" i="2"/>
  <c r="AP174" i="2" s="1"/>
  <c r="AJ175" i="2"/>
  <c r="AP175" i="2" s="1"/>
  <c r="AJ176" i="2"/>
  <c r="AP176" i="2" s="1"/>
  <c r="AJ177" i="2"/>
  <c r="AP177" i="2" s="1"/>
  <c r="AJ178" i="2"/>
  <c r="AP178" i="2" s="1"/>
  <c r="AJ179" i="2"/>
  <c r="AP179" i="2" s="1"/>
  <c r="AJ180" i="2"/>
  <c r="AP180" i="2" s="1"/>
  <c r="AJ181" i="2"/>
  <c r="AP181" i="2" s="1"/>
  <c r="AJ182" i="2"/>
  <c r="AP182" i="2" s="1"/>
  <c r="AJ183" i="2"/>
  <c r="AP183" i="2" s="1"/>
  <c r="AJ184" i="2"/>
  <c r="AP184" i="2" s="1"/>
  <c r="AJ185" i="2"/>
  <c r="AP185" i="2" s="1"/>
  <c r="AJ186" i="2"/>
  <c r="AP186" i="2" s="1"/>
  <c r="AJ187" i="2"/>
  <c r="AP187" i="2" s="1"/>
  <c r="AJ188" i="2"/>
  <c r="AP188" i="2" s="1"/>
  <c r="AJ189" i="2"/>
  <c r="AP189" i="2" s="1"/>
  <c r="AJ190" i="2"/>
  <c r="AP190" i="2" s="1"/>
  <c r="AJ191" i="2"/>
  <c r="AP191" i="2" s="1"/>
  <c r="AJ192" i="2"/>
  <c r="AP192" i="2" s="1"/>
  <c r="AJ193" i="2"/>
  <c r="AP193" i="2" s="1"/>
  <c r="AJ194" i="2"/>
  <c r="AP194" i="2" s="1"/>
  <c r="AJ195" i="2"/>
  <c r="AP195" i="2" s="1"/>
  <c r="AJ196" i="2"/>
  <c r="AP196" i="2" s="1"/>
  <c r="AJ197" i="2"/>
  <c r="AP197" i="2" s="1"/>
  <c r="AJ198" i="2"/>
  <c r="AP198" i="2" s="1"/>
  <c r="AJ199" i="2"/>
  <c r="AP199" i="2" s="1"/>
  <c r="AJ200" i="2"/>
  <c r="AP200" i="2" s="1"/>
  <c r="AJ201" i="2"/>
  <c r="AP201" i="2" s="1"/>
  <c r="AJ202" i="2"/>
  <c r="AP202" i="2" s="1"/>
  <c r="AJ203" i="2"/>
  <c r="AP203" i="2" s="1"/>
  <c r="AJ204" i="2"/>
  <c r="AP204" i="2" s="1"/>
  <c r="AJ205" i="2"/>
  <c r="AP205" i="2" s="1"/>
  <c r="AJ206" i="2"/>
  <c r="AP206" i="2" s="1"/>
  <c r="AJ207" i="2"/>
  <c r="AP207" i="2" s="1"/>
  <c r="AJ208" i="2"/>
  <c r="AP208" i="2" s="1"/>
  <c r="AJ209" i="2"/>
  <c r="AP209" i="2" s="1"/>
  <c r="AJ210" i="2"/>
  <c r="AP210" i="2" s="1"/>
  <c r="AJ211" i="2"/>
  <c r="AP211" i="2" s="1"/>
  <c r="AJ212" i="2"/>
  <c r="AP212" i="2" s="1"/>
  <c r="AJ213" i="2"/>
  <c r="AP213" i="2" s="1"/>
  <c r="AJ214" i="2"/>
  <c r="AP214" i="2" s="1"/>
  <c r="AJ215" i="2"/>
  <c r="AP215" i="2" s="1"/>
  <c r="AJ216" i="2"/>
  <c r="AP216" i="2" s="1"/>
  <c r="AJ217" i="2"/>
  <c r="AP217" i="2" s="1"/>
  <c r="AJ218" i="2"/>
  <c r="AP218" i="2" s="1"/>
  <c r="AJ219" i="2"/>
  <c r="AP219" i="2" s="1"/>
  <c r="AJ220" i="2"/>
  <c r="AP220" i="2" s="1"/>
  <c r="AJ221" i="2"/>
  <c r="AP221" i="2" s="1"/>
  <c r="AJ222" i="2"/>
  <c r="AP222" i="2" s="1"/>
  <c r="AJ223" i="2"/>
  <c r="AP223" i="2" s="1"/>
  <c r="AJ224" i="2"/>
  <c r="AP224" i="2" s="1"/>
  <c r="AJ225" i="2"/>
  <c r="AP225" i="2" s="1"/>
  <c r="AJ226" i="2"/>
  <c r="AP226" i="2" s="1"/>
  <c r="AJ227" i="2"/>
  <c r="AP227" i="2" s="1"/>
  <c r="AJ228" i="2"/>
  <c r="AP228" i="2" s="1"/>
  <c r="AJ229" i="2"/>
  <c r="AP229" i="2" s="1"/>
  <c r="AJ230" i="2"/>
  <c r="AP230" i="2" s="1"/>
  <c r="AJ231" i="2"/>
  <c r="AP231" i="2" s="1"/>
  <c r="AJ232" i="2"/>
  <c r="AP232" i="2" s="1"/>
  <c r="AJ233" i="2"/>
  <c r="AP233" i="2" s="1"/>
  <c r="AJ234" i="2"/>
  <c r="AP234" i="2" s="1"/>
  <c r="AJ235" i="2"/>
  <c r="AP235" i="2" s="1"/>
  <c r="AJ236" i="2"/>
  <c r="AP236" i="2" s="1"/>
  <c r="AJ237" i="2"/>
  <c r="AP237" i="2" s="1"/>
  <c r="AJ238" i="2"/>
  <c r="AP238" i="2" s="1"/>
  <c r="AJ239" i="2"/>
  <c r="AP239" i="2" s="1"/>
  <c r="AJ240" i="2"/>
  <c r="AP240" i="2" s="1"/>
  <c r="AJ241" i="2"/>
  <c r="AP241" i="2" s="1"/>
  <c r="AJ242" i="2"/>
  <c r="AP242" i="2" s="1"/>
  <c r="AJ243" i="2"/>
  <c r="AP243" i="2" s="1"/>
  <c r="AJ244" i="2"/>
  <c r="AP244" i="2" s="1"/>
  <c r="AJ245" i="2"/>
  <c r="AP245" i="2" s="1"/>
  <c r="AJ246" i="2"/>
  <c r="AP246" i="2" s="1"/>
  <c r="AJ247" i="2"/>
  <c r="AP247" i="2" s="1"/>
  <c r="AJ248" i="2"/>
  <c r="AP248" i="2" s="1"/>
  <c r="AJ249" i="2"/>
  <c r="AP249" i="2" s="1"/>
  <c r="AJ250" i="2"/>
  <c r="AP250" i="2" s="1"/>
  <c r="AJ251" i="2"/>
  <c r="AP251" i="2" s="1"/>
  <c r="AJ252" i="2"/>
  <c r="AP252" i="2" s="1"/>
  <c r="AJ253" i="2"/>
  <c r="AP253" i="2" s="1"/>
  <c r="AJ254" i="2"/>
  <c r="AP254" i="2" s="1"/>
  <c r="AJ255" i="2"/>
  <c r="AP255" i="2" s="1"/>
  <c r="AJ256" i="2"/>
  <c r="AP256" i="2" s="1"/>
  <c r="AJ257" i="2"/>
  <c r="AP257" i="2" s="1"/>
  <c r="AJ258" i="2"/>
  <c r="AP258" i="2" s="1"/>
  <c r="AJ259" i="2"/>
  <c r="AP259" i="2" s="1"/>
  <c r="AJ260" i="2"/>
  <c r="AP260" i="2" s="1"/>
  <c r="AJ261" i="2"/>
  <c r="AP261" i="2" s="1"/>
  <c r="AJ262" i="2"/>
  <c r="AP262" i="2" s="1"/>
  <c r="AJ263" i="2"/>
  <c r="AP263" i="2" s="1"/>
  <c r="AJ264" i="2"/>
  <c r="AP264" i="2" s="1"/>
  <c r="AJ265" i="2"/>
  <c r="AP265" i="2" s="1"/>
  <c r="AJ266" i="2"/>
  <c r="AP266" i="2" s="1"/>
  <c r="AJ267" i="2"/>
  <c r="AP267" i="2" s="1"/>
  <c r="AJ268" i="2"/>
  <c r="AP268" i="2" s="1"/>
  <c r="AJ269" i="2"/>
  <c r="AP269" i="2" s="1"/>
  <c r="AJ270" i="2"/>
  <c r="AP270" i="2" s="1"/>
  <c r="AJ271" i="2"/>
  <c r="AP271" i="2" s="1"/>
  <c r="AJ272" i="2"/>
  <c r="AP272" i="2" s="1"/>
  <c r="AI4" i="2"/>
  <c r="AQ4" i="2" s="1"/>
  <c r="AI5" i="2"/>
  <c r="AQ5" i="2" s="1"/>
  <c r="AI6" i="2"/>
  <c r="AQ6" i="2" s="1"/>
  <c r="AI7" i="2"/>
  <c r="AQ7" i="2" s="1"/>
  <c r="AI8" i="2"/>
  <c r="AQ8" i="2" s="1"/>
  <c r="AI9" i="2"/>
  <c r="AQ9" i="2" s="1"/>
  <c r="AI10" i="2"/>
  <c r="AQ10" i="2" s="1"/>
  <c r="AI11" i="2"/>
  <c r="AQ11" i="2" s="1"/>
  <c r="AI12" i="2"/>
  <c r="AQ12" i="2" s="1"/>
  <c r="AI13" i="2"/>
  <c r="AQ13" i="2" s="1"/>
  <c r="AI14" i="2"/>
  <c r="AQ14" i="2" s="1"/>
  <c r="AI15" i="2"/>
  <c r="AQ15" i="2" s="1"/>
  <c r="AI16" i="2"/>
  <c r="AQ16" i="2" s="1"/>
  <c r="AI17" i="2"/>
  <c r="AQ17" i="2" s="1"/>
  <c r="AI18" i="2"/>
  <c r="AQ18" i="2" s="1"/>
  <c r="AI19" i="2"/>
  <c r="AQ19" i="2" s="1"/>
  <c r="AI20" i="2"/>
  <c r="AQ20" i="2" s="1"/>
  <c r="AI21" i="2"/>
  <c r="AQ21" i="2" s="1"/>
  <c r="AI22" i="2"/>
  <c r="AQ22" i="2" s="1"/>
  <c r="AI23" i="2"/>
  <c r="AQ23" i="2" s="1"/>
  <c r="AI24" i="2"/>
  <c r="AQ24" i="2" s="1"/>
  <c r="AI25" i="2"/>
  <c r="AQ25" i="2" s="1"/>
  <c r="AI26" i="2"/>
  <c r="AQ26" i="2" s="1"/>
  <c r="AI27" i="2"/>
  <c r="AQ27" i="2" s="1"/>
  <c r="AI28" i="2"/>
  <c r="AQ28" i="2" s="1"/>
  <c r="AI29" i="2"/>
  <c r="AQ29" i="2" s="1"/>
  <c r="AI30" i="2"/>
  <c r="AQ30" i="2" s="1"/>
  <c r="AI31" i="2"/>
  <c r="AQ31" i="2" s="1"/>
  <c r="AI32" i="2"/>
  <c r="AQ32" i="2" s="1"/>
  <c r="AI33" i="2"/>
  <c r="AQ33" i="2" s="1"/>
  <c r="AI34" i="2"/>
  <c r="AQ34" i="2" s="1"/>
  <c r="AI35" i="2"/>
  <c r="AQ35" i="2" s="1"/>
  <c r="AI36" i="2"/>
  <c r="AQ36" i="2" s="1"/>
  <c r="AI37" i="2"/>
  <c r="AQ37" i="2" s="1"/>
  <c r="AI38" i="2"/>
  <c r="AQ38" i="2" s="1"/>
  <c r="AI39" i="2"/>
  <c r="AQ39" i="2" s="1"/>
  <c r="AI40" i="2"/>
  <c r="AQ40" i="2" s="1"/>
  <c r="AI41" i="2"/>
  <c r="AQ41" i="2" s="1"/>
  <c r="AI42" i="2"/>
  <c r="AQ42" i="2" s="1"/>
  <c r="AI43" i="2"/>
  <c r="AQ43" i="2" s="1"/>
  <c r="AI44" i="2"/>
  <c r="AQ44" i="2" s="1"/>
  <c r="AI45" i="2"/>
  <c r="AQ45" i="2" s="1"/>
  <c r="AI46" i="2"/>
  <c r="AQ46" i="2" s="1"/>
  <c r="AI47" i="2"/>
  <c r="AQ47" i="2" s="1"/>
  <c r="AI48" i="2"/>
  <c r="AQ48" i="2" s="1"/>
  <c r="AI49" i="2"/>
  <c r="AQ49" i="2" s="1"/>
  <c r="AI50" i="2"/>
  <c r="AQ50" i="2" s="1"/>
  <c r="AI51" i="2"/>
  <c r="AQ51" i="2" s="1"/>
  <c r="AI52" i="2"/>
  <c r="AQ52" i="2" s="1"/>
  <c r="AI53" i="2"/>
  <c r="AQ53" i="2" s="1"/>
  <c r="AI54" i="2"/>
  <c r="AQ54" i="2" s="1"/>
  <c r="AI55" i="2"/>
  <c r="AQ55" i="2" s="1"/>
  <c r="AI56" i="2"/>
  <c r="AQ56" i="2" s="1"/>
  <c r="AI57" i="2"/>
  <c r="AQ57" i="2" s="1"/>
  <c r="AI58" i="2"/>
  <c r="AQ58" i="2" s="1"/>
  <c r="AI59" i="2"/>
  <c r="AQ59" i="2" s="1"/>
  <c r="AI60" i="2"/>
  <c r="AQ60" i="2" s="1"/>
  <c r="AI61" i="2"/>
  <c r="AQ61" i="2" s="1"/>
  <c r="AI62" i="2"/>
  <c r="AQ62" i="2" s="1"/>
  <c r="AI63" i="2"/>
  <c r="AQ63" i="2" s="1"/>
  <c r="AI64" i="2"/>
  <c r="AQ64" i="2" s="1"/>
  <c r="AI65" i="2"/>
  <c r="AQ65" i="2" s="1"/>
  <c r="AI66" i="2"/>
  <c r="AQ66" i="2" s="1"/>
  <c r="AI67" i="2"/>
  <c r="AQ67" i="2" s="1"/>
  <c r="AI68" i="2"/>
  <c r="AQ68" i="2" s="1"/>
  <c r="AI69" i="2"/>
  <c r="AQ69" i="2" s="1"/>
  <c r="AI70" i="2"/>
  <c r="AQ70" i="2" s="1"/>
  <c r="AI71" i="2"/>
  <c r="AQ71" i="2" s="1"/>
  <c r="AI72" i="2"/>
  <c r="AQ72" i="2" s="1"/>
  <c r="AI73" i="2"/>
  <c r="AQ73" i="2" s="1"/>
  <c r="AI74" i="2"/>
  <c r="AQ74" i="2" s="1"/>
  <c r="AI75" i="2"/>
  <c r="AQ75" i="2" s="1"/>
  <c r="AI76" i="2"/>
  <c r="AQ76" i="2" s="1"/>
  <c r="AI77" i="2"/>
  <c r="AQ77" i="2" s="1"/>
  <c r="AI78" i="2"/>
  <c r="AQ78" i="2" s="1"/>
  <c r="AI79" i="2"/>
  <c r="AQ79" i="2" s="1"/>
  <c r="AI80" i="2"/>
  <c r="AQ80" i="2" s="1"/>
  <c r="AI81" i="2"/>
  <c r="AQ81" i="2" s="1"/>
  <c r="AI82" i="2"/>
  <c r="AQ82" i="2" s="1"/>
  <c r="AI83" i="2"/>
  <c r="AQ83" i="2" s="1"/>
  <c r="AI84" i="2"/>
  <c r="AQ84" i="2" s="1"/>
  <c r="AI85" i="2"/>
  <c r="AQ85" i="2" s="1"/>
  <c r="AI86" i="2"/>
  <c r="AQ86" i="2" s="1"/>
  <c r="AI87" i="2"/>
  <c r="AQ87" i="2" s="1"/>
  <c r="AI88" i="2"/>
  <c r="AQ88" i="2" s="1"/>
  <c r="AI89" i="2"/>
  <c r="AQ89" i="2" s="1"/>
  <c r="AI90" i="2"/>
  <c r="AQ90" i="2" s="1"/>
  <c r="AI91" i="2"/>
  <c r="AQ91" i="2" s="1"/>
  <c r="AI92" i="2"/>
  <c r="AQ92" i="2" s="1"/>
  <c r="AI93" i="2"/>
  <c r="AQ93" i="2" s="1"/>
  <c r="AI94" i="2"/>
  <c r="AQ94" i="2" s="1"/>
  <c r="AI95" i="2"/>
  <c r="AQ95" i="2" s="1"/>
  <c r="AI96" i="2"/>
  <c r="AQ96" i="2" s="1"/>
  <c r="AI97" i="2"/>
  <c r="AQ97" i="2" s="1"/>
  <c r="AI98" i="2"/>
  <c r="AQ98" i="2" s="1"/>
  <c r="AI99" i="2"/>
  <c r="AQ99" i="2" s="1"/>
  <c r="AI100" i="2"/>
  <c r="AQ100" i="2" s="1"/>
  <c r="AI101" i="2"/>
  <c r="AQ101" i="2" s="1"/>
  <c r="AI102" i="2"/>
  <c r="AQ102" i="2" s="1"/>
  <c r="AI103" i="2"/>
  <c r="AQ103" i="2" s="1"/>
  <c r="AI104" i="2"/>
  <c r="AQ104" i="2" s="1"/>
  <c r="AI105" i="2"/>
  <c r="AQ105" i="2" s="1"/>
  <c r="AI106" i="2"/>
  <c r="AQ106" i="2" s="1"/>
  <c r="AI107" i="2"/>
  <c r="AQ107" i="2" s="1"/>
  <c r="AI108" i="2"/>
  <c r="AQ108" i="2" s="1"/>
  <c r="AI109" i="2"/>
  <c r="AQ109" i="2" s="1"/>
  <c r="AI110" i="2"/>
  <c r="AQ110" i="2" s="1"/>
  <c r="AI111" i="2"/>
  <c r="AQ111" i="2" s="1"/>
  <c r="AI112" i="2"/>
  <c r="AQ112" i="2" s="1"/>
  <c r="AI113" i="2"/>
  <c r="AQ113" i="2" s="1"/>
  <c r="AI114" i="2"/>
  <c r="AQ114" i="2" s="1"/>
  <c r="AI115" i="2"/>
  <c r="AQ115" i="2" s="1"/>
  <c r="AI116" i="2"/>
  <c r="AQ116" i="2" s="1"/>
  <c r="AI117" i="2"/>
  <c r="AQ117" i="2" s="1"/>
  <c r="AI118" i="2"/>
  <c r="AQ118" i="2" s="1"/>
  <c r="AI119" i="2"/>
  <c r="AQ119" i="2" s="1"/>
  <c r="AI120" i="2"/>
  <c r="AQ120" i="2" s="1"/>
  <c r="AI121" i="2"/>
  <c r="AQ121" i="2" s="1"/>
  <c r="AI122" i="2"/>
  <c r="AQ122" i="2" s="1"/>
  <c r="AI123" i="2"/>
  <c r="AQ123" i="2" s="1"/>
  <c r="AI124" i="2"/>
  <c r="AQ124" i="2" s="1"/>
  <c r="AI125" i="2"/>
  <c r="AQ125" i="2" s="1"/>
  <c r="AI126" i="2"/>
  <c r="AQ126" i="2" s="1"/>
  <c r="AI127" i="2"/>
  <c r="AQ127" i="2" s="1"/>
  <c r="AI128" i="2"/>
  <c r="AQ128" i="2" s="1"/>
  <c r="AI129" i="2"/>
  <c r="AQ129" i="2" s="1"/>
  <c r="AI130" i="2"/>
  <c r="AQ130" i="2" s="1"/>
  <c r="AI131" i="2"/>
  <c r="AQ131" i="2" s="1"/>
  <c r="AI132" i="2"/>
  <c r="AQ132" i="2" s="1"/>
  <c r="AI133" i="2"/>
  <c r="AQ133" i="2" s="1"/>
  <c r="AI134" i="2"/>
  <c r="AQ134" i="2" s="1"/>
  <c r="AI135" i="2"/>
  <c r="AQ135" i="2" s="1"/>
  <c r="AI136" i="2"/>
  <c r="AQ136" i="2" s="1"/>
  <c r="AI137" i="2"/>
  <c r="AQ137" i="2" s="1"/>
  <c r="AI138" i="2"/>
  <c r="AQ138" i="2" s="1"/>
  <c r="AI139" i="2"/>
  <c r="AQ139" i="2" s="1"/>
  <c r="AI140" i="2"/>
  <c r="AQ140" i="2" s="1"/>
  <c r="AI141" i="2"/>
  <c r="AQ141" i="2" s="1"/>
  <c r="AI142" i="2"/>
  <c r="AQ142" i="2" s="1"/>
  <c r="AI143" i="2"/>
  <c r="AQ143" i="2" s="1"/>
  <c r="AI144" i="2"/>
  <c r="AQ144" i="2" s="1"/>
  <c r="AI145" i="2"/>
  <c r="AQ145" i="2" s="1"/>
  <c r="AI146" i="2"/>
  <c r="AQ146" i="2" s="1"/>
  <c r="AI147" i="2"/>
  <c r="AQ147" i="2" s="1"/>
  <c r="AI148" i="2"/>
  <c r="AQ148" i="2" s="1"/>
  <c r="AI149" i="2"/>
  <c r="AQ149" i="2" s="1"/>
  <c r="AI150" i="2"/>
  <c r="AQ150" i="2" s="1"/>
  <c r="AI151" i="2"/>
  <c r="AQ151" i="2" s="1"/>
  <c r="AI152" i="2"/>
  <c r="AQ152" i="2" s="1"/>
  <c r="AI153" i="2"/>
  <c r="AQ153" i="2" s="1"/>
  <c r="AI154" i="2"/>
  <c r="AQ154" i="2" s="1"/>
  <c r="AI155" i="2"/>
  <c r="AQ155" i="2" s="1"/>
  <c r="AI156" i="2"/>
  <c r="AQ156" i="2" s="1"/>
  <c r="AI157" i="2"/>
  <c r="AQ157" i="2" s="1"/>
  <c r="AI158" i="2"/>
  <c r="AQ158" i="2" s="1"/>
  <c r="AI159" i="2"/>
  <c r="AQ159" i="2" s="1"/>
  <c r="AI160" i="2"/>
  <c r="AQ160" i="2" s="1"/>
  <c r="AI161" i="2"/>
  <c r="AQ161" i="2" s="1"/>
  <c r="AI162" i="2"/>
  <c r="AQ162" i="2" s="1"/>
  <c r="AI163" i="2"/>
  <c r="AQ163" i="2" s="1"/>
  <c r="AI164" i="2"/>
  <c r="AQ164" i="2" s="1"/>
  <c r="AI165" i="2"/>
  <c r="AQ165" i="2" s="1"/>
  <c r="AI166" i="2"/>
  <c r="AQ166" i="2" s="1"/>
  <c r="AI167" i="2"/>
  <c r="AQ167" i="2" s="1"/>
  <c r="AI168" i="2"/>
  <c r="AQ168" i="2" s="1"/>
  <c r="AI169" i="2"/>
  <c r="AQ169" i="2" s="1"/>
  <c r="AI170" i="2"/>
  <c r="AQ170" i="2" s="1"/>
  <c r="AI171" i="2"/>
  <c r="AQ171" i="2" s="1"/>
  <c r="AI172" i="2"/>
  <c r="AQ172" i="2" s="1"/>
  <c r="AI173" i="2"/>
  <c r="AQ173" i="2" s="1"/>
  <c r="AI174" i="2"/>
  <c r="AQ174" i="2" s="1"/>
  <c r="AI175" i="2"/>
  <c r="AQ175" i="2" s="1"/>
  <c r="AI176" i="2"/>
  <c r="AQ176" i="2" s="1"/>
  <c r="AI177" i="2"/>
  <c r="AQ177" i="2" s="1"/>
  <c r="AI178" i="2"/>
  <c r="AQ178" i="2" s="1"/>
  <c r="AI179" i="2"/>
  <c r="AQ179" i="2" s="1"/>
  <c r="AI180" i="2"/>
  <c r="AQ180" i="2" s="1"/>
  <c r="AI181" i="2"/>
  <c r="AQ181" i="2" s="1"/>
  <c r="AI182" i="2"/>
  <c r="AQ182" i="2" s="1"/>
  <c r="AI183" i="2"/>
  <c r="AQ183" i="2" s="1"/>
  <c r="AI184" i="2"/>
  <c r="AQ184" i="2" s="1"/>
  <c r="AI185" i="2"/>
  <c r="AQ185" i="2" s="1"/>
  <c r="AI186" i="2"/>
  <c r="AQ186" i="2" s="1"/>
  <c r="AI187" i="2"/>
  <c r="AQ187" i="2" s="1"/>
  <c r="AI188" i="2"/>
  <c r="AQ188" i="2" s="1"/>
  <c r="AI189" i="2"/>
  <c r="AQ189" i="2" s="1"/>
  <c r="AI190" i="2"/>
  <c r="AQ190" i="2" s="1"/>
  <c r="AI191" i="2"/>
  <c r="AQ191" i="2" s="1"/>
  <c r="AI192" i="2"/>
  <c r="AQ192" i="2" s="1"/>
  <c r="AI193" i="2"/>
  <c r="AQ193" i="2" s="1"/>
  <c r="AI194" i="2"/>
  <c r="AQ194" i="2" s="1"/>
  <c r="AI195" i="2"/>
  <c r="AQ195" i="2" s="1"/>
  <c r="AI196" i="2"/>
  <c r="AQ196" i="2" s="1"/>
  <c r="AI197" i="2"/>
  <c r="AQ197" i="2" s="1"/>
  <c r="AI198" i="2"/>
  <c r="AQ198" i="2" s="1"/>
  <c r="AI199" i="2"/>
  <c r="AQ199" i="2" s="1"/>
  <c r="AI200" i="2"/>
  <c r="AQ200" i="2" s="1"/>
  <c r="AI201" i="2"/>
  <c r="AQ201" i="2" s="1"/>
  <c r="AI202" i="2"/>
  <c r="AQ202" i="2" s="1"/>
  <c r="AI203" i="2"/>
  <c r="AQ203" i="2" s="1"/>
  <c r="AI204" i="2"/>
  <c r="AQ204" i="2" s="1"/>
  <c r="AI205" i="2"/>
  <c r="AQ205" i="2" s="1"/>
  <c r="AI206" i="2"/>
  <c r="AQ206" i="2" s="1"/>
  <c r="AI207" i="2"/>
  <c r="AQ207" i="2" s="1"/>
  <c r="AI208" i="2"/>
  <c r="AQ208" i="2" s="1"/>
  <c r="AI209" i="2"/>
  <c r="AQ209" i="2" s="1"/>
  <c r="AI210" i="2"/>
  <c r="AQ210" i="2" s="1"/>
  <c r="AI211" i="2"/>
  <c r="AQ211" i="2" s="1"/>
  <c r="AI212" i="2"/>
  <c r="AQ212" i="2" s="1"/>
  <c r="AI213" i="2"/>
  <c r="AQ213" i="2" s="1"/>
  <c r="AI214" i="2"/>
  <c r="AQ214" i="2" s="1"/>
  <c r="AI215" i="2"/>
  <c r="AQ215" i="2" s="1"/>
  <c r="AI216" i="2"/>
  <c r="AQ216" i="2" s="1"/>
  <c r="AI217" i="2"/>
  <c r="AQ217" i="2" s="1"/>
  <c r="AI218" i="2"/>
  <c r="AQ218" i="2" s="1"/>
  <c r="AI219" i="2"/>
  <c r="AQ219" i="2" s="1"/>
  <c r="AI220" i="2"/>
  <c r="AQ220" i="2" s="1"/>
  <c r="AI221" i="2"/>
  <c r="AQ221" i="2" s="1"/>
  <c r="AI222" i="2"/>
  <c r="AQ222" i="2" s="1"/>
  <c r="AI223" i="2"/>
  <c r="AQ223" i="2" s="1"/>
  <c r="AI224" i="2"/>
  <c r="AQ224" i="2" s="1"/>
  <c r="AI225" i="2"/>
  <c r="AQ225" i="2" s="1"/>
  <c r="AI226" i="2"/>
  <c r="AQ226" i="2" s="1"/>
  <c r="AI227" i="2"/>
  <c r="AQ227" i="2" s="1"/>
  <c r="AI228" i="2"/>
  <c r="AQ228" i="2" s="1"/>
  <c r="AI229" i="2"/>
  <c r="AQ229" i="2" s="1"/>
  <c r="AI230" i="2"/>
  <c r="AQ230" i="2" s="1"/>
  <c r="AI231" i="2"/>
  <c r="AQ231" i="2" s="1"/>
  <c r="AI232" i="2"/>
  <c r="AQ232" i="2" s="1"/>
  <c r="AI233" i="2"/>
  <c r="AQ233" i="2" s="1"/>
  <c r="AI234" i="2"/>
  <c r="AQ234" i="2" s="1"/>
  <c r="AI235" i="2"/>
  <c r="AQ235" i="2" s="1"/>
  <c r="AI236" i="2"/>
  <c r="AQ236" i="2" s="1"/>
  <c r="AI237" i="2"/>
  <c r="AQ237" i="2" s="1"/>
  <c r="AI238" i="2"/>
  <c r="AQ238" i="2" s="1"/>
  <c r="AI239" i="2"/>
  <c r="AQ239" i="2" s="1"/>
  <c r="AI240" i="2"/>
  <c r="AQ240" i="2" s="1"/>
  <c r="AI241" i="2"/>
  <c r="AQ241" i="2" s="1"/>
  <c r="AI242" i="2"/>
  <c r="AQ242" i="2" s="1"/>
  <c r="AI243" i="2"/>
  <c r="AQ243" i="2" s="1"/>
  <c r="AI244" i="2"/>
  <c r="AQ244" i="2" s="1"/>
  <c r="AI245" i="2"/>
  <c r="AQ245" i="2" s="1"/>
  <c r="AI246" i="2"/>
  <c r="AQ246" i="2" s="1"/>
  <c r="AI247" i="2"/>
  <c r="AQ247" i="2" s="1"/>
  <c r="AI248" i="2"/>
  <c r="AQ248" i="2" s="1"/>
  <c r="AI249" i="2"/>
  <c r="AQ249" i="2" s="1"/>
  <c r="AI250" i="2"/>
  <c r="AQ250" i="2" s="1"/>
  <c r="AI251" i="2"/>
  <c r="AQ251" i="2" s="1"/>
  <c r="AI252" i="2"/>
  <c r="AQ252" i="2" s="1"/>
  <c r="AI253" i="2"/>
  <c r="AQ253" i="2" s="1"/>
  <c r="AI254" i="2"/>
  <c r="AQ254" i="2" s="1"/>
  <c r="AI255" i="2"/>
  <c r="AQ255" i="2" s="1"/>
  <c r="AI256" i="2"/>
  <c r="AQ256" i="2" s="1"/>
  <c r="AI257" i="2"/>
  <c r="AQ257" i="2" s="1"/>
  <c r="AI258" i="2"/>
  <c r="AQ258" i="2" s="1"/>
  <c r="AI259" i="2"/>
  <c r="AQ259" i="2" s="1"/>
  <c r="AI260" i="2"/>
  <c r="AQ260" i="2" s="1"/>
  <c r="AI261" i="2"/>
  <c r="AQ261" i="2" s="1"/>
  <c r="AI262" i="2"/>
  <c r="AQ262" i="2" s="1"/>
  <c r="AI263" i="2"/>
  <c r="AQ263" i="2" s="1"/>
  <c r="AI264" i="2"/>
  <c r="AQ264" i="2" s="1"/>
  <c r="AI265" i="2"/>
  <c r="AQ265" i="2" s="1"/>
  <c r="AI266" i="2"/>
  <c r="AQ266" i="2" s="1"/>
  <c r="AI267" i="2"/>
  <c r="AQ267" i="2" s="1"/>
  <c r="AI268" i="2"/>
  <c r="AQ268" i="2" s="1"/>
  <c r="AI269" i="2"/>
  <c r="AQ269" i="2" s="1"/>
  <c r="AI270" i="2"/>
  <c r="AQ270" i="2" s="1"/>
  <c r="AI271" i="2"/>
  <c r="AQ271" i="2" s="1"/>
  <c r="AI272" i="2"/>
  <c r="AQ272" i="2" s="1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H35" i="2" s="1"/>
  <c r="AS35" i="2" s="1"/>
  <c r="AG36" i="2"/>
  <c r="AG37" i="2"/>
  <c r="AG38" i="2"/>
  <c r="AG39" i="2"/>
  <c r="AG40" i="2"/>
  <c r="AG41" i="2"/>
  <c r="AG42" i="2"/>
  <c r="AG43" i="2"/>
  <c r="AG44" i="2"/>
  <c r="AG45" i="2"/>
  <c r="AG46" i="2"/>
  <c r="AG47" i="2"/>
  <c r="AH47" i="2" s="1"/>
  <c r="AS47" i="2" s="1"/>
  <c r="AG48" i="2"/>
  <c r="AG49" i="2"/>
  <c r="AG50" i="2"/>
  <c r="AG51" i="2"/>
  <c r="AG52" i="2"/>
  <c r="AG53" i="2"/>
  <c r="AG54" i="2"/>
  <c r="AG55" i="2"/>
  <c r="AG56" i="2"/>
  <c r="AG57" i="2"/>
  <c r="AG58" i="2"/>
  <c r="AG59" i="2"/>
  <c r="AH59" i="2" s="1"/>
  <c r="AS59" i="2" s="1"/>
  <c r="AG60" i="2"/>
  <c r="AG61" i="2"/>
  <c r="AG62" i="2"/>
  <c r="AG63" i="2"/>
  <c r="AG64" i="2"/>
  <c r="AG65" i="2"/>
  <c r="AG66" i="2"/>
  <c r="AG67" i="2"/>
  <c r="AG68" i="2"/>
  <c r="AG69" i="2"/>
  <c r="AG70" i="2"/>
  <c r="AG71" i="2"/>
  <c r="AH71" i="2" s="1"/>
  <c r="AS71" i="2" s="1"/>
  <c r="AG72" i="2"/>
  <c r="AG73" i="2"/>
  <c r="AG74" i="2"/>
  <c r="AG75" i="2"/>
  <c r="AG76" i="2"/>
  <c r="AG77" i="2"/>
  <c r="AG78" i="2"/>
  <c r="AG79" i="2"/>
  <c r="AG80" i="2"/>
  <c r="AG81" i="2"/>
  <c r="AG82" i="2"/>
  <c r="AG83" i="2"/>
  <c r="AH83" i="2" s="1"/>
  <c r="AS83" i="2" s="1"/>
  <c r="AG84" i="2"/>
  <c r="AG85" i="2"/>
  <c r="AG86" i="2"/>
  <c r="AG87" i="2"/>
  <c r="AG88" i="2"/>
  <c r="AG89" i="2"/>
  <c r="AG90" i="2"/>
  <c r="AG91" i="2"/>
  <c r="AG92" i="2"/>
  <c r="AG93" i="2"/>
  <c r="AG94" i="2"/>
  <c r="AG95" i="2"/>
  <c r="AH95" i="2" s="1"/>
  <c r="AS95" i="2" s="1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H107" i="2" s="1"/>
  <c r="AS107" i="2" s="1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H119" i="2" s="1"/>
  <c r="AS119" i="2" s="1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H131" i="2" s="1"/>
  <c r="AS131" i="2" s="1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H143" i="2" s="1"/>
  <c r="AS143" i="2" s="1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H155" i="2" s="1"/>
  <c r="AS155" i="2" s="1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H167" i="2" s="1"/>
  <c r="AS167" i="2" s="1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H179" i="2" s="1"/>
  <c r="AS179" i="2" s="1"/>
  <c r="AG180" i="2"/>
  <c r="AG181" i="2"/>
  <c r="AG182" i="2"/>
  <c r="AG183" i="2"/>
  <c r="AG184" i="2"/>
  <c r="AG186" i="2"/>
  <c r="AG187" i="2"/>
  <c r="AG188" i="2"/>
  <c r="AG189" i="2"/>
  <c r="AG190" i="2"/>
  <c r="AG191" i="2"/>
  <c r="AH191" i="2" s="1"/>
  <c r="AS191" i="2" s="1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H203" i="2" s="1"/>
  <c r="AS203" i="2" s="1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H215" i="2" s="1"/>
  <c r="AS215" i="2" s="1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H227" i="2" s="1"/>
  <c r="AS227" i="2" s="1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H239" i="2" s="1"/>
  <c r="AS239" i="2" s="1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H251" i="2" s="1"/>
  <c r="AS251" i="2" s="1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H263" i="2" s="1"/>
  <c r="AS263" i="2" s="1"/>
  <c r="AG264" i="2"/>
  <c r="AG265" i="2"/>
  <c r="AG266" i="2"/>
  <c r="AG267" i="2"/>
  <c r="AG268" i="2"/>
  <c r="AG269" i="2"/>
  <c r="AG270" i="2"/>
  <c r="AG271" i="2"/>
  <c r="AG272" i="2"/>
  <c r="AH112" i="2" l="1"/>
  <c r="AS112" i="2" s="1"/>
  <c r="AH100" i="2"/>
  <c r="AS100" i="2" s="1"/>
  <c r="AH88" i="2"/>
  <c r="AS88" i="2" s="1"/>
  <c r="AH28" i="2"/>
  <c r="AS28" i="2" s="1"/>
  <c r="AH16" i="2"/>
  <c r="AS16" i="2" s="1"/>
  <c r="AH4" i="2"/>
  <c r="AS4" i="2" s="1"/>
  <c r="AH124" i="2"/>
  <c r="AS124" i="2" s="1"/>
  <c r="AH40" i="2"/>
  <c r="AS40" i="2" s="1"/>
  <c r="AH52" i="2"/>
  <c r="AS52" i="2" s="1"/>
  <c r="AH64" i="2"/>
  <c r="AS64" i="2" s="1"/>
  <c r="AH76" i="2"/>
  <c r="AS76" i="2" s="1"/>
  <c r="AN9" i="2"/>
  <c r="AN10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62" i="2" s="1"/>
  <c r="AN163" i="2" s="1"/>
  <c r="AN164" i="2" s="1"/>
  <c r="AN165" i="2" s="1"/>
  <c r="AN166" i="2" s="1"/>
  <c r="AN167" i="2" s="1"/>
  <c r="AN170" i="2" s="1"/>
  <c r="AN171" i="2" s="1"/>
  <c r="AN172" i="2" s="1"/>
  <c r="AN173" i="2" s="1"/>
  <c r="AN174" i="2" s="1"/>
  <c r="AN175" i="2" s="1"/>
  <c r="AN177" i="2" s="1"/>
  <c r="AN178" i="2" s="1"/>
  <c r="AN179" i="2" s="1"/>
  <c r="AN180" i="2" s="1"/>
  <c r="AN181" i="2" s="1"/>
  <c r="AN182" i="2" s="1"/>
  <c r="AN183" i="2" s="1"/>
  <c r="AN184" i="2" s="1"/>
  <c r="AN192" i="2" s="1"/>
  <c r="AN193" i="2" s="1"/>
  <c r="AN195" i="2" s="1"/>
  <c r="AN196" i="2" s="1"/>
  <c r="AH269" i="2"/>
  <c r="AS269" i="2" s="1"/>
  <c r="AH257" i="2"/>
  <c r="AS257" i="2" s="1"/>
  <c r="AH245" i="2"/>
  <c r="AS245" i="2" s="1"/>
  <c r="AH233" i="2"/>
  <c r="AS233" i="2" s="1"/>
  <c r="AH221" i="2"/>
  <c r="AS221" i="2" s="1"/>
  <c r="AH209" i="2"/>
  <c r="AS209" i="2" s="1"/>
  <c r="AH197" i="2"/>
  <c r="AS197" i="2" s="1"/>
  <c r="AH173" i="2"/>
  <c r="AS173" i="2" s="1"/>
  <c r="AH161" i="2"/>
  <c r="AS161" i="2" s="1"/>
  <c r="AH149" i="2"/>
  <c r="AS149" i="2" s="1"/>
  <c r="AH137" i="2"/>
  <c r="AS137" i="2" s="1"/>
  <c r="AH125" i="2"/>
  <c r="AS125" i="2" s="1"/>
  <c r="AH113" i="2"/>
  <c r="AS113" i="2" s="1"/>
  <c r="AH101" i="2"/>
  <c r="AS101" i="2" s="1"/>
  <c r="AH89" i="2"/>
  <c r="AS89" i="2" s="1"/>
  <c r="AH77" i="2"/>
  <c r="AS77" i="2" s="1"/>
  <c r="AH65" i="2"/>
  <c r="AS65" i="2" s="1"/>
  <c r="AH53" i="2"/>
  <c r="AS53" i="2" s="1"/>
  <c r="AH41" i="2"/>
  <c r="AS41" i="2" s="1"/>
  <c r="AH29" i="2"/>
  <c r="AS29" i="2" s="1"/>
  <c r="AH17" i="2"/>
  <c r="AS17" i="2" s="1"/>
  <c r="AH5" i="2"/>
  <c r="AS5" i="2" s="1"/>
  <c r="AH267" i="2"/>
  <c r="AS267" i="2" s="1"/>
  <c r="AH255" i="2"/>
  <c r="AS255" i="2" s="1"/>
  <c r="AH243" i="2"/>
  <c r="AS243" i="2" s="1"/>
  <c r="AH231" i="2"/>
  <c r="AS231" i="2" s="1"/>
  <c r="AH219" i="2"/>
  <c r="AS219" i="2" s="1"/>
  <c r="AH207" i="2"/>
  <c r="AS207" i="2" s="1"/>
  <c r="AH195" i="2"/>
  <c r="AS195" i="2" s="1"/>
  <c r="AH183" i="2"/>
  <c r="AS183" i="2" s="1"/>
  <c r="AH171" i="2"/>
  <c r="AS171" i="2" s="1"/>
  <c r="AH159" i="2"/>
  <c r="AS159" i="2" s="1"/>
  <c r="AH147" i="2"/>
  <c r="AS147" i="2" s="1"/>
  <c r="AH135" i="2"/>
  <c r="AS135" i="2" s="1"/>
  <c r="AH123" i="2"/>
  <c r="AS123" i="2" s="1"/>
  <c r="AH111" i="2"/>
  <c r="AS111" i="2" s="1"/>
  <c r="AH99" i="2"/>
  <c r="AS99" i="2" s="1"/>
  <c r="AH87" i="2"/>
  <c r="AS87" i="2" s="1"/>
  <c r="AH75" i="2"/>
  <c r="AS75" i="2" s="1"/>
  <c r="AH63" i="2"/>
  <c r="AS63" i="2" s="1"/>
  <c r="AH51" i="2"/>
  <c r="AS51" i="2" s="1"/>
  <c r="AH39" i="2"/>
  <c r="AS39" i="2" s="1"/>
  <c r="AH27" i="2"/>
  <c r="AS27" i="2" s="1"/>
  <c r="AH15" i="2"/>
  <c r="AS15" i="2" s="1"/>
  <c r="AH206" i="2"/>
  <c r="AS206" i="2" s="1"/>
  <c r="AH134" i="2"/>
  <c r="AS134" i="2" s="1"/>
  <c r="AH98" i="2"/>
  <c r="AS98" i="2" s="1"/>
  <c r="AH74" i="2"/>
  <c r="AS74" i="2" s="1"/>
  <c r="AH133" i="2"/>
  <c r="AS133" i="2" s="1"/>
  <c r="AH218" i="2"/>
  <c r="AS218" i="2" s="1"/>
  <c r="AH146" i="2"/>
  <c r="AS146" i="2" s="1"/>
  <c r="AH86" i="2"/>
  <c r="AS86" i="2" s="1"/>
  <c r="AH14" i="2"/>
  <c r="AS14" i="2" s="1"/>
  <c r="AH170" i="2"/>
  <c r="AS170" i="2" s="1"/>
  <c r="AH50" i="2"/>
  <c r="AS50" i="2" s="1"/>
  <c r="AH254" i="2"/>
  <c r="AS254" i="2" s="1"/>
  <c r="AH158" i="2"/>
  <c r="AS158" i="2" s="1"/>
  <c r="AH62" i="2"/>
  <c r="AS62" i="2" s="1"/>
  <c r="AH266" i="2"/>
  <c r="AS266" i="2" s="1"/>
  <c r="AH182" i="2"/>
  <c r="AS182" i="2" s="1"/>
  <c r="AH230" i="2"/>
  <c r="AS230" i="2" s="1"/>
  <c r="AH110" i="2"/>
  <c r="AS110" i="2" s="1"/>
  <c r="AH38" i="2"/>
  <c r="AS38" i="2" s="1"/>
  <c r="AH242" i="2"/>
  <c r="AS242" i="2" s="1"/>
  <c r="AH122" i="2"/>
  <c r="AS122" i="2" s="1"/>
  <c r="AH26" i="2"/>
  <c r="AS26" i="2" s="1"/>
  <c r="AH194" i="2"/>
  <c r="AS194" i="2" s="1"/>
  <c r="AH244" i="2"/>
  <c r="AS244" i="2" s="1"/>
  <c r="AH232" i="2"/>
  <c r="AS232" i="2" s="1"/>
  <c r="AH220" i="2"/>
  <c r="AS220" i="2" s="1"/>
  <c r="AH208" i="2"/>
  <c r="AS208" i="2" s="1"/>
  <c r="AH196" i="2"/>
  <c r="AS196" i="2" s="1"/>
  <c r="AH184" i="2"/>
  <c r="AS184" i="2" s="1"/>
  <c r="AH172" i="2"/>
  <c r="AS172" i="2" s="1"/>
  <c r="AH160" i="2"/>
  <c r="AS160" i="2" s="1"/>
  <c r="AH148" i="2"/>
  <c r="AS148" i="2" s="1"/>
  <c r="AH136" i="2"/>
  <c r="AS136" i="2" s="1"/>
  <c r="AH265" i="2"/>
  <c r="AS265" i="2" s="1"/>
  <c r="AH253" i="2"/>
  <c r="AS253" i="2" s="1"/>
  <c r="AH241" i="2"/>
  <c r="AS241" i="2" s="1"/>
  <c r="AH229" i="2"/>
  <c r="AS229" i="2" s="1"/>
  <c r="AH217" i="2"/>
  <c r="AS217" i="2" s="1"/>
  <c r="AH205" i="2"/>
  <c r="AS205" i="2" s="1"/>
  <c r="AH193" i="2"/>
  <c r="AS193" i="2" s="1"/>
  <c r="AH181" i="2"/>
  <c r="AS181" i="2" s="1"/>
  <c r="AH169" i="2"/>
  <c r="AS169" i="2" s="1"/>
  <c r="AH157" i="2"/>
  <c r="AS157" i="2" s="1"/>
  <c r="AH145" i="2"/>
  <c r="AS145" i="2" s="1"/>
  <c r="AH121" i="2"/>
  <c r="AS121" i="2" s="1"/>
  <c r="AH109" i="2"/>
  <c r="AS109" i="2" s="1"/>
  <c r="AH97" i="2"/>
  <c r="AS97" i="2" s="1"/>
  <c r="AH85" i="2"/>
  <c r="AS85" i="2" s="1"/>
  <c r="AH73" i="2"/>
  <c r="AS73" i="2" s="1"/>
  <c r="AH61" i="2"/>
  <c r="AS61" i="2" s="1"/>
  <c r="AH49" i="2"/>
  <c r="AS49" i="2" s="1"/>
  <c r="AH37" i="2"/>
  <c r="AS37" i="2" s="1"/>
  <c r="AH25" i="2"/>
  <c r="AS25" i="2" s="1"/>
  <c r="AH264" i="2"/>
  <c r="AS264" i="2" s="1"/>
  <c r="AH252" i="2"/>
  <c r="AS252" i="2" s="1"/>
  <c r="AH240" i="2"/>
  <c r="AS240" i="2" s="1"/>
  <c r="AH228" i="2"/>
  <c r="AS228" i="2" s="1"/>
  <c r="AH216" i="2"/>
  <c r="AS216" i="2" s="1"/>
  <c r="AH204" i="2"/>
  <c r="AS204" i="2" s="1"/>
  <c r="AH192" i="2"/>
  <c r="AS192" i="2" s="1"/>
  <c r="AH180" i="2"/>
  <c r="AS180" i="2" s="1"/>
  <c r="AH168" i="2"/>
  <c r="AS168" i="2" s="1"/>
  <c r="AH156" i="2"/>
  <c r="AS156" i="2" s="1"/>
  <c r="AH144" i="2"/>
  <c r="AS144" i="2" s="1"/>
  <c r="AH132" i="2"/>
  <c r="AS132" i="2" s="1"/>
  <c r="AH120" i="2"/>
  <c r="AS120" i="2" s="1"/>
  <c r="AH108" i="2"/>
  <c r="AS108" i="2" s="1"/>
  <c r="AH96" i="2"/>
  <c r="AS96" i="2" s="1"/>
  <c r="AH84" i="2"/>
  <c r="AS84" i="2" s="1"/>
  <c r="AH72" i="2"/>
  <c r="AS72" i="2" s="1"/>
  <c r="AH60" i="2"/>
  <c r="AS60" i="2" s="1"/>
  <c r="AH48" i="2"/>
  <c r="AS48" i="2" s="1"/>
  <c r="AH36" i="2"/>
  <c r="AS36" i="2" s="1"/>
  <c r="AH24" i="2"/>
  <c r="AS24" i="2" s="1"/>
  <c r="AH268" i="2"/>
  <c r="AS268" i="2" s="1"/>
  <c r="AH256" i="2"/>
  <c r="AS256" i="2" s="1"/>
  <c r="AL130" i="2" a="1"/>
  <c r="AL130" i="2" s="1"/>
  <c r="AH130" i="2" s="1"/>
  <c r="AS130" i="2" s="1"/>
  <c r="AU130" i="2" s="1"/>
  <c r="AL34" i="2" a="1"/>
  <c r="AL34" i="2" s="1"/>
  <c r="AH34" i="2" s="1"/>
  <c r="AS34" i="2" s="1"/>
  <c r="AU34" i="2" s="1"/>
  <c r="AL13" i="2" a="1"/>
  <c r="AL13" i="2" s="1"/>
  <c r="AH13" i="2" s="1"/>
  <c r="AS13" i="2" s="1"/>
  <c r="AU13" i="2" s="1"/>
  <c r="AR161" i="2" a="1"/>
  <c r="AR161" i="2" s="1"/>
  <c r="AR17" i="2" a="1"/>
  <c r="AR17" i="2" s="1"/>
  <c r="AU17" i="2" s="1"/>
  <c r="AL142" i="2" a="1"/>
  <c r="AL142" i="2" s="1"/>
  <c r="AH142" i="2" s="1"/>
  <c r="AS142" i="2" s="1"/>
  <c r="AU142" i="2" s="1"/>
  <c r="AR5" i="2" a="1"/>
  <c r="AR5" i="2" s="1"/>
  <c r="AR137" i="2" a="1"/>
  <c r="AR137" i="2" s="1"/>
  <c r="AL262" i="2" a="1"/>
  <c r="AL262" i="2" s="1"/>
  <c r="AH262" i="2" s="1"/>
  <c r="AS262" i="2" s="1"/>
  <c r="AU262" i="2" s="1"/>
  <c r="AL118" i="2" a="1"/>
  <c r="AL118" i="2" s="1"/>
  <c r="AH118" i="2" s="1"/>
  <c r="AS118" i="2" s="1"/>
  <c r="AU118" i="2" s="1"/>
  <c r="AR149" i="2" a="1"/>
  <c r="AR149" i="2" s="1"/>
  <c r="AR269" i="2" a="1"/>
  <c r="AR269" i="2" s="1"/>
  <c r="AR125" i="2" a="1"/>
  <c r="AR125" i="2" s="1"/>
  <c r="AL250" i="2" a="1"/>
  <c r="AL250" i="2" s="1"/>
  <c r="AH250" i="2" s="1"/>
  <c r="AS250" i="2" s="1"/>
  <c r="AU250" i="2" s="1"/>
  <c r="AL106" i="2" a="1"/>
  <c r="AL106" i="2" s="1"/>
  <c r="AH106" i="2" s="1"/>
  <c r="AS106" i="2" s="1"/>
  <c r="AU106" i="2" s="1"/>
  <c r="AR257" i="2" a="1"/>
  <c r="AR257" i="2" s="1"/>
  <c r="AR113" i="2" a="1"/>
  <c r="AR113" i="2" s="1"/>
  <c r="AU113" i="2" s="1"/>
  <c r="AL238" i="2" a="1"/>
  <c r="AL238" i="2" s="1"/>
  <c r="AH238" i="2" s="1"/>
  <c r="AS238" i="2" s="1"/>
  <c r="AU238" i="2" s="1"/>
  <c r="AL94" i="2" a="1"/>
  <c r="AL94" i="2" s="1"/>
  <c r="AH94" i="2" s="1"/>
  <c r="AS94" i="2" s="1"/>
  <c r="AU94" i="2" s="1"/>
  <c r="AR245" i="2" a="1"/>
  <c r="AR245" i="2" s="1"/>
  <c r="AU245" i="2" s="1"/>
  <c r="AR101" i="2" a="1"/>
  <c r="AR101" i="2" s="1"/>
  <c r="AL226" i="2" a="1"/>
  <c r="AL226" i="2" s="1"/>
  <c r="AH226" i="2" s="1"/>
  <c r="AS226" i="2" s="1"/>
  <c r="AU226" i="2" s="1"/>
  <c r="AL82" i="2" a="1"/>
  <c r="AL82" i="2" s="1"/>
  <c r="AH82" i="2" s="1"/>
  <c r="AS82" i="2" s="1"/>
  <c r="AU82" i="2" s="1"/>
  <c r="AR233" i="2" a="1"/>
  <c r="AR233" i="2" s="1"/>
  <c r="AR89" i="2" a="1"/>
  <c r="AR89" i="2" s="1"/>
  <c r="AL214" i="2" a="1"/>
  <c r="AL214" i="2" s="1"/>
  <c r="AH214" i="2" s="1"/>
  <c r="AS214" i="2" s="1"/>
  <c r="AU214" i="2" s="1"/>
  <c r="AL70" i="2" a="1"/>
  <c r="AL70" i="2" s="1"/>
  <c r="AH70" i="2" s="1"/>
  <c r="AS70" i="2" s="1"/>
  <c r="AU70" i="2" s="1"/>
  <c r="AR221" i="2" a="1"/>
  <c r="AR221" i="2" s="1"/>
  <c r="AR77" i="2" a="1"/>
  <c r="AR77" i="2" s="1"/>
  <c r="AU77" i="2" s="1"/>
  <c r="AL202" i="2" a="1"/>
  <c r="AL202" i="2" s="1"/>
  <c r="AH202" i="2" s="1"/>
  <c r="AS202" i="2" s="1"/>
  <c r="AU202" i="2" s="1"/>
  <c r="AL58" i="2" a="1"/>
  <c r="AL58" i="2" s="1"/>
  <c r="AH58" i="2" s="1"/>
  <c r="AS58" i="2" s="1"/>
  <c r="AU58" i="2" s="1"/>
  <c r="AR209" i="2" a="1"/>
  <c r="AR209" i="2" s="1"/>
  <c r="AU209" i="2" s="1"/>
  <c r="AR65" i="2" a="1"/>
  <c r="AR65" i="2" s="1"/>
  <c r="AL190" i="2" a="1"/>
  <c r="AL190" i="2" s="1"/>
  <c r="AH190" i="2" s="1"/>
  <c r="AS190" i="2" s="1"/>
  <c r="AU190" i="2" s="1"/>
  <c r="AL46" i="2" a="1"/>
  <c r="AL46" i="2" s="1"/>
  <c r="AH46" i="2" s="1"/>
  <c r="AS46" i="2" s="1"/>
  <c r="AU46" i="2" s="1"/>
  <c r="AR197" i="2" a="1"/>
  <c r="AR197" i="2" s="1"/>
  <c r="AR53" i="2" a="1"/>
  <c r="AR53" i="2" s="1"/>
  <c r="AL178" i="2" a="1"/>
  <c r="AL178" i="2" s="1"/>
  <c r="AH178" i="2" s="1"/>
  <c r="AS178" i="2" s="1"/>
  <c r="AU178" i="2" s="1"/>
  <c r="AR185" i="2" a="1"/>
  <c r="AR185" i="2" s="1"/>
  <c r="AU185" i="2" s="1"/>
  <c r="AR41" i="2" a="1"/>
  <c r="AR41" i="2" s="1"/>
  <c r="AL166" i="2" a="1"/>
  <c r="AL166" i="2" s="1"/>
  <c r="AH166" i="2" s="1"/>
  <c r="AS166" i="2" s="1"/>
  <c r="AU166" i="2" s="1"/>
  <c r="AL23" i="2" a="1"/>
  <c r="AL23" i="2" s="1"/>
  <c r="AH23" i="2" s="1"/>
  <c r="AS23" i="2" s="1"/>
  <c r="AU23" i="2" s="1"/>
  <c r="AR173" i="2" a="1"/>
  <c r="AR173" i="2" s="1"/>
  <c r="AU173" i="2" s="1"/>
  <c r="AR29" i="2" a="1"/>
  <c r="AR29" i="2" s="1"/>
  <c r="AU29" i="2" s="1"/>
  <c r="AL154" i="2" a="1"/>
  <c r="AL154" i="2" s="1"/>
  <c r="AH154" i="2" s="1"/>
  <c r="AS154" i="2" s="1"/>
  <c r="AU154" i="2" s="1"/>
  <c r="AR268" i="2" a="1"/>
  <c r="AR268" i="2" s="1"/>
  <c r="AR256" i="2" a="1"/>
  <c r="AR256" i="2" s="1"/>
  <c r="AR244" i="2" a="1"/>
  <c r="AR244" i="2" s="1"/>
  <c r="AR232" i="2" a="1"/>
  <c r="AR232" i="2" s="1"/>
  <c r="AR220" i="2" a="1"/>
  <c r="AR220" i="2" s="1"/>
  <c r="AR208" i="2" a="1"/>
  <c r="AR208" i="2" s="1"/>
  <c r="AR196" i="2" a="1"/>
  <c r="AR196" i="2" s="1"/>
  <c r="AR184" i="2" a="1"/>
  <c r="AR184" i="2" s="1"/>
  <c r="AR172" i="2" a="1"/>
  <c r="AR172" i="2" s="1"/>
  <c r="AR160" i="2" a="1"/>
  <c r="AR160" i="2" s="1"/>
  <c r="AR148" i="2" a="1"/>
  <c r="AR148" i="2" s="1"/>
  <c r="AR136" i="2" a="1"/>
  <c r="AR136" i="2" s="1"/>
  <c r="AR124" i="2" a="1"/>
  <c r="AR124" i="2" s="1"/>
  <c r="AU124" i="2" s="1"/>
  <c r="AR112" i="2" a="1"/>
  <c r="AR112" i="2" s="1"/>
  <c r="AU112" i="2" s="1"/>
  <c r="AR100" i="2" a="1"/>
  <c r="AR100" i="2" s="1"/>
  <c r="AU100" i="2" s="1"/>
  <c r="AR88" i="2" a="1"/>
  <c r="AR88" i="2" s="1"/>
  <c r="AU88" i="2" s="1"/>
  <c r="AR76" i="2" a="1"/>
  <c r="AR76" i="2" s="1"/>
  <c r="AR64" i="2" a="1"/>
  <c r="AR64" i="2" s="1"/>
  <c r="AR52" i="2" a="1"/>
  <c r="AR52" i="2" s="1"/>
  <c r="AU52" i="2" s="1"/>
  <c r="AR40" i="2" a="1"/>
  <c r="AR40" i="2" s="1"/>
  <c r="AU40" i="2" s="1"/>
  <c r="AR28" i="2" a="1"/>
  <c r="AR28" i="2" s="1"/>
  <c r="AU28" i="2" s="1"/>
  <c r="AR16" i="2" a="1"/>
  <c r="AR16" i="2" s="1"/>
  <c r="AU16" i="2" s="1"/>
  <c r="AR4" i="2" a="1"/>
  <c r="AR4" i="2" s="1"/>
  <c r="AU4" i="2" s="1"/>
  <c r="AL261" i="2" a="1"/>
  <c r="AL261" i="2" s="1"/>
  <c r="AH261" i="2" s="1"/>
  <c r="AS261" i="2" s="1"/>
  <c r="AU261" i="2" s="1"/>
  <c r="AL249" i="2" a="1"/>
  <c r="AL249" i="2" s="1"/>
  <c r="AH249" i="2" s="1"/>
  <c r="AS249" i="2" s="1"/>
  <c r="AU249" i="2" s="1"/>
  <c r="AL237" i="2" a="1"/>
  <c r="AL237" i="2" s="1"/>
  <c r="AH237" i="2" s="1"/>
  <c r="AS237" i="2" s="1"/>
  <c r="AU237" i="2" s="1"/>
  <c r="AL225" i="2" a="1"/>
  <c r="AL225" i="2" s="1"/>
  <c r="AH225" i="2" s="1"/>
  <c r="AS225" i="2" s="1"/>
  <c r="AU225" i="2" s="1"/>
  <c r="AL213" i="2" a="1"/>
  <c r="AL213" i="2" s="1"/>
  <c r="AH213" i="2" s="1"/>
  <c r="AS213" i="2" s="1"/>
  <c r="AU213" i="2" s="1"/>
  <c r="AL201" i="2" a="1"/>
  <c r="AL201" i="2" s="1"/>
  <c r="AH201" i="2" s="1"/>
  <c r="AS201" i="2" s="1"/>
  <c r="AU201" i="2" s="1"/>
  <c r="AL189" i="2" a="1"/>
  <c r="AL189" i="2" s="1"/>
  <c r="AH189" i="2" s="1"/>
  <c r="AS189" i="2" s="1"/>
  <c r="AU189" i="2" s="1"/>
  <c r="AL177" i="2" a="1"/>
  <c r="AL177" i="2" s="1"/>
  <c r="AH177" i="2" s="1"/>
  <c r="AS177" i="2" s="1"/>
  <c r="AU177" i="2" s="1"/>
  <c r="AL165" i="2" a="1"/>
  <c r="AL165" i="2" s="1"/>
  <c r="AH165" i="2" s="1"/>
  <c r="AS165" i="2" s="1"/>
  <c r="AU165" i="2" s="1"/>
  <c r="AL153" i="2" a="1"/>
  <c r="AL153" i="2" s="1"/>
  <c r="AH153" i="2" s="1"/>
  <c r="AS153" i="2" s="1"/>
  <c r="AU153" i="2" s="1"/>
  <c r="AL141" i="2" a="1"/>
  <c r="AL141" i="2" s="1"/>
  <c r="AH141" i="2" s="1"/>
  <c r="AS141" i="2" s="1"/>
  <c r="AU141" i="2" s="1"/>
  <c r="AL129" i="2" a="1"/>
  <c r="AL129" i="2" s="1"/>
  <c r="AH129" i="2" s="1"/>
  <c r="AS129" i="2" s="1"/>
  <c r="AU129" i="2" s="1"/>
  <c r="AL117" i="2" a="1"/>
  <c r="AL117" i="2" s="1"/>
  <c r="AH117" i="2" s="1"/>
  <c r="AS117" i="2" s="1"/>
  <c r="AU117" i="2" s="1"/>
  <c r="AL105" i="2" a="1"/>
  <c r="AL105" i="2" s="1"/>
  <c r="AH105" i="2" s="1"/>
  <c r="AS105" i="2" s="1"/>
  <c r="AU105" i="2" s="1"/>
  <c r="AL93" i="2" a="1"/>
  <c r="AL93" i="2" s="1"/>
  <c r="AH93" i="2" s="1"/>
  <c r="AS93" i="2" s="1"/>
  <c r="AU93" i="2" s="1"/>
  <c r="AL81" i="2" a="1"/>
  <c r="AL81" i="2" s="1"/>
  <c r="AH81" i="2" s="1"/>
  <c r="AS81" i="2" s="1"/>
  <c r="AU81" i="2" s="1"/>
  <c r="AL69" i="2" a="1"/>
  <c r="AL69" i="2" s="1"/>
  <c r="AH69" i="2" s="1"/>
  <c r="AS69" i="2" s="1"/>
  <c r="AU69" i="2" s="1"/>
  <c r="AL57" i="2" a="1"/>
  <c r="AL57" i="2" s="1"/>
  <c r="AH57" i="2" s="1"/>
  <c r="AS57" i="2" s="1"/>
  <c r="AU57" i="2" s="1"/>
  <c r="AL45" i="2" a="1"/>
  <c r="AL45" i="2" s="1"/>
  <c r="AH45" i="2" s="1"/>
  <c r="AS45" i="2" s="1"/>
  <c r="AU45" i="2" s="1"/>
  <c r="AL33" i="2" a="1"/>
  <c r="AL33" i="2" s="1"/>
  <c r="AH33" i="2" s="1"/>
  <c r="AS33" i="2" s="1"/>
  <c r="AU33" i="2" s="1"/>
  <c r="AL12" i="2" a="1"/>
  <c r="AL12" i="2" s="1"/>
  <c r="AH12" i="2" s="1"/>
  <c r="AS12" i="2" s="1"/>
  <c r="AU12" i="2" s="1"/>
  <c r="AR267" i="2" a="1"/>
  <c r="AR267" i="2" s="1"/>
  <c r="AR255" i="2" a="1"/>
  <c r="AR255" i="2" s="1"/>
  <c r="AR243" i="2" a="1"/>
  <c r="AR243" i="2" s="1"/>
  <c r="AR231" i="2" a="1"/>
  <c r="AR231" i="2" s="1"/>
  <c r="AR219" i="2" a="1"/>
  <c r="AR219" i="2" s="1"/>
  <c r="AR207" i="2" a="1"/>
  <c r="AR207" i="2" s="1"/>
  <c r="AR195" i="2" a="1"/>
  <c r="AR195" i="2" s="1"/>
  <c r="AR183" i="2" a="1"/>
  <c r="AR183" i="2" s="1"/>
  <c r="AR171" i="2" a="1"/>
  <c r="AR171" i="2" s="1"/>
  <c r="AR159" i="2" a="1"/>
  <c r="AR159" i="2" s="1"/>
  <c r="AR147" i="2" a="1"/>
  <c r="AR147" i="2" s="1"/>
  <c r="AR135" i="2" a="1"/>
  <c r="AR135" i="2" s="1"/>
  <c r="AR123" i="2" a="1"/>
  <c r="AR123" i="2" s="1"/>
  <c r="AR111" i="2" a="1"/>
  <c r="AR111" i="2" s="1"/>
  <c r="AR99" i="2" a="1"/>
  <c r="AR99" i="2" s="1"/>
  <c r="AR87" i="2" a="1"/>
  <c r="AR87" i="2" s="1"/>
  <c r="AR75" i="2" a="1"/>
  <c r="AR75" i="2" s="1"/>
  <c r="AR63" i="2" a="1"/>
  <c r="AR63" i="2" s="1"/>
  <c r="AR51" i="2" a="1"/>
  <c r="AR51" i="2" s="1"/>
  <c r="AR39" i="2" a="1"/>
  <c r="AR39" i="2" s="1"/>
  <c r="AR27" i="2" a="1"/>
  <c r="AR27" i="2" s="1"/>
  <c r="AR15" i="2" a="1"/>
  <c r="AR15" i="2" s="1"/>
  <c r="AL272" i="2" a="1"/>
  <c r="AL272" i="2" s="1"/>
  <c r="AH272" i="2" s="1"/>
  <c r="AS272" i="2" s="1"/>
  <c r="AU272" i="2" s="1"/>
  <c r="AL260" i="2" a="1"/>
  <c r="AL260" i="2" s="1"/>
  <c r="AH260" i="2" s="1"/>
  <c r="AS260" i="2" s="1"/>
  <c r="AU260" i="2" s="1"/>
  <c r="AL248" i="2" a="1"/>
  <c r="AL248" i="2" s="1"/>
  <c r="AH248" i="2" s="1"/>
  <c r="AS248" i="2" s="1"/>
  <c r="AU248" i="2" s="1"/>
  <c r="AL236" i="2" a="1"/>
  <c r="AL236" i="2" s="1"/>
  <c r="AH236" i="2" s="1"/>
  <c r="AS236" i="2" s="1"/>
  <c r="AU236" i="2" s="1"/>
  <c r="AL224" i="2" a="1"/>
  <c r="AL224" i="2" s="1"/>
  <c r="AH224" i="2" s="1"/>
  <c r="AS224" i="2" s="1"/>
  <c r="AU224" i="2" s="1"/>
  <c r="AL212" i="2" a="1"/>
  <c r="AL212" i="2" s="1"/>
  <c r="AH212" i="2" s="1"/>
  <c r="AS212" i="2" s="1"/>
  <c r="AU212" i="2" s="1"/>
  <c r="AL200" i="2" a="1"/>
  <c r="AL200" i="2" s="1"/>
  <c r="AH200" i="2" s="1"/>
  <c r="AS200" i="2" s="1"/>
  <c r="AU200" i="2" s="1"/>
  <c r="AL188" i="2" a="1"/>
  <c r="AL188" i="2" s="1"/>
  <c r="AH188" i="2" s="1"/>
  <c r="AS188" i="2" s="1"/>
  <c r="AU188" i="2" s="1"/>
  <c r="AL176" i="2" a="1"/>
  <c r="AL176" i="2" s="1"/>
  <c r="AH176" i="2" s="1"/>
  <c r="AS176" i="2" s="1"/>
  <c r="AU176" i="2" s="1"/>
  <c r="AL164" i="2" a="1"/>
  <c r="AL164" i="2" s="1"/>
  <c r="AH164" i="2" s="1"/>
  <c r="AS164" i="2" s="1"/>
  <c r="AU164" i="2" s="1"/>
  <c r="AL152" i="2" a="1"/>
  <c r="AL152" i="2" s="1"/>
  <c r="AH152" i="2" s="1"/>
  <c r="AS152" i="2" s="1"/>
  <c r="AU152" i="2" s="1"/>
  <c r="AL140" i="2" a="1"/>
  <c r="AL140" i="2" s="1"/>
  <c r="AH140" i="2" s="1"/>
  <c r="AS140" i="2" s="1"/>
  <c r="AU140" i="2" s="1"/>
  <c r="AL128" i="2" a="1"/>
  <c r="AL128" i="2" s="1"/>
  <c r="AH128" i="2" s="1"/>
  <c r="AS128" i="2" s="1"/>
  <c r="AU128" i="2" s="1"/>
  <c r="AL116" i="2" a="1"/>
  <c r="AL116" i="2" s="1"/>
  <c r="AH116" i="2" s="1"/>
  <c r="AS116" i="2" s="1"/>
  <c r="AU116" i="2" s="1"/>
  <c r="AL104" i="2" a="1"/>
  <c r="AL104" i="2" s="1"/>
  <c r="AH104" i="2" s="1"/>
  <c r="AS104" i="2" s="1"/>
  <c r="AU104" i="2" s="1"/>
  <c r="AL92" i="2" a="1"/>
  <c r="AL92" i="2" s="1"/>
  <c r="AH92" i="2" s="1"/>
  <c r="AS92" i="2" s="1"/>
  <c r="AU92" i="2" s="1"/>
  <c r="AL80" i="2" a="1"/>
  <c r="AL80" i="2" s="1"/>
  <c r="AH80" i="2" s="1"/>
  <c r="AS80" i="2" s="1"/>
  <c r="AU80" i="2" s="1"/>
  <c r="AL68" i="2" a="1"/>
  <c r="AL68" i="2" s="1"/>
  <c r="AH68" i="2" s="1"/>
  <c r="AS68" i="2" s="1"/>
  <c r="AU68" i="2" s="1"/>
  <c r="AL56" i="2" a="1"/>
  <c r="AL56" i="2" s="1"/>
  <c r="AH56" i="2" s="1"/>
  <c r="AS56" i="2" s="1"/>
  <c r="AU56" i="2" s="1"/>
  <c r="AL44" i="2" a="1"/>
  <c r="AL44" i="2" s="1"/>
  <c r="AH44" i="2" s="1"/>
  <c r="AS44" i="2" s="1"/>
  <c r="AU44" i="2" s="1"/>
  <c r="AL32" i="2" a="1"/>
  <c r="AL32" i="2" s="1"/>
  <c r="AH32" i="2" s="1"/>
  <c r="AS32" i="2" s="1"/>
  <c r="AU32" i="2" s="1"/>
  <c r="AL22" i="2" a="1"/>
  <c r="AL22" i="2" s="1"/>
  <c r="AH22" i="2" s="1"/>
  <c r="AS22" i="2" s="1"/>
  <c r="AU22" i="2" s="1"/>
  <c r="AL11" i="2" a="1"/>
  <c r="AL11" i="2" s="1"/>
  <c r="AH11" i="2" s="1"/>
  <c r="AS11" i="2" s="1"/>
  <c r="AU11" i="2" s="1"/>
  <c r="AR266" i="2" a="1"/>
  <c r="AR266" i="2" s="1"/>
  <c r="AR254" i="2" a="1"/>
  <c r="AR254" i="2" s="1"/>
  <c r="AR242" i="2" a="1"/>
  <c r="AR242" i="2" s="1"/>
  <c r="AR230" i="2" a="1"/>
  <c r="AR230" i="2" s="1"/>
  <c r="AR218" i="2" a="1"/>
  <c r="AR218" i="2" s="1"/>
  <c r="AR206" i="2" a="1"/>
  <c r="AR206" i="2" s="1"/>
  <c r="AR194" i="2" a="1"/>
  <c r="AR194" i="2" s="1"/>
  <c r="AR182" i="2" a="1"/>
  <c r="AR182" i="2" s="1"/>
  <c r="AR170" i="2" a="1"/>
  <c r="AR170" i="2" s="1"/>
  <c r="AR158" i="2" a="1"/>
  <c r="AR158" i="2" s="1"/>
  <c r="AR146" i="2" a="1"/>
  <c r="AR146" i="2" s="1"/>
  <c r="AR134" i="2" a="1"/>
  <c r="AR134" i="2" s="1"/>
  <c r="AR122" i="2" a="1"/>
  <c r="AR122" i="2" s="1"/>
  <c r="AR110" i="2" a="1"/>
  <c r="AR110" i="2" s="1"/>
  <c r="AR98" i="2" a="1"/>
  <c r="AR98" i="2" s="1"/>
  <c r="AR86" i="2" a="1"/>
  <c r="AR86" i="2" s="1"/>
  <c r="AR74" i="2" a="1"/>
  <c r="AR74" i="2" s="1"/>
  <c r="AR62" i="2" a="1"/>
  <c r="AR62" i="2" s="1"/>
  <c r="AR50" i="2" a="1"/>
  <c r="AR50" i="2" s="1"/>
  <c r="AR38" i="2" a="1"/>
  <c r="AR38" i="2" s="1"/>
  <c r="AR26" i="2" a="1"/>
  <c r="AR26" i="2" s="1"/>
  <c r="AR14" i="2" a="1"/>
  <c r="AR14" i="2" s="1"/>
  <c r="AL271" i="2" a="1"/>
  <c r="AL271" i="2" s="1"/>
  <c r="AH271" i="2" s="1"/>
  <c r="AS271" i="2" s="1"/>
  <c r="AU271" i="2" s="1"/>
  <c r="AL259" i="2" a="1"/>
  <c r="AL259" i="2" s="1"/>
  <c r="AH259" i="2" s="1"/>
  <c r="AS259" i="2" s="1"/>
  <c r="AU259" i="2" s="1"/>
  <c r="AL247" i="2" a="1"/>
  <c r="AL247" i="2" s="1"/>
  <c r="AH247" i="2" s="1"/>
  <c r="AS247" i="2" s="1"/>
  <c r="AU247" i="2" s="1"/>
  <c r="AL235" i="2" a="1"/>
  <c r="AL235" i="2" s="1"/>
  <c r="AH235" i="2" s="1"/>
  <c r="AS235" i="2" s="1"/>
  <c r="AU235" i="2" s="1"/>
  <c r="AL223" i="2" a="1"/>
  <c r="AL223" i="2" s="1"/>
  <c r="AH223" i="2" s="1"/>
  <c r="AS223" i="2" s="1"/>
  <c r="AU223" i="2" s="1"/>
  <c r="AL211" i="2" a="1"/>
  <c r="AL211" i="2" s="1"/>
  <c r="AH211" i="2" s="1"/>
  <c r="AS211" i="2" s="1"/>
  <c r="AU211" i="2" s="1"/>
  <c r="AL199" i="2" a="1"/>
  <c r="AL199" i="2" s="1"/>
  <c r="AH199" i="2" s="1"/>
  <c r="AS199" i="2" s="1"/>
  <c r="AU199" i="2" s="1"/>
  <c r="AL187" i="2" a="1"/>
  <c r="AL187" i="2" s="1"/>
  <c r="AH187" i="2" s="1"/>
  <c r="AS187" i="2" s="1"/>
  <c r="AU187" i="2" s="1"/>
  <c r="AL175" i="2" a="1"/>
  <c r="AL175" i="2" s="1"/>
  <c r="AH175" i="2" s="1"/>
  <c r="AS175" i="2" s="1"/>
  <c r="AU175" i="2" s="1"/>
  <c r="AL163" i="2" a="1"/>
  <c r="AL163" i="2" s="1"/>
  <c r="AH163" i="2" s="1"/>
  <c r="AS163" i="2" s="1"/>
  <c r="AU163" i="2" s="1"/>
  <c r="AL151" i="2" a="1"/>
  <c r="AL151" i="2" s="1"/>
  <c r="AH151" i="2" s="1"/>
  <c r="AS151" i="2" s="1"/>
  <c r="AU151" i="2" s="1"/>
  <c r="AL139" i="2" a="1"/>
  <c r="AL139" i="2" s="1"/>
  <c r="AH139" i="2" s="1"/>
  <c r="AS139" i="2" s="1"/>
  <c r="AU139" i="2" s="1"/>
  <c r="AL127" i="2" a="1"/>
  <c r="AL127" i="2" s="1"/>
  <c r="AH127" i="2" s="1"/>
  <c r="AS127" i="2" s="1"/>
  <c r="AU127" i="2" s="1"/>
  <c r="AL115" i="2" a="1"/>
  <c r="AL115" i="2" s="1"/>
  <c r="AH115" i="2" s="1"/>
  <c r="AS115" i="2" s="1"/>
  <c r="AU115" i="2" s="1"/>
  <c r="AL103" i="2" a="1"/>
  <c r="AL103" i="2" s="1"/>
  <c r="AH103" i="2" s="1"/>
  <c r="AS103" i="2" s="1"/>
  <c r="AU103" i="2" s="1"/>
  <c r="AL91" i="2" a="1"/>
  <c r="AL91" i="2" s="1"/>
  <c r="AH91" i="2" s="1"/>
  <c r="AS91" i="2" s="1"/>
  <c r="AU91" i="2" s="1"/>
  <c r="AL79" i="2" a="1"/>
  <c r="AL79" i="2" s="1"/>
  <c r="AH79" i="2" s="1"/>
  <c r="AS79" i="2" s="1"/>
  <c r="AU79" i="2" s="1"/>
  <c r="AL67" i="2" a="1"/>
  <c r="AL67" i="2" s="1"/>
  <c r="AH67" i="2" s="1"/>
  <c r="AS67" i="2" s="1"/>
  <c r="AU67" i="2" s="1"/>
  <c r="AL55" i="2" a="1"/>
  <c r="AL55" i="2" s="1"/>
  <c r="AH55" i="2" s="1"/>
  <c r="AS55" i="2" s="1"/>
  <c r="AU55" i="2" s="1"/>
  <c r="AL43" i="2" a="1"/>
  <c r="AL43" i="2" s="1"/>
  <c r="AH43" i="2" s="1"/>
  <c r="AS43" i="2" s="1"/>
  <c r="AU43" i="2" s="1"/>
  <c r="AL31" i="2" a="1"/>
  <c r="AL31" i="2" s="1"/>
  <c r="AH31" i="2" s="1"/>
  <c r="AS31" i="2" s="1"/>
  <c r="AU31" i="2" s="1"/>
  <c r="AL21" i="2" a="1"/>
  <c r="AL21" i="2" s="1"/>
  <c r="AH21" i="2" s="1"/>
  <c r="AS21" i="2" s="1"/>
  <c r="AU21" i="2" s="1"/>
  <c r="AR265" i="2" a="1"/>
  <c r="AR265" i="2" s="1"/>
  <c r="AR253" i="2" a="1"/>
  <c r="AR253" i="2" s="1"/>
  <c r="AR241" i="2" a="1"/>
  <c r="AR241" i="2" s="1"/>
  <c r="AR229" i="2" a="1"/>
  <c r="AR229" i="2" s="1"/>
  <c r="AR217" i="2" a="1"/>
  <c r="AR217" i="2" s="1"/>
  <c r="AR205" i="2" a="1"/>
  <c r="AR205" i="2" s="1"/>
  <c r="AR193" i="2" a="1"/>
  <c r="AR193" i="2" s="1"/>
  <c r="AR181" i="2" a="1"/>
  <c r="AR181" i="2" s="1"/>
  <c r="AR169" i="2" a="1"/>
  <c r="AR169" i="2" s="1"/>
  <c r="AR157" i="2" a="1"/>
  <c r="AR157" i="2" s="1"/>
  <c r="AR145" i="2" a="1"/>
  <c r="AR145" i="2" s="1"/>
  <c r="AR133" i="2" a="1"/>
  <c r="AR133" i="2" s="1"/>
  <c r="AR121" i="2" a="1"/>
  <c r="AR121" i="2" s="1"/>
  <c r="AR109" i="2" a="1"/>
  <c r="AR109" i="2" s="1"/>
  <c r="AR97" i="2" a="1"/>
  <c r="AR97" i="2" s="1"/>
  <c r="AR85" i="2" a="1"/>
  <c r="AR85" i="2" s="1"/>
  <c r="AR73" i="2" a="1"/>
  <c r="AR73" i="2" s="1"/>
  <c r="AR61" i="2" a="1"/>
  <c r="AR61" i="2" s="1"/>
  <c r="AR49" i="2" a="1"/>
  <c r="AR49" i="2" s="1"/>
  <c r="AR37" i="2" a="1"/>
  <c r="AR37" i="2" s="1"/>
  <c r="AR25" i="2" a="1"/>
  <c r="AR25" i="2" s="1"/>
  <c r="AL270" i="2" a="1"/>
  <c r="AL270" i="2" s="1"/>
  <c r="AH270" i="2" s="1"/>
  <c r="AS270" i="2" s="1"/>
  <c r="AU270" i="2" s="1"/>
  <c r="AL258" i="2" a="1"/>
  <c r="AL258" i="2" s="1"/>
  <c r="AH258" i="2" s="1"/>
  <c r="AS258" i="2" s="1"/>
  <c r="AU258" i="2" s="1"/>
  <c r="AL246" i="2" a="1"/>
  <c r="AL246" i="2" s="1"/>
  <c r="AH246" i="2" s="1"/>
  <c r="AS246" i="2" s="1"/>
  <c r="AU246" i="2" s="1"/>
  <c r="AL234" i="2" a="1"/>
  <c r="AL234" i="2" s="1"/>
  <c r="AH234" i="2" s="1"/>
  <c r="AS234" i="2" s="1"/>
  <c r="AU234" i="2" s="1"/>
  <c r="AL222" i="2" a="1"/>
  <c r="AL222" i="2" s="1"/>
  <c r="AH222" i="2" s="1"/>
  <c r="AS222" i="2" s="1"/>
  <c r="AU222" i="2" s="1"/>
  <c r="AL210" i="2" a="1"/>
  <c r="AL210" i="2" s="1"/>
  <c r="AH210" i="2" s="1"/>
  <c r="AS210" i="2" s="1"/>
  <c r="AU210" i="2" s="1"/>
  <c r="AL198" i="2" a="1"/>
  <c r="AL198" i="2" s="1"/>
  <c r="AH198" i="2" s="1"/>
  <c r="AS198" i="2" s="1"/>
  <c r="AU198" i="2" s="1"/>
  <c r="AL186" i="2" a="1"/>
  <c r="AL186" i="2" s="1"/>
  <c r="AH186" i="2" s="1"/>
  <c r="AS186" i="2" s="1"/>
  <c r="AU186" i="2" s="1"/>
  <c r="AL174" i="2" a="1"/>
  <c r="AL174" i="2" s="1"/>
  <c r="AH174" i="2" s="1"/>
  <c r="AS174" i="2" s="1"/>
  <c r="AU174" i="2" s="1"/>
  <c r="AL162" i="2" a="1"/>
  <c r="AL162" i="2" s="1"/>
  <c r="AH162" i="2" s="1"/>
  <c r="AS162" i="2" s="1"/>
  <c r="AU162" i="2" s="1"/>
  <c r="AL150" i="2" a="1"/>
  <c r="AL150" i="2" s="1"/>
  <c r="AH150" i="2" s="1"/>
  <c r="AS150" i="2" s="1"/>
  <c r="AU150" i="2" s="1"/>
  <c r="AL138" i="2" a="1"/>
  <c r="AL138" i="2" s="1"/>
  <c r="AH138" i="2" s="1"/>
  <c r="AS138" i="2" s="1"/>
  <c r="AU138" i="2" s="1"/>
  <c r="AL126" i="2" a="1"/>
  <c r="AL126" i="2" s="1"/>
  <c r="AH126" i="2" s="1"/>
  <c r="AS126" i="2" s="1"/>
  <c r="AU126" i="2" s="1"/>
  <c r="AL114" i="2" a="1"/>
  <c r="AL114" i="2" s="1"/>
  <c r="AH114" i="2" s="1"/>
  <c r="AS114" i="2" s="1"/>
  <c r="AU114" i="2" s="1"/>
  <c r="AL102" i="2" a="1"/>
  <c r="AL102" i="2" s="1"/>
  <c r="AH102" i="2" s="1"/>
  <c r="AS102" i="2" s="1"/>
  <c r="AU102" i="2" s="1"/>
  <c r="AL90" i="2" a="1"/>
  <c r="AL90" i="2" s="1"/>
  <c r="AH90" i="2" s="1"/>
  <c r="AS90" i="2" s="1"/>
  <c r="AU90" i="2" s="1"/>
  <c r="AL78" i="2" a="1"/>
  <c r="AL78" i="2" s="1"/>
  <c r="AH78" i="2" s="1"/>
  <c r="AS78" i="2" s="1"/>
  <c r="AU78" i="2" s="1"/>
  <c r="AL66" i="2" a="1"/>
  <c r="AL66" i="2" s="1"/>
  <c r="AH66" i="2" s="1"/>
  <c r="AS66" i="2" s="1"/>
  <c r="AU66" i="2" s="1"/>
  <c r="AL54" i="2" a="1"/>
  <c r="AL54" i="2" s="1"/>
  <c r="AH54" i="2" s="1"/>
  <c r="AS54" i="2" s="1"/>
  <c r="AU54" i="2" s="1"/>
  <c r="AL42" i="2" a="1"/>
  <c r="AL42" i="2" s="1"/>
  <c r="AH42" i="2" s="1"/>
  <c r="AS42" i="2" s="1"/>
  <c r="AU42" i="2" s="1"/>
  <c r="AL30" i="2" a="1"/>
  <c r="AL30" i="2" s="1"/>
  <c r="AH30" i="2" s="1"/>
  <c r="AS30" i="2" s="1"/>
  <c r="AU30" i="2" s="1"/>
  <c r="AL20" i="2" a="1"/>
  <c r="AL20" i="2" s="1"/>
  <c r="AH20" i="2" s="1"/>
  <c r="AS20" i="2" s="1"/>
  <c r="AU20" i="2" s="1"/>
  <c r="AL10" i="2" a="1"/>
  <c r="AL10" i="2" s="1"/>
  <c r="AH10" i="2" s="1"/>
  <c r="AS10" i="2" s="1"/>
  <c r="AU10" i="2" s="1"/>
  <c r="AR264" i="2" a="1"/>
  <c r="AR264" i="2" s="1"/>
  <c r="AR252" i="2" a="1"/>
  <c r="AR252" i="2" s="1"/>
  <c r="AR240" i="2" a="1"/>
  <c r="AR240" i="2" s="1"/>
  <c r="AR228" i="2" a="1"/>
  <c r="AR228" i="2" s="1"/>
  <c r="AR216" i="2" a="1"/>
  <c r="AR216" i="2" s="1"/>
  <c r="AR204" i="2" a="1"/>
  <c r="AR204" i="2" s="1"/>
  <c r="AR192" i="2" a="1"/>
  <c r="AR192" i="2" s="1"/>
  <c r="AR180" i="2" a="1"/>
  <c r="AR180" i="2" s="1"/>
  <c r="AR168" i="2" a="1"/>
  <c r="AR168" i="2" s="1"/>
  <c r="AR156" i="2" a="1"/>
  <c r="AR156" i="2" s="1"/>
  <c r="AR144" i="2" a="1"/>
  <c r="AR144" i="2" s="1"/>
  <c r="AR132" i="2" a="1"/>
  <c r="AR132" i="2" s="1"/>
  <c r="AR120" i="2" a="1"/>
  <c r="AR120" i="2" s="1"/>
  <c r="AR108" i="2" a="1"/>
  <c r="AR108" i="2" s="1"/>
  <c r="AR96" i="2" a="1"/>
  <c r="AR96" i="2" s="1"/>
  <c r="AR84" i="2" a="1"/>
  <c r="AR84" i="2" s="1"/>
  <c r="AR72" i="2" a="1"/>
  <c r="AR72" i="2" s="1"/>
  <c r="AR60" i="2" a="1"/>
  <c r="AR60" i="2" s="1"/>
  <c r="AR48" i="2" a="1"/>
  <c r="AR48" i="2" s="1"/>
  <c r="AR36" i="2" a="1"/>
  <c r="AR36" i="2" s="1"/>
  <c r="AR24" i="2" a="1"/>
  <c r="AR24" i="2" s="1"/>
  <c r="AL19" i="2" a="1"/>
  <c r="AL19" i="2" s="1"/>
  <c r="AH19" i="2" s="1"/>
  <c r="AS19" i="2" s="1"/>
  <c r="AU19" i="2" s="1"/>
  <c r="AL9" i="2" a="1"/>
  <c r="AL9" i="2" s="1"/>
  <c r="AH9" i="2" s="1"/>
  <c r="AS9" i="2" s="1"/>
  <c r="AU9" i="2" s="1"/>
  <c r="AR263" i="2" a="1"/>
  <c r="AR263" i="2" s="1"/>
  <c r="AU263" i="2" s="1"/>
  <c r="AR251" i="2" a="1"/>
  <c r="AR251" i="2" s="1"/>
  <c r="AU251" i="2" s="1"/>
  <c r="AR239" i="2" a="1"/>
  <c r="AR239" i="2" s="1"/>
  <c r="AU239" i="2" s="1"/>
  <c r="AR227" i="2" a="1"/>
  <c r="AR227" i="2" s="1"/>
  <c r="AU227" i="2" s="1"/>
  <c r="AR215" i="2" a="1"/>
  <c r="AR215" i="2" s="1"/>
  <c r="AU215" i="2" s="1"/>
  <c r="AR203" i="2" a="1"/>
  <c r="AR203" i="2" s="1"/>
  <c r="AU203" i="2" s="1"/>
  <c r="AR191" i="2" a="1"/>
  <c r="AR191" i="2" s="1"/>
  <c r="AU191" i="2" s="1"/>
  <c r="AR179" i="2" a="1"/>
  <c r="AR179" i="2" s="1"/>
  <c r="AU179" i="2" s="1"/>
  <c r="AR167" i="2" a="1"/>
  <c r="AR167" i="2" s="1"/>
  <c r="AU167" i="2" s="1"/>
  <c r="AR155" i="2" a="1"/>
  <c r="AR155" i="2" s="1"/>
  <c r="AU155" i="2" s="1"/>
  <c r="AR143" i="2" a="1"/>
  <c r="AR143" i="2" s="1"/>
  <c r="AU143" i="2" s="1"/>
  <c r="AR131" i="2" a="1"/>
  <c r="AR131" i="2" s="1"/>
  <c r="AU131" i="2" s="1"/>
  <c r="AR119" i="2" a="1"/>
  <c r="AR119" i="2" s="1"/>
  <c r="AU119" i="2" s="1"/>
  <c r="AR107" i="2" a="1"/>
  <c r="AR107" i="2" s="1"/>
  <c r="AU107" i="2" s="1"/>
  <c r="AR95" i="2" a="1"/>
  <c r="AR95" i="2" s="1"/>
  <c r="AU95" i="2" s="1"/>
  <c r="AR83" i="2" a="1"/>
  <c r="AR83" i="2" s="1"/>
  <c r="AU83" i="2" s="1"/>
  <c r="AR71" i="2" a="1"/>
  <c r="AR71" i="2" s="1"/>
  <c r="AU71" i="2" s="1"/>
  <c r="AR59" i="2" a="1"/>
  <c r="AR59" i="2" s="1"/>
  <c r="AU59" i="2" s="1"/>
  <c r="AR47" i="2" a="1"/>
  <c r="AR47" i="2" s="1"/>
  <c r="AU47" i="2" s="1"/>
  <c r="AR35" i="2" a="1"/>
  <c r="AR35" i="2" s="1"/>
  <c r="AU35" i="2" s="1"/>
  <c r="AL18" i="2" a="1"/>
  <c r="AL18" i="2" s="1"/>
  <c r="AH18" i="2" s="1"/>
  <c r="AS18" i="2" s="1"/>
  <c r="AU18" i="2" s="1"/>
  <c r="AL8" i="2" a="1"/>
  <c r="AL8" i="2" s="1"/>
  <c r="AH8" i="2" s="1"/>
  <c r="AS8" i="2" s="1"/>
  <c r="AU8" i="2" s="1"/>
  <c r="AL7" i="2" a="1"/>
  <c r="AL7" i="2" s="1"/>
  <c r="AH7" i="2" s="1"/>
  <c r="AS7" i="2" s="1"/>
  <c r="AU7" i="2" s="1"/>
  <c r="AL6" i="2" a="1"/>
  <c r="AL6" i="2" s="1"/>
  <c r="AH6" i="2" s="1"/>
  <c r="AS6" i="2" s="1"/>
  <c r="AU6" i="2" s="1"/>
  <c r="AU64" i="2" l="1"/>
  <c r="AU76" i="2"/>
  <c r="AU41" i="2"/>
  <c r="AU221" i="2"/>
  <c r="AU257" i="2"/>
  <c r="AU161" i="2"/>
  <c r="AU149" i="2"/>
  <c r="AU125" i="2"/>
  <c r="AU65" i="2"/>
  <c r="AU101" i="2"/>
  <c r="AU197" i="2"/>
  <c r="AU233" i="2"/>
  <c r="AU269" i="2"/>
  <c r="AU5" i="2"/>
  <c r="AU53" i="2"/>
  <c r="AU89" i="2"/>
  <c r="AU137" i="2"/>
  <c r="AU256" i="2"/>
  <c r="AU144" i="2"/>
  <c r="AU37" i="2"/>
  <c r="AU193" i="2"/>
  <c r="AU196" i="2"/>
  <c r="AU182" i="2"/>
  <c r="AU74" i="2"/>
  <c r="AU111" i="2"/>
  <c r="AU255" i="2"/>
  <c r="AU268" i="2"/>
  <c r="AU108" i="2"/>
  <c r="AU252" i="2"/>
  <c r="AU157" i="2"/>
  <c r="AU160" i="2"/>
  <c r="AU38" i="2"/>
  <c r="AU146" i="2"/>
  <c r="AU75" i="2"/>
  <c r="AU219" i="2"/>
  <c r="AU120" i="2"/>
  <c r="AU264" i="2"/>
  <c r="AU169" i="2"/>
  <c r="AU172" i="2"/>
  <c r="AU110" i="2"/>
  <c r="AU218" i="2"/>
  <c r="AU87" i="2"/>
  <c r="AU231" i="2"/>
  <c r="AU132" i="2"/>
  <c r="AU25" i="2"/>
  <c r="AU181" i="2"/>
  <c r="AU184" i="2"/>
  <c r="AU230" i="2"/>
  <c r="AU133" i="2"/>
  <c r="AU99" i="2"/>
  <c r="AU243" i="2"/>
  <c r="AU156" i="2"/>
  <c r="AU49" i="2"/>
  <c r="AU205" i="2"/>
  <c r="AU208" i="2"/>
  <c r="AU266" i="2"/>
  <c r="AU98" i="2"/>
  <c r="AU123" i="2"/>
  <c r="AU267" i="2"/>
  <c r="AU24" i="2"/>
  <c r="AU168" i="2"/>
  <c r="AU61" i="2"/>
  <c r="AU217" i="2"/>
  <c r="AU220" i="2"/>
  <c r="AU62" i="2"/>
  <c r="AU134" i="2"/>
  <c r="AU135" i="2"/>
  <c r="AU36" i="2"/>
  <c r="AU180" i="2"/>
  <c r="AU73" i="2"/>
  <c r="AU229" i="2"/>
  <c r="AU232" i="2"/>
  <c r="AU158" i="2"/>
  <c r="AU206" i="2"/>
  <c r="AU147" i="2"/>
  <c r="AU48" i="2"/>
  <c r="AU192" i="2"/>
  <c r="AU85" i="2"/>
  <c r="AU241" i="2"/>
  <c r="AU244" i="2"/>
  <c r="AU254" i="2"/>
  <c r="AU15" i="2"/>
  <c r="AU159" i="2"/>
  <c r="AU60" i="2"/>
  <c r="AU204" i="2"/>
  <c r="AU97" i="2"/>
  <c r="AU253" i="2"/>
  <c r="AU194" i="2"/>
  <c r="AU50" i="2"/>
  <c r="AU27" i="2"/>
  <c r="AU171" i="2"/>
  <c r="AU72" i="2"/>
  <c r="AU216" i="2"/>
  <c r="AU109" i="2"/>
  <c r="AU265" i="2"/>
  <c r="AU26" i="2"/>
  <c r="AU170" i="2"/>
  <c r="AU39" i="2"/>
  <c r="AU183" i="2"/>
  <c r="AU84" i="2"/>
  <c r="AU228" i="2"/>
  <c r="AU121" i="2"/>
  <c r="AU136" i="2"/>
  <c r="AU122" i="2"/>
  <c r="AU14" i="2"/>
  <c r="AU51" i="2"/>
  <c r="AU195" i="2"/>
  <c r="AU96" i="2"/>
  <c r="AU240" i="2"/>
  <c r="AU145" i="2"/>
  <c r="AU148" i="2"/>
  <c r="AU242" i="2"/>
  <c r="AU86" i="2"/>
  <c r="AU63" i="2"/>
  <c r="AU20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<sst xmlns="http://schemas.openxmlformats.org/spreadsheetml/2006/main" count="18056" uniqueCount="5348">
  <si>
    <t>Type</t>
  </si>
  <si>
    <t>4/0</t>
  </si>
  <si>
    <t>7</t>
  </si>
  <si>
    <t>3/0</t>
  </si>
  <si>
    <t>2/0</t>
  </si>
  <si>
    <t>1/0</t>
  </si>
  <si>
    <t>1</t>
  </si>
  <si>
    <t>3</t>
  </si>
  <si>
    <t>2</t>
  </si>
  <si>
    <t>4</t>
  </si>
  <si>
    <t>5</t>
  </si>
  <si>
    <t>6</t>
  </si>
  <si>
    <t>8</t>
  </si>
  <si>
    <t>Outside Diameter (in)</t>
  </si>
  <si>
    <t>Number of Strands</t>
  </si>
  <si>
    <t>Ta
Resistance (Ω/Conductor/mi)</t>
  </si>
  <si>
    <t>25C (77F)</t>
  </si>
  <si>
    <t>DC</t>
  </si>
  <si>
    <t>25 Cycles</t>
  </si>
  <si>
    <t>50 Cycles</t>
  </si>
  <si>
    <t>60 Cycles</t>
  </si>
  <si>
    <t>Same as DC</t>
  </si>
  <si>
    <t>50C (122F)</t>
  </si>
  <si>
    <t>Geometric Mean
Radius at 60 Cycles (ft)</t>
  </si>
  <si>
    <t>Weight (Ib/mi)</t>
  </si>
  <si>
    <t>Breaking Strength (lb)</t>
  </si>
  <si>
    <t>Diameter of Individual Strands (in)</t>
  </si>
  <si>
    <t>AWG or B&amp;S</t>
  </si>
  <si>
    <t>Size of Conductor Circular Mils</t>
  </si>
  <si>
    <t>966</t>
  </si>
  <si>
    <t>939</t>
  </si>
  <si>
    <t>938</t>
  </si>
  <si>
    <t>4R5</t>
  </si>
  <si>
    <t>892R3</t>
  </si>
  <si>
    <t>933</t>
  </si>
  <si>
    <t>924</t>
  </si>
  <si>
    <t>936</t>
  </si>
  <si>
    <t>954</t>
  </si>
  <si>
    <t>935</t>
  </si>
  <si>
    <t>178R2</t>
  </si>
  <si>
    <t>926</t>
  </si>
  <si>
    <t>923</t>
  </si>
  <si>
    <t>922</t>
  </si>
  <si>
    <t>50R2</t>
  </si>
  <si>
    <t>412R2</t>
  </si>
  <si>
    <t>937</t>
  </si>
  <si>
    <t>930</t>
  </si>
  <si>
    <t>934</t>
  </si>
  <si>
    <t>901</t>
  </si>
  <si>
    <t>96R 1</t>
  </si>
  <si>
    <t>360R 1</t>
  </si>
  <si>
    <t>925R 1</t>
  </si>
  <si>
    <t>565R 1</t>
  </si>
  <si>
    <t>378R 1</t>
  </si>
  <si>
    <t>903R 1</t>
  </si>
  <si>
    <t>915R 1</t>
  </si>
  <si>
    <t>24R 1</t>
  </si>
  <si>
    <t>158R 1</t>
  </si>
  <si>
    <t>495R 1</t>
  </si>
  <si>
    <t>570R 2</t>
  </si>
  <si>
    <t>909R 2</t>
  </si>
  <si>
    <t>Design Number</t>
  </si>
  <si>
    <t>Diameter (in)</t>
  </si>
  <si>
    <t>Wall Thickness (in)</t>
  </si>
  <si>
    <t>Same as 50 Hz</t>
  </si>
  <si>
    <t>Approx Current Carrying Capacity (amps)</t>
  </si>
  <si>
    <t>ACSR</t>
  </si>
  <si>
    <t>AL Strands</t>
  </si>
  <si>
    <t>AL Layers</t>
  </si>
  <si>
    <t>AL Strand Dia</t>
  </si>
  <si>
    <t>ST Strands</t>
  </si>
  <si>
    <t>ST Dia</t>
  </si>
  <si>
    <t>0.I3I</t>
  </si>
  <si>
    <t>DC2</t>
  </si>
  <si>
    <t>25 Cycles3</t>
  </si>
  <si>
    <t>50 Cycles4</t>
  </si>
  <si>
    <t>60 Cycles5</t>
  </si>
  <si>
    <t>25 Cycles6</t>
  </si>
  <si>
    <t>50 Cycles7</t>
  </si>
  <si>
    <t>60 Cycles8</t>
  </si>
  <si>
    <t>25 Cycles9</t>
  </si>
  <si>
    <t>50 Cycles10</t>
  </si>
  <si>
    <t>60 Cycles11</t>
  </si>
  <si>
    <t>Xa
Inductive Reactance
(Ω/Conductor/mi)
at 1 ft Spacing</t>
  </si>
  <si>
    <t>At 75% Capacity</t>
  </si>
  <si>
    <t>1/0G</t>
  </si>
  <si>
    <t>350 E</t>
  </si>
  <si>
    <t>350 EK</t>
  </si>
  <si>
    <t>350 V</t>
  </si>
  <si>
    <t>300 E</t>
  </si>
  <si>
    <t>300 EK</t>
  </si>
  <si>
    <t>300 V</t>
  </si>
  <si>
    <t>250 E</t>
  </si>
  <si>
    <t>250 EK</t>
  </si>
  <si>
    <t>250 V</t>
  </si>
  <si>
    <t>4/0 E</t>
  </si>
  <si>
    <t>4/0 G</t>
  </si>
  <si>
    <t>4/0 EK</t>
  </si>
  <si>
    <t>4/0 V</t>
  </si>
  <si>
    <t>4/0 F</t>
  </si>
  <si>
    <t>3/0 E</t>
  </si>
  <si>
    <t>3/0 J</t>
  </si>
  <si>
    <t>310 G</t>
  </si>
  <si>
    <t>3/0 EK</t>
  </si>
  <si>
    <t>3/0 V</t>
  </si>
  <si>
    <t>3/0 F</t>
  </si>
  <si>
    <t>2/0 K</t>
  </si>
  <si>
    <t>2/0 J</t>
  </si>
  <si>
    <t>2/0 G</t>
  </si>
  <si>
    <t>2/0 V</t>
  </si>
  <si>
    <t>2/0 F</t>
  </si>
  <si>
    <t>1/0 K</t>
  </si>
  <si>
    <t>1/0 J</t>
  </si>
  <si>
    <t>1/0 F</t>
  </si>
  <si>
    <t>1 N</t>
  </si>
  <si>
    <t>1 K</t>
  </si>
  <si>
    <t>1 J</t>
  </si>
  <si>
    <t>1 G</t>
  </si>
  <si>
    <t>1 F</t>
  </si>
  <si>
    <t>2 P</t>
  </si>
  <si>
    <t>2 N</t>
  </si>
  <si>
    <t>2 K</t>
  </si>
  <si>
    <t>2 J</t>
  </si>
  <si>
    <t>2A</t>
  </si>
  <si>
    <t>2G</t>
  </si>
  <si>
    <t>2F</t>
  </si>
  <si>
    <t>3P</t>
  </si>
  <si>
    <t>3N</t>
  </si>
  <si>
    <t>3 K</t>
  </si>
  <si>
    <t>3 J</t>
  </si>
  <si>
    <t>3A</t>
  </si>
  <si>
    <t>4P</t>
  </si>
  <si>
    <t>4N</t>
  </si>
  <si>
    <t>4D</t>
  </si>
  <si>
    <t>4A</t>
  </si>
  <si>
    <t>5P</t>
  </si>
  <si>
    <t>5D</t>
  </si>
  <si>
    <t>5A</t>
  </si>
  <si>
    <t>6D</t>
  </si>
  <si>
    <t>6A</t>
  </si>
  <si>
    <t>6C</t>
  </si>
  <si>
    <t>7 D</t>
  </si>
  <si>
    <t>7 A</t>
  </si>
  <si>
    <t>8D</t>
  </si>
  <si>
    <t>8A</t>
  </si>
  <si>
    <t>8C</t>
  </si>
  <si>
    <t>9 1/2 D</t>
  </si>
  <si>
    <t>7 NO. 5</t>
  </si>
  <si>
    <t>7 NO. 6</t>
  </si>
  <si>
    <t>7 NO. 7</t>
  </si>
  <si>
    <t>7 NO. 8</t>
  </si>
  <si>
    <t>7 NO. 9</t>
  </si>
  <si>
    <t>7 NO. 10</t>
  </si>
  <si>
    <t>3 NO. 5</t>
  </si>
  <si>
    <t>3 NO. 6</t>
  </si>
  <si>
    <t>3 NO. 7</t>
  </si>
  <si>
    <t>3 NO. 8</t>
  </si>
  <si>
    <t>3 NO. 9</t>
  </si>
  <si>
    <t>3 NO. 10</t>
  </si>
  <si>
    <t>ID</t>
  </si>
  <si>
    <t>DC Resistance @ 25C (Ω/mi)</t>
  </si>
  <si>
    <t>Outer Diameter (in)</t>
  </si>
  <si>
    <t>GMR (ft)</t>
  </si>
  <si>
    <t>MOT (C)</t>
  </si>
  <si>
    <t>Rating (kA)</t>
  </si>
  <si>
    <t>https://www.allaboutcircuits.com/textbook/direct-current/chpt-12/temperature-coefficient-resistance/</t>
  </si>
  <si>
    <t>Material</t>
  </si>
  <si>
    <t>alpha</t>
  </si>
  <si>
    <t>Nickel</t>
  </si>
  <si>
    <t>Iron</t>
  </si>
  <si>
    <t>Molybdenum</t>
  </si>
  <si>
    <t>Tungsten</t>
  </si>
  <si>
    <t>Aluminum</t>
  </si>
  <si>
    <t>Copper</t>
  </si>
  <si>
    <t>Silver</t>
  </si>
  <si>
    <t>Platinum</t>
  </si>
  <si>
    <t>Gold</t>
  </si>
  <si>
    <t>Zinc</t>
  </si>
  <si>
    <t>Steel*</t>
  </si>
  <si>
    <t>Nichrome</t>
  </si>
  <si>
    <t>Nichrome V</t>
  </si>
  <si>
    <t>Manganin</t>
  </si>
  <si>
    <t>+/- 0.000015</t>
  </si>
  <si>
    <t>Constantan</t>
  </si>
  <si>
    <t>Type Index</t>
  </si>
  <si>
    <t>DC Resistance @ 20C (Ω/mi)</t>
  </si>
  <si>
    <t>Outer Diameter (mm)</t>
  </si>
  <si>
    <t>GMR (mm)</t>
  </si>
  <si>
    <t>Hide</t>
  </si>
  <si>
    <t>Xa'
Shunt Capacitive Reactance (MΩ mi/Conductor) at 1 ft Spacing)</t>
  </si>
  <si>
    <t>Input for PowerFactory</t>
  </si>
  <si>
    <t>DC Resistance
@ MOT (Ω/km)</t>
  </si>
  <si>
    <t>DC Resistance
@ 20C (Ω/km)</t>
  </si>
  <si>
    <t>Conductor_SI</t>
  </si>
  <si>
    <t>Rac@25C</t>
  </si>
  <si>
    <t>Rac@75C</t>
  </si>
  <si>
    <t>Alum</t>
  </si>
  <si>
    <t>OD</t>
  </si>
  <si>
    <t>CDR_Type</t>
  </si>
  <si>
    <t>Strand_Ratio</t>
  </si>
  <si>
    <t>Diam-Outer</t>
  </si>
  <si>
    <t>UTS</t>
  </si>
  <si>
    <t>Area</t>
  </si>
  <si>
    <t>Std-OL</t>
  </si>
  <si>
    <t>Weight</t>
  </si>
  <si>
    <t>Diam-Inner</t>
  </si>
  <si>
    <t>b</t>
  </si>
  <si>
    <t>m</t>
  </si>
  <si>
    <t>LARK/AW</t>
  </si>
  <si>
    <t>30/7</t>
  </si>
  <si>
    <t>GRACKLE</t>
  </si>
  <si>
    <t>54/19</t>
  </si>
  <si>
    <t>KINGBIRD</t>
  </si>
  <si>
    <t>18/1</t>
  </si>
  <si>
    <t>KINGBIRD/AW</t>
  </si>
  <si>
    <t>KINGFISHER</t>
  </si>
  <si>
    <t>72/7</t>
  </si>
  <si>
    <t>KINGFISHER/AW</t>
  </si>
  <si>
    <t>KINGLET/T2</t>
  </si>
  <si>
    <t>20/7</t>
  </si>
  <si>
    <t>KIWI</t>
  </si>
  <si>
    <t>KIWI/AW</t>
  </si>
  <si>
    <t>KIWI/SD</t>
  </si>
  <si>
    <t>LAPWING</t>
  </si>
  <si>
    <t>45/7</t>
  </si>
  <si>
    <t>LAPWING/AW</t>
  </si>
  <si>
    <t>LAPWING/SD</t>
  </si>
  <si>
    <t>KETTLE/TW</t>
  </si>
  <si>
    <t>32/7</t>
  </si>
  <si>
    <t>LARK</t>
  </si>
  <si>
    <t>JUNCO</t>
  </si>
  <si>
    <t>LEGHORN</t>
  </si>
  <si>
    <t>12/7</t>
  </si>
  <si>
    <t>LEMON</t>
  </si>
  <si>
    <t>LIME</t>
  </si>
  <si>
    <t>LINNET</t>
  </si>
  <si>
    <t>26/7</t>
  </si>
  <si>
    <t>LINNET/AW</t>
  </si>
  <si>
    <t>LINNET/SD</t>
  </si>
  <si>
    <t>LINNET/T2</t>
  </si>
  <si>
    <t>MACAW/SD</t>
  </si>
  <si>
    <t>42/7</t>
  </si>
  <si>
    <t>MACKENZIE/TW</t>
  </si>
  <si>
    <t>36/7</t>
  </si>
  <si>
    <t>MALLARD</t>
  </si>
  <si>
    <t>30/19</t>
  </si>
  <si>
    <t>MALLARD/AW</t>
  </si>
  <si>
    <t>MANGO</t>
  </si>
  <si>
    <t>54/7</t>
  </si>
  <si>
    <t>MARTIN</t>
  </si>
  <si>
    <t>LAPWING/TW</t>
  </si>
  <si>
    <t>HAWK/SD</t>
  </si>
  <si>
    <t>PELICAN/T2</t>
  </si>
  <si>
    <t>GRACKLE/SD</t>
  </si>
  <si>
    <t>GRACKLE/TW</t>
  </si>
  <si>
    <t>38/19</t>
  </si>
  <si>
    <t>GRAPE</t>
  </si>
  <si>
    <t>GREBE</t>
  </si>
  <si>
    <t>GROSBEAK</t>
  </si>
  <si>
    <t>GROSBEAK/AW</t>
  </si>
  <si>
    <t>GROSBEAK/SD</t>
  </si>
  <si>
    <t>GROSBEAK/TW</t>
  </si>
  <si>
    <t>GROUSE</t>
  </si>
  <si>
    <t>8/1</t>
  </si>
  <si>
    <t>GUINEA</t>
  </si>
  <si>
    <t>GULL</t>
  </si>
  <si>
    <t>KILLDEER/SD</t>
  </si>
  <si>
    <t>HAWK/AW</t>
  </si>
  <si>
    <t>MARTIN/TW</t>
  </si>
  <si>
    <t>39/19</t>
  </si>
  <si>
    <t>HAWK/T2</t>
  </si>
  <si>
    <t>HAWK/TW</t>
  </si>
  <si>
    <t>18/7</t>
  </si>
  <si>
    <t>HEN</t>
  </si>
  <si>
    <t>HEN/AW</t>
  </si>
  <si>
    <t>HEN/T2</t>
  </si>
  <si>
    <t>HUDSON/TW</t>
  </si>
  <si>
    <t>IBIS</t>
  </si>
  <si>
    <t>IBIS/AW</t>
  </si>
  <si>
    <t>IBIS/T2</t>
  </si>
  <si>
    <t>JAEGER/T2</t>
  </si>
  <si>
    <t>JAMES/TW</t>
  </si>
  <si>
    <t>34/19</t>
  </si>
  <si>
    <t>JOREE</t>
  </si>
  <si>
    <t>76/19</t>
  </si>
  <si>
    <t>JOREE/AW</t>
  </si>
  <si>
    <t>HAWK</t>
  </si>
  <si>
    <t>PARROT/AW</t>
  </si>
  <si>
    <t>OSPREY/AW</t>
  </si>
  <si>
    <t>OSPREY/T2</t>
  </si>
  <si>
    <t>OSTRICH</t>
  </si>
  <si>
    <t>OSTRICH/AW</t>
  </si>
  <si>
    <t>OSWEGO/TW</t>
  </si>
  <si>
    <t>OXBIRD/SD</t>
  </si>
  <si>
    <t>OXBIRD/TW</t>
  </si>
  <si>
    <t>PANTHER</t>
  </si>
  <si>
    <t>PARAKEET</t>
  </si>
  <si>
    <t>24/7</t>
  </si>
  <si>
    <t>PARAKEET/AW</t>
  </si>
  <si>
    <t>PARAKEET/SD</t>
  </si>
  <si>
    <t>PARAKEET/T2</t>
  </si>
  <si>
    <t>MARTIN/AW</t>
  </si>
  <si>
    <t>PARROT</t>
  </si>
  <si>
    <t>ORTOLAN/SD</t>
  </si>
  <si>
    <t>PARSNIP</t>
  </si>
  <si>
    <t>PARTRIDGE</t>
  </si>
  <si>
    <t>PARTRIDGE/AW</t>
  </si>
  <si>
    <t>PARTRIDGE/SD</t>
  </si>
  <si>
    <t>PARTRIDGE/T2</t>
  </si>
  <si>
    <t>PAWPAW</t>
  </si>
  <si>
    <t>PEACH</t>
  </si>
  <si>
    <t>PEACOCK</t>
  </si>
  <si>
    <t>PEACOCK/AW</t>
  </si>
  <si>
    <t>PECOS/TW</t>
  </si>
  <si>
    <t>PEE DEE/TW</t>
  </si>
  <si>
    <t>37/7</t>
  </si>
  <si>
    <t>PELICAN</t>
  </si>
  <si>
    <t>PELICAN/AW</t>
  </si>
  <si>
    <t>PARAKEET/TW</t>
  </si>
  <si>
    <t>MYSTIC/TW</t>
  </si>
  <si>
    <t>GOOSE</t>
  </si>
  <si>
    <t>MAUMEE/TW</t>
  </si>
  <si>
    <t>MERGANSER</t>
  </si>
  <si>
    <t>MERLIN</t>
  </si>
  <si>
    <t>MERLIN/AW</t>
  </si>
  <si>
    <t>MERLIN/T2</t>
  </si>
  <si>
    <t>MERLIN/TW</t>
  </si>
  <si>
    <t>14/1</t>
  </si>
  <si>
    <t>MERRIMACK/TW</t>
  </si>
  <si>
    <t>MILLET</t>
  </si>
  <si>
    <t>MINK</t>
  </si>
  <si>
    <t>6/1</t>
  </si>
  <si>
    <t>MINORCA</t>
  </si>
  <si>
    <t>MIRAMICHI/TW</t>
  </si>
  <si>
    <t>MOHAWK/TW</t>
  </si>
  <si>
    <t>OSPREY</t>
  </si>
  <si>
    <t>OLIVE</t>
  </si>
  <si>
    <t>MARTIN/SD</t>
  </si>
  <si>
    <t>ORTOLAN/AW</t>
  </si>
  <si>
    <t>ORTOLAN</t>
  </si>
  <si>
    <t>ORIOLE/AW</t>
  </si>
  <si>
    <t>ORIOLE</t>
  </si>
  <si>
    <t>MONONGAHELA/TW</t>
  </si>
  <si>
    <t>ONION</t>
  </si>
  <si>
    <t>MOOSE</t>
  </si>
  <si>
    <t>OATS</t>
  </si>
  <si>
    <t>NUTHATCH/AW</t>
  </si>
  <si>
    <t>NUTHATCH</t>
  </si>
  <si>
    <t>NELSON/TW</t>
  </si>
  <si>
    <t>35/7</t>
  </si>
  <si>
    <t>NECHAKO/TW</t>
  </si>
  <si>
    <t>27/1</t>
  </si>
  <si>
    <t>ORTOLAN/TW</t>
  </si>
  <si>
    <t>ORANGE</t>
  </si>
  <si>
    <t>CARDINAL/TW</t>
  </si>
  <si>
    <t>GRACKLE/AW</t>
  </si>
  <si>
    <t>BUNTING</t>
  </si>
  <si>
    <t>BUNTING/AW</t>
  </si>
  <si>
    <t>BUNTING/SD</t>
  </si>
  <si>
    <t>BUNTING/TW</t>
  </si>
  <si>
    <t>33/7</t>
  </si>
  <si>
    <t>BUTEO</t>
  </si>
  <si>
    <t>CABBAGE</t>
  </si>
  <si>
    <t>CALUMET/TW</t>
  </si>
  <si>
    <t>CAMEL</t>
  </si>
  <si>
    <t>CANARY</t>
  </si>
  <si>
    <t>CANARY/AW</t>
  </si>
  <si>
    <t>CARDINAL</t>
  </si>
  <si>
    <t>BRANT/AW</t>
  </si>
  <si>
    <t>CARDINAL/SD</t>
  </si>
  <si>
    <t>BRANT</t>
  </si>
  <si>
    <t>CARROT</t>
  </si>
  <si>
    <t>6/7</t>
  </si>
  <si>
    <t>CATAWBA/TW</t>
  </si>
  <si>
    <t>CHERRY</t>
  </si>
  <si>
    <t>CHEYENNE/TW</t>
  </si>
  <si>
    <t>CHICKADEE</t>
  </si>
  <si>
    <t>CHICKADEE/AW</t>
  </si>
  <si>
    <t>CHICKADEE/T2</t>
  </si>
  <si>
    <t>CHUKAR</t>
  </si>
  <si>
    <t>84/19</t>
  </si>
  <si>
    <t>CHUKAR/AW</t>
  </si>
  <si>
    <t>CHUKAR/SD</t>
  </si>
  <si>
    <t>CHUKAR/TW</t>
  </si>
  <si>
    <t>37/19</t>
  </si>
  <si>
    <t>COCHIN</t>
  </si>
  <si>
    <t>COLUMBIA/TW</t>
  </si>
  <si>
    <t>21/7</t>
  </si>
  <si>
    <t>CARDINAL/AW</t>
  </si>
  <si>
    <t>BLUEBIRD</t>
  </si>
  <si>
    <t>ALMOND</t>
  </si>
  <si>
    <t>APPLE</t>
  </si>
  <si>
    <t>ATHABASKA/TW</t>
  </si>
  <si>
    <t>AVOCET/TW</t>
  </si>
  <si>
    <t>BALDPATE</t>
  </si>
  <si>
    <t>BANANA</t>
  </si>
  <si>
    <t>BARLEY</t>
  </si>
  <si>
    <t>BEAN</t>
  </si>
  <si>
    <t>BEAR</t>
  </si>
  <si>
    <t>BISON</t>
  </si>
  <si>
    <t>BITTERN</t>
  </si>
  <si>
    <t>BITTERN/AW</t>
  </si>
  <si>
    <t>BROLGA</t>
  </si>
  <si>
    <t>BITTERN/TW</t>
  </si>
  <si>
    <t>CONDOR/SD</t>
  </si>
  <si>
    <t>BLUEBIRD/AW</t>
  </si>
  <si>
    <t>BLUEBIRD/SD</t>
  </si>
  <si>
    <t>BLUEBIRD/TW</t>
  </si>
  <si>
    <t>64/19</t>
  </si>
  <si>
    <t>BLUEJAY</t>
  </si>
  <si>
    <t>BLUEJAY/AW</t>
  </si>
  <si>
    <t>BLUEJAY/SD</t>
  </si>
  <si>
    <t>BLUEJAY/T2</t>
  </si>
  <si>
    <t>BLUEJAY/TW</t>
  </si>
  <si>
    <t>BOBOLINK</t>
  </si>
  <si>
    <t>BOBOLINK/AW</t>
  </si>
  <si>
    <t>BOBOLINK/SD</t>
  </si>
  <si>
    <t>BOBOLINK/TW</t>
  </si>
  <si>
    <t>BRAHMA</t>
  </si>
  <si>
    <t>16/19</t>
  </si>
  <si>
    <t>BITTERN/SD</t>
  </si>
  <si>
    <t>FLICKER</t>
  </si>
  <si>
    <t>EAGLE</t>
  </si>
  <si>
    <t>EAGLE/AW</t>
  </si>
  <si>
    <t>EGRET</t>
  </si>
  <si>
    <t>EGRET/AW</t>
  </si>
  <si>
    <t>FALCON</t>
  </si>
  <si>
    <t>FALCON/AW</t>
  </si>
  <si>
    <t>FALCON/SD</t>
  </si>
  <si>
    <t>FALCON/TW</t>
  </si>
  <si>
    <t>42/19</t>
  </si>
  <si>
    <t>FINCH</t>
  </si>
  <si>
    <t>FINCH/AW</t>
  </si>
  <si>
    <t>FINCH/SD</t>
  </si>
  <si>
    <t>FINCH/TW</t>
  </si>
  <si>
    <t>CONDOR</t>
  </si>
  <si>
    <t>FLAMINGO/AW</t>
  </si>
  <si>
    <t>DRAKE/SD</t>
  </si>
  <si>
    <t>FLICKER/AW</t>
  </si>
  <si>
    <t>FLICKER/SD</t>
  </si>
  <si>
    <t>FLICKER/T2</t>
  </si>
  <si>
    <t>FLICKER/TW</t>
  </si>
  <si>
    <t>FLYCATCHER/T2</t>
  </si>
  <si>
    <t>FRASER/TW</t>
  </si>
  <si>
    <t>FRIGATE/SD</t>
  </si>
  <si>
    <t>22/7</t>
  </si>
  <si>
    <t>GADWALL</t>
  </si>
  <si>
    <t>GANNET</t>
  </si>
  <si>
    <t>GANNET/AW</t>
  </si>
  <si>
    <t>GARLIC</t>
  </si>
  <si>
    <t>GENESEE/TW</t>
  </si>
  <si>
    <t>GOAT</t>
  </si>
  <si>
    <t>FLAMINGO</t>
  </si>
  <si>
    <t>CURLEW/TW</t>
  </si>
  <si>
    <t>IBIS/SD</t>
  </si>
  <si>
    <t>CONDOR/TW</t>
  </si>
  <si>
    <t>COOT</t>
  </si>
  <si>
    <t>36/1</t>
  </si>
  <si>
    <t>CORN</t>
  </si>
  <si>
    <t>CORNCRAKE</t>
  </si>
  <si>
    <t>CRANE</t>
  </si>
  <si>
    <t>CRANE/AW</t>
  </si>
  <si>
    <t>CREEPER/T2</t>
  </si>
  <si>
    <t>CROW</t>
  </si>
  <si>
    <t>CROW/AW</t>
  </si>
  <si>
    <t>CUCKOO</t>
  </si>
  <si>
    <t>CUMBERLAND/TW</t>
  </si>
  <si>
    <t>CURLEW</t>
  </si>
  <si>
    <t>DUCK</t>
  </si>
  <si>
    <t>DOVE</t>
  </si>
  <si>
    <t>CONDOR/AW</t>
  </si>
  <si>
    <t>DRAKE/AW</t>
  </si>
  <si>
    <t>DRAKE</t>
  </si>
  <si>
    <t>DOVE/TW</t>
  </si>
  <si>
    <t>DOVE/T2</t>
  </si>
  <si>
    <t>CURLEW/AW</t>
  </si>
  <si>
    <t>DOVE/AW</t>
  </si>
  <si>
    <t>CURLEW/SD</t>
  </si>
  <si>
    <t>DOG</t>
  </si>
  <si>
    <t>DIPPER/TW</t>
  </si>
  <si>
    <t>DIPPER/SD</t>
  </si>
  <si>
    <t>DIPPER/AW</t>
  </si>
  <si>
    <t>DIPPER</t>
  </si>
  <si>
    <t>DRAKE/TW</t>
  </si>
  <si>
    <t>DOVE/SD</t>
  </si>
  <si>
    <t>SUWANNEE/TW</t>
  </si>
  <si>
    <t>POWDER/TW</t>
  </si>
  <si>
    <t>RAIL/SD</t>
  </si>
  <si>
    <t>RUDDY</t>
  </si>
  <si>
    <t>SWAN/T2</t>
  </si>
  <si>
    <t>RAIL/TW</t>
  </si>
  <si>
    <t>SWAN/AW</t>
  </si>
  <si>
    <t>SWANATE/AW</t>
  </si>
  <si>
    <t>7/1</t>
  </si>
  <si>
    <t>SWALLOW/T2</t>
  </si>
  <si>
    <t>SWIFT</t>
  </si>
  <si>
    <t>STILT</t>
  </si>
  <si>
    <t>STARLING</t>
  </si>
  <si>
    <t>RAVEN</t>
  </si>
  <si>
    <t>ST CROIX/TW</t>
  </si>
  <si>
    <t>WOODDUCK</t>
  </si>
  <si>
    <t>RAVEN/AW</t>
  </si>
  <si>
    <t>RAVEN/T2</t>
  </si>
  <si>
    <t>SWAN</t>
  </si>
  <si>
    <t>WOLF</t>
  </si>
  <si>
    <t>WABASH/TW</t>
  </si>
  <si>
    <t>WAXWING</t>
  </si>
  <si>
    <t>WAXWING/AW</t>
  </si>
  <si>
    <t>PTARMIGAN/T2</t>
  </si>
  <si>
    <t>WAXWING/T2</t>
  </si>
  <si>
    <t>PUFFIN</t>
  </si>
  <si>
    <t>SWANATE</t>
  </si>
  <si>
    <t>WILLET</t>
  </si>
  <si>
    <t>SQUAB</t>
  </si>
  <si>
    <t>PUFFIN/SD</t>
  </si>
  <si>
    <t>PUFFIN/TW</t>
  </si>
  <si>
    <t>QUAIL</t>
  </si>
  <si>
    <t>QUAIL/T2</t>
  </si>
  <si>
    <t>RACOON</t>
  </si>
  <si>
    <t>SWIFT/TW</t>
  </si>
  <si>
    <t>RAIL</t>
  </si>
  <si>
    <t>WIDGEON</t>
  </si>
  <si>
    <t>ROOK/SD</t>
  </si>
  <si>
    <t>ROBIN/AW</t>
  </si>
  <si>
    <t>SCOTER</t>
  </si>
  <si>
    <t>ROBIN/T2</t>
  </si>
  <si>
    <t>ROOK</t>
  </si>
  <si>
    <t>SCISSORTL/SD</t>
  </si>
  <si>
    <t>SCISSORTAIL/TW</t>
  </si>
  <si>
    <t>REDBIRD</t>
  </si>
  <si>
    <t>ROOK/AW</t>
  </si>
  <si>
    <t>SMEW/SD</t>
  </si>
  <si>
    <t>76/7</t>
  </si>
  <si>
    <t>ROOK/T2</t>
  </si>
  <si>
    <t>SANTEE/TW</t>
  </si>
  <si>
    <t>ROOK/TW</t>
  </si>
  <si>
    <t>19/7</t>
  </si>
  <si>
    <t>STARLING/AW</t>
  </si>
  <si>
    <t>YUKON/TW</t>
  </si>
  <si>
    <t>ZEBRA</t>
  </si>
  <si>
    <t>RUDDY/AW</t>
  </si>
  <si>
    <t>SCHUYKILL/TW</t>
  </si>
  <si>
    <t>SPARATE</t>
  </si>
  <si>
    <t>RAIL/AW</t>
  </si>
  <si>
    <t>REDSTART</t>
  </si>
  <si>
    <t>REDWING</t>
  </si>
  <si>
    <t>SPARROW/T2</t>
  </si>
  <si>
    <t>SPARROW/AW</t>
  </si>
  <si>
    <t>SPARROW</t>
  </si>
  <si>
    <t>COYOTE</t>
  </si>
  <si>
    <t>ROBIN</t>
  </si>
  <si>
    <t>REDWING/AW</t>
  </si>
  <si>
    <t>SKIMMER</t>
  </si>
  <si>
    <t>SNOWBIRD/TW</t>
  </si>
  <si>
    <t>RICE</t>
  </si>
  <si>
    <t>RINGDOVE/SD</t>
  </si>
  <si>
    <t>RIO GRANDE/TW</t>
  </si>
  <si>
    <t>SNOWBIRD/SD</t>
  </si>
  <si>
    <t>SNOWBIRD</t>
  </si>
  <si>
    <t>SQUAB/AW</t>
  </si>
  <si>
    <t>SPARATE/AW</t>
  </si>
  <si>
    <t>TERN</t>
  </si>
  <si>
    <t>PLOVER/SD</t>
  </si>
  <si>
    <t>PLOVER/AW</t>
  </si>
  <si>
    <t>TATLER/T2</t>
  </si>
  <si>
    <t>TEAL</t>
  </si>
  <si>
    <t>PHEASANT</t>
  </si>
  <si>
    <t>PIPER</t>
  </si>
  <si>
    <t>THAMES/TW</t>
  </si>
  <si>
    <t>PLOVER</t>
  </si>
  <si>
    <t>PLATTE/TW</t>
  </si>
  <si>
    <t>TEAL/AW</t>
  </si>
  <si>
    <t>THRASHER/AW</t>
  </si>
  <si>
    <t>PHEASANT/SD</t>
  </si>
  <si>
    <t>THRASHER</t>
  </si>
  <si>
    <t>PIPIT/SD</t>
  </si>
  <si>
    <t>PHEASANT/TW</t>
  </si>
  <si>
    <t>PHOEBE</t>
  </si>
  <si>
    <t>TERN/TW</t>
  </si>
  <si>
    <t>17/7</t>
  </si>
  <si>
    <t>PHOENIX/SD</t>
  </si>
  <si>
    <t>PHOENIX/TW</t>
  </si>
  <si>
    <t>PIGEON</t>
  </si>
  <si>
    <t>PIGEON/T2</t>
  </si>
  <si>
    <t>TERN/AW</t>
  </si>
  <si>
    <t>TERN/SD</t>
  </si>
  <si>
    <t>PHEASANT/AW</t>
  </si>
  <si>
    <t>TIGER</t>
  </si>
  <si>
    <t>TURNSTONE</t>
  </si>
  <si>
    <t>PLOVER/TW</t>
  </si>
  <si>
    <t>PENGUIN/T2</t>
  </si>
  <si>
    <t>TURKEY</t>
  </si>
  <si>
    <t>POPINJAY/SD</t>
  </si>
  <si>
    <t>TURKEY/AW</t>
  </si>
  <si>
    <t>PETREL</t>
  </si>
  <si>
    <t>POTATO</t>
  </si>
  <si>
    <t>TRUCKEE/TW</t>
  </si>
  <si>
    <t>PENGUIN/AW</t>
  </si>
  <si>
    <t>PENGUIN</t>
  </si>
  <si>
    <t>POTOMAC/TW</t>
  </si>
  <si>
    <t>TURBIT</t>
  </si>
  <si>
    <t>FLAMINGO/ACSS</t>
  </si>
  <si>
    <t>RUDDY/ACSS/AW</t>
  </si>
  <si>
    <t>FLICKER/ACSS/TW</t>
  </si>
  <si>
    <t>FLICKER/ACSS/AW</t>
  </si>
  <si>
    <t>TOWHEE/ACSS/AW</t>
  </si>
  <si>
    <t>48/7</t>
  </si>
  <si>
    <t>FLICKER/ACSS</t>
  </si>
  <si>
    <t>SNOWBIRD/ACSS/TW</t>
  </si>
  <si>
    <t>CHUKAR/ACSS/TW</t>
  </si>
  <si>
    <t>SANTEE/ACSS/TW</t>
  </si>
  <si>
    <t>FLAMINGO/ACSS/AW</t>
  </si>
  <si>
    <t>CARDINAL/ACSS</t>
  </si>
  <si>
    <t>BITTERN/ACSS</t>
  </si>
  <si>
    <t>COLUMBIA/ACSS/TW</t>
  </si>
  <si>
    <t>CANVASBACK/ACSS/AW</t>
  </si>
  <si>
    <t>SNOWBIRD/ACSS/AW</t>
  </si>
  <si>
    <t>CANVASBACK/ACSS</t>
  </si>
  <si>
    <t>YUKON/ACSS/TW</t>
  </si>
  <si>
    <t>FINCH/ACSS/TW</t>
  </si>
  <si>
    <t>FINCH/ACSS/AW</t>
  </si>
  <si>
    <t>FINCH/ACSS</t>
  </si>
  <si>
    <t>CARDINAL/ACSS/AW</t>
  </si>
  <si>
    <t>FALCON/ACSS/TW</t>
  </si>
  <si>
    <t>SAPSUCKER/ACSS/AW</t>
  </si>
  <si>
    <t>SCHUYKILL/ACSS/TW</t>
  </si>
  <si>
    <t>GRACKLE/ACSS/TW</t>
  </si>
  <si>
    <t>GRACKLE/ACSS/AW</t>
  </si>
  <si>
    <t>SAPSUCKER/ACSS</t>
  </si>
  <si>
    <t>GRACKLE/ACSS</t>
  </si>
  <si>
    <t>CHEYENNE/ACSS/TW</t>
  </si>
  <si>
    <t>SCISSORTAIL/ACSS/TW</t>
  </si>
  <si>
    <t>GOLDFINCH/ACSS/AW</t>
  </si>
  <si>
    <t>GOLDFINCH/ACSS</t>
  </si>
  <si>
    <t>CARDINAL/ACSS/TW</t>
  </si>
  <si>
    <t>CHUKAR/ACSS/AW</t>
  </si>
  <si>
    <t>THRASHER/ACSS</t>
  </si>
  <si>
    <t>SNOWBIRD/ACSS</t>
  </si>
  <si>
    <t>GANNET/ACSS/AW</t>
  </si>
  <si>
    <t>GANNET/ACSS</t>
  </si>
  <si>
    <t>THAMES/ACSS/TW</t>
  </si>
  <si>
    <t>SCOTER/ACSS</t>
  </si>
  <si>
    <t>TOWHEE/ACSS</t>
  </si>
  <si>
    <t>CATAWBA/ACSS/TW</t>
  </si>
  <si>
    <t>SCOTER/ACSS/AW</t>
  </si>
  <si>
    <t>CHUKAR/ACSS</t>
  </si>
  <si>
    <t>GROSBEAK/ACSS/AW</t>
  </si>
  <si>
    <t>FRASER/ACSS/TW</t>
  </si>
  <si>
    <t>GENESEE/ACSS/TW</t>
  </si>
  <si>
    <t>THRASHER/ACSS/AW</t>
  </si>
  <si>
    <t>TAILORBIRD/ACSS/AW</t>
  </si>
  <si>
    <t>CUCKOO/ACSS</t>
  </si>
  <si>
    <t>CUCKOO/ACSS/AW</t>
  </si>
  <si>
    <t>CUMBERLAND/ACSS/TW</t>
  </si>
  <si>
    <t>CURLEW/ACSS</t>
  </si>
  <si>
    <t>CURLEW/ACSS/AW</t>
  </si>
  <si>
    <t>EAGLE/ACSS/AW</t>
  </si>
  <si>
    <t>TRUCKEE/ACSS/TW</t>
  </si>
  <si>
    <t>CANARY/ACSS</t>
  </si>
  <si>
    <t>BLUEBIRD/ACSS/AW</t>
  </si>
  <si>
    <t>GROSBEAK/ACSS/TW</t>
  </si>
  <si>
    <t>TEAL/ACSS</t>
  </si>
  <si>
    <t>WOOD DUCK/ACSS/AW</t>
  </si>
  <si>
    <t>CORNCRAKE/ACSS/AW</t>
  </si>
  <si>
    <t>DIPPER/ACSS</t>
  </si>
  <si>
    <t>CURLEW/ACSS/TW</t>
  </si>
  <si>
    <t>BLUEJAY/ACSS/TW</t>
  </si>
  <si>
    <t>BRANT/ACSS</t>
  </si>
  <si>
    <t>WABASH/ACSS/TW</t>
  </si>
  <si>
    <t>BOBOLINK/ACSS/TW</t>
  </si>
  <si>
    <t>BOBOLINK/ACSS/AW</t>
  </si>
  <si>
    <t>BOBOLINK/ACSS</t>
  </si>
  <si>
    <t>BUNTING/ACSS</t>
  </si>
  <si>
    <t>TAILORBIRD/ACSS</t>
  </si>
  <si>
    <t>BUNTING/ACSS/TW</t>
  </si>
  <si>
    <t>CANARY/ACSS/AW</t>
  </si>
  <si>
    <t>BLUEJAY/ACSS/AW</t>
  </si>
  <si>
    <t>BLUEJAY/ACSS</t>
  </si>
  <si>
    <t>WOOD DUCK/ACSS</t>
  </si>
  <si>
    <t>CALUMET/ACSS/TW</t>
  </si>
  <si>
    <t>BLUEBIRD/ACSS/TW</t>
  </si>
  <si>
    <t>CORNCRAKE/ACSS</t>
  </si>
  <si>
    <t>BUNTING/ACSS/AW</t>
  </si>
  <si>
    <t>ST CROIX/ACSS/TW</t>
  </si>
  <si>
    <t>DIPPER/ACSS/AW</t>
  </si>
  <si>
    <t>TERN/ACSS/TW</t>
  </si>
  <si>
    <t>CONDOR/ACSS/TW</t>
  </si>
  <si>
    <t>CONDOR/ACSS/AW</t>
  </si>
  <si>
    <t>BITTERN/ACSS/TW</t>
  </si>
  <si>
    <t>BITTERN/ACSS/AW</t>
  </si>
  <si>
    <t>WOODCOCK/ACSS</t>
  </si>
  <si>
    <t>BRANT/ACSS/AW</t>
  </si>
  <si>
    <t>TERN/ACSS/AW</t>
  </si>
  <si>
    <t>BLUEBIRD/ACSS</t>
  </si>
  <si>
    <t>SQUAB/ACSS/AW</t>
  </si>
  <si>
    <t>SQUAB/ACSS</t>
  </si>
  <si>
    <t>EGRET/ACSS</t>
  </si>
  <si>
    <t>EGRET/ACSS/AW</t>
  </si>
  <si>
    <t>FALCON/ACSS</t>
  </si>
  <si>
    <t>CONDOR/ACSS</t>
  </si>
  <si>
    <t>IBIS/ACSS/AW</t>
  </si>
  <si>
    <t>FALCON/ACSS/AW</t>
  </si>
  <si>
    <t>TEAL/ACSS/AW</t>
  </si>
  <si>
    <t>SUWANNEE/ACSS/TW</t>
  </si>
  <si>
    <t>DOVE/ACSS</t>
  </si>
  <si>
    <t>DOVE/ACSS/AW</t>
  </si>
  <si>
    <t>DOVE/ACSS/TW</t>
  </si>
  <si>
    <t>WOODCOCK/ACSS/AW</t>
  </si>
  <si>
    <t>STILT/ACSS</t>
  </si>
  <si>
    <t>DIPPER/ACSS/TW</t>
  </si>
  <si>
    <t>STARLING/ACSS/AW</t>
  </si>
  <si>
    <t>DRAKE/ACSS</t>
  </si>
  <si>
    <t>DRAKE/ACSS/AW</t>
  </si>
  <si>
    <t>DRAKE/ACSS/TW</t>
  </si>
  <si>
    <t>STARLING/ACSS</t>
  </si>
  <si>
    <t>TERN/ACSS</t>
  </si>
  <si>
    <t>STILT/ACSS/AW</t>
  </si>
  <si>
    <t>MIRAMICHI/ACSS/TW</t>
  </si>
  <si>
    <t>MARTIN/ACSS/AW</t>
  </si>
  <si>
    <t>MARTIN/ACSS/TW</t>
  </si>
  <si>
    <t>RUDDY/ACSS</t>
  </si>
  <si>
    <t>MAUMEE/ACSS/TW</t>
  </si>
  <si>
    <t>GROSBEAK/ACSS</t>
  </si>
  <si>
    <t>RAIL/ACSS</t>
  </si>
  <si>
    <t>LAPWING/ACSS</t>
  </si>
  <si>
    <t>MERRIMACK/ACSS/TW</t>
  </si>
  <si>
    <t>MALLARD/ACSS</t>
  </si>
  <si>
    <t>MOCKINGBIRD/ACSS</t>
  </si>
  <si>
    <t>MOCKINGBIRD/ACSS/AW</t>
  </si>
  <si>
    <t>MOHAWK/ACSS/TW</t>
  </si>
  <si>
    <t>PUFFIN/ACSS/TW</t>
  </si>
  <si>
    <t>PUFFIN/ACSS</t>
  </si>
  <si>
    <t>MYSTIC/ACSS/TW</t>
  </si>
  <si>
    <t>MERGANSER/ACSS</t>
  </si>
  <si>
    <t>RATITE/ACSS/AW</t>
  </si>
  <si>
    <t>LAPWING/ACSS/AW</t>
  </si>
  <si>
    <t>LAPWING/ACSS/TW</t>
  </si>
  <si>
    <t>REDBIRD/ACSS/AW</t>
  </si>
  <si>
    <t>AVOCET/ACSS/TW</t>
  </si>
  <si>
    <t>ATHABASKA/ACSS/TW</t>
  </si>
  <si>
    <t>REDBIRD/ACSS</t>
  </si>
  <si>
    <t>MARTIN/ACSS</t>
  </si>
  <si>
    <t>LARK/ACSS/AW</t>
  </si>
  <si>
    <t>MALLARD/ACSS/AW</t>
  </si>
  <si>
    <t>LINNET/ACSS</t>
  </si>
  <si>
    <t>LINNET/ACSS/AW</t>
  </si>
  <si>
    <t>RATITE/ACSS</t>
  </si>
  <si>
    <t>MACAW/ACSS</t>
  </si>
  <si>
    <t>MACAW/ACSS/AW</t>
  </si>
  <si>
    <t>MACKENZIE/ACSS/TW</t>
  </si>
  <si>
    <t>PTARMIGAN/ACSS</t>
  </si>
  <si>
    <t>LARK/ACSS</t>
  </si>
  <si>
    <t>PARTRIDGE/ACSS/AW</t>
  </si>
  <si>
    <t>PTARMIGAN/ACSS/AW</t>
  </si>
  <si>
    <t>PARAKEET/ACSS</t>
  </si>
  <si>
    <t>PARAKEET/ACSS/AW</t>
  </si>
  <si>
    <t>PARAKEET/ACSS/TW</t>
  </si>
  <si>
    <t>PHOENIX/ACSS/TW</t>
  </si>
  <si>
    <t>PARROT/ACSS</t>
  </si>
  <si>
    <t>OXBIRD/ACSS/TW</t>
  </si>
  <si>
    <t>PARTRIDGE/ACSS</t>
  </si>
  <si>
    <t>PLATTE/ACSS/TW</t>
  </si>
  <si>
    <t>PHEASANT/ACSS/TW</t>
  </si>
  <si>
    <t>PHEASANT/ACSS/AW</t>
  </si>
  <si>
    <t>PHEASANT/ACSS</t>
  </si>
  <si>
    <t>PEACOCK/ACSS</t>
  </si>
  <si>
    <t>PEACOCK/ACSS/AW</t>
  </si>
  <si>
    <t>PECOS/ACSS/TW</t>
  </si>
  <si>
    <t>PEE DEE/ACSS/TW</t>
  </si>
  <si>
    <t>PARROT/ACSS/AW</t>
  </si>
  <si>
    <t>ORTOLAN/ACSS/AW</t>
  </si>
  <si>
    <t>RAIL/ACSS/TW</t>
  </si>
  <si>
    <t>NUTHATCH/ACSS</t>
  </si>
  <si>
    <t>NUTHATCH/ACSS/AW</t>
  </si>
  <si>
    <t>POWDER/ACSS/TW</t>
  </si>
  <si>
    <t>POTOMAC/ACSS/TW</t>
  </si>
  <si>
    <t>ORIOLE/ACSS</t>
  </si>
  <si>
    <t>PIPER/ACSS</t>
  </si>
  <si>
    <t>ORTOLAN/ACSS</t>
  </si>
  <si>
    <t>NELSON/ACSS/TW</t>
  </si>
  <si>
    <t>ORTOLAN/ACSS/TW</t>
  </si>
  <si>
    <t>PLOVER/ACSS/TW</t>
  </si>
  <si>
    <t>PLOVER/ACSS/AW</t>
  </si>
  <si>
    <t>PLOVER/ACSS</t>
  </si>
  <si>
    <t>OSTRICH/ACSS</t>
  </si>
  <si>
    <t>OSTRICH/ACSS/AW</t>
  </si>
  <si>
    <t>OSWEGO/ACSS/TW</t>
  </si>
  <si>
    <t>ORIOLE/ACSS/AW</t>
  </si>
  <si>
    <t>HEN/ACSS/AW</t>
  </si>
  <si>
    <t>JOREE/ACSS/AW</t>
  </si>
  <si>
    <t>ROADRUNNER/ACSS/AW</t>
  </si>
  <si>
    <t>ROOK/ACSS/TW</t>
  </si>
  <si>
    <t>JUNCO/ACSS/AW</t>
  </si>
  <si>
    <t>ROOK/ACSS/AW</t>
  </si>
  <si>
    <t>HAWK/ACSS/TW</t>
  </si>
  <si>
    <t>RIO GRANDE/ACSS/TW</t>
  </si>
  <si>
    <t>JUNCO/ACSS</t>
  </si>
  <si>
    <t>ROADRUNNER/ACSS</t>
  </si>
  <si>
    <t>KETTLE/ACSS/TW</t>
  </si>
  <si>
    <t>HUDSON/ACSS/TW</t>
  </si>
  <si>
    <t>JAMES/ACSS/TW</t>
  </si>
  <si>
    <t>IBIS/ACSS</t>
  </si>
  <si>
    <t>ROOK/ACSS</t>
  </si>
  <si>
    <t>HEN/ACSS</t>
  </si>
  <si>
    <t>KIWI/ACSS</t>
  </si>
  <si>
    <t>HAWK/ACSS/AW</t>
  </si>
  <si>
    <t>RAIL/ACSS/AW</t>
  </si>
  <si>
    <t>JOREE/ACSS</t>
  </si>
  <si>
    <t>BALDPATE/ACSS</t>
  </si>
  <si>
    <t>REDWING/ACSS</t>
  </si>
  <si>
    <t>REDWING/ACSS/AW</t>
  </si>
  <si>
    <t>KIWI/ACSS/AW</t>
  </si>
  <si>
    <t>HAWK/ACSS</t>
  </si>
  <si>
    <t>PLUTO</t>
  </si>
  <si>
    <t>19/0</t>
  </si>
  <si>
    <t>TULIP/T2</t>
  </si>
  <si>
    <t>NEPTUNE</t>
  </si>
  <si>
    <t>VIRGO</t>
  </si>
  <si>
    <t>91/0</t>
  </si>
  <si>
    <t>CAMELLIA</t>
  </si>
  <si>
    <t>61/0</t>
  </si>
  <si>
    <t>IRIS</t>
  </si>
  <si>
    <t>7/0</t>
  </si>
  <si>
    <t>GEMINI</t>
  </si>
  <si>
    <t>CANNA</t>
  </si>
  <si>
    <t>CANNA/T2</t>
  </si>
  <si>
    <t>CROCUS</t>
  </si>
  <si>
    <t>TULIP</t>
  </si>
  <si>
    <t>GOLDENTUFT</t>
  </si>
  <si>
    <t>URANUS</t>
  </si>
  <si>
    <t>GOLDENROD</t>
  </si>
  <si>
    <t>POPPY</t>
  </si>
  <si>
    <t>ORCHID</t>
  </si>
  <si>
    <t>37/0</t>
  </si>
  <si>
    <t>VIOLET</t>
  </si>
  <si>
    <t>VERBENA</t>
  </si>
  <si>
    <t>POPPY/T2</t>
  </si>
  <si>
    <t>GLADIOLUS</t>
  </si>
  <si>
    <t>IRIS/T2</t>
  </si>
  <si>
    <t>VALERIAN</t>
  </si>
  <si>
    <t>VENUS</t>
  </si>
  <si>
    <t>BUTTERFLY</t>
  </si>
  <si>
    <t>GRUB</t>
  </si>
  <si>
    <t>HYACINTH</t>
  </si>
  <si>
    <t>ROSE</t>
  </si>
  <si>
    <t>TRITON</t>
  </si>
  <si>
    <t>PHLOX/T2</t>
  </si>
  <si>
    <t>PHLOX</t>
  </si>
  <si>
    <t>ROSE/T2</t>
  </si>
  <si>
    <t>CICADA</t>
  </si>
  <si>
    <t>PETUNIA</t>
  </si>
  <si>
    <t>HAWTHORN</t>
  </si>
  <si>
    <t>CHAFER</t>
  </si>
  <si>
    <t>CENTIPEDE</t>
  </si>
  <si>
    <t>CATTAIL</t>
  </si>
  <si>
    <t>PEONY</t>
  </si>
  <si>
    <t>CARNATION</t>
  </si>
  <si>
    <t>TRILLIUM</t>
  </si>
  <si>
    <t>127/0</t>
  </si>
  <si>
    <t>PEACHBELL</t>
  </si>
  <si>
    <t>OXLIP</t>
  </si>
  <si>
    <t>ZINNIA</t>
  </si>
  <si>
    <t>COWSLIP</t>
  </si>
  <si>
    <t>COSMOS/T2</t>
  </si>
  <si>
    <t>COSMOS</t>
  </si>
  <si>
    <t>SCORPION</t>
  </si>
  <si>
    <t>SATURN</t>
  </si>
  <si>
    <t>HAWKWEED</t>
  </si>
  <si>
    <t>HORNET</t>
  </si>
  <si>
    <t>TAURUS</t>
  </si>
  <si>
    <t>OXLIP/T2</t>
  </si>
  <si>
    <t>PANSY</t>
  </si>
  <si>
    <t>PANSY/T2</t>
  </si>
  <si>
    <t>COLUMBINE</t>
  </si>
  <si>
    <t>COCKSCOMB</t>
  </si>
  <si>
    <t>COCKROACH</t>
  </si>
  <si>
    <t>COREOPSIS</t>
  </si>
  <si>
    <t>DAHLIA/T2</t>
  </si>
  <si>
    <t>LIBRA</t>
  </si>
  <si>
    <t>SNAPDRAGON</t>
  </si>
  <si>
    <t>FLY</t>
  </si>
  <si>
    <t>DAISY/T2</t>
  </si>
  <si>
    <t>MEADOWSWEET</t>
  </si>
  <si>
    <t>SNEEZEWORT</t>
  </si>
  <si>
    <t>LILAC</t>
  </si>
  <si>
    <t>JUPITER</t>
  </si>
  <si>
    <t>LILY/T2</t>
  </si>
  <si>
    <t>BLUEBELL</t>
  </si>
  <si>
    <t>SYRINGA</t>
  </si>
  <si>
    <t>DAHLIA</t>
  </si>
  <si>
    <t>MERCURY</t>
  </si>
  <si>
    <t>DAISY</t>
  </si>
  <si>
    <t>FLAG</t>
  </si>
  <si>
    <t>MARS</t>
  </si>
  <si>
    <t>MARIGOLD</t>
  </si>
  <si>
    <t>ANEMONE</t>
  </si>
  <si>
    <t>MAGNOLIA</t>
  </si>
  <si>
    <t>ARBUTUS</t>
  </si>
  <si>
    <t>ASTER</t>
  </si>
  <si>
    <t>LUPINE</t>
  </si>
  <si>
    <t>DAFFODIL</t>
  </si>
  <si>
    <t>JEWELWEED</t>
  </si>
  <si>
    <t>WASP</t>
  </si>
  <si>
    <t>NASTURTIUM</t>
  </si>
  <si>
    <t>NARCISSUS</t>
  </si>
  <si>
    <t>MOON</t>
  </si>
  <si>
    <t>JESSAMINE</t>
  </si>
  <si>
    <t>LEO</t>
  </si>
  <si>
    <t>BLUEBONNET</t>
  </si>
  <si>
    <t>ASTER/T2</t>
  </si>
  <si>
    <t>MISTLETOE</t>
  </si>
  <si>
    <t>LAUREL</t>
  </si>
  <si>
    <t>LARKSPUR</t>
  </si>
  <si>
    <t>KAYAK</t>
  </si>
  <si>
    <t>KIBE</t>
  </si>
  <si>
    <t>RATCH</t>
  </si>
  <si>
    <t>KOPECK</t>
  </si>
  <si>
    <t>KENCH</t>
  </si>
  <si>
    <t>REX</t>
  </si>
  <si>
    <t>REMEX</t>
  </si>
  <si>
    <t>RADIAN</t>
  </si>
  <si>
    <t>RAGOUT</t>
  </si>
  <si>
    <t>KAZOO</t>
  </si>
  <si>
    <t>RAMIE</t>
  </si>
  <si>
    <t>KAKI</t>
  </si>
  <si>
    <t>SOLAR</t>
  </si>
  <si>
    <t>RUBLE</t>
  </si>
  <si>
    <t>RADAR</t>
  </si>
  <si>
    <t>KITTLE</t>
  </si>
  <si>
    <t>REDE</t>
  </si>
  <si>
    <t>RUNE</t>
  </si>
  <si>
    <t>SPAR</t>
  </si>
  <si>
    <t>AGATE</t>
  </si>
  <si>
    <t>AZUSA</t>
  </si>
  <si>
    <t>SPINEL</t>
  </si>
  <si>
    <t>TOPAZ</t>
  </si>
  <si>
    <t>CANTON</t>
  </si>
  <si>
    <t>RUBY</t>
  </si>
  <si>
    <t>ELGIN</t>
  </si>
  <si>
    <t>PEARL</t>
  </si>
  <si>
    <t>EMERALD</t>
  </si>
  <si>
    <t>RUTILE</t>
  </si>
  <si>
    <t>ALTON</t>
  </si>
  <si>
    <t>OPAL</t>
  </si>
  <si>
    <t>AMES</t>
  </si>
  <si>
    <t>AMETHYST</t>
  </si>
  <si>
    <t>JADE</t>
  </si>
  <si>
    <t>DIAMOND</t>
  </si>
  <si>
    <t>JASPER</t>
  </si>
  <si>
    <t>GARNET</t>
  </si>
  <si>
    <t>CAIRO</t>
  </si>
  <si>
    <t>ZIRCON</t>
  </si>
  <si>
    <t>BUTTE</t>
  </si>
  <si>
    <t>ALLIANCE</t>
  </si>
  <si>
    <t>AKRON</t>
  </si>
  <si>
    <t>DARIEN</t>
  </si>
  <si>
    <t>AMHERST</t>
  </si>
  <si>
    <t>ANAHEIM</t>
  </si>
  <si>
    <t>SAPPHIRE</t>
  </si>
  <si>
    <t>GREELEY</t>
  </si>
  <si>
    <t>FLINT</t>
  </si>
  <si>
    <t>BLUEBIRD3</t>
  </si>
  <si>
    <t>BLUEJAY1</t>
  </si>
  <si>
    <t>BLUEJAY3</t>
  </si>
  <si>
    <t>18/19</t>
  </si>
  <si>
    <t>BLUEBIRD2</t>
  </si>
  <si>
    <t>48/13</t>
  </si>
  <si>
    <t>BLUEBIRD1</t>
  </si>
  <si>
    <t>BUNTING1</t>
  </si>
  <si>
    <t>BUNTING3</t>
  </si>
  <si>
    <t>BITTERN1</t>
  </si>
  <si>
    <t>BLUEJAY2</t>
  </si>
  <si>
    <t>24/13</t>
  </si>
  <si>
    <t>BITTERN2</t>
  </si>
  <si>
    <t>BUNTING2</t>
  </si>
  <si>
    <t>DRAKE2</t>
  </si>
  <si>
    <t>CURLEW1</t>
  </si>
  <si>
    <t>33/4</t>
  </si>
  <si>
    <t>GROSBEAK4</t>
  </si>
  <si>
    <t>GROSBEAK3</t>
  </si>
  <si>
    <t>GROSBEAK2</t>
  </si>
  <si>
    <t>GROSBEAK1</t>
  </si>
  <si>
    <t>DRAKE6</t>
  </si>
  <si>
    <t>CARDINAL1</t>
  </si>
  <si>
    <t>DRAKE3</t>
  </si>
  <si>
    <t>KIWI3</t>
  </si>
  <si>
    <t>DRAKE1</t>
  </si>
  <si>
    <t>PELICAN2</t>
  </si>
  <si>
    <t>DOVE2</t>
  </si>
  <si>
    <t>CURLEW4</t>
  </si>
  <si>
    <t>CURLEW3</t>
  </si>
  <si>
    <t>CURLEW2</t>
  </si>
  <si>
    <t>DRAKE5</t>
  </si>
  <si>
    <t>RAIL3</t>
  </si>
  <si>
    <t>PELICAN1</t>
  </si>
  <si>
    <t>15/4</t>
  </si>
  <si>
    <t>ORTOLAN3</t>
  </si>
  <si>
    <t>ORTOLAN2</t>
  </si>
  <si>
    <t>ORTOLAN1</t>
  </si>
  <si>
    <t>MERLIN2</t>
  </si>
  <si>
    <t>MERLIN1</t>
  </si>
  <si>
    <t>KIWI1</t>
  </si>
  <si>
    <t>RAIL2</t>
  </si>
  <si>
    <t>KIWI2</t>
  </si>
  <si>
    <t>RAIL4</t>
  </si>
  <si>
    <t>RAIL5</t>
  </si>
  <si>
    <t>LAPWING3</t>
  </si>
  <si>
    <t>LAPWING2</t>
  </si>
  <si>
    <t>LAPWING1</t>
  </si>
  <si>
    <t>DOVE1</t>
  </si>
  <si>
    <t>RAIL1</t>
  </si>
  <si>
    <t>CHAMERA</t>
  </si>
  <si>
    <t>CARDINAL2</t>
  </si>
  <si>
    <t>CARDINAL3</t>
  </si>
  <si>
    <t>TERN3</t>
  </si>
  <si>
    <t>TERN2</t>
  </si>
  <si>
    <t>TERN1</t>
  </si>
  <si>
    <t>CHUKAR1</t>
  </si>
  <si>
    <t>CHUKAR2</t>
  </si>
  <si>
    <t>CHUKAR3</t>
  </si>
  <si>
    <t>3#6AW</t>
  </si>
  <si>
    <t>7#10AW</t>
  </si>
  <si>
    <t>37#9AW</t>
  </si>
  <si>
    <t>37#8AW</t>
  </si>
  <si>
    <t>37#7AW</t>
  </si>
  <si>
    <t>37#6AW</t>
  </si>
  <si>
    <t>37#5AW</t>
  </si>
  <si>
    <t>7#5AW</t>
  </si>
  <si>
    <t>7#6AW</t>
  </si>
  <si>
    <t>7#7AW</t>
  </si>
  <si>
    <t>3#9AW</t>
  </si>
  <si>
    <t>3#7AW</t>
  </si>
  <si>
    <t>37#10AW</t>
  </si>
  <si>
    <t>3#5AW</t>
  </si>
  <si>
    <t>3#10AW</t>
  </si>
  <si>
    <t>19#9AW</t>
  </si>
  <si>
    <t>19#8AW</t>
  </si>
  <si>
    <t>19#7AW</t>
  </si>
  <si>
    <t>19#6AW</t>
  </si>
  <si>
    <t>19#5AW</t>
  </si>
  <si>
    <t>19#10AW</t>
  </si>
  <si>
    <t>7#8AW</t>
  </si>
  <si>
    <t>7#9AW</t>
  </si>
  <si>
    <t>3#8AW</t>
  </si>
  <si>
    <t>5/8HS</t>
  </si>
  <si>
    <t>5/8EHS</t>
  </si>
  <si>
    <t>5/16EHS</t>
  </si>
  <si>
    <t>7/16EHS</t>
  </si>
  <si>
    <t>3/8EHS</t>
  </si>
  <si>
    <t>7/16HS</t>
  </si>
  <si>
    <t>1/2HS</t>
  </si>
  <si>
    <t>1/2EHS</t>
  </si>
  <si>
    <t>3/8HS</t>
  </si>
  <si>
    <t>CU2AWG-1</t>
  </si>
  <si>
    <t>CU4/0AWG-7</t>
  </si>
  <si>
    <t>CU750-37</t>
  </si>
  <si>
    <t>CU2AWG-3</t>
  </si>
  <si>
    <t>CU2AWG-7</t>
  </si>
  <si>
    <t>CU3/0AWG-1</t>
  </si>
  <si>
    <t>CU3/0AWG-12</t>
  </si>
  <si>
    <t>12/0</t>
  </si>
  <si>
    <t>CU3/0AWG-19</t>
  </si>
  <si>
    <t>CU3/0AWG-7</t>
  </si>
  <si>
    <t>CU500-37</t>
  </si>
  <si>
    <t>CU5AWG-1</t>
  </si>
  <si>
    <t>CU600-37</t>
  </si>
  <si>
    <t>CU300-19</t>
  </si>
  <si>
    <t>CU300-12</t>
  </si>
  <si>
    <t>CU900-61</t>
  </si>
  <si>
    <t>CU350-19</t>
  </si>
  <si>
    <t>CU600-61</t>
  </si>
  <si>
    <t>CU6AWG-1</t>
  </si>
  <si>
    <t>CU700-37</t>
  </si>
  <si>
    <t>CU900-37</t>
  </si>
  <si>
    <t>CU8AWG-1</t>
  </si>
  <si>
    <t>CU800-61</t>
  </si>
  <si>
    <t>CU800-37</t>
  </si>
  <si>
    <t>CU7AWG-1</t>
  </si>
  <si>
    <t>CU750-61</t>
  </si>
  <si>
    <t>CU700-61</t>
  </si>
  <si>
    <t>CU400-19</t>
  </si>
  <si>
    <t>CU400-37</t>
  </si>
  <si>
    <t>CU300-37</t>
  </si>
  <si>
    <t>CU1/0AWG-7</t>
  </si>
  <si>
    <t>CU250-37</t>
  </si>
  <si>
    <t>CU250-19</t>
  </si>
  <si>
    <t>CU250-12</t>
  </si>
  <si>
    <t>CU2/0AWG-7</t>
  </si>
  <si>
    <t>CU2/0AWG19</t>
  </si>
  <si>
    <t>CU450-19</t>
  </si>
  <si>
    <t>CU450-37</t>
  </si>
  <si>
    <t>CU2/0AWG-1</t>
  </si>
  <si>
    <t>CU1AWG-7</t>
  </si>
  <si>
    <t>CU1AWG-3</t>
  </si>
  <si>
    <t>CU1AWG-1</t>
  </si>
  <si>
    <t>CU4AWG-1</t>
  </si>
  <si>
    <t>CU1000-61</t>
  </si>
  <si>
    <t>CU1000-37</t>
  </si>
  <si>
    <t>CU4/0AWG-19</t>
  </si>
  <si>
    <t>CU350-37</t>
  </si>
  <si>
    <t>CU350-12</t>
  </si>
  <si>
    <t>CU3AWG-1</t>
  </si>
  <si>
    <t>CU3AWG-3</t>
  </si>
  <si>
    <t>CU3AWG-7</t>
  </si>
  <si>
    <t>CU4AWG-3</t>
  </si>
  <si>
    <t>CU4/0AWG-12</t>
  </si>
  <si>
    <t>CU500-19</t>
  </si>
  <si>
    <t>CU4AWG-7</t>
  </si>
  <si>
    <t>CU1/0AWG-1</t>
  </si>
  <si>
    <t>CU1/0AWG-19</t>
  </si>
  <si>
    <t>CU4/0AWG-1</t>
  </si>
  <si>
    <t>1113-T13/3M/ACCR</t>
  </si>
  <si>
    <t>1033-T13/3M/ACCR</t>
  </si>
  <si>
    <t>1272-T13/3M/ACCR</t>
  </si>
  <si>
    <t>1351-T13/3M/ACCR</t>
  </si>
  <si>
    <t>636-T16/3M/ACCR</t>
  </si>
  <si>
    <t>26/19</t>
  </si>
  <si>
    <t>954-T13/3M/ACCR</t>
  </si>
  <si>
    <t>477-T16/3M/ACCR</t>
  </si>
  <si>
    <t>1590-T13/3M/ACCR</t>
  </si>
  <si>
    <t>556-T16/3M/ACCR</t>
  </si>
  <si>
    <t>795-T16/3M/ACCR</t>
  </si>
  <si>
    <t>397-T16/3M/ACCR</t>
  </si>
  <si>
    <t>336-T16/3M/ACCR</t>
  </si>
  <si>
    <t>BLUEBIRD/ACCC/TW</t>
  </si>
  <si>
    <t>64/1</t>
  </si>
  <si>
    <t>CHUCKAR/ACCC/TW</t>
  </si>
  <si>
    <t>56/1</t>
  </si>
  <si>
    <t>LAPWING/ACCC/TW</t>
  </si>
  <si>
    <t>LINNET/ACCC/TW</t>
  </si>
  <si>
    <t>16/1</t>
  </si>
  <si>
    <t>GROSBEAK/ACCC/TW</t>
  </si>
  <si>
    <t>19/1</t>
  </si>
  <si>
    <t>DOVE/ACCC/TW</t>
  </si>
  <si>
    <t>HAWK/ACCC/TW</t>
  </si>
  <si>
    <t>CARDINAL/ACCC/TW</t>
  </si>
  <si>
    <t>BITTERN/ACCC/TW</t>
  </si>
  <si>
    <t>39/1</t>
  </si>
  <si>
    <t>DRAKE/ACCC/TW</t>
  </si>
  <si>
    <t>22/1</t>
  </si>
  <si>
    <t>1_5BusAlumTube</t>
  </si>
  <si>
    <t>99/0</t>
  </si>
  <si>
    <t>1_0BusAlumTube</t>
  </si>
  <si>
    <t>3_5BusAlumTube</t>
  </si>
  <si>
    <t>6_0BusAlumTube</t>
  </si>
  <si>
    <t>2_5BusAlumTube</t>
  </si>
  <si>
    <t>5_0BusAlumTube</t>
  </si>
  <si>
    <t>4_0BusAlumTube</t>
  </si>
  <si>
    <t>3_0BusAlumTube</t>
  </si>
  <si>
    <t>2_0BusAlumTube</t>
  </si>
  <si>
    <t>0_75BusCuTube</t>
  </si>
  <si>
    <t>3_5BusCuTube</t>
  </si>
  <si>
    <t>4_0BusCuTube</t>
  </si>
  <si>
    <t>1_0BusCuTube</t>
  </si>
  <si>
    <t>1_25BusCuTube</t>
  </si>
  <si>
    <t>1_5BusCuTube</t>
  </si>
  <si>
    <t>2_5BusCuTube</t>
  </si>
  <si>
    <t>2_0BusCuTube</t>
  </si>
  <si>
    <t>3_0BusCuTube</t>
  </si>
  <si>
    <t>Conductor_US</t>
  </si>
  <si>
    <t>Alum_kcmil</t>
  </si>
  <si>
    <t>Name</t>
  </si>
  <si>
    <t>CodeWord</t>
  </si>
  <si>
    <t>Size</t>
  </si>
  <si>
    <t>Cond Strand</t>
  </si>
  <si>
    <t>Core Strand</t>
  </si>
  <si>
    <t>Cond Wire Dia</t>
  </si>
  <si>
    <t>Core Wire Dia</t>
  </si>
  <si>
    <t>Core OD</t>
  </si>
  <si>
    <t>Metal OD</t>
  </si>
  <si>
    <t>Strand Lay</t>
  </si>
  <si>
    <t>TW Type</t>
  </si>
  <si>
    <t>TW Layers</t>
  </si>
  <si>
    <t>Low Temp</t>
  </si>
  <si>
    <t>Low Resistance</t>
  </si>
  <si>
    <t>Hi Temp</t>
  </si>
  <si>
    <t>Hi Resistance</t>
  </si>
  <si>
    <t>Al Weight</t>
  </si>
  <si>
    <t>St Weight</t>
  </si>
  <si>
    <t>AAAC</t>
  </si>
  <si>
    <t>Akron</t>
  </si>
  <si>
    <t>30.58</t>
  </si>
  <si>
    <t>0.0661</t>
  </si>
  <si>
    <t>0.198</t>
  </si>
  <si>
    <t>25</t>
  </si>
  <si>
    <t>3.5394</t>
  </si>
  <si>
    <t>75</t>
  </si>
  <si>
    <t>4.1430</t>
  </si>
  <si>
    <t>28.5</t>
  </si>
  <si>
    <t>Alliance</t>
  </si>
  <si>
    <t>246.9</t>
  </si>
  <si>
    <t>0.1878</t>
  </si>
  <si>
    <t>0.563</t>
  </si>
  <si>
    <t>0.4391</t>
  </si>
  <si>
    <t>0.5137</t>
  </si>
  <si>
    <t>230.2</t>
  </si>
  <si>
    <t>Alton</t>
  </si>
  <si>
    <t>48.69</t>
  </si>
  <si>
    <t>0.0834</t>
  </si>
  <si>
    <t>0.250</t>
  </si>
  <si>
    <t>2.2235</t>
  </si>
  <si>
    <t>2.6026</t>
  </si>
  <si>
    <t>45.4</t>
  </si>
  <si>
    <t>Amarillo</t>
  </si>
  <si>
    <t>19</t>
  </si>
  <si>
    <t/>
  </si>
  <si>
    <t>0.1140</t>
  </si>
  <si>
    <t>0.570</t>
  </si>
  <si>
    <t>230.3</t>
  </si>
  <si>
    <t>Ames</t>
  </si>
  <si>
    <t>77.47</t>
  </si>
  <si>
    <t>0.1052</t>
  </si>
  <si>
    <t>0.316</t>
  </si>
  <si>
    <t>1.3973</t>
  </si>
  <si>
    <t>1.6355</t>
  </si>
  <si>
    <t>72.2</t>
  </si>
  <si>
    <t>Amherst</t>
  </si>
  <si>
    <t>195.7</t>
  </si>
  <si>
    <t>0.1672</t>
  </si>
  <si>
    <t>0.502</t>
  </si>
  <si>
    <t>0.5536</t>
  </si>
  <si>
    <t>0.6478</t>
  </si>
  <si>
    <t>182.5</t>
  </si>
  <si>
    <t>Anaheim</t>
  </si>
  <si>
    <t>155.4</t>
  </si>
  <si>
    <t>0.1490</t>
  </si>
  <si>
    <t>0.447</t>
  </si>
  <si>
    <t>0.6969</t>
  </si>
  <si>
    <t>0.8156</t>
  </si>
  <si>
    <t>144.9</t>
  </si>
  <si>
    <t>Azusa</t>
  </si>
  <si>
    <t>123.3</t>
  </si>
  <si>
    <t>0.1327</t>
  </si>
  <si>
    <t>0.398</t>
  </si>
  <si>
    <t>0.8782</t>
  </si>
  <si>
    <t>1.0278</t>
  </si>
  <si>
    <t>114.9</t>
  </si>
  <si>
    <t>Butte</t>
  </si>
  <si>
    <t>312.8</t>
  </si>
  <si>
    <t>0.1283</t>
  </si>
  <si>
    <t>0.642</t>
  </si>
  <si>
    <t>0.3469</t>
  </si>
  <si>
    <t>0.4058</t>
  </si>
  <si>
    <t>291.6</t>
  </si>
  <si>
    <t>Cairo</t>
  </si>
  <si>
    <t>465.4</t>
  </si>
  <si>
    <t>0.1565</t>
  </si>
  <si>
    <t>0.783</t>
  </si>
  <si>
    <t>0.2339</t>
  </si>
  <si>
    <t>0.2733</t>
  </si>
  <si>
    <t>433.9</t>
  </si>
  <si>
    <t>Canton</t>
  </si>
  <si>
    <t>394.5</t>
  </si>
  <si>
    <t>0.1441</t>
  </si>
  <si>
    <t>0.721</t>
  </si>
  <si>
    <t>0.2755</t>
  </si>
  <si>
    <t>0.3221</t>
  </si>
  <si>
    <t>367.9</t>
  </si>
  <si>
    <t>Darien</t>
  </si>
  <si>
    <t>559.5</t>
  </si>
  <si>
    <t>0.1716</t>
  </si>
  <si>
    <t>0.858</t>
  </si>
  <si>
    <t>0.1950</t>
  </si>
  <si>
    <t>0.2278</t>
  </si>
  <si>
    <t>521.7</t>
  </si>
  <si>
    <t>Elgin</t>
  </si>
  <si>
    <t>652.4</t>
  </si>
  <si>
    <t>0.1853</t>
  </si>
  <si>
    <t>0.927</t>
  </si>
  <si>
    <t>0.1677</t>
  </si>
  <si>
    <t>0.1958</t>
  </si>
  <si>
    <t>608.3</t>
  </si>
  <si>
    <t>Flint</t>
  </si>
  <si>
    <t>740.8</t>
  </si>
  <si>
    <t>37</t>
  </si>
  <si>
    <t>0.1415</t>
  </si>
  <si>
    <t>0.991</t>
  </si>
  <si>
    <t>0.1482</t>
  </si>
  <si>
    <t>0.1728</t>
  </si>
  <si>
    <t>690.8</t>
  </si>
  <si>
    <t>Greeley</t>
  </si>
  <si>
    <t>927.2</t>
  </si>
  <si>
    <t>0.1583</t>
  </si>
  <si>
    <t>1.108</t>
  </si>
  <si>
    <t>0.1193</t>
  </si>
  <si>
    <t>0.1389</t>
  </si>
  <si>
    <t>864.6</t>
  </si>
  <si>
    <t>AAC</t>
  </si>
  <si>
    <t>Anemone</t>
  </si>
  <si>
    <t>874.5</t>
  </si>
  <si>
    <t>0.1538</t>
  </si>
  <si>
    <t>1.077</t>
  </si>
  <si>
    <t>0.1090</t>
  </si>
  <si>
    <t>0.1298</t>
  </si>
  <si>
    <t>820.3</t>
  </si>
  <si>
    <t>Arbutus</t>
  </si>
  <si>
    <t>795</t>
  </si>
  <si>
    <t>0.1466</t>
  </si>
  <si>
    <t>1.026</t>
  </si>
  <si>
    <t>0.1197</t>
  </si>
  <si>
    <t>0.1425</t>
  </si>
  <si>
    <t>745.3</t>
  </si>
  <si>
    <t>Aster</t>
  </si>
  <si>
    <t xml:space="preserve"> 2/0 </t>
  </si>
  <si>
    <t>0.1379</t>
  </si>
  <si>
    <t>0.414</t>
  </si>
  <si>
    <t>0.7000</t>
  </si>
  <si>
    <t>0.8384</t>
  </si>
  <si>
    <t>124.8</t>
  </si>
  <si>
    <t>Bluebell</t>
  </si>
  <si>
    <t>1033.5</t>
  </si>
  <si>
    <t>0.1671</t>
  </si>
  <si>
    <t>1.170</t>
  </si>
  <si>
    <t>0.0934</t>
  </si>
  <si>
    <t>0.1107</t>
  </si>
  <si>
    <t>968.3</t>
  </si>
  <si>
    <t>Bluebonnet</t>
  </si>
  <si>
    <t>3500</t>
  </si>
  <si>
    <t>127</t>
  </si>
  <si>
    <t>0.1660</t>
  </si>
  <si>
    <t>2.158</t>
  </si>
  <si>
    <t>0.0355</t>
  </si>
  <si>
    <t>0.0399</t>
  </si>
  <si>
    <t>3345</t>
  </si>
  <si>
    <t>Cameilla</t>
  </si>
  <si>
    <t>1000</t>
  </si>
  <si>
    <t>61</t>
  </si>
  <si>
    <t>0.1280</t>
  </si>
  <si>
    <t>1.152</t>
  </si>
  <si>
    <t>0.0963</t>
  </si>
  <si>
    <t>0.1142</t>
  </si>
  <si>
    <t>936.8</t>
  </si>
  <si>
    <t>Canna</t>
  </si>
  <si>
    <t>397.5</t>
  </si>
  <si>
    <t>0.1447</t>
  </si>
  <si>
    <t>0.724</t>
  </si>
  <si>
    <t>0.2355</t>
  </si>
  <si>
    <t>0.2817</t>
  </si>
  <si>
    <t>372.9</t>
  </si>
  <si>
    <t>Carnation</t>
  </si>
  <si>
    <t>1431</t>
  </si>
  <si>
    <t>0.1532</t>
  </si>
  <si>
    <t>1.379</t>
  </si>
  <si>
    <t>0.0695</t>
  </si>
  <si>
    <t>0.0817</t>
  </si>
  <si>
    <t>1342</t>
  </si>
  <si>
    <t>Cattail</t>
  </si>
  <si>
    <t>750</t>
  </si>
  <si>
    <t>0.1109</t>
  </si>
  <si>
    <t>0.998</t>
  </si>
  <si>
    <t>0.1266</t>
  </si>
  <si>
    <t>0.1508</t>
  </si>
  <si>
    <t>703.2</t>
  </si>
  <si>
    <t>Cockscomb</t>
  </si>
  <si>
    <t>900</t>
  </si>
  <si>
    <t>0.156</t>
  </si>
  <si>
    <t>1.092</t>
  </si>
  <si>
    <t>0.1064</t>
  </si>
  <si>
    <t>0.1264</t>
  </si>
  <si>
    <t>844</t>
  </si>
  <si>
    <t>Columbine</t>
  </si>
  <si>
    <t>1351.5</t>
  </si>
  <si>
    <t>0.1488</t>
  </si>
  <si>
    <t>1.340</t>
  </si>
  <si>
    <t>0.0731</t>
  </si>
  <si>
    <t>0.0861</t>
  </si>
  <si>
    <t>1266</t>
  </si>
  <si>
    <t>Coreopsis</t>
  </si>
  <si>
    <t>1590</t>
  </si>
  <si>
    <t>0.1614</t>
  </si>
  <si>
    <t>1.454</t>
  </si>
  <si>
    <t>0.0635</t>
  </si>
  <si>
    <t>0.0743</t>
  </si>
  <si>
    <t>1489</t>
  </si>
  <si>
    <t>Cosmos</t>
  </si>
  <si>
    <t>477</t>
  </si>
  <si>
    <t>0.1584</t>
  </si>
  <si>
    <t>0.793</t>
  </si>
  <si>
    <t>0.1968</t>
  </si>
  <si>
    <t>0.2352</t>
  </si>
  <si>
    <t>446.8</t>
  </si>
  <si>
    <t>Cowslip</t>
  </si>
  <si>
    <t>2000</t>
  </si>
  <si>
    <t>91</t>
  </si>
  <si>
    <t>1.630</t>
  </si>
  <si>
    <t>0.0525</t>
  </si>
  <si>
    <t>0.0609</t>
  </si>
  <si>
    <t>1873</t>
  </si>
  <si>
    <t>Crocus</t>
  </si>
  <si>
    <t>0.1198</t>
  </si>
  <si>
    <t>1.078</t>
  </si>
  <si>
    <t>0.1300</t>
  </si>
  <si>
    <t>820.6</t>
  </si>
  <si>
    <t>Daffodil</t>
  </si>
  <si>
    <t>350</t>
  </si>
  <si>
    <t>0.1357</t>
  </si>
  <si>
    <t>0.679</t>
  </si>
  <si>
    <t>0.2672</t>
  </si>
  <si>
    <t>0.3197</t>
  </si>
  <si>
    <t>327.9</t>
  </si>
  <si>
    <t>Dahlia</t>
  </si>
  <si>
    <t>556.5</t>
  </si>
  <si>
    <t>0.1711</t>
  </si>
  <si>
    <t>0.856</t>
  </si>
  <si>
    <t>0.1691</t>
  </si>
  <si>
    <t>0.2020</t>
  </si>
  <si>
    <t>521.4</t>
  </si>
  <si>
    <t>Daisy</t>
  </si>
  <si>
    <t>266.8</t>
  </si>
  <si>
    <t>0.1953</t>
  </si>
  <si>
    <t>0.586</t>
  </si>
  <si>
    <t>0.3499</t>
  </si>
  <si>
    <t>0.4188</t>
  </si>
  <si>
    <t>250.2</t>
  </si>
  <si>
    <t>Flag</t>
  </si>
  <si>
    <t>700</t>
  </si>
  <si>
    <t>0.1071</t>
  </si>
  <si>
    <t>0.964</t>
  </si>
  <si>
    <t>0.1353</t>
  </si>
  <si>
    <t>0.1613</t>
  </si>
  <si>
    <t>655.8</t>
  </si>
  <si>
    <t>Galdious</t>
  </si>
  <si>
    <t>1510.5</t>
  </si>
  <si>
    <t>0.1574</t>
  </si>
  <si>
    <t>1.417</t>
  </si>
  <si>
    <t>0.0663</t>
  </si>
  <si>
    <t>0.0778</t>
  </si>
  <si>
    <t>1417</t>
  </si>
  <si>
    <t>Goldenrod</t>
  </si>
  <si>
    <t>0.1251</t>
  </si>
  <si>
    <t>1.126</t>
  </si>
  <si>
    <t>0.1007</t>
  </si>
  <si>
    <t>0.1195</t>
  </si>
  <si>
    <t>894.8</t>
  </si>
  <si>
    <t>Goldentuft</t>
  </si>
  <si>
    <t>450</t>
  </si>
  <si>
    <t>0.1539</t>
  </si>
  <si>
    <t>0.769</t>
  </si>
  <si>
    <t>0.2084</t>
  </si>
  <si>
    <t>0.2491</t>
  </si>
  <si>
    <t>421.8</t>
  </si>
  <si>
    <t>Hawkweed</t>
  </si>
  <si>
    <t>0.1644</t>
  </si>
  <si>
    <t>1.150</t>
  </si>
  <si>
    <t>937.3</t>
  </si>
  <si>
    <t>Hawthorn</t>
  </si>
  <si>
    <t>1192.5</t>
  </si>
  <si>
    <t>0.1398</t>
  </si>
  <si>
    <t>1.258</t>
  </si>
  <si>
    <t>0.0819</t>
  </si>
  <si>
    <t>0.0967</t>
  </si>
  <si>
    <t>1117</t>
  </si>
  <si>
    <t>Hyacinth</t>
  </si>
  <si>
    <t>500</t>
  </si>
  <si>
    <t>0.1162</t>
  </si>
  <si>
    <t>0.813</t>
  </si>
  <si>
    <t>0.1879</t>
  </si>
  <si>
    <t>0.2245</t>
  </si>
  <si>
    <t>468.3</t>
  </si>
  <si>
    <t>Iris</t>
  </si>
  <si>
    <t>0.0974</t>
  </si>
  <si>
    <t>0.292</t>
  </si>
  <si>
    <t>1.4031</t>
  </si>
  <si>
    <t>1.6808</t>
  </si>
  <si>
    <t>62.2</t>
  </si>
  <si>
    <t>Jessamine</t>
  </si>
  <si>
    <t>1750</t>
  </si>
  <si>
    <t>0.1694</t>
  </si>
  <si>
    <t>1.525</t>
  </si>
  <si>
    <t>0.0585</t>
  </si>
  <si>
    <t>0.0683</t>
  </si>
  <si>
    <t>1641</t>
  </si>
  <si>
    <t>Larkspur</t>
  </si>
  <si>
    <t>0.1302</t>
  </si>
  <si>
    <t>1.172</t>
  </si>
  <si>
    <t>969.2</t>
  </si>
  <si>
    <t>Laurel</t>
  </si>
  <si>
    <t>0.1185</t>
  </si>
  <si>
    <t>0.593</t>
  </si>
  <si>
    <t>250.1</t>
  </si>
  <si>
    <t>Lilac</t>
  </si>
  <si>
    <t>1.028</t>
  </si>
  <si>
    <t>745.7</t>
  </si>
  <si>
    <t>Lupine</t>
  </si>
  <si>
    <t>2500</t>
  </si>
  <si>
    <t>0.1657</t>
  </si>
  <si>
    <t>1.823</t>
  </si>
  <si>
    <t>0.0446</t>
  </si>
  <si>
    <t>0.0511</t>
  </si>
  <si>
    <t>2365</t>
  </si>
  <si>
    <t>Magnolia</t>
  </si>
  <si>
    <t>0.1606</t>
  </si>
  <si>
    <t>1.124</t>
  </si>
  <si>
    <t>894.5</t>
  </si>
  <si>
    <t>Marigold</t>
  </si>
  <si>
    <t>1113</t>
  </si>
  <si>
    <t>0.1351</t>
  </si>
  <si>
    <t>1.216</t>
  </si>
  <si>
    <t>0.0872</t>
  </si>
  <si>
    <t>0.1032</t>
  </si>
  <si>
    <t>1044</t>
  </si>
  <si>
    <t>Meadowsweet</t>
  </si>
  <si>
    <t>600</t>
  </si>
  <si>
    <t>0.1273</t>
  </si>
  <si>
    <t>0.891</t>
  </si>
  <si>
    <t>0.1571</t>
  </si>
  <si>
    <t>0.1875</t>
  </si>
  <si>
    <t>562</t>
  </si>
  <si>
    <t>Misteltoe</t>
  </si>
  <si>
    <t>0.1226</t>
  </si>
  <si>
    <t>521.3</t>
  </si>
  <si>
    <t>Narcissus</t>
  </si>
  <si>
    <t>1272</t>
  </si>
  <si>
    <t>0.1444</t>
  </si>
  <si>
    <t>1.300</t>
  </si>
  <si>
    <t>0.0772</t>
  </si>
  <si>
    <t>0.0912</t>
  </si>
  <si>
    <t>1192</t>
  </si>
  <si>
    <t>Nasturtium</t>
  </si>
  <si>
    <t>715.5</t>
  </si>
  <si>
    <t>0.1083</t>
  </si>
  <si>
    <t>0.975</t>
  </si>
  <si>
    <t>0.1325</t>
  </si>
  <si>
    <t>0.1578</t>
  </si>
  <si>
    <t>670.6</t>
  </si>
  <si>
    <t>Orchid</t>
  </si>
  <si>
    <t>636</t>
  </si>
  <si>
    <t>0.1311</t>
  </si>
  <si>
    <t>0.918</t>
  </si>
  <si>
    <t>0.1485</t>
  </si>
  <si>
    <t>0.1771</t>
  </si>
  <si>
    <t>596.1</t>
  </si>
  <si>
    <t>Oxlip</t>
  </si>
  <si>
    <t xml:space="preserve"> 4/0 </t>
  </si>
  <si>
    <t>0.1739</t>
  </si>
  <si>
    <t>0.522</t>
  </si>
  <si>
    <t>0.4407</t>
  </si>
  <si>
    <t>0.5277</t>
  </si>
  <si>
    <t>198.4</t>
  </si>
  <si>
    <t>Pansy</t>
  </si>
  <si>
    <t>0.1093</t>
  </si>
  <si>
    <t>0.328</t>
  </si>
  <si>
    <t>1.1128</t>
  </si>
  <si>
    <t>1.3330</t>
  </si>
  <si>
    <t>78.4</t>
  </si>
  <si>
    <t>Peachbell</t>
  </si>
  <si>
    <t>0.0612</t>
  </si>
  <si>
    <t>0.184</t>
  </si>
  <si>
    <t>3.5471</t>
  </si>
  <si>
    <t>4.2493</t>
  </si>
  <si>
    <t>24.6</t>
  </si>
  <si>
    <t>Peony</t>
  </si>
  <si>
    <t>300</t>
  </si>
  <si>
    <t>0.1257</t>
  </si>
  <si>
    <t>0.629</t>
  </si>
  <si>
    <t>0.3113</t>
  </si>
  <si>
    <t>0.3726</t>
  </si>
  <si>
    <t>281.4</t>
  </si>
  <si>
    <t>Petunia</t>
  </si>
  <si>
    <t>0.1424</t>
  </si>
  <si>
    <t>0.997</t>
  </si>
  <si>
    <t>Phlox</t>
  </si>
  <si>
    <t xml:space="preserve"> 3/0 </t>
  </si>
  <si>
    <t>0.1548</t>
  </si>
  <si>
    <t>0.464</t>
  </si>
  <si>
    <t>0.5543</t>
  </si>
  <si>
    <t>0.6652</t>
  </si>
  <si>
    <t>157.2</t>
  </si>
  <si>
    <t>Poppy</t>
  </si>
  <si>
    <t xml:space="preserve"> 1/0 </t>
  </si>
  <si>
    <t>0.1228</t>
  </si>
  <si>
    <t>0.368</t>
  </si>
  <si>
    <t>0.8829</t>
  </si>
  <si>
    <t>1.0576</t>
  </si>
  <si>
    <t>98.9</t>
  </si>
  <si>
    <t>Rose</t>
  </si>
  <si>
    <t>0.232</t>
  </si>
  <si>
    <t>2.2308</t>
  </si>
  <si>
    <t>2.6725</t>
  </si>
  <si>
    <t>39.1</t>
  </si>
  <si>
    <t>Snapdragon</t>
  </si>
  <si>
    <t>0.1215</t>
  </si>
  <si>
    <t>1.094</t>
  </si>
  <si>
    <t>Sneezewort</t>
  </si>
  <si>
    <t>250</t>
  </si>
  <si>
    <t>0.1890</t>
  </si>
  <si>
    <t>0.567</t>
  </si>
  <si>
    <t>0.3733</t>
  </si>
  <si>
    <t>0.4469</t>
  </si>
  <si>
    <t>234.4</t>
  </si>
  <si>
    <t>Syringa</t>
  </si>
  <si>
    <t>0.1135</t>
  </si>
  <si>
    <t>0.795</t>
  </si>
  <si>
    <t>Trilium</t>
  </si>
  <si>
    <t>3000</t>
  </si>
  <si>
    <t>0.1537</t>
  </si>
  <si>
    <t>1.996</t>
  </si>
  <si>
    <t>0.0392</t>
  </si>
  <si>
    <t>0.0445</t>
  </si>
  <si>
    <t>2840</t>
  </si>
  <si>
    <t>Tulip</t>
  </si>
  <si>
    <t>336.4</t>
  </si>
  <si>
    <t>0.1331</t>
  </si>
  <si>
    <t>0.666</t>
  </si>
  <si>
    <t>0.2779</t>
  </si>
  <si>
    <t>0.3325</t>
  </si>
  <si>
    <t>315.5</t>
  </si>
  <si>
    <t>Valerian</t>
  </si>
  <si>
    <t>0.1147</t>
  </si>
  <si>
    <t>0.574</t>
  </si>
  <si>
    <t>234.3</t>
  </si>
  <si>
    <t>Verbena</t>
  </si>
  <si>
    <t>0.1375</t>
  </si>
  <si>
    <t>0.963</t>
  </si>
  <si>
    <t>655.7</t>
  </si>
  <si>
    <t>Violet</t>
  </si>
  <si>
    <t>0.1391</t>
  </si>
  <si>
    <t>0.974</t>
  </si>
  <si>
    <t>671</t>
  </si>
  <si>
    <t>Zinnia</t>
  </si>
  <si>
    <t>0.1622</t>
  </si>
  <si>
    <t>0.811</t>
  </si>
  <si>
    <t>468.5</t>
  </si>
  <si>
    <t>AACSR</t>
  </si>
  <si>
    <t>1033.5 -  45/7</t>
  </si>
  <si>
    <t>45</t>
  </si>
  <si>
    <t>0.1515</t>
  </si>
  <si>
    <t>0.101</t>
  </si>
  <si>
    <t>0.303</t>
  </si>
  <si>
    <t>1.212</t>
  </si>
  <si>
    <t>0.1062</t>
  </si>
  <si>
    <t>0.1244</t>
  </si>
  <si>
    <t>967.8</t>
  </si>
  <si>
    <t>189.8</t>
  </si>
  <si>
    <t>1033.5 -  54/7</t>
  </si>
  <si>
    <t>54</t>
  </si>
  <si>
    <t>0.1383</t>
  </si>
  <si>
    <t>0.4149</t>
  </si>
  <si>
    <t>1.246</t>
  </si>
  <si>
    <t>0.1049</t>
  </si>
  <si>
    <t>0.1254</t>
  </si>
  <si>
    <t>356</t>
  </si>
  <si>
    <t>1113.0 -  45/7</t>
  </si>
  <si>
    <t>1113.0</t>
  </si>
  <si>
    <t>0.1573</t>
  </si>
  <si>
    <t>0.3147</t>
  </si>
  <si>
    <t>1.259</t>
  </si>
  <si>
    <t>0.0990</t>
  </si>
  <si>
    <t>0.1158</t>
  </si>
  <si>
    <t>1043.4</t>
  </si>
  <si>
    <t>204.8</t>
  </si>
  <si>
    <t>1113.0 -  54/19</t>
  </si>
  <si>
    <t>0.1436</t>
  </si>
  <si>
    <t>0.0862</t>
  </si>
  <si>
    <t>0.431</t>
  </si>
  <si>
    <t>1.293</t>
  </si>
  <si>
    <t>0.0981</t>
  </si>
  <si>
    <t>0.1172</t>
  </si>
  <si>
    <t>1048.5</t>
  </si>
  <si>
    <t>376.1</t>
  </si>
  <si>
    <t>1192.5 -  45/7</t>
  </si>
  <si>
    <t>0.1628</t>
  </si>
  <si>
    <t>0.1085</t>
  </si>
  <si>
    <t>0.3255</t>
  </si>
  <si>
    <t>1.302</t>
  </si>
  <si>
    <t>0.0927</t>
  </si>
  <si>
    <t>1117.6</t>
  </si>
  <si>
    <t>219.1</t>
  </si>
  <si>
    <t>1192.5 -  54/19</t>
  </si>
  <si>
    <t>0.1486</t>
  </si>
  <si>
    <t>0.0892</t>
  </si>
  <si>
    <t>0.446</t>
  </si>
  <si>
    <t>1.338</t>
  </si>
  <si>
    <t>0.0918</t>
  </si>
  <si>
    <t>0.1096</t>
  </si>
  <si>
    <t>1122.8</t>
  </si>
  <si>
    <t>402.7</t>
  </si>
  <si>
    <t>1272.0 -  45/7</t>
  </si>
  <si>
    <t>1272.0</t>
  </si>
  <si>
    <t>0.1681</t>
  </si>
  <si>
    <t>0.1121</t>
  </si>
  <si>
    <t>0.3363</t>
  </si>
  <si>
    <t>1.345</t>
  </si>
  <si>
    <t>0.1018</t>
  </si>
  <si>
    <t>1191.6</t>
  </si>
  <si>
    <t>233.9</t>
  </si>
  <si>
    <t>1272.0 -  54/19</t>
  </si>
  <si>
    <t>0.1535</t>
  </si>
  <si>
    <t>0.0921</t>
  </si>
  <si>
    <t>0.4605</t>
  </si>
  <si>
    <t>1.382</t>
  </si>
  <si>
    <t>0.0864</t>
  </si>
  <si>
    <t>0.1029</t>
  </si>
  <si>
    <t>1198.1</t>
  </si>
  <si>
    <t>429.3</t>
  </si>
  <si>
    <t>1351.5 -  45/7</t>
  </si>
  <si>
    <t>0.1733</t>
  </si>
  <si>
    <t>0.1155</t>
  </si>
  <si>
    <t>0.3465</t>
  </si>
  <si>
    <t>1.386</t>
  </si>
  <si>
    <t>0.0824</t>
  </si>
  <si>
    <t>0.0961</t>
  </si>
  <si>
    <t>1266.4</t>
  </si>
  <si>
    <t>248.3</t>
  </si>
  <si>
    <t>1351.5 -  54/19</t>
  </si>
  <si>
    <t>0.1582</t>
  </si>
  <si>
    <t>0.0949</t>
  </si>
  <si>
    <t>0.4745</t>
  </si>
  <si>
    <t>1.424</t>
  </si>
  <si>
    <t>0.0815</t>
  </si>
  <si>
    <t>0.0970</t>
  </si>
  <si>
    <t>1272.6</t>
  </si>
  <si>
    <t>455.8</t>
  </si>
  <si>
    <t>1431.0 -  45/7</t>
  </si>
  <si>
    <t>1431.0</t>
  </si>
  <si>
    <t>0.1783</t>
  </si>
  <si>
    <t>0.1189</t>
  </si>
  <si>
    <t>0.3567</t>
  </si>
  <si>
    <t>1.427</t>
  </si>
  <si>
    <t>0.0781</t>
  </si>
  <si>
    <t>0.0910</t>
  </si>
  <si>
    <t>1340.5</t>
  </si>
  <si>
    <t>263.1</t>
  </si>
  <si>
    <t>1431.0 -  54/19</t>
  </si>
  <si>
    <t>0.0977</t>
  </si>
  <si>
    <t>0.4885</t>
  </si>
  <si>
    <t>1.465</t>
  </si>
  <si>
    <t>1347.7</t>
  </si>
  <si>
    <t>483.1</t>
  </si>
  <si>
    <t>1510.5 -  45/7</t>
  </si>
  <si>
    <t>0.1832</t>
  </si>
  <si>
    <t>0.1221</t>
  </si>
  <si>
    <t>0.3663</t>
  </si>
  <si>
    <t>1.466</t>
  </si>
  <si>
    <t>1415.2</t>
  </si>
  <si>
    <t>277.4</t>
  </si>
  <si>
    <t>1510.5 -  54/19</t>
  </si>
  <si>
    <t>0.1003</t>
  </si>
  <si>
    <t>0.5015</t>
  </si>
  <si>
    <t>1.505</t>
  </si>
  <si>
    <t>0.0734</t>
  </si>
  <si>
    <t>1421.5</t>
  </si>
  <si>
    <t>509.2</t>
  </si>
  <si>
    <t>1590.0 -  45/7</t>
  </si>
  <si>
    <t>1590.0</t>
  </si>
  <si>
    <t>0.188</t>
  </si>
  <si>
    <t>0.1253</t>
  </si>
  <si>
    <t>0.3759</t>
  </si>
  <si>
    <t>1.504</t>
  </si>
  <si>
    <t>0.0709</t>
  </si>
  <si>
    <t>1490.4</t>
  </si>
  <si>
    <t>292.2</t>
  </si>
  <si>
    <t>1590.0 -  54/19</t>
  </si>
  <si>
    <t>0.103</t>
  </si>
  <si>
    <t>0.515</t>
  </si>
  <si>
    <t>1.545</t>
  </si>
  <si>
    <t>0.0700</t>
  </si>
  <si>
    <t>0.0830</t>
  </si>
  <si>
    <t>1497.3</t>
  </si>
  <si>
    <t>537</t>
  </si>
  <si>
    <t>1780.0 -  84/19</t>
  </si>
  <si>
    <t>1780.0</t>
  </si>
  <si>
    <t>84</t>
  </si>
  <si>
    <t>0.1456</t>
  </si>
  <si>
    <t>0.0874</t>
  </si>
  <si>
    <t>0.437</t>
  </si>
  <si>
    <t>1.602</t>
  </si>
  <si>
    <t>0.0640</t>
  </si>
  <si>
    <t>0.0739</t>
  </si>
  <si>
    <t>1676.8</t>
  </si>
  <si>
    <t>386.6</t>
  </si>
  <si>
    <t>2034.5 - 72/7</t>
  </si>
  <si>
    <t>2034.5</t>
  </si>
  <si>
    <t>72</t>
  </si>
  <si>
    <t>0.1122</t>
  </si>
  <si>
    <t>0.3366</t>
  </si>
  <si>
    <t>1.681</t>
  </si>
  <si>
    <t>0.0577</t>
  </si>
  <si>
    <t>1915.8</t>
  </si>
  <si>
    <t>2057.0 - 76/19</t>
  </si>
  <si>
    <t>2057.0</t>
  </si>
  <si>
    <t>76</t>
  </si>
  <si>
    <t>0.1645</t>
  </si>
  <si>
    <t>0.0768</t>
  </si>
  <si>
    <t>0.384</t>
  </si>
  <si>
    <t>1.7</t>
  </si>
  <si>
    <t>0.0569</t>
  </si>
  <si>
    <t>0.0653</t>
  </si>
  <si>
    <t>1936.5</t>
  </si>
  <si>
    <t>298.5</t>
  </si>
  <si>
    <t>2156.0 -  84/19</t>
  </si>
  <si>
    <t>2156.0</t>
  </si>
  <si>
    <t>0.1602</t>
  </si>
  <si>
    <t>0.4805</t>
  </si>
  <si>
    <t>1.762</t>
  </si>
  <si>
    <t>0.0541</t>
  </si>
  <si>
    <t>0.0621</t>
  </si>
  <si>
    <t>2029.9</t>
  </si>
  <si>
    <t>467.4</t>
  </si>
  <si>
    <t>2167.0 -  72/7</t>
  </si>
  <si>
    <t>2167.0</t>
  </si>
  <si>
    <t>0.1735</t>
  </si>
  <si>
    <t>0.1157</t>
  </si>
  <si>
    <t>0.3471</t>
  </si>
  <si>
    <t>1.735</t>
  </si>
  <si>
    <t>0.0547</t>
  </si>
  <si>
    <t>0.0627</t>
  </si>
  <si>
    <t>2040.8</t>
  </si>
  <si>
    <t>249.1</t>
  </si>
  <si>
    <t>2312.0 - 76/19</t>
  </si>
  <si>
    <t>2312.0</t>
  </si>
  <si>
    <t>0.1744</t>
  </si>
  <si>
    <t>0.0814</t>
  </si>
  <si>
    <t>0.407</t>
  </si>
  <si>
    <t>1.802</t>
  </si>
  <si>
    <t>0.0516</t>
  </si>
  <si>
    <t>0.0589</t>
  </si>
  <si>
    <t>2176.6</t>
  </si>
  <si>
    <t>335.4</t>
  </si>
  <si>
    <t>2515.0 - 76/19</t>
  </si>
  <si>
    <t>2515.0</t>
  </si>
  <si>
    <t>0.1819</t>
  </si>
  <si>
    <t>0.0849</t>
  </si>
  <si>
    <t>0.4245</t>
  </si>
  <si>
    <t>1.88</t>
  </si>
  <si>
    <t>0.0481</t>
  </si>
  <si>
    <t>0.0548</t>
  </si>
  <si>
    <t>2367.9</t>
  </si>
  <si>
    <t>364.8</t>
  </si>
  <si>
    <t>266.8 -  26/7</t>
  </si>
  <si>
    <t>26</t>
  </si>
  <si>
    <t>0.1013</t>
  </si>
  <si>
    <t>0.0788</t>
  </si>
  <si>
    <t>0.2364</t>
  </si>
  <si>
    <t>0.3980</t>
  </si>
  <si>
    <t>0.4656</t>
  </si>
  <si>
    <t>115.6</t>
  </si>
  <si>
    <t>266.8 - 30/7</t>
  </si>
  <si>
    <t>30</t>
  </si>
  <si>
    <t>0.0943</t>
  </si>
  <si>
    <t>0.2829</t>
  </si>
  <si>
    <t>0.66</t>
  </si>
  <si>
    <t>0.3946</t>
  </si>
  <si>
    <t>0.4616</t>
  </si>
  <si>
    <t>250.6</t>
  </si>
  <si>
    <t>165.5</t>
  </si>
  <si>
    <t>300.0 -  26/7</t>
  </si>
  <si>
    <t>300.0</t>
  </si>
  <si>
    <t>0.1074</t>
  </si>
  <si>
    <t>0.0835</t>
  </si>
  <si>
    <t>0.2505</t>
  </si>
  <si>
    <t>0.68</t>
  </si>
  <si>
    <t>0.3540</t>
  </si>
  <si>
    <t>0.4142</t>
  </si>
  <si>
    <t>281</t>
  </si>
  <si>
    <t>129.8</t>
  </si>
  <si>
    <t>336.4 -  26/7</t>
  </si>
  <si>
    <t>0.1137</t>
  </si>
  <si>
    <t>0.0884</t>
  </si>
  <si>
    <t>0.2652</t>
  </si>
  <si>
    <t>0.72</t>
  </si>
  <si>
    <t>0.3158</t>
  </si>
  <si>
    <t>0.3694</t>
  </si>
  <si>
    <t>315</t>
  </si>
  <si>
    <t>145.4</t>
  </si>
  <si>
    <t>336.4 -  30/7</t>
  </si>
  <si>
    <t>0.1059</t>
  </si>
  <si>
    <t>0.3177</t>
  </si>
  <si>
    <t>0.741</t>
  </si>
  <si>
    <t>0.3131</t>
  </si>
  <si>
    <t>316</t>
  </si>
  <si>
    <t>208.7</t>
  </si>
  <si>
    <t>397.5 -  26/7</t>
  </si>
  <si>
    <t>0.1236</t>
  </si>
  <si>
    <t>0.2883</t>
  </si>
  <si>
    <t>0.2675</t>
  </si>
  <si>
    <t>0.3128</t>
  </si>
  <si>
    <t>372.2</t>
  </si>
  <si>
    <t>171.9</t>
  </si>
  <si>
    <t>397.5 -  30/7</t>
  </si>
  <si>
    <t>0.1151</t>
  </si>
  <si>
    <t>0.3453</t>
  </si>
  <si>
    <t>0.806</t>
  </si>
  <si>
    <t>0.2651</t>
  </si>
  <si>
    <t>0.3101</t>
  </si>
  <si>
    <t>373.3</t>
  </si>
  <si>
    <t>246.5</t>
  </si>
  <si>
    <t>477.0 -  26/7</t>
  </si>
  <si>
    <t>477.0</t>
  </si>
  <si>
    <t>0.1354</t>
  </si>
  <si>
    <t>0.1053</t>
  </si>
  <si>
    <t>0.3159</t>
  </si>
  <si>
    <t>0.2231</t>
  </si>
  <si>
    <t>0.2608</t>
  </si>
  <si>
    <t>446.7</t>
  </si>
  <si>
    <t>206.4</t>
  </si>
  <si>
    <t>477.0 -  30/7</t>
  </si>
  <si>
    <t>0.1261</t>
  </si>
  <si>
    <t>0.3783</t>
  </si>
  <si>
    <t>0.883</t>
  </si>
  <si>
    <t>0.2211</t>
  </si>
  <si>
    <t>0.2586</t>
  </si>
  <si>
    <t>448.1</t>
  </si>
  <si>
    <t>295.9</t>
  </si>
  <si>
    <t>556.5 -  26/7</t>
  </si>
  <si>
    <t>0.1463</t>
  </si>
  <si>
    <t>0.1138</t>
  </si>
  <si>
    <t>0.3414</t>
  </si>
  <si>
    <t>0.1915</t>
  </si>
  <si>
    <t>0.2238</t>
  </si>
  <si>
    <t>521.5</t>
  </si>
  <si>
    <t>241</t>
  </si>
  <si>
    <t>556.5 -  30/7</t>
  </si>
  <si>
    <t>0.1362</t>
  </si>
  <si>
    <t>0.4086</t>
  </si>
  <si>
    <t>0.953</t>
  </si>
  <si>
    <t>0.1897</t>
  </si>
  <si>
    <t>0.2218</t>
  </si>
  <si>
    <t>522.8</t>
  </si>
  <si>
    <t>345.2</t>
  </si>
  <si>
    <t>605.0 -  26/7</t>
  </si>
  <si>
    <t>605.0</t>
  </si>
  <si>
    <t>0.1525</t>
  </si>
  <si>
    <t>0.1186</t>
  </si>
  <si>
    <t>0.3558</t>
  </si>
  <si>
    <t>0.966</t>
  </si>
  <si>
    <t>0.1763</t>
  </si>
  <si>
    <t>0.2060</t>
  </si>
  <si>
    <t>566.6</t>
  </si>
  <si>
    <t>261.8</t>
  </si>
  <si>
    <t>605.0 -  30/19</t>
  </si>
  <si>
    <t>0.142</t>
  </si>
  <si>
    <t>0.0852</t>
  </si>
  <si>
    <t>0.426</t>
  </si>
  <si>
    <t>0.994</t>
  </si>
  <si>
    <t>0.1748</t>
  </si>
  <si>
    <t>0.2043</t>
  </si>
  <si>
    <t>568.2</t>
  </si>
  <si>
    <t>367.4</t>
  </si>
  <si>
    <t>605.0 -  30/7</t>
  </si>
  <si>
    <t>0.1746</t>
  </si>
  <si>
    <t>0.2041</t>
  </si>
  <si>
    <t>375.3</t>
  </si>
  <si>
    <t>636.0 -  26/7</t>
  </si>
  <si>
    <t>636.0</t>
  </si>
  <si>
    <t>0.1564</t>
  </si>
  <si>
    <t>0.1216</t>
  </si>
  <si>
    <t>0.3648</t>
  </si>
  <si>
    <t>0.99</t>
  </si>
  <si>
    <t>0.1678</t>
  </si>
  <si>
    <t>0.1960</t>
  </si>
  <si>
    <t>596</t>
  </si>
  <si>
    <t>275.2</t>
  </si>
  <si>
    <t>636.0 -  30/19</t>
  </si>
  <si>
    <t>1.019</t>
  </si>
  <si>
    <t>0.1663</t>
  </si>
  <si>
    <t>0.1944</t>
  </si>
  <si>
    <t>597.4</t>
  </si>
  <si>
    <t>636.0 -  30/7</t>
  </si>
  <si>
    <t>0.4368</t>
  </si>
  <si>
    <t>0.1662</t>
  </si>
  <si>
    <t>0.1942</t>
  </si>
  <si>
    <t>666.6 -  26/7</t>
  </si>
  <si>
    <t>666.6</t>
  </si>
  <si>
    <t>0.1601</t>
  </si>
  <si>
    <t>0.1245</t>
  </si>
  <si>
    <t>0.3735</t>
  </si>
  <si>
    <t>1.014</t>
  </si>
  <si>
    <t>0.1871</t>
  </si>
  <si>
    <t>624.5</t>
  </si>
  <si>
    <t>288.5</t>
  </si>
  <si>
    <t>715.5 -  26/7</t>
  </si>
  <si>
    <t>0.1659</t>
  </si>
  <si>
    <t>0.129</t>
  </si>
  <si>
    <t>0.387</t>
  </si>
  <si>
    <t>1.051</t>
  </si>
  <si>
    <t>0.1493</t>
  </si>
  <si>
    <t>309.7</t>
  </si>
  <si>
    <t>715.5 -  30/19</t>
  </si>
  <si>
    <t>0.1544</t>
  </si>
  <si>
    <t>0.0926</t>
  </si>
  <si>
    <t>0.463</t>
  </si>
  <si>
    <t>1.081</t>
  </si>
  <si>
    <t>0.1481</t>
  </si>
  <si>
    <t>0.1730</t>
  </si>
  <si>
    <t>671.8</t>
  </si>
  <si>
    <t>434</t>
  </si>
  <si>
    <t>795.0 -  26/7</t>
  </si>
  <si>
    <t>795.0</t>
  </si>
  <si>
    <t>0.1749</t>
  </si>
  <si>
    <t>0.136</t>
  </si>
  <si>
    <t>0.408</t>
  </si>
  <si>
    <t>0.1346</t>
  </si>
  <si>
    <t>0.1572</t>
  </si>
  <si>
    <t>344.2</t>
  </si>
  <si>
    <t>795.0 -  30/19</t>
  </si>
  <si>
    <t>1.14</t>
  </si>
  <si>
    <t>0.1334</t>
  </si>
  <si>
    <t>0.1558</t>
  </si>
  <si>
    <t>746.9</t>
  </si>
  <si>
    <t>795.0 -  45/7</t>
  </si>
  <si>
    <t>0.1329</t>
  </si>
  <si>
    <t>0.0886</t>
  </si>
  <si>
    <t>0.2658</t>
  </si>
  <si>
    <t>1.063</t>
  </si>
  <si>
    <t>0.1670</t>
  </si>
  <si>
    <t>0.1609</t>
  </si>
  <si>
    <t>744.8</t>
  </si>
  <si>
    <t>146.1</t>
  </si>
  <si>
    <t>795.0 -  54/7</t>
  </si>
  <si>
    <t>0.1213</t>
  </si>
  <si>
    <t>0.3639</t>
  </si>
  <si>
    <t>0.1625</t>
  </si>
  <si>
    <t>744.5</t>
  </si>
  <si>
    <t>273.8</t>
  </si>
  <si>
    <t>795.0 - 30/7</t>
  </si>
  <si>
    <t>0.4884</t>
  </si>
  <si>
    <t>0.1333</t>
  </si>
  <si>
    <t>0.1557</t>
  </si>
  <si>
    <t>493.2</t>
  </si>
  <si>
    <t>900.0 -  45/7</t>
  </si>
  <si>
    <t>900.0</t>
  </si>
  <si>
    <t>0.1414</t>
  </si>
  <si>
    <t>1.131</t>
  </si>
  <si>
    <t>0.1214</t>
  </si>
  <si>
    <t>843.1</t>
  </si>
  <si>
    <t>900.0 -  54/7</t>
  </si>
  <si>
    <t>0.1291</t>
  </si>
  <si>
    <t>0.3873</t>
  </si>
  <si>
    <t>1.162</t>
  </si>
  <si>
    <t>0.1200</t>
  </si>
  <si>
    <t>0.1437</t>
  </si>
  <si>
    <t>843.4</t>
  </si>
  <si>
    <t>310.2</t>
  </si>
  <si>
    <t>954.0 -  45/7</t>
  </si>
  <si>
    <t>954.0</t>
  </si>
  <si>
    <t>0.0971</t>
  </si>
  <si>
    <t>0.2913</t>
  </si>
  <si>
    <t>1.165</t>
  </si>
  <si>
    <t>0.1148</t>
  </si>
  <si>
    <t>0.1345</t>
  </si>
  <si>
    <t>893.9</t>
  </si>
  <si>
    <t>175.5</t>
  </si>
  <si>
    <t>954.0 -  54/7</t>
  </si>
  <si>
    <t>0.3987</t>
  </si>
  <si>
    <t>1.196</t>
  </si>
  <si>
    <t>0.1133</t>
  </si>
  <si>
    <t>893.7</t>
  </si>
  <si>
    <t>328.7</t>
  </si>
  <si>
    <t>954.0 - 30/19</t>
  </si>
  <si>
    <t>0.107</t>
  </si>
  <si>
    <t>0.535</t>
  </si>
  <si>
    <t>1.248</t>
  </si>
  <si>
    <t>0.1116</t>
  </si>
  <si>
    <t>895.9</t>
  </si>
  <si>
    <t>579.5</t>
  </si>
  <si>
    <t>AACTW</t>
  </si>
  <si>
    <t>Arbutus/TW</t>
  </si>
  <si>
    <t>17</t>
  </si>
  <si>
    <t>0.919</t>
  </si>
  <si>
    <t>745.1</t>
  </si>
  <si>
    <t>Baker/TW</t>
  </si>
  <si>
    <t>1346.8</t>
  </si>
  <si>
    <t>31</t>
  </si>
  <si>
    <t>1.2</t>
  </si>
  <si>
    <t>1262.3</t>
  </si>
  <si>
    <t>Bluebell/TW</t>
  </si>
  <si>
    <t>1.057</t>
  </si>
  <si>
    <t>968.7</t>
  </si>
  <si>
    <t>Canna/TW</t>
  </si>
  <si>
    <t>0.661</t>
  </si>
  <si>
    <t>372.6</t>
  </si>
  <si>
    <t>Carnation/TW</t>
  </si>
  <si>
    <t>1.236</t>
  </si>
  <si>
    <t>1341.3</t>
  </si>
  <si>
    <t>Cockscomb/TW</t>
  </si>
  <si>
    <t>843.6</t>
  </si>
  <si>
    <t>Columbine/TW</t>
  </si>
  <si>
    <t>1.202</t>
  </si>
  <si>
    <t>1266.3</t>
  </si>
  <si>
    <t>Coreopsis/TW</t>
  </si>
  <si>
    <t>49</t>
  </si>
  <si>
    <t>1.315</t>
  </si>
  <si>
    <t>1490.3</t>
  </si>
  <si>
    <t>Cosmos/TW</t>
  </si>
  <si>
    <t>447.1</t>
  </si>
  <si>
    <t>Cowslip/TW</t>
  </si>
  <si>
    <t>1.468</t>
  </si>
  <si>
    <t>1893.0</t>
  </si>
  <si>
    <t>Hawkweed/TW</t>
  </si>
  <si>
    <t>1.041</t>
  </si>
  <si>
    <t>Hawthorn/TW</t>
  </si>
  <si>
    <t>1.132</t>
  </si>
  <si>
    <t>1117.7</t>
  </si>
  <si>
    <t>Helens/TW</t>
  </si>
  <si>
    <t>1123.1</t>
  </si>
  <si>
    <t>1.1</t>
  </si>
  <si>
    <t>0.0865</t>
  </si>
  <si>
    <t>0.1023</t>
  </si>
  <si>
    <t>1052.7</t>
  </si>
  <si>
    <t>Hood/TW</t>
  </si>
  <si>
    <t>1583.2</t>
  </si>
  <si>
    <t>34</t>
  </si>
  <si>
    <t>1.3</t>
  </si>
  <si>
    <t>0.0637</t>
  </si>
  <si>
    <t>0.0746</t>
  </si>
  <si>
    <t>1483.9</t>
  </si>
  <si>
    <t>Jefferson/TW</t>
  </si>
  <si>
    <t>2388.1</t>
  </si>
  <si>
    <t>52</t>
  </si>
  <si>
    <t>1.6</t>
  </si>
  <si>
    <t>0.0461</t>
  </si>
  <si>
    <t>0.0530</t>
  </si>
  <si>
    <t>2260.3</t>
  </si>
  <si>
    <t>Jessamine/TW</t>
  </si>
  <si>
    <t>1.377</t>
  </si>
  <si>
    <t>1640.3</t>
  </si>
  <si>
    <t>Logan/TW</t>
  </si>
  <si>
    <t>322.5</t>
  </si>
  <si>
    <t>0.6</t>
  </si>
  <si>
    <t>0.2898</t>
  </si>
  <si>
    <t>0.3468</t>
  </si>
  <si>
    <t>302.3</t>
  </si>
  <si>
    <t>Lupine/TW</t>
  </si>
  <si>
    <t>71</t>
  </si>
  <si>
    <t>1.648</t>
  </si>
  <si>
    <t>2366.2</t>
  </si>
  <si>
    <t>Magnolia/TW</t>
  </si>
  <si>
    <t>1.018</t>
  </si>
  <si>
    <t>894.2</t>
  </si>
  <si>
    <t>Marigold/TW</t>
  </si>
  <si>
    <t>1.095</t>
  </si>
  <si>
    <t>1043.2</t>
  </si>
  <si>
    <t>McKinley/TW</t>
  </si>
  <si>
    <t>761.5</t>
  </si>
  <si>
    <t>0.9</t>
  </si>
  <si>
    <t>0.1247</t>
  </si>
  <si>
    <t>713.7</t>
  </si>
  <si>
    <t>Meadowsweet/TW</t>
  </si>
  <si>
    <t>0.803</t>
  </si>
  <si>
    <t>562.4</t>
  </si>
  <si>
    <t>Mistletoe/TW</t>
  </si>
  <si>
    <t>0.775</t>
  </si>
  <si>
    <t>Narcissus/TW</t>
  </si>
  <si>
    <t>1.168</t>
  </si>
  <si>
    <t>0.0911</t>
  </si>
  <si>
    <t>1192.2</t>
  </si>
  <si>
    <t>Nasturtium/TW</t>
  </si>
  <si>
    <t>0.893</t>
  </si>
  <si>
    <t>702.1</t>
  </si>
  <si>
    <t>Orchid/TW</t>
  </si>
  <si>
    <t>0.825</t>
  </si>
  <si>
    <t>Powell/TW</t>
  </si>
  <si>
    <t>2093.6</t>
  </si>
  <si>
    <t>1.5</t>
  </si>
  <si>
    <t>0.0510</t>
  </si>
  <si>
    <t>0.0591</t>
  </si>
  <si>
    <t>1981.6</t>
  </si>
  <si>
    <t>Rainier/TW</t>
  </si>
  <si>
    <t>918.8</t>
  </si>
  <si>
    <t>1.000</t>
  </si>
  <si>
    <t>0.1043</t>
  </si>
  <si>
    <t>0.1239</t>
  </si>
  <si>
    <t>861.2</t>
  </si>
  <si>
    <t>Robson/TW</t>
  </si>
  <si>
    <t>595.8</t>
  </si>
  <si>
    <t>0.8</t>
  </si>
  <si>
    <t>0.1888</t>
  </si>
  <si>
    <t>558.4</t>
  </si>
  <si>
    <t>Trillium/TW</t>
  </si>
  <si>
    <t>1.799</t>
  </si>
  <si>
    <t>2839.5</t>
  </si>
  <si>
    <t>Tulip/TW</t>
  </si>
  <si>
    <t>0.612</t>
  </si>
  <si>
    <t>315.3</t>
  </si>
  <si>
    <t>Verbena/TW</t>
  </si>
  <si>
    <t>0.864</t>
  </si>
  <si>
    <t>656.1</t>
  </si>
  <si>
    <t>Wheeler/TW</t>
  </si>
  <si>
    <t>449.4</t>
  </si>
  <si>
    <t>0.7</t>
  </si>
  <si>
    <t>0.2087</t>
  </si>
  <si>
    <t>0.2494</t>
  </si>
  <si>
    <t>421.2</t>
  </si>
  <si>
    <t>Whitney/TW</t>
  </si>
  <si>
    <t>1812.7</t>
  </si>
  <si>
    <t>1.4</t>
  </si>
  <si>
    <t>0.0568</t>
  </si>
  <si>
    <t>0.0662</t>
  </si>
  <si>
    <t>1699.0</t>
  </si>
  <si>
    <t>Zinnia/TW</t>
  </si>
  <si>
    <t>0.736</t>
  </si>
  <si>
    <t>468.7</t>
  </si>
  <si>
    <t>ACAR</t>
  </si>
  <si>
    <t>1024.5 -  18/19</t>
  </si>
  <si>
    <t>1024.5</t>
  </si>
  <si>
    <t>18</t>
  </si>
  <si>
    <t>0.1664</t>
  </si>
  <si>
    <t>1.23</t>
  </si>
  <si>
    <t>0.1010</t>
  </si>
  <si>
    <t>0.1187</t>
  </si>
  <si>
    <t>957.7</t>
  </si>
  <si>
    <t>1024.5 -  30/7</t>
  </si>
  <si>
    <t>0.272</t>
  </si>
  <si>
    <t>0.0966</t>
  </si>
  <si>
    <t>959.3</t>
  </si>
  <si>
    <t>1024.5 - 24/13</t>
  </si>
  <si>
    <t>24</t>
  </si>
  <si>
    <t>13</t>
  </si>
  <si>
    <t>0.631</t>
  </si>
  <si>
    <t>0.0987</t>
  </si>
  <si>
    <t>0.1164</t>
  </si>
  <si>
    <t>958.5</t>
  </si>
  <si>
    <t>1081 -  18/19</t>
  </si>
  <si>
    <t>1081</t>
  </si>
  <si>
    <t>0.1709</t>
  </si>
  <si>
    <t>1.262</t>
  </si>
  <si>
    <t>0.0960</t>
  </si>
  <si>
    <t>0.1127</t>
  </si>
  <si>
    <t>1010.2</t>
  </si>
  <si>
    <t>1081 -  30/7</t>
  </si>
  <si>
    <t>0.279</t>
  </si>
  <si>
    <t>0.1084</t>
  </si>
  <si>
    <t>1011.9</t>
  </si>
  <si>
    <t>1081 - 24/13</t>
  </si>
  <si>
    <t>0.648</t>
  </si>
  <si>
    <t>0.0939</t>
  </si>
  <si>
    <t>0.1105</t>
  </si>
  <si>
    <t>1011.1</t>
  </si>
  <si>
    <t>1109 -  18/19</t>
  </si>
  <si>
    <t>1109</t>
  </si>
  <si>
    <t>0.1731</t>
  </si>
  <si>
    <t>1.279</t>
  </si>
  <si>
    <t>0.0937</t>
  </si>
  <si>
    <t>0.1100</t>
  </si>
  <si>
    <t>1036.4</t>
  </si>
  <si>
    <t>1109 -  30/7</t>
  </si>
  <si>
    <t>0.283</t>
  </si>
  <si>
    <t>0.0897</t>
  </si>
  <si>
    <t>0.1058</t>
  </si>
  <si>
    <t>1038.1</t>
  </si>
  <si>
    <t>1109 - 24/13</t>
  </si>
  <si>
    <t>0.657</t>
  </si>
  <si>
    <t>0.0917</t>
  </si>
  <si>
    <t>0.1078</t>
  </si>
  <si>
    <t>1037.2</t>
  </si>
  <si>
    <t>1172 -  18/19</t>
  </si>
  <si>
    <t>1172</t>
  </si>
  <si>
    <t>0.178</t>
  </si>
  <si>
    <t>0.0891</t>
  </si>
  <si>
    <t>0.1044</t>
  </si>
  <si>
    <t>1095.9</t>
  </si>
  <si>
    <t>1172 -  30/7</t>
  </si>
  <si>
    <t>0.291</t>
  </si>
  <si>
    <t>0.1004</t>
  </si>
  <si>
    <t>1097.7</t>
  </si>
  <si>
    <t>1172 - 24/13</t>
  </si>
  <si>
    <t>0.675</t>
  </si>
  <si>
    <t>0.0871</t>
  </si>
  <si>
    <t>0.1024</t>
  </si>
  <si>
    <t>1096.8</t>
  </si>
  <si>
    <t>1172 - 33/4</t>
  </si>
  <si>
    <t>33</t>
  </si>
  <si>
    <t>0.1780</t>
  </si>
  <si>
    <t>0.151</t>
  </si>
  <si>
    <t>0.0843</t>
  </si>
  <si>
    <t>0.0995</t>
  </si>
  <si>
    <t>1098.2</t>
  </si>
  <si>
    <t>1197 -  18/19</t>
  </si>
  <si>
    <t>1197</t>
  </si>
  <si>
    <t>0.1799</t>
  </si>
  <si>
    <t>1.329</t>
  </si>
  <si>
    <t>0.0873</t>
  </si>
  <si>
    <t>1119.4</t>
  </si>
  <si>
    <t>1197 -  30/7</t>
  </si>
  <si>
    <t>0.294</t>
  </si>
  <si>
    <t>0.0836</t>
  </si>
  <si>
    <t>0.0985</t>
  </si>
  <si>
    <t>1121.3</t>
  </si>
  <si>
    <t>1197 - 24/13</t>
  </si>
  <si>
    <t>0.682</t>
  </si>
  <si>
    <t>0.0854</t>
  </si>
  <si>
    <t>1120.3</t>
  </si>
  <si>
    <t>1280 -  18/19</t>
  </si>
  <si>
    <t>1280</t>
  </si>
  <si>
    <t>0.186</t>
  </si>
  <si>
    <t>1.374</t>
  </si>
  <si>
    <t>0.0821</t>
  </si>
  <si>
    <t>1196.6</t>
  </si>
  <si>
    <t>1280 -  30/7</t>
  </si>
  <si>
    <t>0.304</t>
  </si>
  <si>
    <t>0.0787</t>
  </si>
  <si>
    <t>0.0925</t>
  </si>
  <si>
    <t>1198.6</t>
  </si>
  <si>
    <t>1280 - 24/13</t>
  </si>
  <si>
    <t>0.705</t>
  </si>
  <si>
    <t>0.0803</t>
  </si>
  <si>
    <t>0.0942</t>
  </si>
  <si>
    <t>1197.6</t>
  </si>
  <si>
    <t>1362 -  42/19</t>
  </si>
  <si>
    <t>1362</t>
  </si>
  <si>
    <t>42</t>
  </si>
  <si>
    <t>0.1494</t>
  </si>
  <si>
    <t>0.608</t>
  </si>
  <si>
    <t>0.0756</t>
  </si>
  <si>
    <t>1274.1</t>
  </si>
  <si>
    <t>1362 - 54/7</t>
  </si>
  <si>
    <t>0.174</t>
  </si>
  <si>
    <t>0.0737</t>
  </si>
  <si>
    <t>0.0888</t>
  </si>
  <si>
    <t>1275.4</t>
  </si>
  <si>
    <t>1703 -  42/19</t>
  </si>
  <si>
    <t>1703</t>
  </si>
  <si>
    <t>0.0622</t>
  </si>
  <si>
    <t>0.0723</t>
  </si>
  <si>
    <t>1593.9</t>
  </si>
  <si>
    <t>1703 - 48/13</t>
  </si>
  <si>
    <t>48</t>
  </si>
  <si>
    <t>0.0614</t>
  </si>
  <si>
    <t>0.0715</t>
  </si>
  <si>
    <t>1594.7</t>
  </si>
  <si>
    <t>1703 - 54/7</t>
  </si>
  <si>
    <t>0.195</t>
  </si>
  <si>
    <t>0.0607</t>
  </si>
  <si>
    <t>0.0725</t>
  </si>
  <si>
    <t>1595.5</t>
  </si>
  <si>
    <t>1933 -  42/19</t>
  </si>
  <si>
    <t>1933</t>
  </si>
  <si>
    <t>0.725</t>
  </si>
  <si>
    <t>0.0559</t>
  </si>
  <si>
    <t>0.0647</t>
  </si>
  <si>
    <t>1808.6</t>
  </si>
  <si>
    <t>1933 - 48/13</t>
  </si>
  <si>
    <t>0.434</t>
  </si>
  <si>
    <t>0.0553</t>
  </si>
  <si>
    <t>0.0641</t>
  </si>
  <si>
    <t>1809.5</t>
  </si>
  <si>
    <t>1933 - 54/7</t>
  </si>
  <si>
    <t>0.208</t>
  </si>
  <si>
    <t>0.0546</t>
  </si>
  <si>
    <t>0.0648</t>
  </si>
  <si>
    <t>1810.4</t>
  </si>
  <si>
    <t>2267 -  42/19</t>
  </si>
  <si>
    <t>2267</t>
  </si>
  <si>
    <t>0.1928</t>
  </si>
  <si>
    <t>0.785</t>
  </si>
  <si>
    <t>0.0496</t>
  </si>
  <si>
    <t>0.0571</t>
  </si>
  <si>
    <t>2142.7</t>
  </si>
  <si>
    <t>2267 - 48/13</t>
  </si>
  <si>
    <t>0.47</t>
  </si>
  <si>
    <t>0.0491</t>
  </si>
  <si>
    <t>0.0565</t>
  </si>
  <si>
    <t>2143.8</t>
  </si>
  <si>
    <t>2267 - 54/7</t>
  </si>
  <si>
    <t>0.225</t>
  </si>
  <si>
    <t>0.0486</t>
  </si>
  <si>
    <t>2144.9</t>
  </si>
  <si>
    <t>2338 -  42/19</t>
  </si>
  <si>
    <t>2338</t>
  </si>
  <si>
    <t>0.797</t>
  </si>
  <si>
    <t>0.0484</t>
  </si>
  <si>
    <t>0.0556</t>
  </si>
  <si>
    <t>2209.9</t>
  </si>
  <si>
    <t>2338 - 48/13</t>
  </si>
  <si>
    <t>0.477</t>
  </si>
  <si>
    <t>0.0479</t>
  </si>
  <si>
    <t>0.0551</t>
  </si>
  <si>
    <t>2211</t>
  </si>
  <si>
    <t>2338 - 54/7</t>
  </si>
  <si>
    <t>0.228</t>
  </si>
  <si>
    <t>0.0474</t>
  </si>
  <si>
    <t>0.0557</t>
  </si>
  <si>
    <t>2212.1</t>
  </si>
  <si>
    <t>355 -  12/7</t>
  </si>
  <si>
    <t>355</t>
  </si>
  <si>
    <t>12</t>
  </si>
  <si>
    <t>0.1367</t>
  </si>
  <si>
    <t>0.399</t>
  </si>
  <si>
    <t>0.684</t>
  </si>
  <si>
    <t>0.2776</t>
  </si>
  <si>
    <t>0.3296</t>
  </si>
  <si>
    <t>333</t>
  </si>
  <si>
    <t>355 - 15/4</t>
  </si>
  <si>
    <t>15</t>
  </si>
  <si>
    <t>0.182</t>
  </si>
  <si>
    <t>0.2714</t>
  </si>
  <si>
    <t>0.3233</t>
  </si>
  <si>
    <t>333.3</t>
  </si>
  <si>
    <t>395.1 - 15/4</t>
  </si>
  <si>
    <t>395.1</t>
  </si>
  <si>
    <t>0.1442</t>
  </si>
  <si>
    <t>0.192</t>
  </si>
  <si>
    <t>0.2441</t>
  </si>
  <si>
    <t>0.2907</t>
  </si>
  <si>
    <t>369.9</t>
  </si>
  <si>
    <t>465.9 -  12/7</t>
  </si>
  <si>
    <t>465.9</t>
  </si>
  <si>
    <t>0.1566</t>
  </si>
  <si>
    <t>0.457</t>
  </si>
  <si>
    <t>0.2121</t>
  </si>
  <si>
    <t>0.2517</t>
  </si>
  <si>
    <t>435.9</t>
  </si>
  <si>
    <t>503.6 -  12/7</t>
  </si>
  <si>
    <t>503.6</t>
  </si>
  <si>
    <t>0.475</t>
  </si>
  <si>
    <t>0.814</t>
  </si>
  <si>
    <t>0.1965</t>
  </si>
  <si>
    <t>0.2330</t>
  </si>
  <si>
    <t>471.1</t>
  </si>
  <si>
    <t>503.6 - 15/4</t>
  </si>
  <si>
    <t>0.217</t>
  </si>
  <si>
    <t>0.1921</t>
  </si>
  <si>
    <t>0.2286</t>
  </si>
  <si>
    <t>471.5</t>
  </si>
  <si>
    <t>559.5 - 15/4</t>
  </si>
  <si>
    <t>0.229</t>
  </si>
  <si>
    <t>0.1732</t>
  </si>
  <si>
    <t>523.8</t>
  </si>
  <si>
    <t>587.2 - 15/4</t>
  </si>
  <si>
    <t>587.2</t>
  </si>
  <si>
    <t>0.1758</t>
  </si>
  <si>
    <t>0.234</t>
  </si>
  <si>
    <t>0.879</t>
  </si>
  <si>
    <t>0.1652</t>
  </si>
  <si>
    <t>0.1964</t>
  </si>
  <si>
    <t>549.8</t>
  </si>
  <si>
    <t>653.1 -  12/7</t>
  </si>
  <si>
    <t>653.1</t>
  </si>
  <si>
    <t>0.1854</t>
  </si>
  <si>
    <t>0.541</t>
  </si>
  <si>
    <t>0.1523</t>
  </si>
  <si>
    <t>0.1804</t>
  </si>
  <si>
    <t>611</t>
  </si>
  <si>
    <t>653.1 - 15/4</t>
  </si>
  <si>
    <t>0.247</t>
  </si>
  <si>
    <t>0.1769</t>
  </si>
  <si>
    <t>611.5</t>
  </si>
  <si>
    <t>739.8 -  18/19</t>
  </si>
  <si>
    <t>739.8</t>
  </si>
  <si>
    <t>1.045</t>
  </si>
  <si>
    <t>0.1378</t>
  </si>
  <si>
    <t>691.6</t>
  </si>
  <si>
    <t>739.8 -  30/7</t>
  </si>
  <si>
    <t>0.231</t>
  </si>
  <si>
    <t>0.1316</t>
  </si>
  <si>
    <t>0.1562</t>
  </si>
  <si>
    <t>692.7</t>
  </si>
  <si>
    <t>739.8 - 24/13</t>
  </si>
  <si>
    <t>0.536</t>
  </si>
  <si>
    <t>0.1593</t>
  </si>
  <si>
    <t>692.1</t>
  </si>
  <si>
    <t>739.8 - 33/4</t>
  </si>
  <si>
    <t>0.12</t>
  </si>
  <si>
    <t>0.1547</t>
  </si>
  <si>
    <t>693</t>
  </si>
  <si>
    <t>853.7 -  18/19</t>
  </si>
  <si>
    <t>853.7</t>
  </si>
  <si>
    <t>0.1519</t>
  </si>
  <si>
    <t>1.122</t>
  </si>
  <si>
    <t>0.1201</t>
  </si>
  <si>
    <t>798.1</t>
  </si>
  <si>
    <t>853.7 -  30/7</t>
  </si>
  <si>
    <t>0.248</t>
  </si>
  <si>
    <t>0.1359</t>
  </si>
  <si>
    <t>799.4</t>
  </si>
  <si>
    <t>853.7 - 24/13</t>
  </si>
  <si>
    <t>0.576</t>
  </si>
  <si>
    <t>0.1173</t>
  </si>
  <si>
    <t>0.1386</t>
  </si>
  <si>
    <t>798.7</t>
  </si>
  <si>
    <t>927.2 -  18/19</t>
  </si>
  <si>
    <t>1.17</t>
  </si>
  <si>
    <t>0.1110</t>
  </si>
  <si>
    <t>0.1305</t>
  </si>
  <si>
    <t>866.7</t>
  </si>
  <si>
    <t>927.2 -  30/7</t>
  </si>
  <si>
    <t>0.259</t>
  </si>
  <si>
    <t>0.1061</t>
  </si>
  <si>
    <t>0.1255</t>
  </si>
  <si>
    <t>868.2</t>
  </si>
  <si>
    <t>927.2 - 24/13</t>
  </si>
  <si>
    <t>867.5</t>
  </si>
  <si>
    <t>ACCR</t>
  </si>
  <si>
    <t>1851-T13</t>
  </si>
  <si>
    <t>1851</t>
  </si>
  <si>
    <t>0.185</t>
  </si>
  <si>
    <t>0.111</t>
  </si>
  <si>
    <t>0.556</t>
  </si>
  <si>
    <t>1.667</t>
  </si>
  <si>
    <t>0.0523</t>
  </si>
  <si>
    <t>0.0615</t>
  </si>
  <si>
    <t>1752.4</t>
  </si>
  <si>
    <t>272.8</t>
  </si>
  <si>
    <t>195-T20</t>
  </si>
  <si>
    <t>195</t>
  </si>
  <si>
    <t>0.167</t>
  </si>
  <si>
    <t>0.074</t>
  </si>
  <si>
    <t>0.222</t>
  </si>
  <si>
    <t>20</t>
  </si>
  <si>
    <t>0.4513</t>
  </si>
  <si>
    <t>0.5405</t>
  </si>
  <si>
    <t>183.3</t>
  </si>
  <si>
    <t>45.7</t>
  </si>
  <si>
    <t>207-T23</t>
  </si>
  <si>
    <t>207</t>
  </si>
  <si>
    <t>0.083</t>
  </si>
  <si>
    <t>0.249</t>
  </si>
  <si>
    <t>0.582</t>
  </si>
  <si>
    <t>23</t>
  </si>
  <si>
    <t>0.4187</t>
  </si>
  <si>
    <t>195.6</t>
  </si>
  <si>
    <t>57.2</t>
  </si>
  <si>
    <t>427-T13</t>
  </si>
  <si>
    <t>427</t>
  </si>
  <si>
    <t>0.133</t>
  </si>
  <si>
    <t>0.089</t>
  </si>
  <si>
    <t>0.267</t>
  </si>
  <si>
    <t>0.2123</t>
  </si>
  <si>
    <t>0.254</t>
  </si>
  <si>
    <t>402</t>
  </si>
  <si>
    <t>65.3</t>
  </si>
  <si>
    <t>680-T19</t>
  </si>
  <si>
    <t>680</t>
  </si>
  <si>
    <t>28</t>
  </si>
  <si>
    <t>0.416</t>
  </si>
  <si>
    <t>1.039</t>
  </si>
  <si>
    <t>0.1307</t>
  </si>
  <si>
    <t>0.1561</t>
  </si>
  <si>
    <t>641.8</t>
  </si>
  <si>
    <t>153.4</t>
  </si>
  <si>
    <t>951-T10</t>
  </si>
  <si>
    <t>951</t>
  </si>
  <si>
    <t>22</t>
  </si>
  <si>
    <t>0.116</t>
  </si>
  <si>
    <t>0.347</t>
  </si>
  <si>
    <t>1.178</t>
  </si>
  <si>
    <t>10</t>
  </si>
  <si>
    <t>0.1168</t>
  </si>
  <si>
    <t>895.6</t>
  </si>
  <si>
    <t>109.5</t>
  </si>
  <si>
    <t>Bittern</t>
  </si>
  <si>
    <t>1238</t>
  </si>
  <si>
    <t>51</t>
  </si>
  <si>
    <t>1.35</t>
  </si>
  <si>
    <t>11</t>
  </si>
  <si>
    <t>0.0764</t>
  </si>
  <si>
    <t>0.0906</t>
  </si>
  <si>
    <t>1179.9</t>
  </si>
  <si>
    <t>Brant</t>
  </si>
  <si>
    <t>373</t>
  </si>
  <si>
    <t>0.125</t>
  </si>
  <si>
    <t>0.748</t>
  </si>
  <si>
    <t>0.2427</t>
  </si>
  <si>
    <t>0.2905</t>
  </si>
  <si>
    <t>351.2</t>
  </si>
  <si>
    <t>Condor</t>
  </si>
  <si>
    <t>0.371</t>
  </si>
  <si>
    <t>1.112</t>
  </si>
  <si>
    <t>0.1112</t>
  </si>
  <si>
    <t>775.8</t>
  </si>
  <si>
    <t>122.3</t>
  </si>
  <si>
    <t>Curlew</t>
  </si>
  <si>
    <t>1036</t>
  </si>
  <si>
    <t>0.139</t>
  </si>
  <si>
    <t>1.247</t>
  </si>
  <si>
    <t>0.0895</t>
  </si>
  <si>
    <t>0.1066</t>
  </si>
  <si>
    <t>980.4</t>
  </si>
  <si>
    <t>Dove</t>
  </si>
  <si>
    <t>573</t>
  </si>
  <si>
    <t>0.149</t>
  </si>
  <si>
    <t>0.941</t>
  </si>
  <si>
    <t>16</t>
  </si>
  <si>
    <t>0.1868</t>
  </si>
  <si>
    <t>540</t>
  </si>
  <si>
    <t>Drake</t>
  </si>
  <si>
    <t>824</t>
  </si>
  <si>
    <t>1.128</t>
  </si>
  <si>
    <t>0.1095</t>
  </si>
  <si>
    <t>776.5</t>
  </si>
  <si>
    <t>Eagle</t>
  </si>
  <si>
    <t>575</t>
  </si>
  <si>
    <t>0.97</t>
  </si>
  <si>
    <t>0.1517</t>
  </si>
  <si>
    <t>0.1815</t>
  </si>
  <si>
    <t>543.3</t>
  </si>
  <si>
    <t>Falcon</t>
  </si>
  <si>
    <t>0.105</t>
  </si>
  <si>
    <t>0.523</t>
  </si>
  <si>
    <t>1.569</t>
  </si>
  <si>
    <t>0.0583</t>
  </si>
  <si>
    <t>0.0688</t>
  </si>
  <si>
    <t>1553.3</t>
  </si>
  <si>
    <t>242.1</t>
  </si>
  <si>
    <t>Flicker</t>
  </si>
  <si>
    <t>480</t>
  </si>
  <si>
    <t>0.141</t>
  </si>
  <si>
    <t>0.094</t>
  </si>
  <si>
    <t>0.849</t>
  </si>
  <si>
    <t>0.2259</t>
  </si>
  <si>
    <t>452.3</t>
  </si>
  <si>
    <t>73.4</t>
  </si>
  <si>
    <t>Goldfinch</t>
  </si>
  <si>
    <t>634</t>
  </si>
  <si>
    <t>0.17</t>
  </si>
  <si>
    <t>0.962</t>
  </si>
  <si>
    <t>597</t>
  </si>
  <si>
    <t>Grosbeak</t>
  </si>
  <si>
    <t>656</t>
  </si>
  <si>
    <t>0.159</t>
  </si>
  <si>
    <t>1.006</t>
  </si>
  <si>
    <t>0.1371</t>
  </si>
  <si>
    <t>0.1638</t>
  </si>
  <si>
    <t>617.4</t>
  </si>
  <si>
    <t>Hawk</t>
  </si>
  <si>
    <t>470</t>
  </si>
  <si>
    <t>0.134</t>
  </si>
  <si>
    <t>0.314</t>
  </si>
  <si>
    <t>0.852</t>
  </si>
  <si>
    <t>0.1901</t>
  </si>
  <si>
    <t>0.2274</t>
  </si>
  <si>
    <t>442.9</t>
  </si>
  <si>
    <t>90.1</t>
  </si>
  <si>
    <t>Ibis</t>
  </si>
  <si>
    <t>382</t>
  </si>
  <si>
    <t>0.121</t>
  </si>
  <si>
    <t>0.768</t>
  </si>
  <si>
    <t>0.2335</t>
  </si>
  <si>
    <t>0.2796</t>
  </si>
  <si>
    <t>360</t>
  </si>
  <si>
    <t>Junco</t>
  </si>
  <si>
    <t>267</t>
  </si>
  <si>
    <t>0.3253</t>
  </si>
  <si>
    <t>0.3896</t>
  </si>
  <si>
    <t>251.8</t>
  </si>
  <si>
    <t>Lapwing</t>
  </si>
  <si>
    <t>1594</t>
  </si>
  <si>
    <t>0.177</t>
  </si>
  <si>
    <t>0.472</t>
  </si>
  <si>
    <t>1.532</t>
  </si>
  <si>
    <t>0.0605</t>
  </si>
  <si>
    <t>0.0714</t>
  </si>
  <si>
    <t>1509.1</t>
  </si>
  <si>
    <t>197.1</t>
  </si>
  <si>
    <t>Lark</t>
  </si>
  <si>
    <t>400</t>
  </si>
  <si>
    <t>0.809</t>
  </si>
  <si>
    <t>0.2171</t>
  </si>
  <si>
    <t>0.2599</t>
  </si>
  <si>
    <t>377.9</t>
  </si>
  <si>
    <t>Linnet</t>
  </si>
  <si>
    <t>340</t>
  </si>
  <si>
    <t>0.114</t>
  </si>
  <si>
    <t>0.2626</t>
  </si>
  <si>
    <t>0.3144</t>
  </si>
  <si>
    <t>319.8</t>
  </si>
  <si>
    <t xml:space="preserve">Martin </t>
  </si>
  <si>
    <t>1334</t>
  </si>
  <si>
    <t>0.157</t>
  </si>
  <si>
    <t>1.415</t>
  </si>
  <si>
    <t>0.0705</t>
  </si>
  <si>
    <t>1262.5</t>
  </si>
  <si>
    <t>Ostrich</t>
  </si>
  <si>
    <t>297</t>
  </si>
  <si>
    <t>0.677</t>
  </si>
  <si>
    <t>0.3004</t>
  </si>
  <si>
    <t>0.3597</t>
  </si>
  <si>
    <t>279.5</t>
  </si>
  <si>
    <t>Partridge</t>
  </si>
  <si>
    <t>257</t>
  </si>
  <si>
    <t>0.1</t>
  </si>
  <si>
    <t>0.077</t>
  </si>
  <si>
    <t>0.63</t>
  </si>
  <si>
    <t>0.4145</t>
  </si>
  <si>
    <t>242.5</t>
  </si>
  <si>
    <t>49.8</t>
  </si>
  <si>
    <t>Peacock</t>
  </si>
  <si>
    <t>591</t>
  </si>
  <si>
    <t>0.1839</t>
  </si>
  <si>
    <t>Puffin</t>
  </si>
  <si>
    <t>780</t>
  </si>
  <si>
    <t>1.067</t>
  </si>
  <si>
    <t>0.1418</t>
  </si>
  <si>
    <t>734.6</t>
  </si>
  <si>
    <t>Stilt</t>
  </si>
  <si>
    <t>720</t>
  </si>
  <si>
    <t>0.173</t>
  </si>
  <si>
    <t>1.04</t>
  </si>
  <si>
    <t>0.1512</t>
  </si>
  <si>
    <t>678.5</t>
  </si>
  <si>
    <t>ACCRTW</t>
  </si>
  <si>
    <t>1033-T23/TW</t>
  </si>
  <si>
    <t>1033</t>
  </si>
  <si>
    <t>0.2075</t>
  </si>
  <si>
    <t>1.189</t>
  </si>
  <si>
    <t>0.085</t>
  </si>
  <si>
    <t>969.4</t>
  </si>
  <si>
    <t>Calumet/TW</t>
  </si>
  <si>
    <t>565</t>
  </si>
  <si>
    <t>0.861</t>
  </si>
  <si>
    <t>530.2</t>
  </si>
  <si>
    <t>109.9</t>
  </si>
  <si>
    <t>Condor/TW</t>
  </si>
  <si>
    <t>0.1994</t>
  </si>
  <si>
    <t>0.0741</t>
  </si>
  <si>
    <t>0.995</t>
  </si>
  <si>
    <t>0.1145</t>
  </si>
  <si>
    <t>746</t>
  </si>
  <si>
    <t>122.7</t>
  </si>
  <si>
    <t>Cumberland/TW</t>
  </si>
  <si>
    <t>1927</t>
  </si>
  <si>
    <t>0.2142</t>
  </si>
  <si>
    <t>0.578</t>
  </si>
  <si>
    <t>1.551</t>
  </si>
  <si>
    <t>0.0499</t>
  </si>
  <si>
    <t>0.0587</t>
  </si>
  <si>
    <t>1818.9</t>
  </si>
  <si>
    <t>295.7</t>
  </si>
  <si>
    <t>Curlew/TW</t>
  </si>
  <si>
    <t>0.2273</t>
  </si>
  <si>
    <t>0.0889</t>
  </si>
  <si>
    <t>153.9</t>
  </si>
  <si>
    <t>Hawk/TW</t>
  </si>
  <si>
    <t>0.163</t>
  </si>
  <si>
    <t>0.789</t>
  </si>
  <si>
    <t>0.187</t>
  </si>
  <si>
    <t>447.6</t>
  </si>
  <si>
    <t>90.4</t>
  </si>
  <si>
    <t>Hudson/TW</t>
  </si>
  <si>
    <t>1158</t>
  </si>
  <si>
    <t>0.445</t>
  </si>
  <si>
    <t>1.199</t>
  </si>
  <si>
    <t>0.0796</t>
  </si>
  <si>
    <t>0.0947</t>
  </si>
  <si>
    <t>1086.7</t>
  </si>
  <si>
    <t>175.9</t>
  </si>
  <si>
    <t>Oswego/TW</t>
  </si>
  <si>
    <t>665</t>
  </si>
  <si>
    <t>0.1348</t>
  </si>
  <si>
    <t>0.1612</t>
  </si>
  <si>
    <t>624</t>
  </si>
  <si>
    <t>Pecos/TW</t>
  </si>
  <si>
    <t>1622</t>
  </si>
  <si>
    <t>38</t>
  </si>
  <si>
    <t>0.2067</t>
  </si>
  <si>
    <t>1.411</t>
  </si>
  <si>
    <t>0.0584</t>
  </si>
  <si>
    <t>0.069</t>
  </si>
  <si>
    <t>1531</t>
  </si>
  <si>
    <t>242.9</t>
  </si>
  <si>
    <t>Suwanee/TW</t>
  </si>
  <si>
    <t>958</t>
  </si>
  <si>
    <t>0.1998</t>
  </si>
  <si>
    <t>1.1099</t>
  </si>
  <si>
    <t>0.1125</t>
  </si>
  <si>
    <t>899</t>
  </si>
  <si>
    <t>Wabash/TW</t>
  </si>
  <si>
    <t>763</t>
  </si>
  <si>
    <t>0.117</t>
  </si>
  <si>
    <t>716</t>
  </si>
  <si>
    <t>Turkey</t>
  </si>
  <si>
    <t>2.66</t>
  </si>
  <si>
    <t>3.454</t>
  </si>
  <si>
    <t>4.320</t>
  </si>
  <si>
    <t>24.5</t>
  </si>
  <si>
    <t>11.6</t>
  </si>
  <si>
    <t>Swan</t>
  </si>
  <si>
    <t>0.25</t>
  </si>
  <si>
    <t>3.35</t>
  </si>
  <si>
    <t>2.172</t>
  </si>
  <si>
    <t>2.765</t>
  </si>
  <si>
    <t>38.9</t>
  </si>
  <si>
    <t>18.4</t>
  </si>
  <si>
    <t>Swanate</t>
  </si>
  <si>
    <t>0.257</t>
  </si>
  <si>
    <t>3.45</t>
  </si>
  <si>
    <t>2.147</t>
  </si>
  <si>
    <t>2.779</t>
  </si>
  <si>
    <t>Sparrow</t>
  </si>
  <si>
    <t>4.23</t>
  </si>
  <si>
    <t>1.366</t>
  </si>
  <si>
    <t>1.778</t>
  </si>
  <si>
    <t>61.9</t>
  </si>
  <si>
    <t>29.3</t>
  </si>
  <si>
    <t>Sparate</t>
  </si>
  <si>
    <t>0.1299</t>
  </si>
  <si>
    <t>0.325</t>
  </si>
  <si>
    <t>4.35</t>
  </si>
  <si>
    <t>1.351</t>
  </si>
  <si>
    <t>1.787</t>
  </si>
  <si>
    <t>44.7</t>
  </si>
  <si>
    <t>Robin</t>
  </si>
  <si>
    <t>0.1181</t>
  </si>
  <si>
    <t>0.1182</t>
  </si>
  <si>
    <t>0.355</t>
  </si>
  <si>
    <t>4.75</t>
  </si>
  <si>
    <t>1.083</t>
  </si>
  <si>
    <t>78.1</t>
  </si>
  <si>
    <t>Raven</t>
  </si>
  <si>
    <t>5.33</t>
  </si>
  <si>
    <t>0.859</t>
  </si>
  <si>
    <t>1.145</t>
  </si>
  <si>
    <t>98.5</t>
  </si>
  <si>
    <t>46.6</t>
  </si>
  <si>
    <t>Quail</t>
  </si>
  <si>
    <t>0.1489</t>
  </si>
  <si>
    <t>5.99</t>
  </si>
  <si>
    <t>0.681</t>
  </si>
  <si>
    <t>0.924</t>
  </si>
  <si>
    <t>124.1</t>
  </si>
  <si>
    <t>58.7</t>
  </si>
  <si>
    <t>Pigeon</t>
  </si>
  <si>
    <t>6.72</t>
  </si>
  <si>
    <t>0.746</t>
  </si>
  <si>
    <t>156.4</t>
  </si>
  <si>
    <t>74</t>
  </si>
  <si>
    <t>Penguin</t>
  </si>
  <si>
    <t>7.55</t>
  </si>
  <si>
    <t>0.429</t>
  </si>
  <si>
    <t>0.602</t>
  </si>
  <si>
    <t>197.4</t>
  </si>
  <si>
    <t>93.4</t>
  </si>
  <si>
    <t>Grouse</t>
  </si>
  <si>
    <t>80</t>
  </si>
  <si>
    <t>0.100</t>
  </si>
  <si>
    <t>0.367</t>
  </si>
  <si>
    <t>4.77</t>
  </si>
  <si>
    <t>73.9</t>
  </si>
  <si>
    <t>Petrel</t>
  </si>
  <si>
    <t>101.8</t>
  </si>
  <si>
    <t>0.2763</t>
  </si>
  <si>
    <t>0.461</t>
  </si>
  <si>
    <t>5.76</t>
  </si>
  <si>
    <t>0.853</t>
  </si>
  <si>
    <t>1.321</t>
  </si>
  <si>
    <t>95.9</t>
  </si>
  <si>
    <t>157.9</t>
  </si>
  <si>
    <t>Minorca</t>
  </si>
  <si>
    <t>110.8</t>
  </si>
  <si>
    <t>0.481</t>
  </si>
  <si>
    <t>6.01</t>
  </si>
  <si>
    <t>1.233</t>
  </si>
  <si>
    <t>104.4</t>
  </si>
  <si>
    <t>Leghorn</t>
  </si>
  <si>
    <t>134.6</t>
  </si>
  <si>
    <t>0.53</t>
  </si>
  <si>
    <t>6.62</t>
  </si>
  <si>
    <t>0.645</t>
  </si>
  <si>
    <t>1.053</t>
  </si>
  <si>
    <t>126.8</t>
  </si>
  <si>
    <t>Guinea</t>
  </si>
  <si>
    <t>159</t>
  </si>
  <si>
    <t>7.19</t>
  </si>
  <si>
    <t>0.491</t>
  </si>
  <si>
    <t>0.921</t>
  </si>
  <si>
    <t>149.7</t>
  </si>
  <si>
    <t>246.6</t>
  </si>
  <si>
    <t>Cochin</t>
  </si>
  <si>
    <t>211.3</t>
  </si>
  <si>
    <t>0.3981</t>
  </si>
  <si>
    <t>0.664</t>
  </si>
  <si>
    <t>8.29</t>
  </si>
  <si>
    <t>0.411</t>
  </si>
  <si>
    <t>0.732</t>
  </si>
  <si>
    <t>199</t>
  </si>
  <si>
    <t>327.8</t>
  </si>
  <si>
    <t>Waxwing</t>
  </si>
  <si>
    <t>0.1217</t>
  </si>
  <si>
    <t>0.609</t>
  </si>
  <si>
    <t>0.4155</t>
  </si>
  <si>
    <t>249.9</t>
  </si>
  <si>
    <t>39.2</t>
  </si>
  <si>
    <t>0.3437</t>
  </si>
  <si>
    <t>0.4113</t>
  </si>
  <si>
    <t>251.3</t>
  </si>
  <si>
    <t>0.3413</t>
  </si>
  <si>
    <t>0.4083</t>
  </si>
  <si>
    <t>251.9</t>
  </si>
  <si>
    <t>0.3058</t>
  </si>
  <si>
    <t>0.3659</t>
  </si>
  <si>
    <t>282.5</t>
  </si>
  <si>
    <t>129.7</t>
  </si>
  <si>
    <t>Merlin</t>
  </si>
  <si>
    <t>0.2756</t>
  </si>
  <si>
    <t>0.3298</t>
  </si>
  <si>
    <t>49.5</t>
  </si>
  <si>
    <t>Widgeon</t>
  </si>
  <si>
    <t>0.1184</t>
  </si>
  <si>
    <t>0.0789</t>
  </si>
  <si>
    <t>0.2367</t>
  </si>
  <si>
    <t>0.7103</t>
  </si>
  <si>
    <t>0.2740</t>
  </si>
  <si>
    <t>0.3279</t>
  </si>
  <si>
    <t>316.9</t>
  </si>
  <si>
    <t>115.9</t>
  </si>
  <si>
    <t>0.2728</t>
  </si>
  <si>
    <t>0.3264</t>
  </si>
  <si>
    <t>316.6</t>
  </si>
  <si>
    <t>Oriole</t>
  </si>
  <si>
    <t>0.2708</t>
  </si>
  <si>
    <t>0.3240</t>
  </si>
  <si>
    <t>317.7</t>
  </si>
  <si>
    <t>Chickadee</t>
  </si>
  <si>
    <t>0.743</t>
  </si>
  <si>
    <t>0.2336</t>
  </si>
  <si>
    <t>0.2794</t>
  </si>
  <si>
    <t>372.5</t>
  </si>
  <si>
    <t>58.5</t>
  </si>
  <si>
    <t>0.1287</t>
  </si>
  <si>
    <t>0.0858</t>
  </si>
  <si>
    <t>0.2574</t>
  </si>
  <si>
    <t>0.772</t>
  </si>
  <si>
    <t>0.2321</t>
  </si>
  <si>
    <t>0.2777</t>
  </si>
  <si>
    <t>374.4</t>
  </si>
  <si>
    <t>137</t>
  </si>
  <si>
    <t>0.2311</t>
  </si>
  <si>
    <t>0.2764</t>
  </si>
  <si>
    <t>374.1</t>
  </si>
  <si>
    <t>0.2294</t>
  </si>
  <si>
    <t>0.2743</t>
  </si>
  <si>
    <t>Pelican</t>
  </si>
  <si>
    <t>0.2331</t>
  </si>
  <si>
    <t>70.2</t>
  </si>
  <si>
    <t>0.282</t>
  </si>
  <si>
    <t>0.846</t>
  </si>
  <si>
    <t>0.1937</t>
  </si>
  <si>
    <t>0.2316</t>
  </si>
  <si>
    <t>164.5</t>
  </si>
  <si>
    <t>0.2305</t>
  </si>
  <si>
    <t>449</t>
  </si>
  <si>
    <t>Hen</t>
  </si>
  <si>
    <t>0.1913</t>
  </si>
  <si>
    <t>0.2288</t>
  </si>
  <si>
    <t>450.4</t>
  </si>
  <si>
    <t>296</t>
  </si>
  <si>
    <t>Osprey</t>
  </si>
  <si>
    <t>0.1676</t>
  </si>
  <si>
    <t>0.2002</t>
  </si>
  <si>
    <t>81.8</t>
  </si>
  <si>
    <t>Parakeet</t>
  </si>
  <si>
    <t>0.1015</t>
  </si>
  <si>
    <t>0.3045</t>
  </si>
  <si>
    <t>0.914</t>
  </si>
  <si>
    <t>0.1988</t>
  </si>
  <si>
    <t>524.3</t>
  </si>
  <si>
    <t>191.8</t>
  </si>
  <si>
    <t>0.1655</t>
  </si>
  <si>
    <t>0.1978</t>
  </si>
  <si>
    <t>524.2</t>
  </si>
  <si>
    <t>0.1642</t>
  </si>
  <si>
    <t>0.1963</t>
  </si>
  <si>
    <t>525.4</t>
  </si>
  <si>
    <t>0.1588</t>
  </si>
  <si>
    <t>0.1830</t>
  </si>
  <si>
    <t>570.1</t>
  </si>
  <si>
    <t>Squab</t>
  </si>
  <si>
    <t>0.1524</t>
  </si>
  <si>
    <t>0.1821</t>
  </si>
  <si>
    <t>569.5</t>
  </si>
  <si>
    <t>Teal</t>
  </si>
  <si>
    <t>0.1513</t>
  </si>
  <si>
    <t>0.1808</t>
  </si>
  <si>
    <t>571.2</t>
  </si>
  <si>
    <t>Wood Duck</t>
  </si>
  <si>
    <t>0.1806</t>
  </si>
  <si>
    <t>Duck</t>
  </si>
  <si>
    <t>0.3174</t>
  </si>
  <si>
    <t>0.952</t>
  </si>
  <si>
    <t>0.1533</t>
  </si>
  <si>
    <t>0.1880</t>
  </si>
  <si>
    <t>569.3</t>
  </si>
  <si>
    <t>208.3</t>
  </si>
  <si>
    <t>Kingbird</t>
  </si>
  <si>
    <t>0.94</t>
  </si>
  <si>
    <t>0.1470</t>
  </si>
  <si>
    <t>0.1755</t>
  </si>
  <si>
    <t>596.3</t>
  </si>
  <si>
    <t>93.6</t>
  </si>
  <si>
    <t>Rook</t>
  </si>
  <si>
    <t>0.977</t>
  </si>
  <si>
    <t>0.1458</t>
  </si>
  <si>
    <t>0.1742</t>
  </si>
  <si>
    <t>599.1</t>
  </si>
  <si>
    <t>0.1451</t>
  </si>
  <si>
    <t>599</t>
  </si>
  <si>
    <t>Scoter</t>
  </si>
  <si>
    <t>0.1439</t>
  </si>
  <si>
    <t>0.1719</t>
  </si>
  <si>
    <t>600.5</t>
  </si>
  <si>
    <t>394.6</t>
  </si>
  <si>
    <t>Egret</t>
  </si>
  <si>
    <t>0.1440</t>
  </si>
  <si>
    <t>0.1720</t>
  </si>
  <si>
    <t>386.7</t>
  </si>
  <si>
    <t>Swift</t>
  </si>
  <si>
    <t>36</t>
  </si>
  <si>
    <t>0.93</t>
  </si>
  <si>
    <t>0.1477</t>
  </si>
  <si>
    <t>46.8</t>
  </si>
  <si>
    <t>Goose</t>
  </si>
  <si>
    <t>0.1459</t>
  </si>
  <si>
    <t>0.1789</t>
  </si>
  <si>
    <t>598.8</t>
  </si>
  <si>
    <t>Flamingo</t>
  </si>
  <si>
    <t>0.1667</t>
  </si>
  <si>
    <t>0.1111</t>
  </si>
  <si>
    <t>0.3333</t>
  </si>
  <si>
    <t>0.1393</t>
  </si>
  <si>
    <t>628.2</t>
  </si>
  <si>
    <t>229.7</t>
  </si>
  <si>
    <t>Gannet</t>
  </si>
  <si>
    <t>0.1385</t>
  </si>
  <si>
    <t>0.1654</t>
  </si>
  <si>
    <t>627.7</t>
  </si>
  <si>
    <t>Gull</t>
  </si>
  <si>
    <t>0.9999</t>
  </si>
  <si>
    <t>0.1394</t>
  </si>
  <si>
    <t>0.1708</t>
  </si>
  <si>
    <t>627.8</t>
  </si>
  <si>
    <t>0.1727</t>
  </si>
  <si>
    <t>1.036</t>
  </si>
  <si>
    <t>0.1551</t>
  </si>
  <si>
    <t>674.2</t>
  </si>
  <si>
    <t>Starling</t>
  </si>
  <si>
    <t>0.1292</t>
  </si>
  <si>
    <t>0.1543</t>
  </si>
  <si>
    <t>674</t>
  </si>
  <si>
    <t>Redwing</t>
  </si>
  <si>
    <t>0.1282</t>
  </si>
  <si>
    <t>0.1531</t>
  </si>
  <si>
    <t>675.3</t>
  </si>
  <si>
    <t>Crow</t>
  </si>
  <si>
    <t>0.345</t>
  </si>
  <si>
    <t>0.1592</t>
  </si>
  <si>
    <t>673.8</t>
  </si>
  <si>
    <t>Turbit</t>
  </si>
  <si>
    <t>1.0634</t>
  </si>
  <si>
    <t>0.1412</t>
  </si>
  <si>
    <t>749</t>
  </si>
  <si>
    <t>0.1056</t>
  </si>
  <si>
    <t>0.3168</t>
  </si>
  <si>
    <t>1.0772</t>
  </si>
  <si>
    <t>0.1179</t>
  </si>
  <si>
    <t>0.1405</t>
  </si>
  <si>
    <t>748.8</t>
  </si>
  <si>
    <t>207.6</t>
  </si>
  <si>
    <t>Cuckoo</t>
  </si>
  <si>
    <t>273.9</t>
  </si>
  <si>
    <t>0.1166</t>
  </si>
  <si>
    <t>0.1390</t>
  </si>
  <si>
    <t>749.1</t>
  </si>
  <si>
    <t>344.3</t>
  </si>
  <si>
    <t>Skimmer</t>
  </si>
  <si>
    <t>750.7</t>
  </si>
  <si>
    <t>493.3</t>
  </si>
  <si>
    <t>Mallard</t>
  </si>
  <si>
    <t>0.1156</t>
  </si>
  <si>
    <t>0.1380</t>
  </si>
  <si>
    <t>483.2</t>
  </si>
  <si>
    <t>Coot</t>
  </si>
  <si>
    <t>0.1190</t>
  </si>
  <si>
    <t>0.1417</t>
  </si>
  <si>
    <t>Tern</t>
  </si>
  <si>
    <t>0.1421</t>
  </si>
  <si>
    <t>748.6</t>
  </si>
  <si>
    <t>0.1434</t>
  </si>
  <si>
    <t>748.4</t>
  </si>
  <si>
    <t>Ruddy</t>
  </si>
  <si>
    <t>0.1051</t>
  </si>
  <si>
    <t>0.1259</t>
  </si>
  <si>
    <t>847.4</t>
  </si>
  <si>
    <t>Canary</t>
  </si>
  <si>
    <t>0.1039</t>
  </si>
  <si>
    <t>0.1269</t>
  </si>
  <si>
    <t>847.7</t>
  </si>
  <si>
    <t>Corncrake</t>
  </si>
  <si>
    <t>0.2184</t>
  </si>
  <si>
    <t>0.0994</t>
  </si>
  <si>
    <t>0.1183</t>
  </si>
  <si>
    <t>898.5</t>
  </si>
  <si>
    <t>Redbird</t>
  </si>
  <si>
    <t>0.0982</t>
  </si>
  <si>
    <t>0.1170</t>
  </si>
  <si>
    <t>898.8</t>
  </si>
  <si>
    <t>Merganser</t>
  </si>
  <si>
    <t>0.5349</t>
  </si>
  <si>
    <t>1.2481</t>
  </si>
  <si>
    <t>0.1152</t>
  </si>
  <si>
    <t>900.5</t>
  </si>
  <si>
    <t>591.7</t>
  </si>
  <si>
    <t>Rail</t>
  </si>
  <si>
    <t>Cardinal</t>
  </si>
  <si>
    <t>0.1199</t>
  </si>
  <si>
    <t>898.3</t>
  </si>
  <si>
    <t>Snowbird</t>
  </si>
  <si>
    <t>0.1569</t>
  </si>
  <si>
    <t>0.2616</t>
  </si>
  <si>
    <t>1.203</t>
  </si>
  <si>
    <t>973.9</t>
  </si>
  <si>
    <t>141.5</t>
  </si>
  <si>
    <t>Ortolan</t>
  </si>
  <si>
    <t>0.1101</t>
  </si>
  <si>
    <t>972.8</t>
  </si>
  <si>
    <t>189.9</t>
  </si>
  <si>
    <t>1.245</t>
  </si>
  <si>
    <t>Bluejay</t>
  </si>
  <si>
    <t>0.0859</t>
  </si>
  <si>
    <t>0.1025</t>
  </si>
  <si>
    <t>1048.7</t>
  </si>
  <si>
    <t>Finch</t>
  </si>
  <si>
    <t>1053.9</t>
  </si>
  <si>
    <t>Bunting</t>
  </si>
  <si>
    <t>0.0805</t>
  </si>
  <si>
    <t>0.0959</t>
  </si>
  <si>
    <t>1123.4</t>
  </si>
  <si>
    <t>Grackle</t>
  </si>
  <si>
    <t>0.0798</t>
  </si>
  <si>
    <t>1128.6</t>
  </si>
  <si>
    <t>402.8</t>
  </si>
  <si>
    <t>0.0759</t>
  </si>
  <si>
    <t>0.0902</t>
  </si>
  <si>
    <t>1197.7</t>
  </si>
  <si>
    <t>Pheasant</t>
  </si>
  <si>
    <t>0.0751</t>
  </si>
  <si>
    <t>0.0914</t>
  </si>
  <si>
    <t>1204.3</t>
  </si>
  <si>
    <t>429.4</t>
  </si>
  <si>
    <t>Dipper</t>
  </si>
  <si>
    <t>0.0718</t>
  </si>
  <si>
    <t>1272.9</t>
  </si>
  <si>
    <t>Martin</t>
  </si>
  <si>
    <t>0.0710</t>
  </si>
  <si>
    <t>0.0860</t>
  </si>
  <si>
    <t>1279.1</t>
  </si>
  <si>
    <t>455.9</t>
  </si>
  <si>
    <t>Bobolink</t>
  </si>
  <si>
    <t>0.0681</t>
  </si>
  <si>
    <t>0.0808</t>
  </si>
  <si>
    <t>1347.5</t>
  </si>
  <si>
    <t>Plover</t>
  </si>
  <si>
    <t>0.0673</t>
  </si>
  <si>
    <t>1354.6</t>
  </si>
  <si>
    <t>Nuthatch</t>
  </si>
  <si>
    <t>0.0649</t>
  </si>
  <si>
    <t>1422.5</t>
  </si>
  <si>
    <t>277.5</t>
  </si>
  <si>
    <t>Parrot</t>
  </si>
  <si>
    <t>0.0774</t>
  </si>
  <si>
    <t>1428.8</t>
  </si>
  <si>
    <t>0.0620</t>
  </si>
  <si>
    <t>0.0733</t>
  </si>
  <si>
    <t>1498.1</t>
  </si>
  <si>
    <t>0.0611</t>
  </si>
  <si>
    <t>1505</t>
  </si>
  <si>
    <t>Chukar</t>
  </si>
  <si>
    <t>0.0561</t>
  </si>
  <si>
    <t>0.0658</t>
  </si>
  <si>
    <t>1685.4</t>
  </si>
  <si>
    <t>Bluebird</t>
  </si>
  <si>
    <t>0.0477</t>
  </si>
  <si>
    <t>0.0555</t>
  </si>
  <si>
    <t>2040.4</t>
  </si>
  <si>
    <t>467.5</t>
  </si>
  <si>
    <t>Kiwi</t>
  </si>
  <si>
    <t>0.0562</t>
  </si>
  <si>
    <t>2051.4</t>
  </si>
  <si>
    <t>249.2</t>
  </si>
  <si>
    <t>Thrasher</t>
  </si>
  <si>
    <t>0.0457</t>
  </si>
  <si>
    <t>0.0529</t>
  </si>
  <si>
    <t>2187.9</t>
  </si>
  <si>
    <t>Joree</t>
  </si>
  <si>
    <t>0.0428</t>
  </si>
  <si>
    <t>0.0493</t>
  </si>
  <si>
    <t>2380.1</t>
  </si>
  <si>
    <t>364.9</t>
  </si>
  <si>
    <t>ACSRAW</t>
  </si>
  <si>
    <t>Swan/AW</t>
  </si>
  <si>
    <t>2.1017</t>
  </si>
  <si>
    <t>2.6801</t>
  </si>
  <si>
    <t>15.6</t>
  </si>
  <si>
    <t>Swanate/AW</t>
  </si>
  <si>
    <t>2.0448</t>
  </si>
  <si>
    <t>2.6555</t>
  </si>
  <si>
    <t>23.8</t>
  </si>
  <si>
    <t>Sparrow/AW</t>
  </si>
  <si>
    <t>1.3220</t>
  </si>
  <si>
    <t>1.7244</t>
  </si>
  <si>
    <t>24.8</t>
  </si>
  <si>
    <t>Sparate/AW</t>
  </si>
  <si>
    <t>1.2860</t>
  </si>
  <si>
    <t>1.7096</t>
  </si>
  <si>
    <t>37.9</t>
  </si>
  <si>
    <t>Robin/AW</t>
  </si>
  <si>
    <t>1.0483</t>
  </si>
  <si>
    <t>1.3844</t>
  </si>
  <si>
    <t>78.2</t>
  </si>
  <si>
    <t>31.4</t>
  </si>
  <si>
    <t>Raven/AW</t>
  </si>
  <si>
    <t xml:space="preserve"> 1/0</t>
  </si>
  <si>
    <t>0.8309</t>
  </si>
  <si>
    <t>1.1119</t>
  </si>
  <si>
    <t>39.5</t>
  </si>
  <si>
    <t>Penguin/AW</t>
  </si>
  <si>
    <t xml:space="preserve"> 4/0</t>
  </si>
  <si>
    <t>0.4150</t>
  </si>
  <si>
    <t>0.5855</t>
  </si>
  <si>
    <t>79.1</t>
  </si>
  <si>
    <t>Waxwing/AW</t>
  </si>
  <si>
    <t>0.3433</t>
  </si>
  <si>
    <t>0.4108</t>
  </si>
  <si>
    <t>33.2</t>
  </si>
  <si>
    <t>Partridge/AW</t>
  </si>
  <si>
    <t>0.3328</t>
  </si>
  <si>
    <t>97.9</t>
  </si>
  <si>
    <t>Ostrich/AW</t>
  </si>
  <si>
    <t>0.2961</t>
  </si>
  <si>
    <t>0.3542</t>
  </si>
  <si>
    <t>110</t>
  </si>
  <si>
    <t>Merlin/AW</t>
  </si>
  <si>
    <t>0.2726</t>
  </si>
  <si>
    <t>0.3261</t>
  </si>
  <si>
    <t>41.9</t>
  </si>
  <si>
    <t>Linnet/AW</t>
  </si>
  <si>
    <t>0.2642</t>
  </si>
  <si>
    <t>0.3160</t>
  </si>
  <si>
    <t>Oriole/AW</t>
  </si>
  <si>
    <t>0.2588</t>
  </si>
  <si>
    <t>0.3095</t>
  </si>
  <si>
    <t>176.9</t>
  </si>
  <si>
    <t>Chickadee/AW</t>
  </si>
  <si>
    <t>0.2310</t>
  </si>
  <si>
    <t>0.2762</t>
  </si>
  <si>
    <t>49.6</t>
  </si>
  <si>
    <t>Brant/AW</t>
  </si>
  <si>
    <t>0.2263</t>
  </si>
  <si>
    <t>0.2706</t>
  </si>
  <si>
    <t>116.1</t>
  </si>
  <si>
    <t>Ibis/AW</t>
  </si>
  <si>
    <t>0.2676</t>
  </si>
  <si>
    <t>145.7</t>
  </si>
  <si>
    <t>Lark/AW</t>
  </si>
  <si>
    <t>0.2192</t>
  </si>
  <si>
    <t>0.2621</t>
  </si>
  <si>
    <t>209</t>
  </si>
  <si>
    <t>Pelican/AW</t>
  </si>
  <si>
    <t>0.1929</t>
  </si>
  <si>
    <t>447.2</t>
  </si>
  <si>
    <t>59.5</t>
  </si>
  <si>
    <t>Flicker/AW</t>
  </si>
  <si>
    <t>0.2257</t>
  </si>
  <si>
    <t>139.4</t>
  </si>
  <si>
    <t>Hawk/AW</t>
  </si>
  <si>
    <t>0.2232</t>
  </si>
  <si>
    <t>174.9</t>
  </si>
  <si>
    <t>Hen/AW</t>
  </si>
  <si>
    <t>0.1829</t>
  </si>
  <si>
    <t>0.2186</t>
  </si>
  <si>
    <t>250.8</t>
  </si>
  <si>
    <t>Osprey/AW</t>
  </si>
  <si>
    <t>0.1979</t>
  </si>
  <si>
    <t>69.4</t>
  </si>
  <si>
    <t>Parakeet/AW</t>
  </si>
  <si>
    <t>162.5</t>
  </si>
  <si>
    <t>Dove/AW</t>
  </si>
  <si>
    <t>0.1603</t>
  </si>
  <si>
    <t>204.3</t>
  </si>
  <si>
    <t>Eagle/AW</t>
  </si>
  <si>
    <t>0.1570</t>
  </si>
  <si>
    <t>525.5</t>
  </si>
  <si>
    <t>292.6</t>
  </si>
  <si>
    <t>Peacock/AW</t>
  </si>
  <si>
    <t>605</t>
  </si>
  <si>
    <t>570</t>
  </si>
  <si>
    <t>Squab/AW</t>
  </si>
  <si>
    <t>221.9</t>
  </si>
  <si>
    <t>Teal/AW</t>
  </si>
  <si>
    <t>0.1448</t>
  </si>
  <si>
    <t>0.1729</t>
  </si>
  <si>
    <t>311.4</t>
  </si>
  <si>
    <t>Kingbird/AW</t>
  </si>
  <si>
    <t>0.1454</t>
  </si>
  <si>
    <t>79.3</t>
  </si>
  <si>
    <t>Rook/AW</t>
  </si>
  <si>
    <t>0.1422</t>
  </si>
  <si>
    <t>0.1698</t>
  </si>
  <si>
    <t>185.7</t>
  </si>
  <si>
    <t>Grosbeak/AW</t>
  </si>
  <si>
    <t>0.1406</t>
  </si>
  <si>
    <t>233.2</t>
  </si>
  <si>
    <t>Egret/AW</t>
  </si>
  <si>
    <t>0.1646</t>
  </si>
  <si>
    <t>327.7</t>
  </si>
  <si>
    <t>Flamingo/AW</t>
  </si>
  <si>
    <t>0.1358</t>
  </si>
  <si>
    <t>0.1621</t>
  </si>
  <si>
    <t>194.7</t>
  </si>
  <si>
    <t>Gannet/AW</t>
  </si>
  <si>
    <t>0.1342</t>
  </si>
  <si>
    <t>244.5</t>
  </si>
  <si>
    <t>Starling/AW</t>
  </si>
  <si>
    <t>0.1252</t>
  </si>
  <si>
    <t>262.5</t>
  </si>
  <si>
    <t>Redwing/AW</t>
  </si>
  <si>
    <t>0.1465</t>
  </si>
  <si>
    <t>Crow/AW</t>
  </si>
  <si>
    <t>0.1267</t>
  </si>
  <si>
    <t>0.1552</t>
  </si>
  <si>
    <t>Drake/AW</t>
  </si>
  <si>
    <t>0.1130</t>
  </si>
  <si>
    <t>0.1347</t>
  </si>
  <si>
    <t>291.7</t>
  </si>
  <si>
    <t>Mallard/AW</t>
  </si>
  <si>
    <t>0.1320</t>
  </si>
  <si>
    <t>409.5</t>
  </si>
  <si>
    <t>Tern/AW</t>
  </si>
  <si>
    <t>0.1169</t>
  </si>
  <si>
    <t>0.1401</t>
  </si>
  <si>
    <t>123.8</t>
  </si>
  <si>
    <t>Condor/AW</t>
  </si>
  <si>
    <t>0.1143</t>
  </si>
  <si>
    <t>232.1</t>
  </si>
  <si>
    <t>Ruddy/AW</t>
  </si>
  <si>
    <t>0.1037</t>
  </si>
  <si>
    <t>0.1243</t>
  </si>
  <si>
    <t>140.3</t>
  </si>
  <si>
    <t>Canary/AW</t>
  </si>
  <si>
    <t>0.1014</t>
  </si>
  <si>
    <t>0.1238</t>
  </si>
  <si>
    <t>262.9</t>
  </si>
  <si>
    <t>Rail/AW</t>
  </si>
  <si>
    <t>0.1174</t>
  </si>
  <si>
    <t>148.7</t>
  </si>
  <si>
    <t>Cardinal/AW</t>
  </si>
  <si>
    <t>0.0958</t>
  </si>
  <si>
    <t>278.6</t>
  </si>
  <si>
    <t>Ortolan/AW</t>
  </si>
  <si>
    <t>0.0909</t>
  </si>
  <si>
    <t>0.1087</t>
  </si>
  <si>
    <t>160.9</t>
  </si>
  <si>
    <t>Curlew/AW</t>
  </si>
  <si>
    <t>0.1081</t>
  </si>
  <si>
    <t>301.7</t>
  </si>
  <si>
    <t>Bluejay/AW</t>
  </si>
  <si>
    <t>0.0848</t>
  </si>
  <si>
    <t>0.1011</t>
  </si>
  <si>
    <t>173.6</t>
  </si>
  <si>
    <t>Finch/AW</t>
  </si>
  <si>
    <t>0.0832</t>
  </si>
  <si>
    <t>0.1012</t>
  </si>
  <si>
    <t>318.8</t>
  </si>
  <si>
    <t>Bunting/AW</t>
  </si>
  <si>
    <t>0.0795</t>
  </si>
  <si>
    <t>0.0948</t>
  </si>
  <si>
    <t>Grackle/AW</t>
  </si>
  <si>
    <t>1.333</t>
  </si>
  <si>
    <t>0.0779</t>
  </si>
  <si>
    <t>0.0946</t>
  </si>
  <si>
    <t>341.3</t>
  </si>
  <si>
    <t>Bittern/AW</t>
  </si>
  <si>
    <t>0.0749</t>
  </si>
  <si>
    <t>198.2</t>
  </si>
  <si>
    <t>Pheasant/AW</t>
  </si>
  <si>
    <t>363.9</t>
  </si>
  <si>
    <t>Dipper/AW</t>
  </si>
  <si>
    <t>0.0708</t>
  </si>
  <si>
    <t>0.0842</t>
  </si>
  <si>
    <t>210.4</t>
  </si>
  <si>
    <t>Martin/AW</t>
  </si>
  <si>
    <t>0.0693</t>
  </si>
  <si>
    <t>0.0839</t>
  </si>
  <si>
    <t>386.4</t>
  </si>
  <si>
    <t>Bobolink/AW</t>
  </si>
  <si>
    <t>223</t>
  </si>
  <si>
    <t>Plover/AW</t>
  </si>
  <si>
    <t>Nuthatch/AW</t>
  </si>
  <si>
    <t>235.2</t>
  </si>
  <si>
    <t>Parrot/AW</t>
  </si>
  <si>
    <t>0.0626</t>
  </si>
  <si>
    <t>431.6</t>
  </si>
  <si>
    <t>Lapwing/AW</t>
  </si>
  <si>
    <t>0.0724</t>
  </si>
  <si>
    <t>247.6</t>
  </si>
  <si>
    <t>Falcon/AW</t>
  </si>
  <si>
    <t>0.0597</t>
  </si>
  <si>
    <t>0.0720</t>
  </si>
  <si>
    <t>455.1</t>
  </si>
  <si>
    <t>Chukar/AW</t>
  </si>
  <si>
    <t>1780</t>
  </si>
  <si>
    <t>Bluebird/AW</t>
  </si>
  <si>
    <t>2156</t>
  </si>
  <si>
    <t>0.0471</t>
  </si>
  <si>
    <t>396.2</t>
  </si>
  <si>
    <t>Kiwi/AW</t>
  </si>
  <si>
    <t>2167</t>
  </si>
  <si>
    <t>0.0558</t>
  </si>
  <si>
    <t>211.2</t>
  </si>
  <si>
    <t>Thrasher/AW</t>
  </si>
  <si>
    <t>2312</t>
  </si>
  <si>
    <t>0.0453</t>
  </si>
  <si>
    <t>0.0524</t>
  </si>
  <si>
    <t>284.2</t>
  </si>
  <si>
    <t>Joree/AW</t>
  </si>
  <si>
    <t>2515</t>
  </si>
  <si>
    <t>0.0424</t>
  </si>
  <si>
    <t>0.0489</t>
  </si>
  <si>
    <t>309.2</t>
  </si>
  <si>
    <t>ACSRTW</t>
  </si>
  <si>
    <t>Athabaska/TW</t>
  </si>
  <si>
    <t>0.1392</t>
  </si>
  <si>
    <t>0.4176</t>
  </si>
  <si>
    <t>0.0517</t>
  </si>
  <si>
    <t>1838</t>
  </si>
  <si>
    <t>361</t>
  </si>
  <si>
    <t>Avocet/TW</t>
  </si>
  <si>
    <t>0.0904</t>
  </si>
  <si>
    <t>0.2712</t>
  </si>
  <si>
    <t>1.129</t>
  </si>
  <si>
    <t>0.1045</t>
  </si>
  <si>
    <t>1048.9</t>
  </si>
  <si>
    <t>152.1</t>
  </si>
  <si>
    <t>Bittern/TW</t>
  </si>
  <si>
    <t>35</t>
  </si>
  <si>
    <t>1.22</t>
  </si>
  <si>
    <t>0.0757</t>
  </si>
  <si>
    <t>1199</t>
  </si>
  <si>
    <t>234</t>
  </si>
  <si>
    <t>Bluebird/TW</t>
  </si>
  <si>
    <t>64</t>
  </si>
  <si>
    <t>1.608</t>
  </si>
  <si>
    <t>0.0475</t>
  </si>
  <si>
    <t>0.0554</t>
  </si>
  <si>
    <t>2047</t>
  </si>
  <si>
    <t>468</t>
  </si>
  <si>
    <t>Bluejay/TW</t>
  </si>
  <si>
    <t>1.143</t>
  </si>
  <si>
    <t>0.1042</t>
  </si>
  <si>
    <t>1052.2</t>
  </si>
  <si>
    <t>Bobolink/TW</t>
  </si>
  <si>
    <t>1.291</t>
  </si>
  <si>
    <t>0.0679</t>
  </si>
  <si>
    <t>0.0820</t>
  </si>
  <si>
    <t>1350</t>
  </si>
  <si>
    <t>263</t>
  </si>
  <si>
    <t>Bunting/TW</t>
  </si>
  <si>
    <t>1.181</t>
  </si>
  <si>
    <t>0.0804</t>
  </si>
  <si>
    <t>0.0975</t>
  </si>
  <si>
    <t>1124</t>
  </si>
  <si>
    <t>219</t>
  </si>
  <si>
    <t>0.1146</t>
  </si>
  <si>
    <t>0.3441</t>
  </si>
  <si>
    <t>0.1941</t>
  </si>
  <si>
    <t>531</t>
  </si>
  <si>
    <t>244.8</t>
  </si>
  <si>
    <t>Cardinal/TW</t>
  </si>
  <si>
    <t>1.084</t>
  </si>
  <si>
    <t>897.3</t>
  </si>
  <si>
    <t>Catawba/TW</t>
  </si>
  <si>
    <t>0.2901</t>
  </si>
  <si>
    <t>0.0760</t>
  </si>
  <si>
    <t>0.0920</t>
  </si>
  <si>
    <t>1198</t>
  </si>
  <si>
    <t>174</t>
  </si>
  <si>
    <t>Cheyenne/TW</t>
  </si>
  <si>
    <t>0.2778</t>
  </si>
  <si>
    <t>1.155</t>
  </si>
  <si>
    <t>0.0823</t>
  </si>
  <si>
    <t>0.0998</t>
  </si>
  <si>
    <t>1100.4</t>
  </si>
  <si>
    <t>159.6</t>
  </si>
  <si>
    <t>Chukar/TW</t>
  </si>
  <si>
    <t>1.445</t>
  </si>
  <si>
    <t>0.0666</t>
  </si>
  <si>
    <t>1676</t>
  </si>
  <si>
    <t>387</t>
  </si>
  <si>
    <t>Columbia/TW</t>
  </si>
  <si>
    <t>21</t>
  </si>
  <si>
    <t>0.1338</t>
  </si>
  <si>
    <t>0.4014</t>
  </si>
  <si>
    <t>0.1150</t>
  </si>
  <si>
    <t>908</t>
  </si>
  <si>
    <t>0.993</t>
  </si>
  <si>
    <t>0.1167</t>
  </si>
  <si>
    <t>747.2</t>
  </si>
  <si>
    <t>0.5665</t>
  </si>
  <si>
    <t>0.0613</t>
  </si>
  <si>
    <t>1821</t>
  </si>
  <si>
    <t>650</t>
  </si>
  <si>
    <t>0.1363</t>
  </si>
  <si>
    <t>0.0905</t>
  </si>
  <si>
    <t>0.1077</t>
  </si>
  <si>
    <t>971.1</t>
  </si>
  <si>
    <t>355.9</t>
  </si>
  <si>
    <t>Dipper/TW</t>
  </si>
  <si>
    <t>1.256</t>
  </si>
  <si>
    <t>0.0716</t>
  </si>
  <si>
    <t>1274</t>
  </si>
  <si>
    <t>248</t>
  </si>
  <si>
    <t>Dove/TW</t>
  </si>
  <si>
    <t>0.1650</t>
  </si>
  <si>
    <t>0.1972</t>
  </si>
  <si>
    <t>523.5</t>
  </si>
  <si>
    <t>Drake/TW</t>
  </si>
  <si>
    <t>1.01</t>
  </si>
  <si>
    <t>0.1161</t>
  </si>
  <si>
    <t>747.8</t>
  </si>
  <si>
    <t>Falcon/TW</t>
  </si>
  <si>
    <t>1.408</t>
  </si>
  <si>
    <t>1503</t>
  </si>
  <si>
    <t>Finch/TW</t>
  </si>
  <si>
    <t>1.185</t>
  </si>
  <si>
    <t>1052.6</t>
  </si>
  <si>
    <t>376.4</t>
  </si>
  <si>
    <t>Flicker/TW</t>
  </si>
  <si>
    <t>0.776</t>
  </si>
  <si>
    <t>0.1930</t>
  </si>
  <si>
    <t>0.2307</t>
  </si>
  <si>
    <t>448.4</t>
  </si>
  <si>
    <t>164.4</t>
  </si>
  <si>
    <t>Fraser/TW</t>
  </si>
  <si>
    <t>0.1154</t>
  </si>
  <si>
    <t>0.3462</t>
  </si>
  <si>
    <t>894</t>
  </si>
  <si>
    <t>Genesee/TW</t>
  </si>
  <si>
    <t>0.3234</t>
  </si>
  <si>
    <t>0.0826</t>
  </si>
  <si>
    <t>1092</t>
  </si>
  <si>
    <t>216</t>
  </si>
  <si>
    <t>Grackle/TW</t>
  </si>
  <si>
    <t>1.225</t>
  </si>
  <si>
    <t>0.0794</t>
  </si>
  <si>
    <t>0.0965</t>
  </si>
  <si>
    <t>1127</t>
  </si>
  <si>
    <t>403</t>
  </si>
  <si>
    <t>Grosbeak/TW</t>
  </si>
  <si>
    <t>0.908</t>
  </si>
  <si>
    <t>0.1446</t>
  </si>
  <si>
    <t>598.4</t>
  </si>
  <si>
    <t>275.1</t>
  </si>
  <si>
    <t>0.1923</t>
  </si>
  <si>
    <t>0.2298</t>
  </si>
  <si>
    <t>448.7</t>
  </si>
  <si>
    <t>206.3</t>
  </si>
  <si>
    <t>0.1467</t>
  </si>
  <si>
    <t>0.4401</t>
  </si>
  <si>
    <t>0.0811</t>
  </si>
  <si>
    <t>0.0964</t>
  </si>
  <si>
    <t>1089</t>
  </si>
  <si>
    <t>James/TW</t>
  </si>
  <si>
    <t>39</t>
  </si>
  <si>
    <t>0.1075</t>
  </si>
  <si>
    <t>0.5375</t>
  </si>
  <si>
    <t>1.47</t>
  </si>
  <si>
    <t>0.0677</t>
  </si>
  <si>
    <t>1636</t>
  </si>
  <si>
    <t>585</t>
  </si>
  <si>
    <t>Kettle/TW</t>
  </si>
  <si>
    <t>32</t>
  </si>
  <si>
    <t>0.0973</t>
  </si>
  <si>
    <t>0.2919</t>
  </si>
  <si>
    <t>1.06</t>
  </si>
  <si>
    <t>0.1206</t>
  </si>
  <si>
    <t>902.8</t>
  </si>
  <si>
    <t>176.2</t>
  </si>
  <si>
    <t>Lapwing/TW</t>
  </si>
  <si>
    <t>1.358</t>
  </si>
  <si>
    <t>0.0618</t>
  </si>
  <si>
    <t>1499</t>
  </si>
  <si>
    <t>292</t>
  </si>
  <si>
    <t>Mackenzie/TW</t>
  </si>
  <si>
    <t>0.1159</t>
  </si>
  <si>
    <t>0.3477</t>
  </si>
  <si>
    <t>0.0712</t>
  </si>
  <si>
    <t>Martin/TW</t>
  </si>
  <si>
    <t>0.0706</t>
  </si>
  <si>
    <t>0.0856</t>
  </si>
  <si>
    <t>1278</t>
  </si>
  <si>
    <t>456</t>
  </si>
  <si>
    <t>Maumee/TW</t>
  </si>
  <si>
    <t>0.3585</t>
  </si>
  <si>
    <t>0.1207</t>
  </si>
  <si>
    <t>722.1</t>
  </si>
  <si>
    <t>265.7</t>
  </si>
  <si>
    <t>Merlin/TW</t>
  </si>
  <si>
    <t>14</t>
  </si>
  <si>
    <t>Merrimack/TW</t>
  </si>
  <si>
    <t>0.0978</t>
  </si>
  <si>
    <t>0.489</t>
  </si>
  <si>
    <t>1.34</t>
  </si>
  <si>
    <t>0.0668</t>
  </si>
  <si>
    <t>0.0809</t>
  </si>
  <si>
    <t>1356</t>
  </si>
  <si>
    <t>Miramichi/TW</t>
  </si>
  <si>
    <t>0.36</t>
  </si>
  <si>
    <t>0.0669</t>
  </si>
  <si>
    <t>0.0807</t>
  </si>
  <si>
    <t>1372</t>
  </si>
  <si>
    <t>268</t>
  </si>
  <si>
    <t>Mohawk/TW</t>
  </si>
  <si>
    <t>0.309</t>
  </si>
  <si>
    <t>537.3</t>
  </si>
  <si>
    <t>Monongahela/TW</t>
  </si>
  <si>
    <t>0.152</t>
  </si>
  <si>
    <t>0.2291</t>
  </si>
  <si>
    <t>379.8</t>
  </si>
  <si>
    <t>61.2</t>
  </si>
  <si>
    <t>Mystic/TW</t>
  </si>
  <si>
    <t>0.913</t>
  </si>
  <si>
    <t>0.1387</t>
  </si>
  <si>
    <t>0.1656</t>
  </si>
  <si>
    <t>626.6</t>
  </si>
  <si>
    <t>Nechako/TW</t>
  </si>
  <si>
    <t>27</t>
  </si>
  <si>
    <t>0.1232</t>
  </si>
  <si>
    <t>0.1506</t>
  </si>
  <si>
    <t>720.7</t>
  </si>
  <si>
    <t>Nelson/TW</t>
  </si>
  <si>
    <t>0.1115</t>
  </si>
  <si>
    <t>0.3345</t>
  </si>
  <si>
    <t>1.213</t>
  </si>
  <si>
    <t>0.0765</t>
  </si>
  <si>
    <t>1185.7</t>
  </si>
  <si>
    <t>231.3</t>
  </si>
  <si>
    <t>Ortolan/TW</t>
  </si>
  <si>
    <t>1.102</t>
  </si>
  <si>
    <t>0.1120</t>
  </si>
  <si>
    <t>975.2</t>
  </si>
  <si>
    <t>0.3732</t>
  </si>
  <si>
    <t>0.1653</t>
  </si>
  <si>
    <t>625.4</t>
  </si>
  <si>
    <t>288</t>
  </si>
  <si>
    <t>Oxbird/TW</t>
  </si>
  <si>
    <t>0.0936</t>
  </si>
  <si>
    <t>0.2808</t>
  </si>
  <si>
    <t>1.167</t>
  </si>
  <si>
    <t>1123</t>
  </si>
  <si>
    <t>163</t>
  </si>
  <si>
    <t>Parakeet/TW</t>
  </si>
  <si>
    <t>0.835</t>
  </si>
  <si>
    <t>0.1980</t>
  </si>
  <si>
    <t>523.2</t>
  </si>
  <si>
    <t>191.7</t>
  </si>
  <si>
    <t>0.532</t>
  </si>
  <si>
    <t>0.0595</t>
  </si>
  <si>
    <t>1533</t>
  </si>
  <si>
    <t>574</t>
  </si>
  <si>
    <t>Pee Dee/TW</t>
  </si>
  <si>
    <t>0.1319</t>
  </si>
  <si>
    <t>0.3957</t>
  </si>
  <si>
    <t>1658</t>
  </si>
  <si>
    <t>324</t>
  </si>
  <si>
    <t>Pheasant/TW</t>
  </si>
  <si>
    <t>1.264</t>
  </si>
  <si>
    <t>0.0747</t>
  </si>
  <si>
    <t>0.0907</t>
  </si>
  <si>
    <t>1202</t>
  </si>
  <si>
    <t>430</t>
  </si>
  <si>
    <t>Phoenix/TW</t>
  </si>
  <si>
    <t>0.0837</t>
  </si>
  <si>
    <t>0.2511</t>
  </si>
  <si>
    <t>1.044</t>
  </si>
  <si>
    <t>0.0996</t>
  </si>
  <si>
    <t>901.6</t>
  </si>
  <si>
    <t>130.4</t>
  </si>
  <si>
    <t>Platte/TW</t>
  </si>
  <si>
    <t>0.3222</t>
  </si>
  <si>
    <t>1.334</t>
  </si>
  <si>
    <t>0.0629</t>
  </si>
  <si>
    <t>1478</t>
  </si>
  <si>
    <t>215</t>
  </si>
  <si>
    <t>Plover/TW</t>
  </si>
  <si>
    <t>1.337</t>
  </si>
  <si>
    <t>0.0810</t>
  </si>
  <si>
    <t>1353</t>
  </si>
  <si>
    <t>483</t>
  </si>
  <si>
    <t>Potomac/TW</t>
  </si>
  <si>
    <t>0.1241</t>
  </si>
  <si>
    <t>0.3723</t>
  </si>
  <si>
    <t>1468</t>
  </si>
  <si>
    <t>287</t>
  </si>
  <si>
    <t>Powder/TW</t>
  </si>
  <si>
    <t>2030</t>
  </si>
  <si>
    <t>Puffin/TW</t>
  </si>
  <si>
    <t>0.1108</t>
  </si>
  <si>
    <t>0.3324</t>
  </si>
  <si>
    <t>0.98</t>
  </si>
  <si>
    <t>0.1171</t>
  </si>
  <si>
    <t>0.1396</t>
  </si>
  <si>
    <t>228.4</t>
  </si>
  <si>
    <t>Rail/TW</t>
  </si>
  <si>
    <t>1.061</t>
  </si>
  <si>
    <t>0.0993</t>
  </si>
  <si>
    <t>0.1210</t>
  </si>
  <si>
    <t>175</t>
  </si>
  <si>
    <t>Rio Grande/TW</t>
  </si>
  <si>
    <t>0.506</t>
  </si>
  <si>
    <t>0.0628</t>
  </si>
  <si>
    <t>0.0758</t>
  </si>
  <si>
    <t>1449</t>
  </si>
  <si>
    <t>519</t>
  </si>
  <si>
    <t>Rook/TW</t>
  </si>
  <si>
    <t>0.89</t>
  </si>
  <si>
    <t>0.1452</t>
  </si>
  <si>
    <t>597.9</t>
  </si>
  <si>
    <t>Santee/TW</t>
  </si>
  <si>
    <t>0.531</t>
  </si>
  <si>
    <t>0.0405</t>
  </si>
  <si>
    <t>0.0468</t>
  </si>
  <si>
    <t>2477</t>
  </si>
  <si>
    <t>571</t>
  </si>
  <si>
    <t>Schuylkill/TW</t>
  </si>
  <si>
    <t>0.128</t>
  </si>
  <si>
    <t>1563</t>
  </si>
  <si>
    <t>305</t>
  </si>
  <si>
    <t>Scissortail/TW</t>
  </si>
  <si>
    <t>Snowbird/TW</t>
  </si>
  <si>
    <t>0.2613</t>
  </si>
  <si>
    <t>1.089</t>
  </si>
  <si>
    <t>0.0923</t>
  </si>
  <si>
    <t>0.1123</t>
  </si>
  <si>
    <t>973.8</t>
  </si>
  <si>
    <t>141.2</t>
  </si>
  <si>
    <t>St. Croix/TW</t>
  </si>
  <si>
    <t>0.1041</t>
  </si>
  <si>
    <t>0.3123</t>
  </si>
  <si>
    <t>1.292</t>
  </si>
  <si>
    <t>0.0667</t>
  </si>
  <si>
    <t>1383</t>
  </si>
  <si>
    <t>202</t>
  </si>
  <si>
    <t>Suwannee/TW</t>
  </si>
  <si>
    <t>0.4479</t>
  </si>
  <si>
    <t>903</t>
  </si>
  <si>
    <t>415</t>
  </si>
  <si>
    <t>Swift/TW</t>
  </si>
  <si>
    <t>0.85</t>
  </si>
  <si>
    <t>0.1816</t>
  </si>
  <si>
    <t>599.2</t>
  </si>
  <si>
    <t>Tern/TW</t>
  </si>
  <si>
    <t>0.96</t>
  </si>
  <si>
    <t>0.1178</t>
  </si>
  <si>
    <t>745.9</t>
  </si>
  <si>
    <t>Thames/TW</t>
  </si>
  <si>
    <t>0.0944</t>
  </si>
  <si>
    <t>1.29</t>
  </si>
  <si>
    <t>0.0866</t>
  </si>
  <si>
    <t>1261.6</t>
  </si>
  <si>
    <t>451.4</t>
  </si>
  <si>
    <t>Truckee/TW</t>
  </si>
  <si>
    <t>0.3012</t>
  </si>
  <si>
    <t>1293.4</t>
  </si>
  <si>
    <t>187.6</t>
  </si>
  <si>
    <t>0.3343</t>
  </si>
  <si>
    <t>0.1212</t>
  </si>
  <si>
    <t>717</t>
  </si>
  <si>
    <t>330</t>
  </si>
  <si>
    <t>Yukon/TW</t>
  </si>
  <si>
    <t>0.091</t>
  </si>
  <si>
    <t>0.455</t>
  </si>
  <si>
    <t>0.0769</t>
  </si>
  <si>
    <t>1166.5</t>
  </si>
  <si>
    <t>419.5</t>
  </si>
  <si>
    <t>ACSS</t>
  </si>
  <si>
    <t>Bittern/ACSS</t>
  </si>
  <si>
    <t>Bluebird/ACSS</t>
  </si>
  <si>
    <t>0.0466</t>
  </si>
  <si>
    <t>0.0544</t>
  </si>
  <si>
    <t>Bluejay/ACSS</t>
  </si>
  <si>
    <t>Bobolink/ACSS</t>
  </si>
  <si>
    <t>0.0664</t>
  </si>
  <si>
    <t>0.0791</t>
  </si>
  <si>
    <t>Brant/ACSS</t>
  </si>
  <si>
    <t>0.2258</t>
  </si>
  <si>
    <t>Bunting/ACSS</t>
  </si>
  <si>
    <t>0.0785</t>
  </si>
  <si>
    <t>Canary/ACSS</t>
  </si>
  <si>
    <t>Canvasback/ACSS</t>
  </si>
  <si>
    <t>0.1128</t>
  </si>
  <si>
    <t>579.6</t>
  </si>
  <si>
    <t>Cardinal/ACSS</t>
  </si>
  <si>
    <t>0.0956</t>
  </si>
  <si>
    <t>0.1176</t>
  </si>
  <si>
    <t>Chukar/ACSS</t>
  </si>
  <si>
    <t>1.601</t>
  </si>
  <si>
    <t>0.0645</t>
  </si>
  <si>
    <t>Condor/ACSS</t>
  </si>
  <si>
    <t>0.1141</t>
  </si>
  <si>
    <t>Corncrake/ACSS</t>
  </si>
  <si>
    <t>0.0968</t>
  </si>
  <si>
    <t>Cuckoo/ACSS</t>
  </si>
  <si>
    <t>Curlew/ACSS</t>
  </si>
  <si>
    <t>Dipper/ACSS</t>
  </si>
  <si>
    <t>0.0699</t>
  </si>
  <si>
    <t>Dove/ACSS</t>
  </si>
  <si>
    <t>0.1610</t>
  </si>
  <si>
    <t>0.1933</t>
  </si>
  <si>
    <t>Drake/ACSS</t>
  </si>
  <si>
    <t>Egret/ACSS</t>
  </si>
  <si>
    <t>0.1402</t>
  </si>
  <si>
    <t>0.1682</t>
  </si>
  <si>
    <t>Falcon/ACSS</t>
  </si>
  <si>
    <t>1.544</t>
  </si>
  <si>
    <t>0.0596</t>
  </si>
  <si>
    <t>Finch/ACSS</t>
  </si>
  <si>
    <t>0.1017</t>
  </si>
  <si>
    <t>Flamingo/ACSS</t>
  </si>
  <si>
    <t>0.1355</t>
  </si>
  <si>
    <t>Flicker/ACSS</t>
  </si>
  <si>
    <t>0.1885</t>
  </si>
  <si>
    <t>0.2264</t>
  </si>
  <si>
    <t>Gannet/ACSS</t>
  </si>
  <si>
    <t>0.1617</t>
  </si>
  <si>
    <t>Goldfinch/ACSS</t>
  </si>
  <si>
    <t>0.170</t>
  </si>
  <si>
    <t>0.2832</t>
  </si>
  <si>
    <t>0.1426</t>
  </si>
  <si>
    <t>598.9</t>
  </si>
  <si>
    <t>165.9</t>
  </si>
  <si>
    <t>Grackle/ACSS</t>
  </si>
  <si>
    <t>0.0777</t>
  </si>
  <si>
    <t>0.0951</t>
  </si>
  <si>
    <t>Grosbeak/ACSS</t>
  </si>
  <si>
    <t>Hawk/ACSS</t>
  </si>
  <si>
    <t>0.1876</t>
  </si>
  <si>
    <t>0.2253</t>
  </si>
  <si>
    <t>Hen/ACSS</t>
  </si>
  <si>
    <t>0.1862</t>
  </si>
  <si>
    <t>0.2236</t>
  </si>
  <si>
    <t>Ibis/ACSS</t>
  </si>
  <si>
    <t>0.2248</t>
  </si>
  <si>
    <t>0.2701</t>
  </si>
  <si>
    <t>Joree/ACSS</t>
  </si>
  <si>
    <t>1.880</t>
  </si>
  <si>
    <t>0.0419</t>
  </si>
  <si>
    <t>Junco/ACSS</t>
  </si>
  <si>
    <t>0.660</t>
  </si>
  <si>
    <t>0.3320</t>
  </si>
  <si>
    <t>0.3991</t>
  </si>
  <si>
    <t>Kiwi/ACSS</t>
  </si>
  <si>
    <t>0.0473</t>
  </si>
  <si>
    <t>Lapwing/ACSS</t>
  </si>
  <si>
    <t>Lark/ACSS</t>
  </si>
  <si>
    <t>0.2681</t>
  </si>
  <si>
    <t>Linnet/ACSS</t>
  </si>
  <si>
    <t>0.720</t>
  </si>
  <si>
    <t>0.2654</t>
  </si>
  <si>
    <t>0.3190</t>
  </si>
  <si>
    <t>145.5</t>
  </si>
  <si>
    <t>Macaw/ACSS</t>
  </si>
  <si>
    <t>0.1376</t>
  </si>
  <si>
    <t>0.2292</t>
  </si>
  <si>
    <t>1.055</t>
  </si>
  <si>
    <t>108.6</t>
  </si>
  <si>
    <t>Mallard/ACSS</t>
  </si>
  <si>
    <t>1.140</t>
  </si>
  <si>
    <t>0.1349</t>
  </si>
  <si>
    <t>Martin/ACSS</t>
  </si>
  <si>
    <t>0.0692</t>
  </si>
  <si>
    <t>0.0844</t>
  </si>
  <si>
    <t>Mockingbird/ACSS</t>
  </si>
  <si>
    <t>0.0498</t>
  </si>
  <si>
    <t>0.0581</t>
  </si>
  <si>
    <t>1925.7</t>
  </si>
  <si>
    <t>Nuthatch/ACSS</t>
  </si>
  <si>
    <t>0.0633</t>
  </si>
  <si>
    <t>0.0752</t>
  </si>
  <si>
    <t>Oriole/ACSS</t>
  </si>
  <si>
    <t>0.2635</t>
  </si>
  <si>
    <t>0.3167</t>
  </si>
  <si>
    <t>Ortolan/ACSS</t>
  </si>
  <si>
    <t>Ostrich/ACSS</t>
  </si>
  <si>
    <t>0.680</t>
  </si>
  <si>
    <t>0.2974</t>
  </si>
  <si>
    <t>0.3575</t>
  </si>
  <si>
    <t>Parakeet/ACSS</t>
  </si>
  <si>
    <t>0.1618</t>
  </si>
  <si>
    <t>0.1943</t>
  </si>
  <si>
    <t>Parrot/ACSS</t>
  </si>
  <si>
    <t>0.0624</t>
  </si>
  <si>
    <t>Partridge/ACSS</t>
  </si>
  <si>
    <t>0.4019</t>
  </si>
  <si>
    <t>Peacock/ACSS</t>
  </si>
  <si>
    <t>Pheasant/ACSS</t>
  </si>
  <si>
    <t>1.381</t>
  </si>
  <si>
    <t>0.0732</t>
  </si>
  <si>
    <t>0.0894</t>
  </si>
  <si>
    <t>Plover/ACSS</t>
  </si>
  <si>
    <t>0.0656</t>
  </si>
  <si>
    <t>0.0799</t>
  </si>
  <si>
    <t>Ptarmigan/ACSS</t>
  </si>
  <si>
    <t>0.1881</t>
  </si>
  <si>
    <t>0.752</t>
  </si>
  <si>
    <t>0.2277</t>
  </si>
  <si>
    <t>0.2737</t>
  </si>
  <si>
    <t>374.5</t>
  </si>
  <si>
    <t>73.2</t>
  </si>
  <si>
    <t>Puffin/ACSS</t>
  </si>
  <si>
    <t>0.1374</t>
  </si>
  <si>
    <t>Rail/ACSS</t>
  </si>
  <si>
    <t>Ratite/ACSS</t>
  </si>
  <si>
    <t>0.1946</t>
  </si>
  <si>
    <t>0.3243</t>
  </si>
  <si>
    <t>1.492</t>
  </si>
  <si>
    <t>0.0608</t>
  </si>
  <si>
    <t>217.5</t>
  </si>
  <si>
    <t>Redbird/ACSS</t>
  </si>
  <si>
    <t>0.1144</t>
  </si>
  <si>
    <t>Redwing/ACSS</t>
  </si>
  <si>
    <t>0.1248</t>
  </si>
  <si>
    <t>0.1497</t>
  </si>
  <si>
    <t>434.1</t>
  </si>
  <si>
    <t>Roadrunner/ACSS</t>
  </si>
  <si>
    <t>2057</t>
  </si>
  <si>
    <t>1.700</t>
  </si>
  <si>
    <t>0.0490</t>
  </si>
  <si>
    <t>0.0573</t>
  </si>
  <si>
    <t>1946.5</t>
  </si>
  <si>
    <t>298.6</t>
  </si>
  <si>
    <t>Rook/ACSS</t>
  </si>
  <si>
    <t>0.1419</t>
  </si>
  <si>
    <t>0.1702</t>
  </si>
  <si>
    <t>Ruddy/ACSS</t>
  </si>
  <si>
    <t>Sapsucker/ACSS</t>
  </si>
  <si>
    <t>0.0883</t>
  </si>
  <si>
    <t>0.2649</t>
  </si>
  <si>
    <t>0.901</t>
  </si>
  <si>
    <t>0.1626</t>
  </si>
  <si>
    <t>0.1952</t>
  </si>
  <si>
    <t>523.9</t>
  </si>
  <si>
    <t>145.1</t>
  </si>
  <si>
    <t>Scoter/ACSS</t>
  </si>
  <si>
    <t>Snowbird/ACSS</t>
  </si>
  <si>
    <t>0.0901</t>
  </si>
  <si>
    <t>Squab/ACSS</t>
  </si>
  <si>
    <t>0.1483</t>
  </si>
  <si>
    <t>Starling/ACSS</t>
  </si>
  <si>
    <t>0.1258</t>
  </si>
  <si>
    <t>Stilt/ACSS</t>
  </si>
  <si>
    <t>0.1516</t>
  </si>
  <si>
    <t>Tailorbird/ACSS</t>
  </si>
  <si>
    <t>0.0686</t>
  </si>
  <si>
    <t>0.2058</t>
  </si>
  <si>
    <t>0.824</t>
  </si>
  <si>
    <t>0.2284</t>
  </si>
  <si>
    <t>449.1</t>
  </si>
  <si>
    <t>87.6</t>
  </si>
  <si>
    <t>Teal/ACSS</t>
  </si>
  <si>
    <t>0.1472</t>
  </si>
  <si>
    <t>0.1767</t>
  </si>
  <si>
    <t>367.5</t>
  </si>
  <si>
    <t>Tern/ACSS</t>
  </si>
  <si>
    <t>0.1153</t>
  </si>
  <si>
    <t>Thrasher/ACSS</t>
  </si>
  <si>
    <t>0.0447</t>
  </si>
  <si>
    <t>0.0519</t>
  </si>
  <si>
    <t>Towhee/ACSS</t>
  </si>
  <si>
    <t>0.1097</t>
  </si>
  <si>
    <t>0.3291</t>
  </si>
  <si>
    <t>1.175</t>
  </si>
  <si>
    <t>224</t>
  </si>
  <si>
    <t>Wood Duck/ACSS</t>
  </si>
  <si>
    <t>0.1471</t>
  </si>
  <si>
    <t>0.1766</t>
  </si>
  <si>
    <t>WoodCock/ACSS</t>
  </si>
  <si>
    <t>0.1237</t>
  </si>
  <si>
    <t>0.0687</t>
  </si>
  <si>
    <t>0.2061</t>
  </si>
  <si>
    <t>0.701</t>
  </si>
  <si>
    <t>0.2677</t>
  </si>
  <si>
    <t>0.3218</t>
  </si>
  <si>
    <t>317.1</t>
  </si>
  <si>
    <t>87.8</t>
  </si>
  <si>
    <t>ACSSAW</t>
  </si>
  <si>
    <t>Bittern/ACSS/AW</t>
  </si>
  <si>
    <t>0.0730</t>
  </si>
  <si>
    <t>Bluebird/ACSS/AW</t>
  </si>
  <si>
    <t>0.0460</t>
  </si>
  <si>
    <t>0.0537</t>
  </si>
  <si>
    <t>396.1</t>
  </si>
  <si>
    <t>Bluejay/ACSS/AW</t>
  </si>
  <si>
    <t>173.5</t>
  </si>
  <si>
    <t>Bobolink/ACSS/AW</t>
  </si>
  <si>
    <t>Brant/ACSS/AW</t>
  </si>
  <si>
    <t>0.2202</t>
  </si>
  <si>
    <t>0.2646</t>
  </si>
  <si>
    <t>Bunting/ACSS/AW</t>
  </si>
  <si>
    <t>0.0775</t>
  </si>
  <si>
    <t>Canary/ACSS/AW</t>
  </si>
  <si>
    <t>Canvasback/ACSS/AW</t>
  </si>
  <si>
    <t>0.0903</t>
  </si>
  <si>
    <t>0.1080</t>
  </si>
  <si>
    <t>491.1</t>
  </si>
  <si>
    <t>Cardinal/ACSS/AW</t>
  </si>
  <si>
    <t>Chukar/ACSS/AW</t>
  </si>
  <si>
    <t>0.0540</t>
  </si>
  <si>
    <t>327.6</t>
  </si>
  <si>
    <t>Condor/ACSS/AW</t>
  </si>
  <si>
    <t>0.1113</t>
  </si>
  <si>
    <t>0.1372</t>
  </si>
  <si>
    <t>Corncrake/ACSS/AW</t>
  </si>
  <si>
    <t>Cuckoo/ACSS/AW</t>
  </si>
  <si>
    <t>Curlew/ACSS/AW</t>
  </si>
  <si>
    <t>Dipper/ACSS/AW</t>
  </si>
  <si>
    <t>0.0691</t>
  </si>
  <si>
    <t>Dove/ACSS/AW</t>
  </si>
  <si>
    <t>0.1873</t>
  </si>
  <si>
    <t>204.2</t>
  </si>
  <si>
    <t>Drake/ACSS/AW</t>
  </si>
  <si>
    <t>0.1318</t>
  </si>
  <si>
    <t>Eagle/ACSS/AW</t>
  </si>
  <si>
    <t>0.1530</t>
  </si>
  <si>
    <t>0.1835</t>
  </si>
  <si>
    <t>Egret/ACSS/AW</t>
  </si>
  <si>
    <t>0.1343</t>
  </si>
  <si>
    <t>Falcon/ACSS/AW</t>
  </si>
  <si>
    <t>0.0707</t>
  </si>
  <si>
    <t>455</t>
  </si>
  <si>
    <t>Finch/ACSS/AW</t>
  </si>
  <si>
    <t>318.7</t>
  </si>
  <si>
    <t>Flamingo/ACSS/AW</t>
  </si>
  <si>
    <t>0.1322</t>
  </si>
  <si>
    <t>0.1585</t>
  </si>
  <si>
    <t>Flicker/ACSS/AW</t>
  </si>
  <si>
    <t>0.1838</t>
  </si>
  <si>
    <t>0.2207</t>
  </si>
  <si>
    <t>Gannet/ACSS/AW</t>
  </si>
  <si>
    <t>0.1567</t>
  </si>
  <si>
    <t>Goldfinch/ACSS/AW</t>
  </si>
  <si>
    <t>0.1400</t>
  </si>
  <si>
    <t>140.5</t>
  </si>
  <si>
    <t>Grackle/ACSS/AW</t>
  </si>
  <si>
    <t>0.0929</t>
  </si>
  <si>
    <t>Grosbeak/ACSS/AW</t>
  </si>
  <si>
    <t>0.990</t>
  </si>
  <si>
    <t>0.1369</t>
  </si>
  <si>
    <t>Hawk/ACSS/AW</t>
  </si>
  <si>
    <t>0.1818</t>
  </si>
  <si>
    <t>0.2183</t>
  </si>
  <si>
    <t>Hen/ACSS/AW</t>
  </si>
  <si>
    <t>0.1782</t>
  </si>
  <si>
    <t>0.2139</t>
  </si>
  <si>
    <t>Ibis/ACSS/AW</t>
  </si>
  <si>
    <t>0.2179</t>
  </si>
  <si>
    <t>0.2617</t>
  </si>
  <si>
    <t>145.6</t>
  </si>
  <si>
    <t>Joree/ACSS/AW</t>
  </si>
  <si>
    <t>0.0415</t>
  </si>
  <si>
    <t>0.0480</t>
  </si>
  <si>
    <t>Junco/ACSS/AW</t>
  </si>
  <si>
    <t>0.3176</t>
  </si>
  <si>
    <t>0.3816</t>
  </si>
  <si>
    <t>140.2</t>
  </si>
  <si>
    <t>Kiwi/ACSS/AW</t>
  </si>
  <si>
    <t>0.0470</t>
  </si>
  <si>
    <t>211.1</t>
  </si>
  <si>
    <t>Lapwing/ACSS/AW</t>
  </si>
  <si>
    <t>Lark/ACSS/AW</t>
  </si>
  <si>
    <t>0.2135</t>
  </si>
  <si>
    <t>0.2564</t>
  </si>
  <si>
    <t>208.9</t>
  </si>
  <si>
    <t>Linnet/ACSS/AW</t>
  </si>
  <si>
    <t>0.2572</t>
  </si>
  <si>
    <t>0.3090</t>
  </si>
  <si>
    <t>123.2</t>
  </si>
  <si>
    <t>Macaw/ACSS/AW</t>
  </si>
  <si>
    <t>92.1</t>
  </si>
  <si>
    <t>Mallard/ACSS/AW</t>
  </si>
  <si>
    <t>0.1079</t>
  </si>
  <si>
    <t>409.4</t>
  </si>
  <si>
    <t>Martin/ACSS/AW</t>
  </si>
  <si>
    <t>0.0676</t>
  </si>
  <si>
    <t>386.3</t>
  </si>
  <si>
    <t>Mockingbird/ACSS/AW</t>
  </si>
  <si>
    <t>0.0494</t>
  </si>
  <si>
    <t>Nuthatch/ACSS/AW</t>
  </si>
  <si>
    <t>1510</t>
  </si>
  <si>
    <t>0.0625</t>
  </si>
  <si>
    <t>235.1</t>
  </si>
  <si>
    <t>Oriole/ACSS/AW</t>
  </si>
  <si>
    <t>0.2521</t>
  </si>
  <si>
    <t>0.3028</t>
  </si>
  <si>
    <t>Ortolan/ACSS/AW</t>
  </si>
  <si>
    <t>0.1063</t>
  </si>
  <si>
    <t>Ostrich/ACSS/AW</t>
  </si>
  <si>
    <t>0.3464</t>
  </si>
  <si>
    <t>Parakeet/ACSS/AW</t>
  </si>
  <si>
    <t>0.1579</t>
  </si>
  <si>
    <t>0.1894</t>
  </si>
  <si>
    <t>Parrot/ACSS/AW</t>
  </si>
  <si>
    <t>0.0742</t>
  </si>
  <si>
    <t>431.5</t>
  </si>
  <si>
    <t>Partridge/ACSS/AW</t>
  </si>
  <si>
    <t>0.3894</t>
  </si>
  <si>
    <t>Peacock/ACSS/AW</t>
  </si>
  <si>
    <t>Pheasant/ACSS/AW</t>
  </si>
  <si>
    <t>363.8</t>
  </si>
  <si>
    <t>Plover/ACSS/AW</t>
  </si>
  <si>
    <t>Ptarmigan/ACSS/AW</t>
  </si>
  <si>
    <t>0.2247</t>
  </si>
  <si>
    <t>0.2700</t>
  </si>
  <si>
    <t>62</t>
  </si>
  <si>
    <t>Rail/ACSS/AW</t>
  </si>
  <si>
    <t>0.1149</t>
  </si>
  <si>
    <t>Ratite/ACSS/AW</t>
  </si>
  <si>
    <t>0.0603</t>
  </si>
  <si>
    <t>0.0711</t>
  </si>
  <si>
    <t>184.3</t>
  </si>
  <si>
    <t>Redbird/ACSS/AW</t>
  </si>
  <si>
    <t>Redwing/ACSS/AW</t>
  </si>
  <si>
    <t>0.1196</t>
  </si>
  <si>
    <t>367.8</t>
  </si>
  <si>
    <t>Roadrunner/ACSS/AW</t>
  </si>
  <si>
    <t>253</t>
  </si>
  <si>
    <t>Rook/ACSS/AW</t>
  </si>
  <si>
    <t>0.1384</t>
  </si>
  <si>
    <t>Ruddy/ACSS/AW</t>
  </si>
  <si>
    <t>Sapsucker/ACSS/AW</t>
  </si>
  <si>
    <t>0.1596</t>
  </si>
  <si>
    <t>123</t>
  </si>
  <si>
    <t>Scoter/ACSS/AW</t>
  </si>
  <si>
    <t>0.1341</t>
  </si>
  <si>
    <t>0.1608</t>
  </si>
  <si>
    <t>334.3</t>
  </si>
  <si>
    <t>Snowbird/ACSS/AW</t>
  </si>
  <si>
    <t>119.9</t>
  </si>
  <si>
    <t>Squab/ACSS/AW</t>
  </si>
  <si>
    <t>0.1438</t>
  </si>
  <si>
    <t>0.1725</t>
  </si>
  <si>
    <t>221.8</t>
  </si>
  <si>
    <t>Starling/ACSS/AW</t>
  </si>
  <si>
    <t>0.1220</t>
  </si>
  <si>
    <t>0.1462</t>
  </si>
  <si>
    <t>262.4</t>
  </si>
  <si>
    <t>Stilt/ACSS/AW</t>
  </si>
  <si>
    <t>0.1234</t>
  </si>
  <si>
    <t>0.1478</t>
  </si>
  <si>
    <t>Tailorbird/ACSS/AW</t>
  </si>
  <si>
    <t>0.823</t>
  </si>
  <si>
    <t>74.2</t>
  </si>
  <si>
    <t>Teal/ACSS/AW</t>
  </si>
  <si>
    <t>0.1411</t>
  </si>
  <si>
    <t>0.1692</t>
  </si>
  <si>
    <t>Tern/ACSS/AW</t>
  </si>
  <si>
    <t>Thrasher/ACSS/AW</t>
  </si>
  <si>
    <t>0.0443</t>
  </si>
  <si>
    <t>0.0514</t>
  </si>
  <si>
    <t>Towhee/ACSS/AW</t>
  </si>
  <si>
    <t>0.1132</t>
  </si>
  <si>
    <t>Wood Duck/ACSS/AW</t>
  </si>
  <si>
    <t>0.1408</t>
  </si>
  <si>
    <t>0.1689</t>
  </si>
  <si>
    <t>318</t>
  </si>
  <si>
    <t>WoodCock/ACSS/AW</t>
  </si>
  <si>
    <t>0.3156</t>
  </si>
  <si>
    <t>74.4</t>
  </si>
  <si>
    <t>ACSSAWTW</t>
  </si>
  <si>
    <t>Athabaska/ACSS/AW/TW</t>
  </si>
  <si>
    <t>1949.6</t>
  </si>
  <si>
    <t>1836.3</t>
  </si>
  <si>
    <t>305.6</t>
  </si>
  <si>
    <t>Avocet/ACSS/AW/TW</t>
  </si>
  <si>
    <t>0.0831</t>
  </si>
  <si>
    <t>1047.3</t>
  </si>
  <si>
    <t>128.9</t>
  </si>
  <si>
    <t>Bittern/ACSS/AW/TW</t>
  </si>
  <si>
    <t>0.0729</t>
  </si>
  <si>
    <t>0.0885</t>
  </si>
  <si>
    <t>Bluebird/ACSS/AW/TW</t>
  </si>
  <si>
    <t>0.0458</t>
  </si>
  <si>
    <t>0.0535</t>
  </si>
  <si>
    <t>2044.6</t>
  </si>
  <si>
    <t>Bluejay/ACSS/AW/TW</t>
  </si>
  <si>
    <t>0.0825</t>
  </si>
  <si>
    <t>0.1006</t>
  </si>
  <si>
    <t>1048.3</t>
  </si>
  <si>
    <t>Bobolink/ACSS/AW/TW</t>
  </si>
  <si>
    <t>0.0654</t>
  </si>
  <si>
    <t>0.0792</t>
  </si>
  <si>
    <t>1347.8</t>
  </si>
  <si>
    <t>Bunting/ACSS/AW/TW</t>
  </si>
  <si>
    <t>0.0773</t>
  </si>
  <si>
    <t>0.0941</t>
  </si>
  <si>
    <t>1123.2</t>
  </si>
  <si>
    <t>Calumet/ACSS/AW/TW</t>
  </si>
  <si>
    <t>565.3</t>
  </si>
  <si>
    <t>531.2</t>
  </si>
  <si>
    <t>207.5</t>
  </si>
  <si>
    <t>Canary/ACSS/AW/TW</t>
  </si>
  <si>
    <t>0.0989</t>
  </si>
  <si>
    <t>845.6</t>
  </si>
  <si>
    <t>Cardinal/ACSS/AW/TW</t>
  </si>
  <si>
    <t>895.5</t>
  </si>
  <si>
    <t>Catawba/ACSS/AW/TW</t>
  </si>
  <si>
    <t>1196.9</t>
  </si>
  <si>
    <t>147.5</t>
  </si>
  <si>
    <t>Cheyenne/ACSS/AW/TW</t>
  </si>
  <si>
    <t>1168.1</t>
  </si>
  <si>
    <t>1099</t>
  </si>
  <si>
    <t>135.2</t>
  </si>
  <si>
    <t>Chukar/ACSS/AW/TW</t>
  </si>
  <si>
    <t>0.0534</t>
  </si>
  <si>
    <t>0.0643</t>
  </si>
  <si>
    <t>1674.1</t>
  </si>
  <si>
    <t>Columbia/ACSS/AW/TW</t>
  </si>
  <si>
    <t>966.2</t>
  </si>
  <si>
    <t>906.9</t>
  </si>
  <si>
    <t>282.3</t>
  </si>
  <si>
    <t>Condor/ACSS/AW/TW</t>
  </si>
  <si>
    <t>746.3</t>
  </si>
  <si>
    <t>Cumberland/ACSS/AW/TW</t>
  </si>
  <si>
    <t>1926.9</t>
  </si>
  <si>
    <t>0.0488</t>
  </si>
  <si>
    <t>1819.4</t>
  </si>
  <si>
    <t>550.6</t>
  </si>
  <si>
    <t>Curlew/ACSS/AW/TW</t>
  </si>
  <si>
    <t>0.1027</t>
  </si>
  <si>
    <t>970.1</t>
  </si>
  <si>
    <t>Dipper/ACSS/AW/TW</t>
  </si>
  <si>
    <t>0.0689</t>
  </si>
  <si>
    <t>1273</t>
  </si>
  <si>
    <t>Dove/ACSS/AW/TW</t>
  </si>
  <si>
    <t>522.9</t>
  </si>
  <si>
    <t>Drake/ACSS/AW/TW</t>
  </si>
  <si>
    <t>1.010</t>
  </si>
  <si>
    <t>0.1313</t>
  </si>
  <si>
    <t>747.0</t>
  </si>
  <si>
    <t>Falcon/ACSS/AW/TW</t>
  </si>
  <si>
    <t>0.0579</t>
  </si>
  <si>
    <t>0.0701</t>
  </si>
  <si>
    <t>1501.3</t>
  </si>
  <si>
    <t>455.0</t>
  </si>
  <si>
    <t>Finch/ACSS/AW/TW</t>
  </si>
  <si>
    <t>0.0986</t>
  </si>
  <si>
    <t>1051</t>
  </si>
  <si>
    <t>Flicker/ACSS/AW/TW</t>
  </si>
  <si>
    <t>0.1831</t>
  </si>
  <si>
    <t>0.2199</t>
  </si>
  <si>
    <t>447.8</t>
  </si>
  <si>
    <t>Fraser/ACSS/AW/TW</t>
  </si>
  <si>
    <t>946.7</t>
  </si>
  <si>
    <t>0.1165</t>
  </si>
  <si>
    <t>892.6</t>
  </si>
  <si>
    <t>210.0</t>
  </si>
  <si>
    <t>Genesee/ACSS/AW/TW</t>
  </si>
  <si>
    <t>1091</t>
  </si>
  <si>
    <t>Grackle/ACSS/AW/TW</t>
  </si>
  <si>
    <t>0.0922</t>
  </si>
  <si>
    <t>1126</t>
  </si>
  <si>
    <t>Grosbeak/ACSS/AW/TW</t>
  </si>
  <si>
    <t>0.1365</t>
  </si>
  <si>
    <t>0.1637</t>
  </si>
  <si>
    <t>597.6</t>
  </si>
  <si>
    <t>Hawk/ACSS/AW/TW</t>
  </si>
  <si>
    <t>0.1813</t>
  </si>
  <si>
    <t>0.2177</t>
  </si>
  <si>
    <t>Hen/ACSS/AW/TW</t>
  </si>
  <si>
    <t>0.1773</t>
  </si>
  <si>
    <t>0.2128</t>
  </si>
  <si>
    <t>448.3</t>
  </si>
  <si>
    <t>Hudson/ACSS/AW/TW</t>
  </si>
  <si>
    <t>1158.4</t>
  </si>
  <si>
    <t>1087.4</t>
  </si>
  <si>
    <t>339.4</t>
  </si>
  <si>
    <t>James/ACSS/AW/TW</t>
  </si>
  <si>
    <t>1730.6</t>
  </si>
  <si>
    <t>1.470</t>
  </si>
  <si>
    <t>1634</t>
  </si>
  <si>
    <t>495.7</t>
  </si>
  <si>
    <t>Kettle/ACSS/AW/TW</t>
  </si>
  <si>
    <t>957.2</t>
  </si>
  <si>
    <t>1.060</t>
  </si>
  <si>
    <t>0.0952</t>
  </si>
  <si>
    <t>149.3</t>
  </si>
  <si>
    <t>Lapwing/ACSS/AW/TW</t>
  </si>
  <si>
    <t>1497.6</t>
  </si>
  <si>
    <t>Linnet/ACSS/AW/TW</t>
  </si>
  <si>
    <t>0.659</t>
  </si>
  <si>
    <t>0.2566</t>
  </si>
  <si>
    <t>0.3083</t>
  </si>
  <si>
    <t>315.9</t>
  </si>
  <si>
    <t>Mackenzie/ACSS/AW/TW</t>
  </si>
  <si>
    <t>1359.7</t>
  </si>
  <si>
    <t>0.0685</t>
  </si>
  <si>
    <t>1281</t>
  </si>
  <si>
    <t>211.9</t>
  </si>
  <si>
    <t>Martin/ACSS/AW/TW</t>
  </si>
  <si>
    <t>0.0672</t>
  </si>
  <si>
    <t>0.0818</t>
  </si>
  <si>
    <t>1276</t>
  </si>
  <si>
    <t>Maumee/ACSS/AW/TW</t>
  </si>
  <si>
    <t>768.2</t>
  </si>
  <si>
    <t>0.1373</t>
  </si>
  <si>
    <t>721.1</t>
  </si>
  <si>
    <t>225.2</t>
  </si>
  <si>
    <t>Merrimack/ACSS/AW/TW</t>
  </si>
  <si>
    <t>1433.6</t>
  </si>
  <si>
    <t>1353.6</t>
  </si>
  <si>
    <t>410.3</t>
  </si>
  <si>
    <t>MiramichiACSS/AW/TW</t>
  </si>
  <si>
    <t>1455.3</t>
  </si>
  <si>
    <t>0.120</t>
  </si>
  <si>
    <t>0.360</t>
  </si>
  <si>
    <t>0.0644</t>
  </si>
  <si>
    <t>0.0780</t>
  </si>
  <si>
    <t>1371</t>
  </si>
  <si>
    <t>227.1</t>
  </si>
  <si>
    <t>Mohawk/ACSS/AW/TW</t>
  </si>
  <si>
    <t>571.7</t>
  </si>
  <si>
    <t>0.1837</t>
  </si>
  <si>
    <t>536.6</t>
  </si>
  <si>
    <t>167.3</t>
  </si>
  <si>
    <t>Mystic/ACSS/AW/TW</t>
  </si>
  <si>
    <t>0.1317</t>
  </si>
  <si>
    <t>625.7</t>
  </si>
  <si>
    <t>Nelson/ACSS/AW/TW</t>
  </si>
  <si>
    <t>1257.1</t>
  </si>
  <si>
    <t>0.0736</t>
  </si>
  <si>
    <t>1184</t>
  </si>
  <si>
    <t>196.1</t>
  </si>
  <si>
    <t>Oriole/ACSS/AW/TW</t>
  </si>
  <si>
    <t>0.693</t>
  </si>
  <si>
    <t>0.2509</t>
  </si>
  <si>
    <t>0.3014</t>
  </si>
  <si>
    <t>316.1</t>
  </si>
  <si>
    <t>Ortolan/ACSS/AW/TW</t>
  </si>
  <si>
    <t>973.4</t>
  </si>
  <si>
    <t>Oswego/ACSS/AW/TW</t>
  </si>
  <si>
    <t>664.8</t>
  </si>
  <si>
    <t>0.1306</t>
  </si>
  <si>
    <t>624.6</t>
  </si>
  <si>
    <t>244.1</t>
  </si>
  <si>
    <t>Oxbird/ACSS/AW/TW</t>
  </si>
  <si>
    <t>1122</t>
  </si>
  <si>
    <t>138.2</t>
  </si>
  <si>
    <t>Parakeet/ACSS/AW/TW</t>
  </si>
  <si>
    <t>0.1887</t>
  </si>
  <si>
    <t>522.4</t>
  </si>
  <si>
    <t>Pecos/ACSS/AW/TW</t>
  </si>
  <si>
    <t>0.0567</t>
  </si>
  <si>
    <t>1531.5</t>
  </si>
  <si>
    <t>485.6</t>
  </si>
  <si>
    <t>Pee Dee/ACSS/AW/TW</t>
  </si>
  <si>
    <t>1758.6</t>
  </si>
  <si>
    <t>0.0545</t>
  </si>
  <si>
    <t>0.0655</t>
  </si>
  <si>
    <t>1656</t>
  </si>
  <si>
    <t>274.4</t>
  </si>
  <si>
    <t>Pheasant/ACSS/AW/TW</t>
  </si>
  <si>
    <t>1201</t>
  </si>
  <si>
    <t>Phoenix/ACSS/AW/TW</t>
  </si>
  <si>
    <t>0.1175</t>
  </si>
  <si>
    <t>897.7</t>
  </si>
  <si>
    <t>110.5</t>
  </si>
  <si>
    <t>Platte/ACSS/AW/TW</t>
  </si>
  <si>
    <t>1569</t>
  </si>
  <si>
    <t>1476</t>
  </si>
  <si>
    <t>181.9</t>
  </si>
  <si>
    <t>Plover/ACSS/AW/TW</t>
  </si>
  <si>
    <t>0.0638</t>
  </si>
  <si>
    <t>1351</t>
  </si>
  <si>
    <t>Potomac/ACSS/AW/TW</t>
  </si>
  <si>
    <t>1557.4</t>
  </si>
  <si>
    <t>0.0606</t>
  </si>
  <si>
    <t>1467</t>
  </si>
  <si>
    <t>Powder/ACSS/AW/TW</t>
  </si>
  <si>
    <t>2153.8</t>
  </si>
  <si>
    <t>0.0536</t>
  </si>
  <si>
    <t>2043</t>
  </si>
  <si>
    <t>Puffin/ACSS/AW/TW</t>
  </si>
  <si>
    <t>0.980</t>
  </si>
  <si>
    <t>0.1337</t>
  </si>
  <si>
    <t>193.6</t>
  </si>
  <si>
    <t>Rail/ACSS/AW/TW</t>
  </si>
  <si>
    <t>0.0955</t>
  </si>
  <si>
    <t>898.6</t>
  </si>
  <si>
    <t>Rio Grande/ACSS/AW/TW</t>
  </si>
  <si>
    <t>1533.3</t>
  </si>
  <si>
    <t>0.0599</t>
  </si>
  <si>
    <t>1448</t>
  </si>
  <si>
    <t>439.3</t>
  </si>
  <si>
    <t>Rook/ACSS/AW/TW</t>
  </si>
  <si>
    <t>0.890</t>
  </si>
  <si>
    <t>597.0</t>
  </si>
  <si>
    <t>Santee/ACSS/AW/TW</t>
  </si>
  <si>
    <t>2627.3</t>
  </si>
  <si>
    <t>0.0391</t>
  </si>
  <si>
    <t>2492</t>
  </si>
  <si>
    <t>483.8</t>
  </si>
  <si>
    <t>Schuylkill/ACSS/AW/TW</t>
  </si>
  <si>
    <t>1657.4</t>
  </si>
  <si>
    <t>0.0574</t>
  </si>
  <si>
    <t>1561</t>
  </si>
  <si>
    <t>258.4</t>
  </si>
  <si>
    <t>Scissortail/ACSS/AW/TW</t>
  </si>
  <si>
    <t>Scoter/ACSS/AW/TW</t>
  </si>
  <si>
    <t>0.1599</t>
  </si>
  <si>
    <t>Snowbird/ACSS/AW/TW</t>
  </si>
  <si>
    <t>972.5</t>
  </si>
  <si>
    <t>119.6</t>
  </si>
  <si>
    <t>St. Croix/ACSS/AW/TW</t>
  </si>
  <si>
    <t>1467.8</t>
  </si>
  <si>
    <t>1381</t>
  </si>
  <si>
    <t>170.9</t>
  </si>
  <si>
    <t>Suwannee/ACSS/AW/TW</t>
  </si>
  <si>
    <t>959.6</t>
  </si>
  <si>
    <t>0.0913</t>
  </si>
  <si>
    <t>0.1092</t>
  </si>
  <si>
    <t>351.5</t>
  </si>
  <si>
    <t>Tern/ACSS/AW/TW</t>
  </si>
  <si>
    <t>0.960</t>
  </si>
  <si>
    <t>745.2</t>
  </si>
  <si>
    <t>Thames/ACSS/AW/TW</t>
  </si>
  <si>
    <t>1334.6</t>
  </si>
  <si>
    <t>0.0680</t>
  </si>
  <si>
    <t>0.0827</t>
  </si>
  <si>
    <t>1260</t>
  </si>
  <si>
    <t>382.2</t>
  </si>
  <si>
    <t>Truckee/ACSS/AW/TW</t>
  </si>
  <si>
    <t>1372.5</t>
  </si>
  <si>
    <t>1292</t>
  </si>
  <si>
    <t>159.0</t>
  </si>
  <si>
    <t>Wabash/ACSS/AW/TW</t>
  </si>
  <si>
    <t>762.8</t>
  </si>
  <si>
    <t>0.3993</t>
  </si>
  <si>
    <t>0.1368</t>
  </si>
  <si>
    <t>716.7</t>
  </si>
  <si>
    <t>279.4</t>
  </si>
  <si>
    <t>Yukon/ACSS/AW/TW</t>
  </si>
  <si>
    <t>1233.6</t>
  </si>
  <si>
    <t>355.2</t>
  </si>
  <si>
    <t>ACSSTW</t>
  </si>
  <si>
    <t>Athabaska/ACSS/TW</t>
  </si>
  <si>
    <t>0.0505</t>
  </si>
  <si>
    <t>1836</t>
  </si>
  <si>
    <t>Avocet/ACSS/TW</t>
  </si>
  <si>
    <t>0.0838</t>
  </si>
  <si>
    <t>0.0938</t>
  </si>
  <si>
    <t>1047</t>
  </si>
  <si>
    <t>Bittern/ACSS/TW</t>
  </si>
  <si>
    <t>0.0899</t>
  </si>
  <si>
    <t>Bluebird/ACSS/TW</t>
  </si>
  <si>
    <t>0.0464</t>
  </si>
  <si>
    <t>0.0543</t>
  </si>
  <si>
    <t>2045</t>
  </si>
  <si>
    <t>Bluejay/ACSS/TW</t>
  </si>
  <si>
    <t>0.0935</t>
  </si>
  <si>
    <t>1048</t>
  </si>
  <si>
    <t>Bobolink/ACSS/TW</t>
  </si>
  <si>
    <t>1347</t>
  </si>
  <si>
    <t>Bunting/ACSS/TW</t>
  </si>
  <si>
    <t>0.0783</t>
  </si>
  <si>
    <t>Calumet/ACSS/TW</t>
  </si>
  <si>
    <t>0.1581</t>
  </si>
  <si>
    <t>0.1898</t>
  </si>
  <si>
    <t>244.4</t>
  </si>
  <si>
    <t>Canary/ACSS/TW</t>
  </si>
  <si>
    <t>0.1205</t>
  </si>
  <si>
    <t>844.9</t>
  </si>
  <si>
    <t>Cardinal/ACSS/TW</t>
  </si>
  <si>
    <t>Catawba/ACSS/TW</t>
  </si>
  <si>
    <t>Cheyenne/ACSS/TW</t>
  </si>
  <si>
    <t>0.0801</t>
  </si>
  <si>
    <t>0.0979</t>
  </si>
  <si>
    <t>Chukar/ACSS/TW</t>
  </si>
  <si>
    <t>0.0542</t>
  </si>
  <si>
    <t>1675</t>
  </si>
  <si>
    <t>Columbia/ACSS/TW</t>
  </si>
  <si>
    <t>0.0940</t>
  </si>
  <si>
    <t>0.1124</t>
  </si>
  <si>
    <t>333.2</t>
  </si>
  <si>
    <t>Condor/ACSS/TW</t>
  </si>
  <si>
    <t>0.1136</t>
  </si>
  <si>
    <t>0.1361</t>
  </si>
  <si>
    <t>Cumberland/ACSS/TW</t>
  </si>
  <si>
    <t>0.0602</t>
  </si>
  <si>
    <t>1819</t>
  </si>
  <si>
    <t>649.8</t>
  </si>
  <si>
    <t>Curlew/ACSS/TW</t>
  </si>
  <si>
    <t>0.0881</t>
  </si>
  <si>
    <t>356.0</t>
  </si>
  <si>
    <t>Dipper/ACSS/TW</t>
  </si>
  <si>
    <t>0.0697</t>
  </si>
  <si>
    <t>Dove/ACSS/TW</t>
  </si>
  <si>
    <t>Drake/ACSS/TW</t>
  </si>
  <si>
    <t>Falcon/ACSS/TW</t>
  </si>
  <si>
    <t>0.0592</t>
  </si>
  <si>
    <t>0.0719</t>
  </si>
  <si>
    <t>1501</t>
  </si>
  <si>
    <t>Finch/ACSS/TW</t>
  </si>
  <si>
    <t>Flicker/ACSS/TW</t>
  </si>
  <si>
    <t>0.1877</t>
  </si>
  <si>
    <t>0.2255</t>
  </si>
  <si>
    <t>Fraser/ACSS/TW</t>
  </si>
  <si>
    <t>0.0969</t>
  </si>
  <si>
    <t>Genesee/ACSS/TW</t>
  </si>
  <si>
    <t>0.0983</t>
  </si>
  <si>
    <t>Grackle/ACSS/TW</t>
  </si>
  <si>
    <t>Grosbeak/ACSS/TW</t>
  </si>
  <si>
    <t>0.1407</t>
  </si>
  <si>
    <t>Hawk/ACSS/TW</t>
  </si>
  <si>
    <t>0.1870</t>
  </si>
  <si>
    <t>Hen/ACSS/TW</t>
  </si>
  <si>
    <t>0.1852</t>
  </si>
  <si>
    <t>0.2225</t>
  </si>
  <si>
    <t>Hudson/ACSS/TW</t>
  </si>
  <si>
    <t>0.0790</t>
  </si>
  <si>
    <t>1087</t>
  </si>
  <si>
    <t>James/ACSS/TW</t>
  </si>
  <si>
    <t>0.0549</t>
  </si>
  <si>
    <t>Kettle/ACSS/TW</t>
  </si>
  <si>
    <t>Lapwing/ACSS/TW</t>
  </si>
  <si>
    <t>1498</t>
  </si>
  <si>
    <t>Linnet/ACSS/TW</t>
  </si>
  <si>
    <t>0.2647</t>
  </si>
  <si>
    <t>0.3181</t>
  </si>
  <si>
    <t>Mackenzie/ACSS/TW</t>
  </si>
  <si>
    <t>0.0694</t>
  </si>
  <si>
    <t>Martin/ACSS/TW</t>
  </si>
  <si>
    <t>Maumee/ACSS/TW</t>
  </si>
  <si>
    <t>Merrimack/ACSS/TW</t>
  </si>
  <si>
    <t>0.0651</t>
  </si>
  <si>
    <t>0.0793</t>
  </si>
  <si>
    <t>1354</t>
  </si>
  <si>
    <t>484.2</t>
  </si>
  <si>
    <t>MiramichiACSS/TW</t>
  </si>
  <si>
    <t>0.0652</t>
  </si>
  <si>
    <t>Mohawk/ACSS/TW</t>
  </si>
  <si>
    <t>0.1884</t>
  </si>
  <si>
    <t>Mystic/ACSS/TW</t>
  </si>
  <si>
    <t>0.1619</t>
  </si>
  <si>
    <t>Nelson/ACSS/TW</t>
  </si>
  <si>
    <t>0.0745</t>
  </si>
  <si>
    <t>Oriole/ACSS/TW</t>
  </si>
  <si>
    <t>0.2622</t>
  </si>
  <si>
    <t>0.3151</t>
  </si>
  <si>
    <t>Ortolan/ACSS/TW</t>
  </si>
  <si>
    <t>0.0896</t>
  </si>
  <si>
    <t>0.1098</t>
  </si>
  <si>
    <t>Oswego/ACSS/TW</t>
  </si>
  <si>
    <t>Oxbird/ACSS/TW</t>
  </si>
  <si>
    <t>0.0786</t>
  </si>
  <si>
    <t>Parakeet/ACSS/TW</t>
  </si>
  <si>
    <t>0.1935</t>
  </si>
  <si>
    <t>Pecos/ACSS/TW</t>
  </si>
  <si>
    <t>0.0580</t>
  </si>
  <si>
    <t>1532</t>
  </si>
  <si>
    <t>Pee Dee/ACSS/TW</t>
  </si>
  <si>
    <t>0.0665</t>
  </si>
  <si>
    <t>Pheasant/ACSS/TW</t>
  </si>
  <si>
    <t>0.0728</t>
  </si>
  <si>
    <t>0.0890</t>
  </si>
  <si>
    <t>Phoenix/ACSS/TW</t>
  </si>
  <si>
    <t>Platte/ACSS/TW</t>
  </si>
  <si>
    <t>Plover/ACSS/TW</t>
  </si>
  <si>
    <t>Potomac/ACSS/TW</t>
  </si>
  <si>
    <t>Powder/ACSS/TW</t>
  </si>
  <si>
    <t>Puffin/ACSS/TW</t>
  </si>
  <si>
    <t>0.1139</t>
  </si>
  <si>
    <t>Rail/ACSS/TW</t>
  </si>
  <si>
    <t>Rio Grande/ACSS/TW</t>
  </si>
  <si>
    <t>0.0744</t>
  </si>
  <si>
    <t>Rook/ACSS/TW</t>
  </si>
  <si>
    <t>0.1413</t>
  </si>
  <si>
    <t>0.1696</t>
  </si>
  <si>
    <t>Santee/ACSS/TW</t>
  </si>
  <si>
    <t>0.0396</t>
  </si>
  <si>
    <t>0.0459</t>
  </si>
  <si>
    <t>Schuylkill/ACSS/TW</t>
  </si>
  <si>
    <t>0.0702</t>
  </si>
  <si>
    <t>Scissortail/ACSS/TW</t>
  </si>
  <si>
    <t>Scoter/ACSS/TW</t>
  </si>
  <si>
    <t>Snowbird/ACSS/TW</t>
  </si>
  <si>
    <t>St. Croix/ACSS/TW</t>
  </si>
  <si>
    <t>0.0650</t>
  </si>
  <si>
    <t>Suwannee/ACSS/TW</t>
  </si>
  <si>
    <t>Tern/ACSS/TW</t>
  </si>
  <si>
    <t>Thames/ACSS/TW</t>
  </si>
  <si>
    <t>0.0696</t>
  </si>
  <si>
    <t>Truckee/ACSS/TW</t>
  </si>
  <si>
    <t>0.0840</t>
  </si>
  <si>
    <t>Wabash/ACSS/TW</t>
  </si>
  <si>
    <t>0.1177</t>
  </si>
  <si>
    <t>Yukon/ACSS/TW</t>
  </si>
  <si>
    <t>0.0916</t>
  </si>
  <si>
    <t>Alumoweld</t>
  </si>
  <si>
    <t>37 No. 5</t>
  </si>
  <si>
    <t>1225</t>
  </si>
  <si>
    <t>1.270</t>
  </si>
  <si>
    <t>0.2327</t>
  </si>
  <si>
    <t>0.4788</t>
  </si>
  <si>
    <t>2802</t>
  </si>
  <si>
    <t>37 No. 6</t>
  </si>
  <si>
    <t>971.3</t>
  </si>
  <si>
    <t>0.162</t>
  </si>
  <si>
    <t>1.130</t>
  </si>
  <si>
    <t>0.2935</t>
  </si>
  <si>
    <t>0.5546</t>
  </si>
  <si>
    <t>2222</t>
  </si>
  <si>
    <t>37 No. 7</t>
  </si>
  <si>
    <t>770.3</t>
  </si>
  <si>
    <t>0.1443</t>
  </si>
  <si>
    <t>0.3702</t>
  </si>
  <si>
    <t>0.6524</t>
  </si>
  <si>
    <t>1762</t>
  </si>
  <si>
    <t>37 No. 8</t>
  </si>
  <si>
    <t>610.9</t>
  </si>
  <si>
    <t>0.1285</t>
  </si>
  <si>
    <t>0.899</t>
  </si>
  <si>
    <t>0.4667</t>
  </si>
  <si>
    <t>0.7679</t>
  </si>
  <si>
    <t>1398</t>
  </si>
  <si>
    <t>37 No. 9</t>
  </si>
  <si>
    <t>484.4</t>
  </si>
  <si>
    <t>0.801</t>
  </si>
  <si>
    <t>0.5886</t>
  </si>
  <si>
    <t>0.9144</t>
  </si>
  <si>
    <t>1108</t>
  </si>
  <si>
    <t>37 No. 10</t>
  </si>
  <si>
    <t>384.2</t>
  </si>
  <si>
    <t>0.1019</t>
  </si>
  <si>
    <t>0.713</t>
  </si>
  <si>
    <t>0.7409</t>
  </si>
  <si>
    <t>1.093</t>
  </si>
  <si>
    <t>879</t>
  </si>
  <si>
    <t>19 No. 5</t>
  </si>
  <si>
    <t>628.9</t>
  </si>
  <si>
    <t>0.910</t>
  </si>
  <si>
    <t>0.4507</t>
  </si>
  <si>
    <t>0.7585</t>
  </si>
  <si>
    <t>1430</t>
  </si>
  <si>
    <t>19 No. 6</t>
  </si>
  <si>
    <t>498.8</t>
  </si>
  <si>
    <t>0.810</t>
  </si>
  <si>
    <t>0.5683</t>
  </si>
  <si>
    <t>0.8886</t>
  </si>
  <si>
    <t>1134</t>
  </si>
  <si>
    <t>19 No. 7</t>
  </si>
  <si>
    <t>395.5</t>
  </si>
  <si>
    <t>0.7171</t>
  </si>
  <si>
    <t>1.064</t>
  </si>
  <si>
    <t>899.5</t>
  </si>
  <si>
    <t>19 No. 8</t>
  </si>
  <si>
    <t>313.7</t>
  </si>
  <si>
    <t>0.9038</t>
  </si>
  <si>
    <t>1.28</t>
  </si>
  <si>
    <t>713.5</t>
  </si>
  <si>
    <t>19 No. 9</t>
  </si>
  <si>
    <t>248.8</t>
  </si>
  <si>
    <t>0.572</t>
  </si>
  <si>
    <t>1.554</t>
  </si>
  <si>
    <t>565.8</t>
  </si>
  <si>
    <t>19 No. 10</t>
  </si>
  <si>
    <t>197.3</t>
  </si>
  <si>
    <t>0.509</t>
  </si>
  <si>
    <t>1.437</t>
  </si>
  <si>
    <t>1.896</t>
  </si>
  <si>
    <t xml:space="preserve">  7 No. 5</t>
  </si>
  <si>
    <t>231.7</t>
  </si>
  <si>
    <t>0.546</t>
  </si>
  <si>
    <t>1.24</t>
  </si>
  <si>
    <t>1.669</t>
  </si>
  <si>
    <t>524.9</t>
  </si>
  <si>
    <t xml:space="preserve">  7 No. 6</t>
  </si>
  <si>
    <t>183.8</t>
  </si>
  <si>
    <t>0.486</t>
  </si>
  <si>
    <t>1.536</t>
  </si>
  <si>
    <t>2.01</t>
  </si>
  <si>
    <t>416.3</t>
  </si>
  <si>
    <t xml:space="preserve">  7 No. 7</t>
  </si>
  <si>
    <t>0.433</t>
  </si>
  <si>
    <t>1.937</t>
  </si>
  <si>
    <t>2.47</t>
  </si>
  <si>
    <t xml:space="preserve">  7 No. 8</t>
  </si>
  <si>
    <t>0.385</t>
  </si>
  <si>
    <t>2.44</t>
  </si>
  <si>
    <t>3.06</t>
  </si>
  <si>
    <t xml:space="preserve">  7 No. 9</t>
  </si>
  <si>
    <t>91.65</t>
  </si>
  <si>
    <t>0.343</t>
  </si>
  <si>
    <t>3.08</t>
  </si>
  <si>
    <t>3.8</t>
  </si>
  <si>
    <t xml:space="preserve">  7 No. 10</t>
  </si>
  <si>
    <t>72.68</t>
  </si>
  <si>
    <t>0.306</t>
  </si>
  <si>
    <t>3.88</t>
  </si>
  <si>
    <t>4.73</t>
  </si>
  <si>
    <t>164.7</t>
  </si>
  <si>
    <t xml:space="preserve">  3 No. 5</t>
  </si>
  <si>
    <t>99.31</t>
  </si>
  <si>
    <t>0.392</t>
  </si>
  <si>
    <t>2.78</t>
  </si>
  <si>
    <t>3.56</t>
  </si>
  <si>
    <t>224.5</t>
  </si>
  <si>
    <t xml:space="preserve">  3 No. 6</t>
  </si>
  <si>
    <t>78.75</t>
  </si>
  <si>
    <t>0.349</t>
  </si>
  <si>
    <t>3.51</t>
  </si>
  <si>
    <t>4.41</t>
  </si>
  <si>
    <t>178.1</t>
  </si>
  <si>
    <t xml:space="preserve">  3 No. 7</t>
  </si>
  <si>
    <t>62.45</t>
  </si>
  <si>
    <t>0.311</t>
  </si>
  <si>
    <t>4.42</t>
  </si>
  <si>
    <t>5.47</t>
  </si>
  <si>
    <t xml:space="preserve">  3 No. 8</t>
  </si>
  <si>
    <t>49.53</t>
  </si>
  <si>
    <t>0.277</t>
  </si>
  <si>
    <t>5.58</t>
  </si>
  <si>
    <t>6.82</t>
  </si>
  <si>
    <t>112</t>
  </si>
  <si>
    <t xml:space="preserve">  3 No. 9</t>
  </si>
  <si>
    <t>39.28</t>
  </si>
  <si>
    <t>7.04</t>
  </si>
  <si>
    <t>8.52</t>
  </si>
  <si>
    <t>88.8</t>
  </si>
  <si>
    <t xml:space="preserve">  3 No. 10</t>
  </si>
  <si>
    <t>31.15</t>
  </si>
  <si>
    <t>0.220</t>
  </si>
  <si>
    <t>8.87</t>
  </si>
  <si>
    <t>10.67</t>
  </si>
  <si>
    <t>70.4</t>
  </si>
  <si>
    <t>HDCopper</t>
  </si>
  <si>
    <t>1 - 1</t>
  </si>
  <si>
    <t>0.2893</t>
  </si>
  <si>
    <t>0.6938</t>
  </si>
  <si>
    <t>0.8226</t>
  </si>
  <si>
    <t>253.3</t>
  </si>
  <si>
    <t>1 - 3</t>
  </si>
  <si>
    <t>0.359885</t>
  </si>
  <si>
    <t>0.7007</t>
  </si>
  <si>
    <t>255.9</t>
  </si>
  <si>
    <t>1 - 7</t>
  </si>
  <si>
    <t>0.7076</t>
  </si>
  <si>
    <t>0.8391</t>
  </si>
  <si>
    <t>1/0 - 1</t>
  </si>
  <si>
    <t>0.3249</t>
  </si>
  <si>
    <t>0.5500</t>
  </si>
  <si>
    <t>0.6521</t>
  </si>
  <si>
    <t>319.5</t>
  </si>
  <si>
    <t>1/0 - 19</t>
  </si>
  <si>
    <t>0.3725</t>
  </si>
  <si>
    <t>0.5610</t>
  </si>
  <si>
    <t>325.595758815</t>
  </si>
  <si>
    <t>1/0 - 7</t>
  </si>
  <si>
    <t>0.3684</t>
  </si>
  <si>
    <t>325.9172643552</t>
  </si>
  <si>
    <t>1000 - 37</t>
  </si>
  <si>
    <t>1.1508</t>
  </si>
  <si>
    <t>0.0642</t>
  </si>
  <si>
    <t>3087.5780384928</t>
  </si>
  <si>
    <t>1000 - 61</t>
  </si>
  <si>
    <t>3085.76157696</t>
  </si>
  <si>
    <t>1250 - 61</t>
  </si>
  <si>
    <t>1250</t>
  </si>
  <si>
    <t>0.1431</t>
  </si>
  <si>
    <t>1.288</t>
  </si>
  <si>
    <t>0.0533</t>
  </si>
  <si>
    <t>3859</t>
  </si>
  <si>
    <t>1500 - 61</t>
  </si>
  <si>
    <t>1500</t>
  </si>
  <si>
    <t>0.1568</t>
  </si>
  <si>
    <t>0.0463</t>
  </si>
  <si>
    <t>0.0528</t>
  </si>
  <si>
    <t>4631</t>
  </si>
  <si>
    <t>1750 - 91</t>
  </si>
  <si>
    <t>1.526</t>
  </si>
  <si>
    <t>0.0469</t>
  </si>
  <si>
    <t>5403</t>
  </si>
  <si>
    <t>2 - 1</t>
  </si>
  <si>
    <t>0.2576</t>
  </si>
  <si>
    <t>0.8747</t>
  </si>
  <si>
    <t>1.0373</t>
  </si>
  <si>
    <t>200.9</t>
  </si>
  <si>
    <t>2 - 3</t>
  </si>
  <si>
    <t>0.1487</t>
  </si>
  <si>
    <t>0.3204485</t>
  </si>
  <si>
    <t>0.8835</t>
  </si>
  <si>
    <t>1.0477</t>
  </si>
  <si>
    <t>202.9</t>
  </si>
  <si>
    <t>2 - 7</t>
  </si>
  <si>
    <t>0.2922</t>
  </si>
  <si>
    <t>0.8922</t>
  </si>
  <si>
    <t>1.0580</t>
  </si>
  <si>
    <t>204.9</t>
  </si>
  <si>
    <t>2/0 - 1</t>
  </si>
  <si>
    <t xml:space="preserve"> 2/0</t>
  </si>
  <si>
    <t>0.4322</t>
  </si>
  <si>
    <t>0.5130</t>
  </si>
  <si>
    <t>402.6</t>
  </si>
  <si>
    <t>2/0 - 19</t>
  </si>
  <si>
    <t>0.4185</t>
  </si>
  <si>
    <t>0.4454</t>
  </si>
  <si>
    <t>0.5280</t>
  </si>
  <si>
    <t>410.9766139494</t>
  </si>
  <si>
    <t>2/0 - 7</t>
  </si>
  <si>
    <t>0.4137</t>
  </si>
  <si>
    <t>410.9974857198</t>
  </si>
  <si>
    <t>2000 - 91</t>
  </si>
  <si>
    <t>1.63</t>
  </si>
  <si>
    <t>0.0379</t>
  </si>
  <si>
    <t>0.0426</t>
  </si>
  <si>
    <t>6175</t>
  </si>
  <si>
    <t>250 - 12</t>
  </si>
  <si>
    <t>0.5995665</t>
  </si>
  <si>
    <t>0.2381</t>
  </si>
  <si>
    <t>0.2819</t>
  </si>
  <si>
    <t>771.4832492952</t>
  </si>
  <si>
    <t>250 - 19</t>
  </si>
  <si>
    <t>0.5735</t>
  </si>
  <si>
    <t>771.7791282534</t>
  </si>
  <si>
    <t>250 - 37</t>
  </si>
  <si>
    <t>0.0822</t>
  </si>
  <si>
    <t>0.5754</t>
  </si>
  <si>
    <t>771.8945096232</t>
  </si>
  <si>
    <t>3 - 1</t>
  </si>
  <si>
    <t>1.1030</t>
  </si>
  <si>
    <t>1.3080</t>
  </si>
  <si>
    <t>159.3</t>
  </si>
  <si>
    <t>3 - 3</t>
  </si>
  <si>
    <t>0.2855375</t>
  </si>
  <si>
    <t>1.1140</t>
  </si>
  <si>
    <t>1.3211</t>
  </si>
  <si>
    <t>3 - 7</t>
  </si>
  <si>
    <t>0.0867</t>
  </si>
  <si>
    <t>0.2601</t>
  </si>
  <si>
    <t>1.1250</t>
  </si>
  <si>
    <t>1.3342</t>
  </si>
  <si>
    <t>162.4608898542</t>
  </si>
  <si>
    <t>3/0 - 1</t>
  </si>
  <si>
    <t xml:space="preserve"> 3/0</t>
  </si>
  <si>
    <t>0.4096</t>
  </si>
  <si>
    <t>0.3432</t>
  </si>
  <si>
    <t>0.4072</t>
  </si>
  <si>
    <t>507.8</t>
  </si>
  <si>
    <t>3/0 - 12</t>
  </si>
  <si>
    <t>0.4915365</t>
  </si>
  <si>
    <t>0.3536</t>
  </si>
  <si>
    <t>0.4191</t>
  </si>
  <si>
    <t>518.5173920472</t>
  </si>
  <si>
    <t>3/0 - 19</t>
  </si>
  <si>
    <t>0.452</t>
  </si>
  <si>
    <t>518.3</t>
  </si>
  <si>
    <t>3/0 - 7</t>
  </si>
  <si>
    <t>0.4644</t>
  </si>
  <si>
    <t>517.9079116512</t>
  </si>
  <si>
    <t>300 - 12</t>
  </si>
  <si>
    <t>0.6569055</t>
  </si>
  <si>
    <t>0.1989</t>
  </si>
  <si>
    <t>0.2353</t>
  </si>
  <si>
    <t>926.0993483928</t>
  </si>
  <si>
    <t>300 - 19</t>
  </si>
  <si>
    <t>0.6285</t>
  </si>
  <si>
    <t>926.9082529974</t>
  </si>
  <si>
    <t>300 - 37</t>
  </si>
  <si>
    <t>0.09</t>
  </si>
  <si>
    <t>925.335738</t>
  </si>
  <si>
    <t>350 - 12</t>
  </si>
  <si>
    <t>0.709674</t>
  </si>
  <si>
    <t>0.2021</t>
  </si>
  <si>
    <t>1080.8603148672</t>
  </si>
  <si>
    <t>350 - 19</t>
  </si>
  <si>
    <t>0.6785</t>
  </si>
  <si>
    <t>1080.2540146374</t>
  </si>
  <si>
    <t>350 - 37</t>
  </si>
  <si>
    <t>0.6811</t>
  </si>
  <si>
    <t>1081.5335529642</t>
  </si>
  <si>
    <t>4 - 1</t>
  </si>
  <si>
    <t>1.3904</t>
  </si>
  <si>
    <t>1.6488</t>
  </si>
  <si>
    <t>126.3</t>
  </si>
  <si>
    <t>4 - 3</t>
  </si>
  <si>
    <t>0.118</t>
  </si>
  <si>
    <t>0.25429</t>
  </si>
  <si>
    <t>1.4043</t>
  </si>
  <si>
    <t>1.6653</t>
  </si>
  <si>
    <t>127.6</t>
  </si>
  <si>
    <t>4 - 7</t>
  </si>
  <si>
    <t>1.4182</t>
  </si>
  <si>
    <t>1.6818</t>
  </si>
  <si>
    <t>4/0 - 1</t>
  </si>
  <si>
    <t>0.46</t>
  </si>
  <si>
    <t>640.5</t>
  </si>
  <si>
    <t>4/0 - 12</t>
  </si>
  <si>
    <t>0.1328</t>
  </si>
  <si>
    <t>0.551784</t>
  </si>
  <si>
    <t>0.3327</t>
  </si>
  <si>
    <t>653.4163372032</t>
  </si>
  <si>
    <t>4/0 - 19</t>
  </si>
  <si>
    <t>0.1055</t>
  </si>
  <si>
    <t>0.5275</t>
  </si>
  <si>
    <t>652.936749615</t>
  </si>
  <si>
    <t>4/0 - 7</t>
  </si>
  <si>
    <t>0.5217</t>
  </si>
  <si>
    <t>653.5966186638</t>
  </si>
  <si>
    <t>400 - 19</t>
  </si>
  <si>
    <t>0.7255</t>
  </si>
  <si>
    <t>0.1501</t>
  </si>
  <si>
    <t>1235.0968626726</t>
  </si>
  <si>
    <t>400 - 37</t>
  </si>
  <si>
    <t>0.104</t>
  </si>
  <si>
    <t>0.728</t>
  </si>
  <si>
    <t>1235.60880768</t>
  </si>
  <si>
    <t>450 - 19</t>
  </si>
  <si>
    <t>0.7695</t>
  </si>
  <si>
    <t>0.1339</t>
  </si>
  <si>
    <t>0.1580</t>
  </si>
  <si>
    <t>1389.4516323846</t>
  </si>
  <si>
    <t>450 - 37</t>
  </si>
  <si>
    <t>0.1103</t>
  </si>
  <si>
    <t>0.7721</t>
  </si>
  <si>
    <t>1389.8417121882</t>
  </si>
  <si>
    <t>5 - 1</t>
  </si>
  <si>
    <t>1.7537</t>
  </si>
  <si>
    <t>2.0798</t>
  </si>
  <si>
    <t>100.2</t>
  </si>
  <si>
    <t>500 - 19</t>
  </si>
  <si>
    <t>1543.3623212184</t>
  </si>
  <si>
    <t>500 - 37</t>
  </si>
  <si>
    <t>0.8134</t>
  </si>
  <si>
    <t>1542.5049731112</t>
  </si>
  <si>
    <t>6 - 1</t>
  </si>
  <si>
    <t>2.2114</t>
  </si>
  <si>
    <t>2.6226</t>
  </si>
  <si>
    <t>79.44</t>
  </si>
  <si>
    <t>6 - 7</t>
  </si>
  <si>
    <t>0.1836</t>
  </si>
  <si>
    <t>2.2556</t>
  </si>
  <si>
    <t>2.6751</t>
  </si>
  <si>
    <t>81</t>
  </si>
  <si>
    <t>600 - 37</t>
  </si>
  <si>
    <t>0.8911</t>
  </si>
  <si>
    <t>1851.2758002042</t>
  </si>
  <si>
    <t>600 - 61</t>
  </si>
  <si>
    <t>0.0992</t>
  </si>
  <si>
    <t>0.8928</t>
  </si>
  <si>
    <t>1853.3855471616</t>
  </si>
  <si>
    <t>7 - 1</t>
  </si>
  <si>
    <t>2.7870</t>
  </si>
  <si>
    <t>3.3053</t>
  </si>
  <si>
    <t>63.03</t>
  </si>
  <si>
    <t>700 - 37</t>
  </si>
  <si>
    <t>0.9625</t>
  </si>
  <si>
    <t>0.1033</t>
  </si>
  <si>
    <t>2159.830715625</t>
  </si>
  <si>
    <t>700 - 61</t>
  </si>
  <si>
    <t>0.9639</t>
  </si>
  <si>
    <t>2160.3363311754</t>
  </si>
  <si>
    <t>750 - 37</t>
  </si>
  <si>
    <t>0.9968</t>
  </si>
  <si>
    <t>2316.5106190848</t>
  </si>
  <si>
    <t>750 - 61</t>
  </si>
  <si>
    <t>0.9981</t>
  </si>
  <si>
    <t>2316.3571374714</t>
  </si>
  <si>
    <t>8 - 1</t>
  </si>
  <si>
    <t>3.5146</t>
  </si>
  <si>
    <t>4.1682</t>
  </si>
  <si>
    <t>49.98</t>
  </si>
  <si>
    <t>800 - 37</t>
  </si>
  <si>
    <t>800</t>
  </si>
  <si>
    <t>0.147</t>
  </si>
  <si>
    <t>1.029</t>
  </si>
  <si>
    <t>2468.59011882</t>
  </si>
  <si>
    <t>800 - 61</t>
  </si>
  <si>
    <t>1.0305</t>
  </si>
  <si>
    <t>2469.183698385</t>
  </si>
  <si>
    <t>900 - 37</t>
  </si>
  <si>
    <t>0.0703</t>
  </si>
  <si>
    <t>2780.11981728</t>
  </si>
  <si>
    <t>900 - 61</t>
  </si>
  <si>
    <t>1.0935</t>
  </si>
  <si>
    <t>2780.321279265</t>
  </si>
  <si>
    <t>Paste Errors</t>
  </si>
  <si>
    <t>VR2AAC</t>
  </si>
  <si>
    <t>Cockscomb/VR2 (2 x 900-37)</t>
  </si>
  <si>
    <t>1.638</t>
  </si>
  <si>
    <t>1688</t>
  </si>
  <si>
    <t>Marigold/VR2 (2 x 1113-61)</t>
  </si>
  <si>
    <t>1.824</t>
  </si>
  <si>
    <t>0.0563</t>
  </si>
  <si>
    <t>2087</t>
  </si>
  <si>
    <t>Camellia/VR2 (2 x 1000-61)</t>
  </si>
  <si>
    <t>1.728</t>
  </si>
  <si>
    <t>0.0526</t>
  </si>
  <si>
    <t>0.0610</t>
  </si>
  <si>
    <t>1874</t>
  </si>
  <si>
    <t>Larkspur/VR2 (2 x 1033.5-61)</t>
  </si>
  <si>
    <t>1.758</t>
  </si>
  <si>
    <t>0.0598</t>
  </si>
  <si>
    <t>1939</t>
  </si>
  <si>
    <t>Lilac/VR2          (2 x 795-61)</t>
  </si>
  <si>
    <t>1.542</t>
  </si>
  <si>
    <t>0.0636</t>
  </si>
  <si>
    <t>1491</t>
  </si>
  <si>
    <t>Bluebell/VR2 (2 x 1033.5-37)</t>
  </si>
  <si>
    <t>1.755</t>
  </si>
  <si>
    <t>1937</t>
  </si>
  <si>
    <t>Goldenrod/VR2 (2 x 954-61)</t>
  </si>
  <si>
    <t>1.689</t>
  </si>
  <si>
    <t>1790</t>
  </si>
  <si>
    <t>Magnolia/VR2 (2 x 954-37)</t>
  </si>
  <si>
    <t>1.686</t>
  </si>
  <si>
    <t>1789</t>
  </si>
  <si>
    <t>Rose/VR2          (2 x #4)</t>
  </si>
  <si>
    <t>0.348</t>
  </si>
  <si>
    <t>1.1153</t>
  </si>
  <si>
    <t>1.3361</t>
  </si>
  <si>
    <t>78.30</t>
  </si>
  <si>
    <t>Lily/VR2              (2 x #3)</t>
  </si>
  <si>
    <t>0.39</t>
  </si>
  <si>
    <t>0.8854</t>
  </si>
  <si>
    <t>1.0606</t>
  </si>
  <si>
    <t>98.70</t>
  </si>
  <si>
    <t>Iris/VR2               (2 x #2)</t>
  </si>
  <si>
    <t>0.438</t>
  </si>
  <si>
    <t>0.7021</t>
  </si>
  <si>
    <t>0.8409</t>
  </si>
  <si>
    <t>124.5</t>
  </si>
  <si>
    <t>Pansy/VR2        (2 x #1)</t>
  </si>
  <si>
    <t>0.492</t>
  </si>
  <si>
    <t>0.5568</t>
  </si>
  <si>
    <t>0.6668</t>
  </si>
  <si>
    <t>156.9</t>
  </si>
  <si>
    <t>Poppy/VR2        (2 x #1/0)</t>
  </si>
  <si>
    <t>0.552</t>
  </si>
  <si>
    <t>0.4416</t>
  </si>
  <si>
    <t>0.5287</t>
  </si>
  <si>
    <t>198.1</t>
  </si>
  <si>
    <t>Aster/VR2          (2 x #2/0)</t>
  </si>
  <si>
    <t>0.621</t>
  </si>
  <si>
    <t>0.3507</t>
  </si>
  <si>
    <t>0.4198</t>
  </si>
  <si>
    <t>249.8</t>
  </si>
  <si>
    <t>Phlox/VR2         (2 x #3/0)</t>
  </si>
  <si>
    <t>0.696</t>
  </si>
  <si>
    <t>0.2786</t>
  </si>
  <si>
    <t>314.8</t>
  </si>
  <si>
    <t>Oxlip/VR2           (2 x #4/0)</t>
  </si>
  <si>
    <t>0.2214</t>
  </si>
  <si>
    <t>0.2648</t>
  </si>
  <si>
    <t>397.2</t>
  </si>
  <si>
    <t>Daisy/VR2          (2 x 266.8)</t>
  </si>
  <si>
    <t>0.2105</t>
  </si>
  <si>
    <t>501.0</t>
  </si>
  <si>
    <t>Laurel/VR2         (2 x 266.8-19)</t>
  </si>
  <si>
    <t>0.8895</t>
  </si>
  <si>
    <t>500.1</t>
  </si>
  <si>
    <t>Tulip/VR2           (2 x 336.4)</t>
  </si>
  <si>
    <t>0.999</t>
  </si>
  <si>
    <t>631.6</t>
  </si>
  <si>
    <t>Daffofil/VR2     (2 x 350-19)</t>
  </si>
  <si>
    <t>1.0185</t>
  </si>
  <si>
    <t>655.9</t>
  </si>
  <si>
    <t>Canna/VR2        (2 x 397.5)</t>
  </si>
  <si>
    <t>1.086</t>
  </si>
  <si>
    <t>746.5</t>
  </si>
  <si>
    <t>Cosmos/VR2   (2 x 477.0)</t>
  </si>
  <si>
    <t>1.1895</t>
  </si>
  <si>
    <t>894.6</t>
  </si>
  <si>
    <t>Syringa/VR2      (2 x 477-37)</t>
  </si>
  <si>
    <t>1.1925</t>
  </si>
  <si>
    <t>893.5</t>
  </si>
  <si>
    <t>Zinnia/VR2        (2 x 500-19)</t>
  </si>
  <si>
    <t>1.2165</t>
  </si>
  <si>
    <t>Hyacinth/VR2   (2 x 500-37)</t>
  </si>
  <si>
    <t>1.2195</t>
  </si>
  <si>
    <t>936.5</t>
  </si>
  <si>
    <t>Dahlia/VR2        (2 x 556.5)</t>
  </si>
  <si>
    <t>1.284</t>
  </si>
  <si>
    <t>Mistletoe/VR2  (2 x 556.5-37)</t>
  </si>
  <si>
    <t>1.287</t>
  </si>
  <si>
    <t>1043</t>
  </si>
  <si>
    <t>Meadowsweet/VR2 (2 x 600-37)</t>
  </si>
  <si>
    <t>1.3365</t>
  </si>
  <si>
    <t>0.0962</t>
  </si>
  <si>
    <t>Orchid/VR2       (2 x 636-37)</t>
  </si>
  <si>
    <t>Violet/VR2        (2 x 715.5-37)</t>
  </si>
  <si>
    <t>1.461</t>
  </si>
  <si>
    <t>Nasturtium/VR2 (2 x 715.5-61)</t>
  </si>
  <si>
    <t>1.4625</t>
  </si>
  <si>
    <t>1341</t>
  </si>
  <si>
    <t>Petunia/VR2    (2 x 750-37)</t>
  </si>
  <si>
    <t>1.4955</t>
  </si>
  <si>
    <t>0.0784</t>
  </si>
  <si>
    <t>1407</t>
  </si>
  <si>
    <t>Arbutus/VR2   (2 x 795-37)</t>
  </si>
  <si>
    <t>1.539</t>
  </si>
  <si>
    <t>VR2ACSR</t>
  </si>
  <si>
    <t>Cardinal/VR2</t>
  </si>
  <si>
    <t>1.794</t>
  </si>
  <si>
    <t>1797</t>
  </si>
  <si>
    <t>657</t>
  </si>
  <si>
    <t>Bittern/VR2</t>
  </si>
  <si>
    <t>2.206</t>
  </si>
  <si>
    <t>0.0452</t>
  </si>
  <si>
    <t>Swan/VR2</t>
  </si>
  <si>
    <t>0.375</t>
  </si>
  <si>
    <t>1.0976</t>
  </si>
  <si>
    <t>1.3884</t>
  </si>
  <si>
    <t>36.80</t>
  </si>
  <si>
    <t>Swallow/VR2</t>
  </si>
  <si>
    <t>0.4215</t>
  </si>
  <si>
    <t>5.98</t>
  </si>
  <si>
    <t>0.8713</t>
  </si>
  <si>
    <t>1.0978</t>
  </si>
  <si>
    <t>98.40</t>
  </si>
  <si>
    <t>46.60</t>
  </si>
  <si>
    <t>Sparrow/VR2</t>
  </si>
  <si>
    <t>0.474</t>
  </si>
  <si>
    <t>0.6909</t>
  </si>
  <si>
    <t>0.9007</t>
  </si>
  <si>
    <t>124.0</t>
  </si>
  <si>
    <t>58.70</t>
  </si>
  <si>
    <t>Robin/VR2</t>
  </si>
  <si>
    <t>0.5325</t>
  </si>
  <si>
    <t>0.5478</t>
  </si>
  <si>
    <t>0.7292</t>
  </si>
  <si>
    <t>156.3</t>
  </si>
  <si>
    <t>73.90</t>
  </si>
  <si>
    <t>Raven/VR2</t>
  </si>
  <si>
    <t>0.597</t>
  </si>
  <si>
    <t>0.4344</t>
  </si>
  <si>
    <t>0.5937</t>
  </si>
  <si>
    <t>93.40</t>
  </si>
  <si>
    <t>Quail/VR2</t>
  </si>
  <si>
    <t>0.6705</t>
  </si>
  <si>
    <t>0.3450</t>
  </si>
  <si>
    <t>0.4879</t>
  </si>
  <si>
    <t>248.4</t>
  </si>
  <si>
    <t>117.5</t>
  </si>
  <si>
    <t>Pigeon/VR2</t>
  </si>
  <si>
    <t>0.753</t>
  </si>
  <si>
    <t>0.4036</t>
  </si>
  <si>
    <t>313.2</t>
  </si>
  <si>
    <t>148.2</t>
  </si>
  <si>
    <t>Penguin/VR2</t>
  </si>
  <si>
    <t>0.8445</t>
  </si>
  <si>
    <t>0.3349</t>
  </si>
  <si>
    <t>187.0</t>
  </si>
  <si>
    <t>Jaeger/VR2</t>
  </si>
  <si>
    <t>0.1126</t>
  </si>
  <si>
    <t>10.14</t>
  </si>
  <si>
    <t>0.2046</t>
  </si>
  <si>
    <t>0.2446</t>
  </si>
  <si>
    <t>428.2</t>
  </si>
  <si>
    <t>67.20</t>
  </si>
  <si>
    <t>Waxwing/VR2</t>
  </si>
  <si>
    <t>0.9135</t>
  </si>
  <si>
    <t>0.2059</t>
  </si>
  <si>
    <t>500.3</t>
  </si>
  <si>
    <t>78.50</t>
  </si>
  <si>
    <t>Partridge/VR2</t>
  </si>
  <si>
    <t>0.2089</t>
  </si>
  <si>
    <t>503.1</t>
  </si>
  <si>
    <t>231.4</t>
  </si>
  <si>
    <t>Merlin/VR2</t>
  </si>
  <si>
    <t>0.1399</t>
  </si>
  <si>
    <t>0.1669</t>
  </si>
  <si>
    <t>631.2</t>
  </si>
  <si>
    <t>99.10</t>
  </si>
  <si>
    <t>Linnet/VR2</t>
  </si>
  <si>
    <t>1.08</t>
  </si>
  <si>
    <t>633.8</t>
  </si>
  <si>
    <t>291.2</t>
  </si>
  <si>
    <t>Oriole/VR2</t>
  </si>
  <si>
    <t>1.1115</t>
  </si>
  <si>
    <t>0.1631</t>
  </si>
  <si>
    <t>635</t>
  </si>
  <si>
    <t>418</t>
  </si>
  <si>
    <t>Chickadee/VR2</t>
  </si>
  <si>
    <t>1.1145</t>
  </si>
  <si>
    <t>0.1191</t>
  </si>
  <si>
    <t>117.1</t>
  </si>
  <si>
    <t>Brant/VR2</t>
  </si>
  <si>
    <t>0.2547</t>
  </si>
  <si>
    <t>1.158</t>
  </si>
  <si>
    <t>0.1403</t>
  </si>
  <si>
    <t>274</t>
  </si>
  <si>
    <t>Ptarmigan/VR2</t>
  </si>
  <si>
    <t>0.1194</t>
  </si>
  <si>
    <t>749.0</t>
  </si>
  <si>
    <t>146.4</t>
  </si>
  <si>
    <t>Ibis/VR2</t>
  </si>
  <si>
    <t>1.1745</t>
  </si>
  <si>
    <t>334.1</t>
  </si>
  <si>
    <t>Lark/VR2</t>
  </si>
  <si>
    <t>1.209</t>
  </si>
  <si>
    <t>0.1163</t>
  </si>
  <si>
    <t>751</t>
  </si>
  <si>
    <t>493</t>
  </si>
  <si>
    <t>Pelican/VR2</t>
  </si>
  <si>
    <t>1.221</t>
  </si>
  <si>
    <t>0.1001</t>
  </si>
  <si>
    <t>895.2</t>
  </si>
  <si>
    <t>Tailorbird/VR2</t>
  </si>
  <si>
    <t>0.1192</t>
  </si>
  <si>
    <t>899.1</t>
  </si>
  <si>
    <t>175.3</t>
  </si>
  <si>
    <t>Flicker/VR2</t>
  </si>
  <si>
    <t>1.269</t>
  </si>
  <si>
    <t>0.0997</t>
  </si>
  <si>
    <t>329.2</t>
  </si>
  <si>
    <t>Hawk/VR2</t>
  </si>
  <si>
    <t>413.1</t>
  </si>
  <si>
    <t>Hen/VR2</t>
  </si>
  <si>
    <t>1.3245</t>
  </si>
  <si>
    <t>901.7</t>
  </si>
  <si>
    <t>592.5</t>
  </si>
  <si>
    <t>Nightingale/VR2</t>
  </si>
  <si>
    <t>1.2705</t>
  </si>
  <si>
    <t>15.25</t>
  </si>
  <si>
    <t>0.0930</t>
  </si>
  <si>
    <t>0.1104</t>
  </si>
  <si>
    <t>Creeper/VR2</t>
  </si>
  <si>
    <t>0.1607</t>
  </si>
  <si>
    <t>1.2855</t>
  </si>
  <si>
    <t>0.0928</t>
  </si>
  <si>
    <t>969.3</t>
  </si>
  <si>
    <t>Osprey/VR2</t>
  </si>
  <si>
    <t>1.3185</t>
  </si>
  <si>
    <t>9.669</t>
  </si>
  <si>
    <t>0.1026</t>
  </si>
  <si>
    <t>163.8</t>
  </si>
  <si>
    <t>Tody/VR2</t>
  </si>
  <si>
    <t>0.1668</t>
  </si>
  <si>
    <t>0.2223</t>
  </si>
  <si>
    <t>1.335</t>
  </si>
  <si>
    <t>0.0868</t>
  </si>
  <si>
    <t>204.6</t>
  </si>
  <si>
    <t>Parakeet/VR2</t>
  </si>
  <si>
    <t>1.371</t>
  </si>
  <si>
    <t>0.1022</t>
  </si>
  <si>
    <t>1049</t>
  </si>
  <si>
    <t>383.6</t>
  </si>
  <si>
    <t>Dove/VR2</t>
  </si>
  <si>
    <t>1.3905</t>
  </si>
  <si>
    <t>0.0851</t>
  </si>
  <si>
    <t>0.1009</t>
  </si>
  <si>
    <t>482</t>
  </si>
  <si>
    <t>Eagle/VR2</t>
  </si>
  <si>
    <t>1.4295</t>
  </si>
  <si>
    <t>690</t>
  </si>
  <si>
    <t>Peacock/VR2</t>
  </si>
  <si>
    <t>1140</t>
  </si>
  <si>
    <t>417</t>
  </si>
  <si>
    <t>Squab/VR2</t>
  </si>
  <si>
    <t>1.449</t>
  </si>
  <si>
    <t>0.0932</t>
  </si>
  <si>
    <t>524</t>
  </si>
  <si>
    <t>Wood Duck/VR2</t>
  </si>
  <si>
    <t>1.491</t>
  </si>
  <si>
    <t>1142</t>
  </si>
  <si>
    <t>Teal/VR2</t>
  </si>
  <si>
    <t>0.0924</t>
  </si>
  <si>
    <t>735</t>
  </si>
  <si>
    <t>Swift/VR2</t>
  </si>
  <si>
    <t>1.395</t>
  </si>
  <si>
    <t>94</t>
  </si>
  <si>
    <t>Rook/VR2</t>
  </si>
  <si>
    <t>1.4655</t>
  </si>
  <si>
    <t>439</t>
  </si>
  <si>
    <t>Grosbeak/VR2</t>
  </si>
  <si>
    <t>1.485</t>
  </si>
  <si>
    <t>551</t>
  </si>
  <si>
    <t>Scoter/VR2</t>
  </si>
  <si>
    <t>1.5285</t>
  </si>
  <si>
    <t>789</t>
  </si>
  <si>
    <t>Egret/VR2</t>
  </si>
  <si>
    <t>773</t>
  </si>
  <si>
    <t>Flamingo/VR2</t>
  </si>
  <si>
    <t>0.333</t>
  </si>
  <si>
    <t>0.0855</t>
  </si>
  <si>
    <t>1256</t>
  </si>
  <si>
    <t>495</t>
  </si>
  <si>
    <t>Gannet/VR2</t>
  </si>
  <si>
    <t>1.521</t>
  </si>
  <si>
    <t>0.0721</t>
  </si>
  <si>
    <t>0.0850</t>
  </si>
  <si>
    <t>577</t>
  </si>
  <si>
    <t>Stilt/VR2</t>
  </si>
  <si>
    <t>1348</t>
  </si>
  <si>
    <t>Starling/VR2</t>
  </si>
  <si>
    <t>1.5765</t>
  </si>
  <si>
    <t>0.0675</t>
  </si>
  <si>
    <t>620</t>
  </si>
  <si>
    <t>Redwing/VR2</t>
  </si>
  <si>
    <t>1.6215</t>
  </si>
  <si>
    <t>869</t>
  </si>
  <si>
    <t>Coot/VR2</t>
  </si>
  <si>
    <t>1.56</t>
  </si>
  <si>
    <t>0.0631</t>
  </si>
  <si>
    <t>1490</t>
  </si>
  <si>
    <t>117</t>
  </si>
  <si>
    <t>Tern/VR2</t>
  </si>
  <si>
    <t>1.5945</t>
  </si>
  <si>
    <t>0.0740</t>
  </si>
  <si>
    <t>Cuckoo/VR2</t>
  </si>
  <si>
    <t>0.0619</t>
  </si>
  <si>
    <t>0.0727</t>
  </si>
  <si>
    <t>Condor/VR2</t>
  </si>
  <si>
    <t>548</t>
  </si>
  <si>
    <t>Drake/VR2</t>
  </si>
  <si>
    <t>1.662</t>
  </si>
  <si>
    <t>688</t>
  </si>
  <si>
    <t>Mallard/VR2</t>
  </si>
  <si>
    <t>1.71</t>
  </si>
  <si>
    <t>Ruddy/VR2</t>
  </si>
  <si>
    <t>1.6965</t>
  </si>
  <si>
    <t>0.0564</t>
  </si>
  <si>
    <t>1695</t>
  </si>
  <si>
    <t>331</t>
  </si>
  <si>
    <t>Canary/VR2</t>
  </si>
  <si>
    <t>1.743</t>
  </si>
  <si>
    <t>621</t>
  </si>
  <si>
    <t>Rail/VR2</t>
  </si>
  <si>
    <t>1.7475</t>
  </si>
  <si>
    <t>351</t>
  </si>
  <si>
    <t>Ortolan/VR2</t>
  </si>
  <si>
    <t>1.818</t>
  </si>
  <si>
    <t>0.0503</t>
  </si>
  <si>
    <t>0.5871</t>
  </si>
  <si>
    <t>1947</t>
  </si>
  <si>
    <t>380</t>
  </si>
  <si>
    <t>Curlew/VR2</t>
  </si>
  <si>
    <t>1.8675</t>
  </si>
  <si>
    <t>0.0590</t>
  </si>
  <si>
    <t>712</t>
  </si>
  <si>
    <t>Bluejay/VR2</t>
  </si>
  <si>
    <t>1.8885</t>
  </si>
  <si>
    <t>0.0552</t>
  </si>
  <si>
    <t>2097</t>
  </si>
  <si>
    <t>409</t>
  </si>
  <si>
    <t>Finch/VR2</t>
  </si>
  <si>
    <t>1.9395</t>
  </si>
  <si>
    <t>2107</t>
  </si>
  <si>
    <t>Table from SWRate-v4.2 CondData.mdb</t>
  </si>
  <si>
    <t>RateKit US Database</t>
  </si>
  <si>
    <t>RateKit SI Database</t>
  </si>
  <si>
    <t>Conductor Tables - "Electric Power Distribution Engineering" (Turan Gonen) Second Edition. Appendix A.</t>
  </si>
  <si>
    <t>CU- Hard Drawn</t>
  </si>
  <si>
    <t>CU- Anaconda Hollow</t>
  </si>
  <si>
    <t>CU- HH Hollow</t>
  </si>
  <si>
    <t>AL- Alcoa Hard Drawn</t>
  </si>
  <si>
    <t>CU- Copperweld</t>
  </si>
  <si>
    <t>AL- Alumoweld Strand OH Ground Wire</t>
  </si>
  <si>
    <t>Uniqueness</t>
  </si>
  <si>
    <t>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</si>
</sst>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 applyAlignment="1">
      <alignment wrapText="1"/>
    </xf>
    <xf numFmtId="0" fontId="0" fillId="3" borderId="0" xfId="3" applyNumberFormat="1" applyFont="1" applyAlignment="1">
      <alignment wrapText="1"/>
    </xf>
    <xf numFmtId="0" fontId="1" fillId="4" borderId="0" xfId="4" applyNumberFormat="1" applyAlignment="1">
      <alignment wrapText="1"/>
    </xf>
    <xf numFmtId="0" fontId="0" fillId="5" borderId="0" xfId="5" applyNumberFormat="1" applyFont="1" applyAlignment="1">
      <alignment wrapText="1"/>
    </xf>
    <xf numFmtId="0" fontId="0" fillId="0" borderId="0" xfId="0" applyNumberFormat="1" applyAlignment="1">
      <alignment horizontal="left" textRotation="90" wrapText="1"/>
    </xf>
    <xf numFmtId="0" fontId="0" fillId="0" borderId="0" xfId="0" applyNumberFormat="1" applyAlignment="1">
      <alignment textRotation="90" wrapText="1"/>
    </xf>
    <xf numFmtId="0" fontId="1" fillId="3" borderId="0" xfId="3" applyNumberFormat="1" applyAlignment="1">
      <alignment wrapText="1"/>
    </xf>
    <xf numFmtId="0" fontId="1" fillId="5" borderId="0" xfId="5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3" fillId="2" borderId="1" xfId="2" applyNumberFormat="1" applyAlignment="1">
      <alignment wrapText="1"/>
    </xf>
    <xf numFmtId="0" fontId="6" fillId="0" borderId="0" xfId="6" applyNumberFormat="1" applyAlignment="1"/>
    <xf numFmtId="0" fontId="2" fillId="2" borderId="2" xfId="1" applyNumberFormat="1" applyAlignment="1">
      <alignment wrapText="1"/>
    </xf>
    <xf numFmtId="49" fontId="0" fillId="0" borderId="0" xfId="0" applyNumberFormat="1"/>
    <xf numFmtId="0" fontId="4" fillId="6" borderId="3" xfId="0" applyNumberFormat="1" applyFont="1" applyFill="1" applyBorder="1" applyAlignment="1">
      <alignment horizontal="center" vertical="center" wrapText="1"/>
    </xf>
    <xf numFmtId="0" fontId="3" fillId="2" borderId="11" xfId="2" applyNumberFormat="1" applyFont="1" applyFill="1" applyBorder="1" applyAlignment="1">
      <alignment horizontal="center" wrapText="1"/>
    </xf>
    <xf numFmtId="0" fontId="3" fillId="2" borderId="12" xfId="2" applyNumberFormat="1" applyFont="1" applyFill="1" applyBorder="1" applyAlignment="1">
      <alignment horizontal="center" wrapText="1"/>
    </xf>
    <xf numFmtId="0" fontId="3" fillId="2" borderId="13" xfId="2" applyNumberFormat="1" applyFont="1" applyFill="1" applyBorder="1" applyAlignment="1">
      <alignment horizontal="center" wrapText="1"/>
    </xf>
    <xf numFmtId="0" fontId="2" fillId="2" borderId="2" xfId="1" applyNumberFormat="1" applyAlignment="1">
      <alignment horizontal="center" wrapText="1"/>
    </xf>
    <xf numFmtId="0" fontId="4" fillId="6" borderId="4" xfId="0" applyNumberFormat="1" applyFont="1" applyFill="1" applyBorder="1" applyAlignment="1">
      <alignment horizontal="center" wrapText="1"/>
    </xf>
    <xf numFmtId="0" fontId="4" fillId="6" borderId="5" xfId="0" applyNumberFormat="1" applyFont="1" applyFill="1" applyBorder="1" applyAlignment="1">
      <alignment horizontal="center" wrapText="1"/>
    </xf>
    <xf numFmtId="0" fontId="4" fillId="6" borderId="6" xfId="0" applyNumberFormat="1" applyFont="1" applyFill="1" applyBorder="1" applyAlignment="1">
      <alignment horizontal="center" wrapText="1"/>
    </xf>
    <xf numFmtId="0" fontId="4" fillId="6" borderId="7" xfId="0" applyNumberFormat="1" applyFont="1" applyFill="1" applyBorder="1" applyAlignment="1">
      <alignment horizontal="center" wrapText="1"/>
    </xf>
    <xf numFmtId="0" fontId="4" fillId="6" borderId="8" xfId="0" applyNumberFormat="1" applyFont="1" applyFill="1" applyBorder="1" applyAlignment="1">
      <alignment horizontal="center" wrapText="1"/>
    </xf>
    <xf numFmtId="0" fontId="4" fillId="6" borderId="9" xfId="0" applyNumberFormat="1" applyFont="1" applyFill="1" applyBorder="1" applyAlignment="1">
      <alignment horizontal="center" wrapText="1"/>
    </xf>
    <xf numFmtId="0" fontId="4" fillId="6" borderId="10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/>
    </xf>
  </cellXfs>
  <cellStyles count="7">
    <cellStyle name="20% - Accent1" xfId="3" builtinId="30"/>
    <cellStyle name="20% - Accent2" xfId="4" builtinId="34"/>
    <cellStyle name="20% - Accent4" xfId="5" builtinId="42"/>
    <cellStyle name="Calculation" xfId="2" builtinId="22"/>
    <cellStyle name="Hyperlink" xfId="6" builtinId="8"/>
    <cellStyle name="Normal" xfId="0" builtinId="0"/>
    <cellStyle name="Output" xfId="1" builtinId="21"/>
  </cellStyles>
  <dxfs count="5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0</xdr:colOff>
      <xdr:row>2</xdr:row>
      <xdr:rowOff>0</xdr:rowOff>
    </xdr:from>
    <xdr:to>
      <xdr:col>62</xdr:col>
      <xdr:colOff>284069</xdr:colOff>
      <xdr:row>13</xdr:row>
      <xdr:rowOff>18663</xdr:rowOff>
    </xdr:to>
    <xdr:pic>
      <xdr:nvPicPr>
        <xdr:cNvPr id="4" name="Picture 3" descr="values for conductors at any temperature other than the standard temperature (usually specified at 20 Celsius) on the specific resistance table must be determined through yet another formula">
          <a:extLst>
            <a:ext uri="{FF2B5EF4-FFF2-40B4-BE49-F238E27FC236}">
              <a16:creationId xmlns:a16="http://schemas.microsoft.com/office/drawing/2014/main" id="{AD1503CE-15A3-4256-86F0-3082EEB9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91471" y="829235"/>
          <a:ext cx="3914775" cy="2876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D2B64-DD8F-4BAA-BFD7-EFD5FAA24C99}" name="Table2" displayName="Table2" ref="A3:AU272" totalsRowShown="0" headerRowDxfId="56" dataDxfId="55">
  <autoFilter ref="A3:AU272" xr:uid="{FEE6F9C3-38A6-4CB9-99B6-98CB831E172D}"/>
  <tableColumns count="47">
    <tableColumn id="1" xr3:uid="{CF5596BC-43D8-495C-9EA2-BB92A1A28D83}" name="Type" dataDxfId="54"/>
    <tableColumn id="2" xr3:uid="{A04EF20B-4537-4CCE-880A-7DBCA090BE58}" name="Size of Conductor Circular Mils" dataDxfId="53"/>
    <tableColumn id="3" xr3:uid="{446A38A4-3FD5-41D4-A938-76F31A40C2E8}" name="AWG or B&amp;S" dataDxfId="52"/>
    <tableColumn id="4" xr3:uid="{FEE91CB3-7C7F-48D4-A254-CC5644910676}" name="Design Number" dataDxfId="51"/>
    <tableColumn id="5" xr3:uid="{26389858-A77D-4FA2-9D4B-19F93E2CF601}" name="AL Strands" dataDxfId="50"/>
    <tableColumn id="6" xr3:uid="{982CE218-7EEE-4DEA-8EB7-A1D58B2A8E46}" name="AL Layers" dataDxfId="49"/>
    <tableColumn id="7" xr3:uid="{818BB81A-E630-483B-BCD5-5A0221F12A53}" name="AL Strand Dia" dataDxfId="48"/>
    <tableColumn id="8" xr3:uid="{EC3B0C1D-4618-4CB8-8AE1-54C76027FBE0}" name="ST Strands" dataDxfId="47"/>
    <tableColumn id="9" xr3:uid="{811EA8C9-3938-4ED8-B594-A24B8D01AEBE}" name="ST Dia" dataDxfId="46"/>
    <tableColumn id="10" xr3:uid="{03853B2B-08B0-404F-A751-B7919839D7C6}" name="Number of Strands" dataDxfId="45"/>
    <tableColumn id="11" xr3:uid="{7FF8395E-764F-412E-AB8A-8261802E5406}" name="Diameter of Individual Strands (in)" dataDxfId="44"/>
    <tableColumn id="12" xr3:uid="{4968AC06-36D9-47BA-9580-36CE1BC0381D}" name="Diameter (in)" dataDxfId="43"/>
    <tableColumn id="13" xr3:uid="{F4A3CF45-681C-4DB2-A769-74DC1AB89168}" name="Wall Thickness (in)" dataDxfId="42"/>
    <tableColumn id="14" xr3:uid="{A5DE1E8C-4532-47C1-83D8-91FE6BBBDE4B}" name="Outside Diameter (in)" dataDxfId="41"/>
    <tableColumn id="15" xr3:uid="{DED257EB-BD86-4E4D-B493-A90A081F48FB}" name="Breaking Strength (lb)" dataDxfId="40"/>
    <tableColumn id="16" xr3:uid="{81737BFB-78A8-4104-8EAA-EA7853EC5EB6}" name="Weight (Ib/mi)" dataDxfId="39"/>
    <tableColumn id="17" xr3:uid="{4F440030-8DF1-43FF-BDB9-FA62087C3421}" name="Approx Current Carrying Capacity (amps)" dataDxfId="38"/>
    <tableColumn id="18" xr3:uid="{90796B41-8FAF-4EDF-83CD-92C99AB3C08D}" name="Geometric Mean_x000a_Radius at 60 Cycles (ft)" dataDxfId="37"/>
    <tableColumn id="19" xr3:uid="{2078F7C7-86A4-4D29-BA5E-792A204016D3}" name="DC" dataDxfId="36"/>
    <tableColumn id="20" xr3:uid="{1714FC94-9A9B-4FA4-8B27-0B8A1DEEE031}" name="25 Cycles" dataDxfId="35"/>
    <tableColumn id="21" xr3:uid="{FA24E3F0-92DC-4EA9-AA5A-766F16097382}" name="50 Cycles" dataDxfId="34"/>
    <tableColumn id="22" xr3:uid="{77253DAC-1B99-4658-BAAF-D50F8B97174B}" name="60 Cycles" dataDxfId="33"/>
    <tableColumn id="23" xr3:uid="{8A62FE18-07EC-4357-A3F6-5B6FFFB77EE3}" name="DC2" dataDxfId="32"/>
    <tableColumn id="24" xr3:uid="{208686EB-6E69-4102-9264-4AA3C4824194}" name="25 Cycles3" dataDxfId="31"/>
    <tableColumn id="25" xr3:uid="{5A4ACF20-BBC2-4F2A-A2EC-DE87929FB02B}" name="50 Cycles4" dataDxfId="30"/>
    <tableColumn id="26" xr3:uid="{63216A1E-39AB-4DC2-8E8C-DE9412201AEA}" name="60 Cycles5" dataDxfId="29"/>
    <tableColumn id="27" xr3:uid="{B5C01114-7E60-446C-9788-809E48DF9468}" name="25 Cycles6" dataDxfId="28"/>
    <tableColumn id="28" xr3:uid="{1AE8CBDF-67D8-481B-842F-125734DEFE1C}" name="50 Cycles7" dataDxfId="27"/>
    <tableColumn id="29" xr3:uid="{7E3EA9CC-6F0C-4B77-B674-D141FA4B01B5}" name="60 Cycles8" dataDxfId="26"/>
    <tableColumn id="30" xr3:uid="{14A05A7C-1B6E-4D97-91A6-AF007F80609B}" name="25 Cycles9" dataDxfId="25"/>
    <tableColumn id="31" xr3:uid="{A0170CE2-975D-4251-9F5B-94A35BF80B36}" name="50 Cycles10" dataDxfId="24"/>
    <tableColumn id="32" xr3:uid="{F2955BCB-C5CF-481D-9045-755DF64DC3BC}" name="60 Cycles11" dataDxfId="23"/>
    <tableColumn id="34" xr3:uid="{8E8E4A14-10DA-45C1-8073-3BB81A3713D1}" name="DC Resistance @ 25C (Ω/mi)" dataDxfId="22">
      <calculatedColumnFormula>Table2[[#This Row],[DC]]</calculatedColumnFormula>
    </tableColumn>
    <tableColumn id="41" xr3:uid="{5D970458-A625-41A2-BCDF-02E816134C48}" name="DC Resistance @ 20C (Ω/mi)" dataDxfId="21">
      <calculatedColumnFormula>Table2[[#This Row],[DC Resistance @ 25C (Ω/mi)]]*(1+Table2[[#This Row],[alpha]]*(20-25))</calculatedColumnFormula>
    </tableColumn>
    <tableColumn id="35" xr3:uid="{D365400C-C670-4E7F-AC2F-806EBE0F419A}" name="Outer Diameter (in)" dataDxfId="20">
      <calculatedColumnFormula>Table2[[#This Row],[Outside Diameter (in)]]</calculatedColumnFormula>
    </tableColumn>
    <tableColumn id="36" xr3:uid="{285B3C47-E8FF-4696-8686-2E721A83C96C}" name="GMR (ft)" dataDxfId="19">
      <calculatedColumnFormula>Table2[[#This Row],[Geometric Mean
Radius at 60 Cycles (ft)]]</calculatedColumnFormula>
    </tableColumn>
    <tableColumn id="40" xr3:uid="{23070070-56F5-4EA8-B739-25CCCD39E8AE}" name="Type Index" dataDxfId="18">
      <calculatedColumnFormula>MATCH(Table2[[#This Row],[Type]],Table3[Type],0)</calculatedColumnFormula>
    </tableColumn>
    <tableColumn id="39" xr3:uid="{819B9624-BB75-4C4B-BEAC-1E45BBFB9377}" name="alpha" dataDxfId="17">
      <calculatedColumnFormula array="1">INDEX(Table3[alpha],Table2[[#This Row],[Type Index]])</calculatedColumnFormula>
    </tableColumn>
    <tableColumn id="33" xr3:uid="{C5FC9465-35BD-4EBB-ACAD-471852811A2A}" name="ID" dataDxfId="16">
      <calculatedColumnFormula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calculatedColumnFormula>
    </tableColumn>
    <tableColumn id="43" xr3:uid="{C8CC7207-DBC2-4126-8E1A-28CCDF5B0C06}" name="Uniqueness" dataDxfId="15"/>
    <tableColumn id="47" xr3:uid="{A0E92085-5AC7-4499-B3E8-4FA6486514AC}" name="ID_" dataDxfId="14">
      <calculatedColumnFormula>Table2[[#This Row],[ID]]&amp;IF(ISBLANK(Table2[[#This Row],[Uniqueness]]),""," - "&amp;Table2[[#This Row],[Uniqueness]])</calculatedColumnFormula>
    </tableColumn>
    <tableColumn id="45" xr3:uid="{9F0ABAFD-5FBD-4C5C-BDB8-88101FD0836C}" name="GMR (mm)" dataDxfId="13">
      <calculatedColumnFormula>CONVERT(Table2[[#This Row],[GMR (ft)]],"ft","mm")</calculatedColumnFormula>
    </tableColumn>
    <tableColumn id="44" xr3:uid="{2623A951-0B44-4B32-A55F-D48B4A6BC75A}" name="Outer Diameter (mm)" dataDxfId="12">
      <calculatedColumnFormula>CONVERT(Table2[[#This Row],[Outer Diameter (in)]],"in","mm")</calculatedColumnFormula>
    </tableColumn>
    <tableColumn id="37" xr3:uid="{67EA2AA8-AB40-4541-AA67-B5B029DE259E}" name="MOT (C)" dataDxfId="11">
      <calculatedColumnFormula array="1">INDEX(Table3[MOT (C)],Table2[[#This Row],[Type Index]])</calculatedColumnFormula>
    </tableColumn>
    <tableColumn id="42" xr3:uid="{0A6FCC38-80EF-4E1F-B9C5-B89D062F8663}" name="DC Resistance_x000a_@ 20C (Ω/km)" dataDxfId="10">
      <calculatedColumnFormula>Table2[[#This Row],[DC Resistance @ 20C (Ω/mi)]]/CONVERT(1,"mi","km")</calculatedColumnFormula>
    </tableColumn>
    <tableColumn id="38" xr3:uid="{19C09176-2E92-4555-A61A-16DB3D04AD61}" name="Rating (kA)" dataDxfId="9">
      <calculatedColumnFormula>Table2[[#This Row],[Approx Current Carrying Capacity (amps)]]/1000</calculatedColumnFormula>
    </tableColumn>
    <tableColumn id="46" xr3:uid="{DBF177FD-E470-42AE-9CD7-6D0BE51E27D9}" name="DC Resistance_x000a_@ MOT (Ω/km)" dataDxfId="8">
      <calculatedColumnFormula>Table2[[#This Row],[DC Resistance
@ 20C (Ω/km)]]*(1+Table2[[#This Row],[alpha]]*(Table2[[#This Row],[MOT (C)]]-20))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47989D-C596-464D-957B-6AB029A9C557}" name="Table3" displayName="Table3" ref="AX3:AZ10" totalsRowShown="0">
  <autoFilter ref="AX3:AZ10" xr:uid="{7C6F6A32-D629-4612-9A38-86CBA1A36286}"/>
  <tableColumns count="3">
    <tableColumn id="1" xr3:uid="{9EB372E7-8B1C-4F1B-A671-1F31FA1BB4E7}" name="Type"/>
    <tableColumn id="2" xr3:uid="{A3CAF49E-C7B0-4CE6-B62B-BBDEF5B1F981}" name="MOT (C)" dataDxfId="7"/>
    <tableColumn id="3" xr3:uid="{9057F121-4224-442A-850B-772E7DFB55BA}" name="alph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734D1F-F727-4F81-9C04-33544FFA69AA}" name="tConductorAlpha" displayName="tConductorAlpha" ref="BC3:BD18" totalsRowShown="0">
  <autoFilter ref="BC3:BD18" xr:uid="{586249CE-D406-4A18-98BA-55CAD3FC0B79}"/>
  <tableColumns count="2">
    <tableColumn id="1" xr3:uid="{F0FA17E8-E9F4-42D0-9D6A-BBA000B40142}" name="Material"/>
    <tableColumn id="3" xr3:uid="{365C5920-AECF-49C8-9606-1F8E066A4E5C}" name="alph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D61B7-7384-4524-94CF-FA084698DE7B}" name="Table1" displayName="Table1" ref="A2:O895" totalsRowShown="0">
  <autoFilter ref="A2:O895" xr:uid="{B6FB4BC5-72DF-4BC7-BC7E-180285610BCF}"/>
  <tableColumns count="15">
    <tableColumn id="1" xr3:uid="{C7581E7C-87A3-42B7-A27E-5180E85CDBB1}" name="Conductor_SI" dataDxfId="5"/>
    <tableColumn id="2" xr3:uid="{6F039E65-9AA9-431A-BD02-32BB44619AC4}" name="Rac@25C"/>
    <tableColumn id="3" xr3:uid="{934A2FEA-1911-4B9B-8BC0-38F6979AEA0D}" name="Rac@75C"/>
    <tableColumn id="4" xr3:uid="{85B6AD25-2BDC-481E-A973-EFA9BD087A3F}" name="Alum"/>
    <tableColumn id="5" xr3:uid="{E9F2EE6B-383B-4948-BEFA-B6AC2EA81879}" name="OD"/>
    <tableColumn id="6" xr3:uid="{896ED431-4DCD-40B6-A344-1E224FDC35B0}" name="CDR_Type"/>
    <tableColumn id="7" xr3:uid="{A5DDFCE8-D91F-4403-8984-6318059804F2}" name="Strand_Ratio" dataDxfId="4"/>
    <tableColumn id="8" xr3:uid="{496DA158-7EE3-4936-9E36-E427025EB42C}" name="Diam-Outer"/>
    <tableColumn id="9" xr3:uid="{66424324-8C3E-44F0-90D3-E7C8322FF38C}" name="UTS"/>
    <tableColumn id="10" xr3:uid="{B527E4D3-2775-4ECA-B934-E9B3EDD655B0}" name="Area"/>
    <tableColumn id="11" xr3:uid="{21A39FED-AA74-4045-96C0-6C304FFC1361}" name="Std-OL"/>
    <tableColumn id="12" xr3:uid="{FB65E5AD-2687-4F9C-B3BA-8D0EC2268545}" name="Weight"/>
    <tableColumn id="13" xr3:uid="{22FE5B14-FFD8-4697-AF93-317877007BE3}" name="Diam-Inner"/>
    <tableColumn id="14" xr3:uid="{4C9284FB-B2E2-42D7-AE76-A976C5519D1E}" name="b"/>
    <tableColumn id="15" xr3:uid="{F25DFB6D-4DBC-4569-ADF6-C5782F143AC1}" name="m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43A1A-A404-4FCE-9FC6-A550C23B90A3}" name="Table5" displayName="Table5" ref="A2:O895" totalsRowShown="0">
  <autoFilter ref="A2:O895" xr:uid="{E3E9BBA8-9CAB-4AFC-BE92-A91299760058}"/>
  <tableColumns count="15">
    <tableColumn id="1" xr3:uid="{C14D7A99-6963-4CC4-A535-41FB130D7CFD}" name="Conductor_US" dataDxfId="3"/>
    <tableColumn id="2" xr3:uid="{22468F09-C1B8-4B54-8646-7DC9AA9E8133}" name="Rac@25C"/>
    <tableColumn id="3" xr3:uid="{D4D9A354-E430-4246-A717-34D29480CD4A}" name="Rac@75C"/>
    <tableColumn id="4" xr3:uid="{FA4BEF7B-9F6B-4EB8-8B3B-F361A104540A}" name="Alum_kcmil"/>
    <tableColumn id="5" xr3:uid="{1607162D-4CA2-4143-91B7-61146AE46928}" name="OD"/>
    <tableColumn id="6" xr3:uid="{8CC38363-ECC9-4A7D-AF61-EF7AD37796AB}" name="CDR_Type"/>
    <tableColumn id="7" xr3:uid="{B45D4F81-7EC3-4146-BF95-7BE86BF33C59}" name="Strand_Ratio" dataDxfId="2"/>
    <tableColumn id="8" xr3:uid="{B7CA1375-C5FA-47B6-B926-4E64DF256C91}" name="Diam-Outer"/>
    <tableColumn id="9" xr3:uid="{3317949E-7BF8-4D23-BF2F-CBC6024D9049}" name="UTS"/>
    <tableColumn id="10" xr3:uid="{6476B7BD-69EE-4F03-ADE3-86F4D621E877}" name="Area"/>
    <tableColumn id="11" xr3:uid="{592EA63B-6C9B-4B76-8D99-346C16A620E9}" name="Std-OL"/>
    <tableColumn id="12" xr3:uid="{9C2910FF-7B2E-4BFA-890D-B8268084FDB5}" name="Weight"/>
    <tableColumn id="13" xr3:uid="{039C0F2D-0C75-4AAC-8EBB-23AE4139DBC7}" name="Diam-Inner"/>
    <tableColumn id="14" xr3:uid="{FEDA2AD4-D95F-451F-A837-F88138913D33}" name="b"/>
    <tableColumn id="15" xr3:uid="{3A87B9B2-8F81-471A-9E60-BDCC882EEEA4}" name="m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3225B9-ED80-413C-A014-E73A9B8FC654}" name="Table7" displayName="Table7" ref="A2:R952" totalsRowShown="0">
  <autoFilter ref="A2:R952" xr:uid="{C439CE71-6200-4AE7-87D6-4DD55BCB631D}"/>
  <tableColumns count="18">
    <tableColumn id="1" xr3:uid="{FDBDF47C-1B44-4FE9-AF43-4B5ADC1CF5BD}" name="Name" dataDxfId="1"/>
    <tableColumn id="2" xr3:uid="{9AD30F83-B235-4D6E-A350-E815B1199217}" name="CodeWord" dataDxfId="0"/>
    <tableColumn id="3" xr3:uid="{14C4D36C-275E-440E-B9C4-1234AF98550C}" name="Size"/>
    <tableColumn id="4" xr3:uid="{A68F4002-1999-4521-9A76-55F66297D1A6}" name="Cond Strand"/>
    <tableColumn id="5" xr3:uid="{F5E8E347-C959-45AA-A37D-5E57197F9E4E}" name="Core Strand"/>
    <tableColumn id="6" xr3:uid="{E20E6172-4A35-489C-8CEF-DBD41FC62E8E}" name="Cond Wire Dia"/>
    <tableColumn id="7" xr3:uid="{13DF9E89-887A-47EC-B40F-7E2131DDF835}" name="Core Wire Dia"/>
    <tableColumn id="8" xr3:uid="{7557CFCE-0742-4DDC-83AC-3CBCB985E84A}" name="Core OD"/>
    <tableColumn id="9" xr3:uid="{B45D432A-A695-4229-8A37-55D139CB8977}" name="Metal OD"/>
    <tableColumn id="10" xr3:uid="{474FB848-79D4-49A8-8BFB-04F42EAC7275}" name="Strand Lay"/>
    <tableColumn id="11" xr3:uid="{85D8CC46-3E4F-46E2-9954-7966CECA63AC}" name="TW Type"/>
    <tableColumn id="12" xr3:uid="{3B256F24-AF7C-4755-9B33-FE07DCCB6CBC}" name="TW Layers"/>
    <tableColumn id="13" xr3:uid="{5E76B1D2-6210-40E8-BFB8-2AFC892E298A}" name="Low Temp"/>
    <tableColumn id="14" xr3:uid="{CE123213-B424-4071-BC72-21A83C8B0F43}" name="Low Resistance"/>
    <tableColumn id="15" xr3:uid="{5801C7CF-ECD4-48D3-BAC9-BCDAEDF85FD1}" name="Hi Temp"/>
    <tableColumn id="16" xr3:uid="{7F979719-8272-43C6-BC88-87DBAC465A16}" name="Hi Resistance"/>
    <tableColumn id="17" xr3:uid="{B5DFD245-D840-40D3-B30B-C91DEC85F6A2}" name="Al Weight"/>
    <tableColumn id="18" xr3:uid="{B051E520-E6F1-48A4-BD4F-4F08945F8A9A}" name="St 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aboutcircuits.com/textbook/direct-current/chpt-12/temperature-coefficient-resistance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AB-A267-452A-8D43-8F66EA7E08A2}">
  <dimension ref="A1:BD272"/>
  <sheetViews>
    <sheetView tabSelected="1" zoomScale="85" zoomScaleNormal="85" workbookViewId="0">
      <pane ySplit="3" topLeftCell="A4" activePane="bottomLeft" state="frozen"/>
      <selection pane="bottomLeft" sqref="A1:M1"/>
    </sheetView>
  </sheetViews>
  <sheetFormatPr defaultRowHeight="15" x14ac:dyDescent="0.25"/>
  <cols>
    <col min="1" max="1" width="36.28515625" style="1" bestFit="1" customWidth="1"/>
    <col min="2" max="2" width="10.5703125" style="1" customWidth="1"/>
    <col min="3" max="3" width="7.85546875" style="1" customWidth="1"/>
    <col min="4" max="4" width="10.28515625" style="1" customWidth="1"/>
    <col min="5" max="6" width="6" style="1" bestFit="1" customWidth="1"/>
    <col min="7" max="7" width="6.5703125" style="1" bestFit="1" customWidth="1"/>
    <col min="8" max="8" width="6" style="1" bestFit="1" customWidth="1"/>
    <col min="9" max="10" width="6.5703125" style="1" bestFit="1" customWidth="1"/>
    <col min="11" max="11" width="12.5703125" style="1" customWidth="1"/>
    <col min="12" max="12" width="7.7109375" style="1" customWidth="1"/>
    <col min="13" max="13" width="11.85546875" style="1" bestFit="1" customWidth="1"/>
    <col min="14" max="14" width="9.5703125" style="1" customWidth="1"/>
    <col min="15" max="15" width="9.7109375" style="1" customWidth="1"/>
    <col min="16" max="16" width="8.42578125" style="1" customWidth="1"/>
    <col min="17" max="17" width="10.140625" style="1" customWidth="1"/>
    <col min="18" max="18" width="10.85546875" style="1" customWidth="1"/>
    <col min="19" max="19" width="6.5703125" style="1" bestFit="1" customWidth="1"/>
    <col min="20" max="20" width="8.140625" style="1" customWidth="1"/>
    <col min="21" max="21" width="7.5703125" style="1" customWidth="1"/>
    <col min="22" max="22" width="7.7109375" style="1" customWidth="1"/>
    <col min="23" max="23" width="7.140625" style="1" customWidth="1"/>
    <col min="24" max="24" width="7.42578125" style="1" customWidth="1"/>
    <col min="25" max="26" width="7.28515625" style="1" customWidth="1"/>
    <col min="27" max="29" width="7.7109375" style="1" customWidth="1"/>
    <col min="30" max="30" width="9.42578125" style="1" customWidth="1"/>
    <col min="31" max="31" width="9" style="1" customWidth="1"/>
    <col min="32" max="32" width="9.140625" style="1" customWidth="1"/>
    <col min="33" max="33" width="10.7109375" hidden="1" customWidth="1"/>
    <col min="34" max="35" width="10.28515625" style="1" hidden="1" customWidth="1"/>
    <col min="36" max="38" width="9.140625" hidden="1" customWidth="1"/>
    <col min="39" max="40" width="47.140625" style="1" hidden="1" customWidth="1"/>
    <col min="41" max="41" width="48.28515625" style="1" customWidth="1"/>
    <col min="42" max="42" width="8.85546875" style="1" customWidth="1"/>
    <col min="43" max="43" width="10.140625" customWidth="1"/>
    <col min="44" max="44" width="7.85546875" bestFit="1" customWidth="1"/>
    <col min="45" max="45" width="16.140625" style="1" bestFit="1" customWidth="1"/>
    <col min="46" max="46" width="7.42578125" style="1" customWidth="1"/>
    <col min="47" max="47" width="17.140625" bestFit="1" customWidth="1"/>
    <col min="48" max="49" width="8.42578125" style="1" customWidth="1"/>
    <col min="50" max="50" width="37.28515625" style="1" bestFit="1" customWidth="1"/>
    <col min="51" max="51" width="7.85546875" style="1" bestFit="1" customWidth="1"/>
    <col min="52" max="52" width="8.7109375" bestFit="1" customWidth="1"/>
    <col min="53" max="53" width="8.42578125" style="1" customWidth="1"/>
    <col min="54" max="54" width="9.140625" style="1"/>
    <col min="55" max="55" width="14.42578125" style="1" customWidth="1"/>
    <col min="56" max="56" width="11.7109375" style="1" bestFit="1" customWidth="1"/>
    <col min="57" max="16384" width="9.140625" style="1"/>
  </cols>
  <sheetData>
    <row r="1" spans="1:56" ht="33" customHeight="1" thickBot="1" x14ac:dyDescent="0.3">
      <c r="A1" s="15" t="s">
        <v>5339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O1" s="2" t="s">
        <v>21</v>
      </c>
      <c r="P1" s="3" t="s">
        <v>64</v>
      </c>
      <c r="Q1" s="4" t="s">
        <v>84</v>
      </c>
      <c r="S1" s="20" t="s">
        <v>15</v>
      </c>
      <c r="T1" s="20"/>
      <c r="U1" s="20"/>
      <c r="V1" s="20"/>
      <c r="W1" s="20"/>
      <c r="X1" s="20"/>
      <c r="Y1" s="20"/>
      <c r="Z1" s="20"/>
      <c r="AA1" s="21" t="s">
        <v>83</v>
      </c>
      <c r="AB1" s="22"/>
      <c r="AC1" s="23"/>
      <c r="AD1" s="21" t="s">
        <v>189</v>
      </c>
      <c r="AE1" s="22"/>
      <c r="AF1" s="23"/>
      <c r="AG1" s="1"/>
      <c r="AJ1" s="1"/>
      <c r="AK1" s="1"/>
      <c r="AL1" s="1"/>
      <c r="AQ1" s="1"/>
      <c r="AR1" s="1"/>
      <c r="AU1" s="1"/>
      <c r="AZ1" s="1"/>
    </row>
    <row r="2" spans="1:56" ht="33" customHeight="1" x14ac:dyDescent="0.25">
      <c r="S2" s="20" t="s">
        <v>16</v>
      </c>
      <c r="T2" s="20"/>
      <c r="U2" s="20"/>
      <c r="V2" s="20"/>
      <c r="W2" s="20" t="s">
        <v>22</v>
      </c>
      <c r="X2" s="20"/>
      <c r="Y2" s="20"/>
      <c r="Z2" s="20"/>
      <c r="AA2" s="24"/>
      <c r="AB2" s="25"/>
      <c r="AC2" s="26"/>
      <c r="AD2" s="24"/>
      <c r="AE2" s="25"/>
      <c r="AF2" s="26"/>
      <c r="AG2" s="16" t="s">
        <v>188</v>
      </c>
      <c r="AH2" s="17"/>
      <c r="AI2" s="17"/>
      <c r="AJ2" s="17"/>
      <c r="AK2" s="17"/>
      <c r="AL2" s="18"/>
      <c r="AM2" s="19" t="s">
        <v>190</v>
      </c>
      <c r="AN2" s="19"/>
      <c r="AO2" s="19"/>
      <c r="AP2" s="19"/>
      <c r="AQ2" s="19"/>
      <c r="AR2" s="19"/>
      <c r="AS2" s="19"/>
      <c r="AT2" s="19"/>
      <c r="AU2" s="19"/>
      <c r="AZ2" s="1"/>
      <c r="BC2" s="12" t="s">
        <v>165</v>
      </c>
    </row>
    <row r="3" spans="1:56" ht="75" x14ac:dyDescent="0.25">
      <c r="A3" s="1" t="s">
        <v>0</v>
      </c>
      <c r="B3" s="1" t="s">
        <v>28</v>
      </c>
      <c r="C3" s="1" t="s">
        <v>27</v>
      </c>
      <c r="D3" s="1" t="s">
        <v>61</v>
      </c>
      <c r="E3" s="5" t="s">
        <v>67</v>
      </c>
      <c r="F3" s="5" t="s">
        <v>68</v>
      </c>
      <c r="G3" s="5" t="s">
        <v>69</v>
      </c>
      <c r="H3" s="5" t="s">
        <v>70</v>
      </c>
      <c r="I3" s="5" t="s">
        <v>71</v>
      </c>
      <c r="J3" s="6" t="s">
        <v>14</v>
      </c>
      <c r="K3" s="1" t="s">
        <v>26</v>
      </c>
      <c r="L3" s="5" t="s">
        <v>62</v>
      </c>
      <c r="M3" s="1" t="s">
        <v>63</v>
      </c>
      <c r="N3" s="1" t="s">
        <v>13</v>
      </c>
      <c r="O3" s="1" t="s">
        <v>25</v>
      </c>
      <c r="P3" s="1" t="s">
        <v>24</v>
      </c>
      <c r="Q3" s="1" t="s">
        <v>65</v>
      </c>
      <c r="R3" s="1" t="s">
        <v>23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  <c r="AG3" s="11" t="s">
        <v>160</v>
      </c>
      <c r="AH3" s="11" t="s">
        <v>185</v>
      </c>
      <c r="AI3" s="11" t="s">
        <v>161</v>
      </c>
      <c r="AJ3" s="11" t="s">
        <v>162</v>
      </c>
      <c r="AK3" s="11" t="s">
        <v>184</v>
      </c>
      <c r="AL3" s="11" t="s">
        <v>167</v>
      </c>
      <c r="AM3" s="13" t="s">
        <v>159</v>
      </c>
      <c r="AN3" s="13" t="s">
        <v>5346</v>
      </c>
      <c r="AO3" s="13" t="s">
        <v>5347</v>
      </c>
      <c r="AP3" s="13" t="s">
        <v>187</v>
      </c>
      <c r="AQ3" s="13" t="s">
        <v>186</v>
      </c>
      <c r="AR3" s="13" t="s">
        <v>163</v>
      </c>
      <c r="AS3" s="13" t="s">
        <v>192</v>
      </c>
      <c r="AT3" s="13" t="s">
        <v>164</v>
      </c>
      <c r="AU3" s="13" t="s">
        <v>191</v>
      </c>
      <c r="AX3" t="s">
        <v>0</v>
      </c>
      <c r="AY3" s="1" t="s">
        <v>163</v>
      </c>
      <c r="AZ3" s="1" t="s">
        <v>167</v>
      </c>
      <c r="BC3" t="s">
        <v>166</v>
      </c>
      <c r="BD3" t="s">
        <v>167</v>
      </c>
    </row>
    <row r="4" spans="1:56" x14ac:dyDescent="0.25">
      <c r="A4" s="1" t="s">
        <v>5340</v>
      </c>
      <c r="B4" s="9">
        <v>1000000</v>
      </c>
      <c r="J4" s="1">
        <v>37</v>
      </c>
      <c r="K4" s="1">
        <v>0.16439999999999999</v>
      </c>
      <c r="N4" s="1">
        <v>1.151</v>
      </c>
      <c r="O4" s="9">
        <v>43830</v>
      </c>
      <c r="P4" s="9">
        <v>16300</v>
      </c>
      <c r="Q4" s="1">
        <v>1300</v>
      </c>
      <c r="R4" s="1">
        <v>3.6799999999999999E-2</v>
      </c>
      <c r="S4" s="1">
        <v>5.8500000000000003E-2</v>
      </c>
      <c r="T4" s="1">
        <v>5.9400000000000001E-2</v>
      </c>
      <c r="U4" s="1">
        <v>6.2E-2</v>
      </c>
      <c r="V4" s="1">
        <v>6.3399999999999998E-2</v>
      </c>
      <c r="W4" s="1">
        <v>6.4000000000000001E-2</v>
      </c>
      <c r="X4" s="1">
        <v>6.4799999999999996E-2</v>
      </c>
      <c r="Y4" s="1">
        <v>6.7199999999999996E-2</v>
      </c>
      <c r="Z4" s="1">
        <v>6.8500000000000005E-2</v>
      </c>
      <c r="AA4" s="1">
        <v>0.1666</v>
      </c>
      <c r="AB4" s="1">
        <v>0.33300000000000002</v>
      </c>
      <c r="AC4" s="1">
        <v>0.4</v>
      </c>
      <c r="AD4" s="1">
        <v>0.216</v>
      </c>
      <c r="AE4" s="1">
        <v>0.1081</v>
      </c>
      <c r="AF4" s="1">
        <v>9.01E-2</v>
      </c>
      <c r="AG4" s="1">
        <f>Table2[[#This Row],[DC]]</f>
        <v>5.8500000000000003E-2</v>
      </c>
      <c r="AH4" s="1">
        <f>Table2[[#This Row],[DC Resistance @ 25C (Ω/mi)]]*(1+Table2[[#This Row],[alpha]]*(20-25))</f>
        <v>5.7318007500000004E-2</v>
      </c>
      <c r="AI4" s="1">
        <f>Table2[[#This Row],[Outside Diameter (in)]]</f>
        <v>1.151</v>
      </c>
      <c r="AJ4" s="1">
        <f>Table2[[#This Row],[Geometric Mean
Radius at 60 Cycles (ft)]]</f>
        <v>3.6799999999999999E-2</v>
      </c>
      <c r="AK4" s="1">
        <f>MATCH(Table2[[#This Row],[Type]],Table3[Type],0)</f>
        <v>6</v>
      </c>
      <c r="AL4" s="1" cm="1">
        <f t="array" ref="AL4">INDEX(Table3[alpha],Table2[[#This Row],[Type Index]])</f>
        <v>4.0410000000000003E-3</v>
      </c>
      <c r="AM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1000 kcmil CU- Hard Drawn (37)</v>
      </c>
      <c r="AO4" s="1" t="str">
        <f>Table2[[#This Row],[ID]]&amp;IF(ISBLANK(Table2[[#This Row],[Uniqueness]]),""," - "&amp;Table2[[#This Row],[Uniqueness]])</f>
        <v>1000 kcmil CU- Hard Drawn (37)</v>
      </c>
      <c r="AP4" s="1">
        <f>CONVERT(Table2[[#This Row],[GMR (ft)]],"ft","mm")</f>
        <v>11.21664</v>
      </c>
      <c r="AQ4" s="1">
        <f>CONVERT(Table2[[#This Row],[Outer Diameter (in)]],"in","mm")</f>
        <v>29.235400000000002</v>
      </c>
      <c r="AR4" s="1" cm="1">
        <f t="array" ref="AR4">INDEX(Table3[MOT (C)],Table2[[#This Row],[Type Index]])</f>
        <v>75</v>
      </c>
      <c r="AS4" s="1">
        <f>Table2[[#This Row],[DC Resistance @ 20C (Ω/mi)]]/CONVERT(1,"mi","km")</f>
        <v>3.5615758656943448E-2</v>
      </c>
      <c r="AT4" s="1">
        <f>Table2[[#This Row],[Approx Current Carrying Capacity (amps)]]/1000</f>
        <v>1.3</v>
      </c>
      <c r="AU4" s="1">
        <f>Table2[[#This Row],[DC Resistance
@ 20C (Ω/km)]]*(1+Table2[[#This Row],[alpha]]*(Table2[[#This Row],[MOT (C)]]-20))</f>
        <v>4.3531539097242417E-2</v>
      </c>
      <c r="AX4" t="s">
        <v>66</v>
      </c>
      <c r="AY4" s="1">
        <v>95</v>
      </c>
      <c r="AZ4" s="1">
        <v>4.3080000000000002E-3</v>
      </c>
      <c r="BC4" t="s">
        <v>168</v>
      </c>
      <c r="BD4">
        <v>5.8659999999999997E-3</v>
      </c>
    </row>
    <row r="5" spans="1:56" x14ac:dyDescent="0.25">
      <c r="A5" s="1" t="s">
        <v>5340</v>
      </c>
      <c r="B5" s="9">
        <v>900000</v>
      </c>
      <c r="J5" s="1">
        <v>37</v>
      </c>
      <c r="K5" s="1">
        <v>0.156</v>
      </c>
      <c r="N5" s="1">
        <v>1.0920000000000001</v>
      </c>
      <c r="O5" s="9">
        <v>39610</v>
      </c>
      <c r="P5" s="9">
        <v>14670</v>
      </c>
      <c r="Q5" s="1">
        <v>1220</v>
      </c>
      <c r="R5" s="1">
        <v>3.49E-2</v>
      </c>
      <c r="S5" s="1">
        <v>6.5000000000000002E-2</v>
      </c>
      <c r="T5" s="1">
        <v>6.5799999999999997E-2</v>
      </c>
      <c r="U5" s="1">
        <v>6.8199999999999997E-2</v>
      </c>
      <c r="V5" s="1">
        <v>6.9500000000000006E-2</v>
      </c>
      <c r="W5" s="1">
        <v>7.1099999999999997E-2</v>
      </c>
      <c r="X5" s="1">
        <v>7.1800000000000003E-2</v>
      </c>
      <c r="Y5" s="1">
        <v>7.3999999999999996E-2</v>
      </c>
      <c r="Z5" s="1">
        <v>7.5200000000000003E-2</v>
      </c>
      <c r="AA5" s="1">
        <v>0.16930000000000001</v>
      </c>
      <c r="AB5" s="1">
        <v>0.33900000000000002</v>
      </c>
      <c r="AC5" s="1">
        <v>0.40600000000000003</v>
      </c>
      <c r="AD5" s="1">
        <v>0.22</v>
      </c>
      <c r="AE5" s="1">
        <v>0.11</v>
      </c>
      <c r="AF5" s="1">
        <v>9.1600000000000001E-2</v>
      </c>
      <c r="AG5" s="1">
        <f>Table2[[#This Row],[DC]]</f>
        <v>6.5000000000000002E-2</v>
      </c>
      <c r="AH5" s="1">
        <f>Table2[[#This Row],[DC Resistance @ 25C (Ω/mi)]]*(1+Table2[[#This Row],[alpha]]*(20-25))</f>
        <v>6.3686674999999998E-2</v>
      </c>
      <c r="AI5" s="1">
        <f>Table2[[#This Row],[Outside Diameter (in)]]</f>
        <v>1.0920000000000001</v>
      </c>
      <c r="AJ5" s="1">
        <f>Table2[[#This Row],[Geometric Mean
Radius at 60 Cycles (ft)]]</f>
        <v>3.49E-2</v>
      </c>
      <c r="AK5" s="1">
        <f>MATCH(Table2[[#This Row],[Type]],Table3[Type],0)</f>
        <v>6</v>
      </c>
      <c r="AL5" s="1" cm="1">
        <f t="array" ref="AL5">INDEX(Table3[alpha],Table2[[#This Row],[Type Index]])</f>
        <v>4.0410000000000003E-3</v>
      </c>
      <c r="AM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900 kcmil CU- Hard Drawn (37)</v>
      </c>
      <c r="AO5" s="1" t="str">
        <f>Table2[[#This Row],[ID]]&amp;IF(ISBLANK(Table2[[#This Row],[Uniqueness]]),""," - "&amp;Table2[[#This Row],[Uniqueness]])</f>
        <v>900 kcmil CU- Hard Drawn (37)</v>
      </c>
      <c r="AP5" s="1">
        <f>CONVERT(Table2[[#This Row],[GMR (ft)]],"ft","mm")</f>
        <v>10.637519999999999</v>
      </c>
      <c r="AQ5" s="1">
        <f>CONVERT(Table2[[#This Row],[Outer Diameter (in)]],"in","mm")</f>
        <v>27.736799999999999</v>
      </c>
      <c r="AR5" s="1" cm="1">
        <f t="array" ref="AR5">INDEX(Table3[MOT (C)],Table2[[#This Row],[Type Index]])</f>
        <v>75</v>
      </c>
      <c r="AS5" s="1">
        <f>Table2[[#This Row],[DC Resistance @ 20C (Ω/mi)]]/CONVERT(1,"mi","km")</f>
        <v>3.9573065174381611E-2</v>
      </c>
      <c r="AT5" s="1">
        <f>Table2[[#This Row],[Approx Current Carrying Capacity (amps)]]/1000</f>
        <v>1.22</v>
      </c>
      <c r="AU5" s="1">
        <f>Table2[[#This Row],[DC Resistance
@ 20C (Ω/km)]]*(1+Table2[[#This Row],[alpha]]*(Table2[[#This Row],[MOT (C)]]-20))</f>
        <v>4.8368376774713798E-2</v>
      </c>
      <c r="AX5" t="s">
        <v>5343</v>
      </c>
      <c r="AY5" s="1">
        <v>90</v>
      </c>
      <c r="AZ5" s="1">
        <v>4.3080000000000002E-3</v>
      </c>
      <c r="BC5" t="s">
        <v>169</v>
      </c>
      <c r="BD5">
        <v>5.6709999999999998E-3</v>
      </c>
    </row>
    <row r="6" spans="1:56" x14ac:dyDescent="0.25">
      <c r="A6" s="1" t="s">
        <v>5340</v>
      </c>
      <c r="B6" s="9">
        <v>800000</v>
      </c>
      <c r="J6" s="1">
        <v>37</v>
      </c>
      <c r="K6" s="1">
        <v>0.14699999999999999</v>
      </c>
      <c r="N6" s="1">
        <v>1.0289999999999999</v>
      </c>
      <c r="O6" s="9">
        <v>35120</v>
      </c>
      <c r="P6" s="9">
        <v>13040</v>
      </c>
      <c r="Q6" s="1">
        <v>1130</v>
      </c>
      <c r="R6" s="1">
        <v>3.2899999999999999E-2</v>
      </c>
      <c r="S6" s="1">
        <v>7.3099999999999998E-2</v>
      </c>
      <c r="T6" s="1">
        <v>7.3899999999999993E-2</v>
      </c>
      <c r="U6" s="1">
        <v>7.5999999999999998E-2</v>
      </c>
      <c r="V6" s="1">
        <v>7.7200000000000005E-2</v>
      </c>
      <c r="W6" s="1">
        <v>0.08</v>
      </c>
      <c r="X6" s="1">
        <v>8.0799999999999997E-2</v>
      </c>
      <c r="Y6" s="1">
        <v>8.2600000000000007E-2</v>
      </c>
      <c r="Z6" s="1">
        <v>8.3699999999999997E-2</v>
      </c>
      <c r="AA6" s="1">
        <v>0.17219999999999999</v>
      </c>
      <c r="AB6" s="1">
        <v>0.34399999999999997</v>
      </c>
      <c r="AC6" s="1">
        <v>0.41299999999999998</v>
      </c>
      <c r="AD6" s="1">
        <v>0.224</v>
      </c>
      <c r="AE6" s="1">
        <v>0.11210000000000001</v>
      </c>
      <c r="AF6" s="1">
        <v>9.3399999999999997E-2</v>
      </c>
      <c r="AG6" s="1">
        <f>Table2[[#This Row],[DC]]</f>
        <v>7.3099999999999998E-2</v>
      </c>
      <c r="AH6" s="1">
        <f>Table2[[#This Row],[DC Resistance @ 25C (Ω/mi)]]*(1+Table2[[#This Row],[alpha]]*(20-25))</f>
        <v>7.1623014499999998E-2</v>
      </c>
      <c r="AI6" s="1">
        <f>Table2[[#This Row],[Outside Diameter (in)]]</f>
        <v>1.0289999999999999</v>
      </c>
      <c r="AJ6" s="1">
        <f>Table2[[#This Row],[Geometric Mean
Radius at 60 Cycles (ft)]]</f>
        <v>3.2899999999999999E-2</v>
      </c>
      <c r="AK6" s="1">
        <f>MATCH(Table2[[#This Row],[Type]],Table3[Type],0)</f>
        <v>6</v>
      </c>
      <c r="AL6" s="1" cm="1">
        <f t="array" ref="AL6">INDEX(Table3[alpha],Table2[[#This Row],[Type Index]])</f>
        <v>4.0410000000000003E-3</v>
      </c>
      <c r="AM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800 kcmil CU- Hard Drawn (37)</v>
      </c>
      <c r="AO6" s="1" t="str">
        <f>Table2[[#This Row],[ID]]&amp;IF(ISBLANK(Table2[[#This Row],[Uniqueness]]),""," - "&amp;Table2[[#This Row],[Uniqueness]])</f>
        <v>800 kcmil CU- Hard Drawn (37)</v>
      </c>
      <c r="AP6" s="1">
        <f>CONVERT(Table2[[#This Row],[GMR (ft)]],"ft","mm")</f>
        <v>10.02792</v>
      </c>
      <c r="AQ6" s="1">
        <f>CONVERT(Table2[[#This Row],[Outer Diameter (in)]],"in","mm")</f>
        <v>26.136599999999994</v>
      </c>
      <c r="AR6" s="1" cm="1">
        <f t="array" ref="AR6">INDEX(Table3[MOT (C)],Table2[[#This Row],[Type Index]])</f>
        <v>75</v>
      </c>
      <c r="AS6" s="1">
        <f>Table2[[#This Row],[DC Resistance @ 20C (Ω/mi)]]/CONVERT(1,"mi","km")</f>
        <v>4.4504477911496858E-2</v>
      </c>
      <c r="AT6" s="1">
        <f>Table2[[#This Row],[Approx Current Carrying Capacity (amps)]]/1000</f>
        <v>1.1299999999999999</v>
      </c>
      <c r="AU6" s="1">
        <f>Table2[[#This Row],[DC Resistance
@ 20C (Ω/km)]]*(1+Table2[[#This Row],[alpha]]*(Table2[[#This Row],[MOT (C)]]-20))</f>
        <v>5.4395820649716597E-2</v>
      </c>
      <c r="AX6" t="s">
        <v>5345</v>
      </c>
      <c r="AY6" s="1">
        <v>90</v>
      </c>
      <c r="AZ6" s="1">
        <v>4.3080000000000002E-3</v>
      </c>
      <c r="BC6" t="s">
        <v>170</v>
      </c>
      <c r="BD6">
        <v>4.5789999999999997E-3</v>
      </c>
    </row>
    <row r="7" spans="1:56" x14ac:dyDescent="0.25">
      <c r="A7" s="1" t="s">
        <v>5340</v>
      </c>
      <c r="B7" s="9">
        <v>750000</v>
      </c>
      <c r="J7" s="1">
        <v>37</v>
      </c>
      <c r="K7" s="1">
        <v>0.1424</v>
      </c>
      <c r="N7" s="1">
        <v>0.997</v>
      </c>
      <c r="O7" s="9">
        <v>33400</v>
      </c>
      <c r="P7" s="9">
        <v>12230</v>
      </c>
      <c r="Q7" s="1">
        <v>1090</v>
      </c>
      <c r="R7" s="1">
        <v>3.1899999999999998E-2</v>
      </c>
      <c r="S7" s="1">
        <v>7.8E-2</v>
      </c>
      <c r="T7" s="1">
        <v>7.8700000000000006E-2</v>
      </c>
      <c r="U7" s="1">
        <v>8.0699999999999994E-2</v>
      </c>
      <c r="V7" s="1">
        <v>6.8180000000000004E-2</v>
      </c>
      <c r="W7" s="1">
        <v>8.5300000000000001E-2</v>
      </c>
      <c r="X7" s="1">
        <v>8.5900000000000004E-2</v>
      </c>
      <c r="Y7" s="1">
        <v>8.7800000000000003E-2</v>
      </c>
      <c r="Z7" s="1">
        <v>8.8800000000000004E-2</v>
      </c>
      <c r="AA7" s="1">
        <v>0.1739</v>
      </c>
      <c r="AB7" s="1">
        <v>0.34799999999999998</v>
      </c>
      <c r="AC7" s="1">
        <v>0.41699999999999998</v>
      </c>
      <c r="AD7" s="1">
        <v>0.22500000000000001</v>
      </c>
      <c r="AE7" s="1">
        <v>0.1132</v>
      </c>
      <c r="AF7" s="1">
        <v>9.4299999999999995E-2</v>
      </c>
      <c r="AG7" s="1">
        <f>Table2[[#This Row],[DC]]</f>
        <v>7.8E-2</v>
      </c>
      <c r="AH7" s="1">
        <f>Table2[[#This Row],[DC Resistance @ 25C (Ω/mi)]]*(1+Table2[[#This Row],[alpha]]*(20-25))</f>
        <v>7.6424010000000001E-2</v>
      </c>
      <c r="AI7" s="1">
        <f>Table2[[#This Row],[Outside Diameter (in)]]</f>
        <v>0.997</v>
      </c>
      <c r="AJ7" s="1">
        <f>Table2[[#This Row],[Geometric Mean
Radius at 60 Cycles (ft)]]</f>
        <v>3.1899999999999998E-2</v>
      </c>
      <c r="AK7" s="1">
        <f>MATCH(Table2[[#This Row],[Type]],Table3[Type],0)</f>
        <v>6</v>
      </c>
      <c r="AL7" s="1" cm="1">
        <f t="array" ref="AL7">INDEX(Table3[alpha],Table2[[#This Row],[Type Index]])</f>
        <v>4.0410000000000003E-3</v>
      </c>
      <c r="AM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750 kcmil CU- Hard Drawn (37)</v>
      </c>
      <c r="AO7" s="1" t="str">
        <f>Table2[[#This Row],[ID]]&amp;IF(ISBLANK(Table2[[#This Row],[Uniqueness]]),""," - "&amp;Table2[[#This Row],[Uniqueness]])</f>
        <v>750 kcmil CU- Hard Drawn (37)</v>
      </c>
      <c r="AP7" s="1">
        <f>CONVERT(Table2[[#This Row],[GMR (ft)]],"ft","mm")</f>
        <v>9.7231199999999998</v>
      </c>
      <c r="AQ7" s="1">
        <f>CONVERT(Table2[[#This Row],[Outer Diameter (in)]],"in","mm")</f>
        <v>25.323800000000002</v>
      </c>
      <c r="AR7" s="1" cm="1">
        <f t="array" ref="AR7">INDEX(Table3[MOT (C)],Table2[[#This Row],[Type Index]])</f>
        <v>75</v>
      </c>
      <c r="AS7" s="1">
        <f>Table2[[#This Row],[DC Resistance @ 20C (Ω/mi)]]/CONVERT(1,"mi","km")</f>
        <v>4.7487678209257929E-2</v>
      </c>
      <c r="AT7" s="1">
        <f>Table2[[#This Row],[Approx Current Carrying Capacity (amps)]]/1000</f>
        <v>1.0900000000000001</v>
      </c>
      <c r="AU7" s="1">
        <f>Table2[[#This Row],[DC Resistance
@ 20C (Ω/km)]]*(1+Table2[[#This Row],[alpha]]*(Table2[[#This Row],[MOT (C)]]-20))</f>
        <v>5.8042052129656553E-2</v>
      </c>
      <c r="AX7" t="s">
        <v>5341</v>
      </c>
      <c r="AY7" s="1">
        <v>75</v>
      </c>
      <c r="AZ7" s="1">
        <v>4.0410000000000003E-3</v>
      </c>
      <c r="BC7" t="s">
        <v>171</v>
      </c>
      <c r="BD7">
        <v>4.4029999999999998E-3</v>
      </c>
    </row>
    <row r="8" spans="1:56" x14ac:dyDescent="0.25">
      <c r="A8" s="1" t="s">
        <v>5340</v>
      </c>
      <c r="B8" s="9">
        <v>700000</v>
      </c>
      <c r="J8" s="1">
        <v>37</v>
      </c>
      <c r="K8" s="1">
        <v>0.13750000000000001</v>
      </c>
      <c r="N8" s="1">
        <v>0.96299999999999997</v>
      </c>
      <c r="O8" s="9">
        <v>31170</v>
      </c>
      <c r="P8" s="9">
        <v>11410</v>
      </c>
      <c r="Q8" s="1">
        <v>1040</v>
      </c>
      <c r="R8" s="1">
        <v>3.0599999999999999E-2</v>
      </c>
      <c r="S8" s="1">
        <v>8.3599999999999994E-2</v>
      </c>
      <c r="T8" s="1">
        <v>8.4199999999999997E-2</v>
      </c>
      <c r="U8" s="1">
        <v>6.6100000000000006E-2</v>
      </c>
      <c r="V8" s="1">
        <v>6.7100000000000007E-2</v>
      </c>
      <c r="W8" s="1">
        <v>9.1399999999999995E-2</v>
      </c>
      <c r="X8" s="1">
        <v>9.1999999999999998E-2</v>
      </c>
      <c r="Y8" s="1">
        <v>9.3700000000000006E-2</v>
      </c>
      <c r="Z8" s="1">
        <v>9.4700000000000006E-2</v>
      </c>
      <c r="AA8" s="1">
        <v>0.1789</v>
      </c>
      <c r="AB8" s="1">
        <v>0.35199999999999998</v>
      </c>
      <c r="AC8" s="1">
        <v>0.42199999999999999</v>
      </c>
      <c r="AD8" s="1">
        <v>0.22900000000000001</v>
      </c>
      <c r="AE8" s="1">
        <v>0.1145</v>
      </c>
      <c r="AF8" s="1">
        <v>9.5399999999999999E-2</v>
      </c>
      <c r="AG8" s="1">
        <f>Table2[[#This Row],[DC]]</f>
        <v>8.3599999999999994E-2</v>
      </c>
      <c r="AH8" s="1">
        <f>Table2[[#This Row],[DC Resistance @ 25C (Ω/mi)]]*(1+Table2[[#This Row],[alpha]]*(20-25))</f>
        <v>8.1910861999999987E-2</v>
      </c>
      <c r="AI8" s="1">
        <f>Table2[[#This Row],[Outside Diameter (in)]]</f>
        <v>0.96299999999999997</v>
      </c>
      <c r="AJ8" s="1">
        <f>Table2[[#This Row],[Geometric Mean
Radius at 60 Cycles (ft)]]</f>
        <v>3.0599999999999999E-2</v>
      </c>
      <c r="AK8" s="1">
        <f>MATCH(Table2[[#This Row],[Type]],Table3[Type],0)</f>
        <v>6</v>
      </c>
      <c r="AL8" s="1" cm="1">
        <f t="array" ref="AL8">INDEX(Table3[alpha],Table2[[#This Row],[Type Index]])</f>
        <v>4.0410000000000003E-3</v>
      </c>
      <c r="AM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700 kcmil CU- Hard Drawn (37)</v>
      </c>
      <c r="AO8" s="1" t="str">
        <f>Table2[[#This Row],[ID]]&amp;IF(ISBLANK(Table2[[#This Row],[Uniqueness]]),""," - "&amp;Table2[[#This Row],[Uniqueness]])</f>
        <v>700 kcmil CU- Hard Drawn (37)</v>
      </c>
      <c r="AP8" s="1">
        <f>CONVERT(Table2[[#This Row],[GMR (ft)]],"ft","mm")</f>
        <v>9.3268799999999992</v>
      </c>
      <c r="AQ8" s="1">
        <f>CONVERT(Table2[[#This Row],[Outer Diameter (in)]],"in","mm")</f>
        <v>24.4602</v>
      </c>
      <c r="AR8" s="1" cm="1">
        <f t="array" ref="AR8">INDEX(Table3[MOT (C)],Table2[[#This Row],[Type Index]])</f>
        <v>75</v>
      </c>
      <c r="AS8" s="1">
        <f>Table2[[#This Row],[DC Resistance @ 20C (Ω/mi)]]/CONVERT(1,"mi","km")</f>
        <v>5.0897049978127724E-2</v>
      </c>
      <c r="AT8" s="1">
        <f>Table2[[#This Row],[Approx Current Carrying Capacity (amps)]]/1000</f>
        <v>1.04</v>
      </c>
      <c r="AU8" s="1">
        <f>Table2[[#This Row],[DC Resistance
@ 20C (Ω/km)]]*(1+Table2[[#This Row],[alpha]]*(Table2[[#This Row],[MOT (C)]]-20))</f>
        <v>6.2209173821016504E-2</v>
      </c>
      <c r="AX8" t="s">
        <v>5344</v>
      </c>
      <c r="AY8" s="1">
        <v>75</v>
      </c>
      <c r="AZ8" s="1">
        <v>4.0410000000000003E-3</v>
      </c>
      <c r="BC8" t="s">
        <v>172</v>
      </c>
      <c r="BD8">
        <v>4.3080000000000002E-3</v>
      </c>
    </row>
    <row r="9" spans="1:56" x14ac:dyDescent="0.25">
      <c r="A9" s="1" t="s">
        <v>5340</v>
      </c>
      <c r="B9" s="9">
        <v>500000</v>
      </c>
      <c r="J9" s="1">
        <v>37</v>
      </c>
      <c r="K9" s="1">
        <v>0.1273</v>
      </c>
      <c r="N9" s="1">
        <v>0.89100000000000001</v>
      </c>
      <c r="O9" s="9">
        <v>27020</v>
      </c>
      <c r="P9" s="1">
        <v>9781</v>
      </c>
      <c r="Q9" s="1">
        <v>940</v>
      </c>
      <c r="R9" s="1">
        <v>2.8500000000000001E-2</v>
      </c>
      <c r="S9" s="1">
        <v>9.7500000000000003E-2</v>
      </c>
      <c r="T9" s="1">
        <v>9.8100000000000007E-2</v>
      </c>
      <c r="U9" s="1">
        <v>9.9699999999999997E-2</v>
      </c>
      <c r="V9" s="1">
        <v>0.10059999999999999</v>
      </c>
      <c r="W9" s="1">
        <v>0.1066</v>
      </c>
      <c r="X9" s="1">
        <v>0.1071</v>
      </c>
      <c r="Y9" s="1">
        <v>0.1086</v>
      </c>
      <c r="Z9" s="1">
        <v>0.1095</v>
      </c>
      <c r="AA9" s="1">
        <v>0.1799</v>
      </c>
      <c r="AB9" s="1">
        <v>0.36</v>
      </c>
      <c r="AC9" s="1">
        <v>0.432</v>
      </c>
      <c r="AD9" s="1">
        <v>0.23499999999999999</v>
      </c>
      <c r="AE9" s="1">
        <v>0.1173</v>
      </c>
      <c r="AF9" s="1">
        <v>9.7699999999999995E-2</v>
      </c>
      <c r="AG9" s="1">
        <f>Table2[[#This Row],[DC]]</f>
        <v>9.7500000000000003E-2</v>
      </c>
      <c r="AH9" s="1">
        <f>Table2[[#This Row],[DC Resistance @ 25C (Ω/mi)]]*(1+Table2[[#This Row],[alpha]]*(20-25))</f>
        <v>9.5530012499999997E-2</v>
      </c>
      <c r="AI9" s="1">
        <f>Table2[[#This Row],[Outside Diameter (in)]]</f>
        <v>0.89100000000000001</v>
      </c>
      <c r="AJ9" s="1">
        <f>Table2[[#This Row],[Geometric Mean
Radius at 60 Cycles (ft)]]</f>
        <v>2.8500000000000001E-2</v>
      </c>
      <c r="AK9" s="1">
        <f>MATCH(Table2[[#This Row],[Type]],Table3[Type],0)</f>
        <v>6</v>
      </c>
      <c r="AL9" s="1" cm="1">
        <f t="array" ref="AL9">INDEX(Table3[alpha],Table2[[#This Row],[Type Index]])</f>
        <v>4.0410000000000003E-3</v>
      </c>
      <c r="AM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Hard Drawn (37)</v>
      </c>
      <c r="AN9" s="1">
        <f>IFERROR(0*MATCH(Table2[[#This Row],[ID]],$AM$4:AM8,0)+AN8+1,1)</f>
        <v>1</v>
      </c>
      <c r="AO9" s="1" t="str">
        <f>Table2[[#This Row],[ID]]&amp;IF(ISBLANK(Table2[[#This Row],[Uniqueness]]),""," - "&amp;Table2[[#This Row],[Uniqueness]])</f>
        <v>500 kcmil CU- Hard Drawn (37) - 1</v>
      </c>
      <c r="AP9" s="1">
        <f>CONVERT(Table2[[#This Row],[GMR (ft)]],"ft","mm")</f>
        <v>8.6867999999999999</v>
      </c>
      <c r="AQ9" s="1">
        <f>CONVERT(Table2[[#This Row],[Outer Diameter (in)]],"in","mm")</f>
        <v>22.631399999999999</v>
      </c>
      <c r="AR9" s="1" cm="1">
        <f t="array" ref="AR9">INDEX(Table3[MOT (C)],Table2[[#This Row],[Type Index]])</f>
        <v>75</v>
      </c>
      <c r="AS9" s="1">
        <f>Table2[[#This Row],[DC Resistance @ 20C (Ω/mi)]]/CONVERT(1,"mi","km")</f>
        <v>5.9359597761572409E-2</v>
      </c>
      <c r="AT9" s="1">
        <f>Table2[[#This Row],[Approx Current Carrying Capacity (amps)]]/1000</f>
        <v>0.94</v>
      </c>
      <c r="AU9" s="1">
        <f>Table2[[#This Row],[DC Resistance
@ 20C (Ω/km)]]*(1+Table2[[#This Row],[alpha]]*(Table2[[#This Row],[MOT (C)]]-20))</f>
        <v>7.255256516207069E-2</v>
      </c>
      <c r="AX9" t="s">
        <v>5340</v>
      </c>
      <c r="AY9" s="1">
        <v>75</v>
      </c>
      <c r="AZ9" s="1">
        <v>4.0410000000000003E-3</v>
      </c>
      <c r="BC9" t="s">
        <v>173</v>
      </c>
      <c r="BD9">
        <v>4.0410000000000003E-3</v>
      </c>
    </row>
    <row r="10" spans="1:56" x14ac:dyDescent="0.25">
      <c r="A10" s="1" t="s">
        <v>5340</v>
      </c>
      <c r="B10" s="9">
        <v>500000</v>
      </c>
      <c r="J10" s="1">
        <v>37</v>
      </c>
      <c r="K10" s="1">
        <v>0.1162</v>
      </c>
      <c r="N10" s="1">
        <v>0.81399999999999995</v>
      </c>
      <c r="O10" s="9">
        <v>22610</v>
      </c>
      <c r="P10" s="1">
        <v>8161</v>
      </c>
      <c r="Q10" s="1">
        <v>840</v>
      </c>
      <c r="R10" s="1">
        <v>2.5999999999999999E-2</v>
      </c>
      <c r="S10" s="1">
        <v>0.11700000000000001</v>
      </c>
      <c r="T10" s="1">
        <v>0.11749999999999999</v>
      </c>
      <c r="U10" s="1">
        <v>0.1188</v>
      </c>
      <c r="V10" s="1">
        <v>0.1196</v>
      </c>
      <c r="W10" s="1">
        <v>0.128</v>
      </c>
      <c r="X10" s="1">
        <v>0.1283</v>
      </c>
      <c r="Y10" s="1">
        <v>0.12959999999999999</v>
      </c>
      <c r="Z10" s="1">
        <v>0.1303</v>
      </c>
      <c r="AA10" s="1">
        <v>0.1845</v>
      </c>
      <c r="AB10" s="1">
        <v>0.36899999999999999</v>
      </c>
      <c r="AC10" s="1">
        <v>0.443</v>
      </c>
      <c r="AD10" s="1">
        <v>0.24099999999999999</v>
      </c>
      <c r="AE10" s="1">
        <v>0.1206</v>
      </c>
      <c r="AF10" s="1">
        <v>0.1004</v>
      </c>
      <c r="AG10" s="1">
        <f>Table2[[#This Row],[DC]]</f>
        <v>0.11700000000000001</v>
      </c>
      <c r="AH10" s="1">
        <f>Table2[[#This Row],[DC Resistance @ 25C (Ω/mi)]]*(1+Table2[[#This Row],[alpha]]*(20-25))</f>
        <v>0.11463601500000001</v>
      </c>
      <c r="AI10" s="1">
        <f>Table2[[#This Row],[Outside Diameter (in)]]</f>
        <v>0.81399999999999995</v>
      </c>
      <c r="AJ10" s="1">
        <f>Table2[[#This Row],[Geometric Mean
Radius at 60 Cycles (ft)]]</f>
        <v>2.5999999999999999E-2</v>
      </c>
      <c r="AK10" s="1">
        <f>MATCH(Table2[[#This Row],[Type]],Table3[Type],0)</f>
        <v>6</v>
      </c>
      <c r="AL10" s="1" cm="1">
        <f t="array" ref="AL10">INDEX(Table3[alpha],Table2[[#This Row],[Type Index]])</f>
        <v>4.0410000000000003E-3</v>
      </c>
      <c r="AM1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Hard Drawn (37)</v>
      </c>
      <c r="AN10" s="1">
        <f>IFERROR(0*MATCH(Table2[[#This Row],[ID]],$AM$4:AM9,0)+AN9+1,1)</f>
        <v>2</v>
      </c>
      <c r="AO10" s="1" t="str">
        <f>Table2[[#This Row],[ID]]&amp;IF(ISBLANK(Table2[[#This Row],[Uniqueness]]),""," - "&amp;Table2[[#This Row],[Uniqueness]])</f>
        <v>500 kcmil CU- Hard Drawn (37) - 2</v>
      </c>
      <c r="AP10" s="1">
        <f>CONVERT(Table2[[#This Row],[GMR (ft)]],"ft","mm")</f>
        <v>7.9247999999999994</v>
      </c>
      <c r="AQ10" s="1">
        <f>CONVERT(Table2[[#This Row],[Outer Diameter (in)]],"in","mm")</f>
        <v>20.675599999999999</v>
      </c>
      <c r="AR10" s="1" cm="1">
        <f t="array" ref="AR10">INDEX(Table3[MOT (C)],Table2[[#This Row],[Type Index]])</f>
        <v>75</v>
      </c>
      <c r="AS10" s="1">
        <f>Table2[[#This Row],[DC Resistance @ 20C (Ω/mi)]]/CONVERT(1,"mi","km")</f>
        <v>7.1231517313886897E-2</v>
      </c>
      <c r="AT10" s="1">
        <f>Table2[[#This Row],[Approx Current Carrying Capacity (amps)]]/1000</f>
        <v>0.84</v>
      </c>
      <c r="AU10" s="1">
        <f>Table2[[#This Row],[DC Resistance
@ 20C (Ω/km)]]*(1+Table2[[#This Row],[alpha]]*(Table2[[#This Row],[MOT (C)]]-20))</f>
        <v>8.7063078194484833E-2</v>
      </c>
      <c r="AX10" t="s">
        <v>5342</v>
      </c>
      <c r="AY10" s="1">
        <v>75</v>
      </c>
      <c r="AZ10" s="1">
        <v>4.0410000000000003E-3</v>
      </c>
      <c r="BC10" t="s">
        <v>174</v>
      </c>
      <c r="BD10">
        <v>3.8189999999999999E-3</v>
      </c>
    </row>
    <row r="11" spans="1:56" x14ac:dyDescent="0.25">
      <c r="A11" s="1" t="s">
        <v>5340</v>
      </c>
      <c r="B11" s="9">
        <v>500000</v>
      </c>
      <c r="J11" s="1">
        <v>19</v>
      </c>
      <c r="K11" s="1">
        <v>0.16220000000000001</v>
      </c>
      <c r="N11" s="1">
        <v>0.81100000000000005</v>
      </c>
      <c r="O11" s="9">
        <v>21590</v>
      </c>
      <c r="P11" s="1">
        <v>8161</v>
      </c>
      <c r="Q11" s="1">
        <v>840</v>
      </c>
      <c r="R11" s="1">
        <v>2.5600000000000001E-2</v>
      </c>
      <c r="S11" s="1">
        <v>0.11700000000000001</v>
      </c>
      <c r="T11" s="1">
        <v>0.11749999999999999</v>
      </c>
      <c r="U11" s="1">
        <v>0.1188</v>
      </c>
      <c r="V11" s="1">
        <v>0.1196</v>
      </c>
      <c r="W11" s="1">
        <v>0.128</v>
      </c>
      <c r="X11" s="1">
        <v>0.1283</v>
      </c>
      <c r="Y11" s="1">
        <v>0.12959999999999999</v>
      </c>
      <c r="Z11" s="1">
        <v>0.1303</v>
      </c>
      <c r="AA11" s="1">
        <v>0.18529999999999999</v>
      </c>
      <c r="AB11" s="1">
        <v>0.371</v>
      </c>
      <c r="AC11" s="1">
        <v>0.44500000000000001</v>
      </c>
      <c r="AD11" s="1">
        <v>0.24099999999999999</v>
      </c>
      <c r="AE11" s="1">
        <v>0.1206</v>
      </c>
      <c r="AF11" s="1">
        <v>0.10059999999999999</v>
      </c>
      <c r="AG11" s="1">
        <f>Table2[[#This Row],[DC]]</f>
        <v>0.11700000000000001</v>
      </c>
      <c r="AH11" s="1">
        <f>Table2[[#This Row],[DC Resistance @ 25C (Ω/mi)]]*(1+Table2[[#This Row],[alpha]]*(20-25))</f>
        <v>0.11463601500000001</v>
      </c>
      <c r="AI11" s="1">
        <f>Table2[[#This Row],[Outside Diameter (in)]]</f>
        <v>0.81100000000000005</v>
      </c>
      <c r="AJ11" s="1">
        <f>Table2[[#This Row],[Geometric Mean
Radius at 60 Cycles (ft)]]</f>
        <v>2.5600000000000001E-2</v>
      </c>
      <c r="AK11" s="1">
        <f>MATCH(Table2[[#This Row],[Type]],Table3[Type],0)</f>
        <v>6</v>
      </c>
      <c r="AL11" s="1" cm="1">
        <f t="array" ref="AL11">INDEX(Table3[alpha],Table2[[#This Row],[Type Index]])</f>
        <v>4.0410000000000003E-3</v>
      </c>
      <c r="AM1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Hard Drawn (19)</v>
      </c>
      <c r="AO11" s="1" t="str">
        <f>Table2[[#This Row],[ID]]&amp;IF(ISBLANK(Table2[[#This Row],[Uniqueness]]),""," - "&amp;Table2[[#This Row],[Uniqueness]])</f>
        <v>500 kcmil CU- Hard Drawn (19)</v>
      </c>
      <c r="AP11" s="1">
        <f>CONVERT(Table2[[#This Row],[GMR (ft)]],"ft","mm")</f>
        <v>7.80288</v>
      </c>
      <c r="AQ11" s="1">
        <f>CONVERT(Table2[[#This Row],[Outer Diameter (in)]],"in","mm")</f>
        <v>20.599399999999999</v>
      </c>
      <c r="AR11" s="1" cm="1">
        <f t="array" ref="AR11">INDEX(Table3[MOT (C)],Table2[[#This Row],[Type Index]])</f>
        <v>75</v>
      </c>
      <c r="AS11" s="1">
        <f>Table2[[#This Row],[DC Resistance @ 20C (Ω/mi)]]/CONVERT(1,"mi","km")</f>
        <v>7.1231517313886897E-2</v>
      </c>
      <c r="AT11" s="1">
        <f>Table2[[#This Row],[Approx Current Carrying Capacity (amps)]]/1000</f>
        <v>0.84</v>
      </c>
      <c r="AU11" s="1">
        <f>Table2[[#This Row],[DC Resistance
@ 20C (Ω/km)]]*(1+Table2[[#This Row],[alpha]]*(Table2[[#This Row],[MOT (C)]]-20))</f>
        <v>8.7063078194484833E-2</v>
      </c>
      <c r="AX11"/>
      <c r="AZ11" s="1"/>
      <c r="BC11" t="s">
        <v>175</v>
      </c>
      <c r="BD11">
        <v>3.7290000000000001E-3</v>
      </c>
    </row>
    <row r="12" spans="1:56" x14ac:dyDescent="0.25">
      <c r="A12" s="1" t="s">
        <v>5340</v>
      </c>
      <c r="B12" s="9">
        <v>450000</v>
      </c>
      <c r="J12" s="1">
        <v>19</v>
      </c>
      <c r="K12" s="1">
        <v>0.15390000000000001</v>
      </c>
      <c r="N12" s="1">
        <v>0.77</v>
      </c>
      <c r="O12" s="9">
        <v>19750</v>
      </c>
      <c r="P12" s="1">
        <v>7336</v>
      </c>
      <c r="Q12" s="1">
        <v>780</v>
      </c>
      <c r="R12" s="1">
        <v>2.4299999999999999E-2</v>
      </c>
      <c r="S12" s="1">
        <v>0.13</v>
      </c>
      <c r="T12" s="1">
        <v>0.13039999999999999</v>
      </c>
      <c r="U12" s="1">
        <v>0.13159999999999999</v>
      </c>
      <c r="V12" s="1">
        <v>0.1323</v>
      </c>
      <c r="W12" s="1">
        <v>0.14219999999999999</v>
      </c>
      <c r="X12" s="1">
        <v>0.1426</v>
      </c>
      <c r="Y12" s="1">
        <v>0.14369999999999999</v>
      </c>
      <c r="Z12" s="1">
        <v>0.14430000000000001</v>
      </c>
      <c r="AA12" s="1">
        <v>0.18790000000000001</v>
      </c>
      <c r="AB12" s="1">
        <v>0.376</v>
      </c>
      <c r="AC12" s="1">
        <v>0.45100000000000001</v>
      </c>
      <c r="AD12" s="1">
        <v>0.245</v>
      </c>
      <c r="AE12" s="1">
        <v>0.12239999999999999</v>
      </c>
      <c r="AF12" s="1">
        <v>0.10199999999999999</v>
      </c>
      <c r="AG12" s="1">
        <f>Table2[[#This Row],[DC]]</f>
        <v>0.13</v>
      </c>
      <c r="AH12" s="1">
        <f>Table2[[#This Row],[DC Resistance @ 25C (Ω/mi)]]*(1+Table2[[#This Row],[alpha]]*(20-25))</f>
        <v>0.12737335</v>
      </c>
      <c r="AI12" s="1">
        <f>Table2[[#This Row],[Outside Diameter (in)]]</f>
        <v>0.77</v>
      </c>
      <c r="AJ12" s="1">
        <f>Table2[[#This Row],[Geometric Mean
Radius at 60 Cycles (ft)]]</f>
        <v>2.4299999999999999E-2</v>
      </c>
      <c r="AK12" s="1">
        <f>MATCH(Table2[[#This Row],[Type]],Table3[Type],0)</f>
        <v>6</v>
      </c>
      <c r="AL12" s="1" cm="1">
        <f t="array" ref="AL12">INDEX(Table3[alpha],Table2[[#This Row],[Type Index]])</f>
        <v>4.0410000000000003E-3</v>
      </c>
      <c r="AM1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450 kcmil CU- Hard Drawn (19)</v>
      </c>
      <c r="AO12" s="1" t="str">
        <f>Table2[[#This Row],[ID]]&amp;IF(ISBLANK(Table2[[#This Row],[Uniqueness]]),""," - "&amp;Table2[[#This Row],[Uniqueness]])</f>
        <v>450 kcmil CU- Hard Drawn (19)</v>
      </c>
      <c r="AP12" s="1">
        <f>CONVERT(Table2[[#This Row],[GMR (ft)]],"ft","mm")</f>
        <v>7.4066400000000003</v>
      </c>
      <c r="AQ12" s="1">
        <f>CONVERT(Table2[[#This Row],[Outer Diameter (in)]],"in","mm")</f>
        <v>19.558</v>
      </c>
      <c r="AR12" s="1" cm="1">
        <f t="array" ref="AR12">INDEX(Table3[MOT (C)],Table2[[#This Row],[Type Index]])</f>
        <v>75</v>
      </c>
      <c r="AS12" s="1">
        <f>Table2[[#This Row],[DC Resistance @ 20C (Ω/mi)]]/CONVERT(1,"mi","km")</f>
        <v>7.9146130348763222E-2</v>
      </c>
      <c r="AT12" s="1">
        <f>Table2[[#This Row],[Approx Current Carrying Capacity (amps)]]/1000</f>
        <v>0.78</v>
      </c>
      <c r="AU12" s="1">
        <f>Table2[[#This Row],[DC Resistance
@ 20C (Ω/km)]]*(1+Table2[[#This Row],[alpha]]*(Table2[[#This Row],[MOT (C)]]-20))</f>
        <v>9.6736753549427595E-2</v>
      </c>
      <c r="AX12"/>
      <c r="AZ12" s="1"/>
      <c r="BC12" t="s">
        <v>176</v>
      </c>
      <c r="BD12">
        <v>3.715E-3</v>
      </c>
    </row>
    <row r="13" spans="1:56" x14ac:dyDescent="0.25">
      <c r="A13" s="1" t="s">
        <v>5340</v>
      </c>
      <c r="B13" s="9">
        <v>400000</v>
      </c>
      <c r="J13" s="1">
        <v>19</v>
      </c>
      <c r="K13" s="1">
        <v>0.14510000000000001</v>
      </c>
      <c r="N13" s="1">
        <v>0.72599999999999998</v>
      </c>
      <c r="O13" s="9">
        <v>17560</v>
      </c>
      <c r="P13" s="1">
        <v>6521</v>
      </c>
      <c r="Q13" s="1">
        <v>730</v>
      </c>
      <c r="R13" s="1">
        <v>2.29E-2</v>
      </c>
      <c r="S13" s="1">
        <v>0.1462</v>
      </c>
      <c r="T13" s="1">
        <v>0.14660000000000001</v>
      </c>
      <c r="U13" s="1">
        <v>0.1477</v>
      </c>
      <c r="V13" s="1">
        <v>0.1484</v>
      </c>
      <c r="W13" s="1">
        <v>0.16</v>
      </c>
      <c r="X13" s="1">
        <v>0.1603</v>
      </c>
      <c r="Y13" s="1">
        <v>0.1613</v>
      </c>
      <c r="Z13" s="1">
        <v>0.15190000000000001</v>
      </c>
      <c r="AA13" s="1">
        <v>0.19089999999999999</v>
      </c>
      <c r="AB13" s="1">
        <v>0.38200000000000001</v>
      </c>
      <c r="AC13" s="1">
        <v>0.45800000000000002</v>
      </c>
      <c r="AD13" s="1">
        <v>0.249</v>
      </c>
      <c r="AE13" s="1">
        <v>0.1245</v>
      </c>
      <c r="AF13" s="1">
        <v>0.1038</v>
      </c>
      <c r="AG13" s="1">
        <f>Table2[[#This Row],[DC]]</f>
        <v>0.1462</v>
      </c>
      <c r="AH13" s="1">
        <f>Table2[[#This Row],[DC Resistance @ 25C (Ω/mi)]]*(1+Table2[[#This Row],[alpha]]*(20-25))</f>
        <v>0.143246029</v>
      </c>
      <c r="AI13" s="1">
        <f>Table2[[#This Row],[Outside Diameter (in)]]</f>
        <v>0.72599999999999998</v>
      </c>
      <c r="AJ13" s="1">
        <f>Table2[[#This Row],[Geometric Mean
Radius at 60 Cycles (ft)]]</f>
        <v>2.29E-2</v>
      </c>
      <c r="AK13" s="1">
        <f>MATCH(Table2[[#This Row],[Type]],Table3[Type],0)</f>
        <v>6</v>
      </c>
      <c r="AL13" s="1" cm="1">
        <f t="array" ref="AL13">INDEX(Table3[alpha],Table2[[#This Row],[Type Index]])</f>
        <v>4.0410000000000003E-3</v>
      </c>
      <c r="AM1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400 kcmil CU- Hard Drawn (19)</v>
      </c>
      <c r="AO13" s="1" t="str">
        <f>Table2[[#This Row],[ID]]&amp;IF(ISBLANK(Table2[[#This Row],[Uniqueness]]),""," - "&amp;Table2[[#This Row],[Uniqueness]])</f>
        <v>400 kcmil CU- Hard Drawn (19)</v>
      </c>
      <c r="AP13" s="1">
        <f>CONVERT(Table2[[#This Row],[GMR (ft)]],"ft","mm")</f>
        <v>6.9799199999999999</v>
      </c>
      <c r="AQ13" s="1">
        <f>CONVERT(Table2[[#This Row],[Outer Diameter (in)]],"in","mm")</f>
        <v>18.4404</v>
      </c>
      <c r="AR13" s="1" cm="1">
        <f t="array" ref="AR13">INDEX(Table3[MOT (C)],Table2[[#This Row],[Type Index]])</f>
        <v>75</v>
      </c>
      <c r="AS13" s="1">
        <f>Table2[[#This Row],[DC Resistance @ 20C (Ω/mi)]]/CONVERT(1,"mi","km")</f>
        <v>8.9008955822993716E-2</v>
      </c>
      <c r="AT13" s="1">
        <f>Table2[[#This Row],[Approx Current Carrying Capacity (amps)]]/1000</f>
        <v>0.73</v>
      </c>
      <c r="AU13" s="1">
        <f>Table2[[#This Row],[DC Resistance
@ 20C (Ω/km)]]*(1+Table2[[#This Row],[alpha]]*(Table2[[#This Row],[MOT (C)]]-20))</f>
        <v>0.10879164129943319</v>
      </c>
      <c r="AX13"/>
      <c r="AZ13" s="1"/>
      <c r="BC13" t="s">
        <v>177</v>
      </c>
      <c r="BD13">
        <v>3.8470000000000002E-3</v>
      </c>
    </row>
    <row r="14" spans="1:56" x14ac:dyDescent="0.25">
      <c r="A14" s="1" t="s">
        <v>5340</v>
      </c>
      <c r="B14" s="9">
        <v>350000</v>
      </c>
      <c r="J14" s="1">
        <v>19</v>
      </c>
      <c r="K14" s="1">
        <v>0.13569999999999999</v>
      </c>
      <c r="N14" s="1">
        <v>0.67900000000000005</v>
      </c>
      <c r="O14" s="9">
        <v>16890</v>
      </c>
      <c r="P14" s="1">
        <v>5706</v>
      </c>
      <c r="Q14" s="1">
        <v>670</v>
      </c>
      <c r="R14" s="1">
        <v>2.1399999999999999E-2</v>
      </c>
      <c r="S14" s="1">
        <v>0.1671</v>
      </c>
      <c r="T14" s="1">
        <v>0.16750000000000001</v>
      </c>
      <c r="U14" s="1">
        <v>0.16839999999999999</v>
      </c>
      <c r="V14" s="1">
        <v>0.16900000000000001</v>
      </c>
      <c r="W14" s="1">
        <v>0.18279999999999999</v>
      </c>
      <c r="X14" s="1">
        <v>0.18310000000000001</v>
      </c>
      <c r="Y14" s="1">
        <v>0.184</v>
      </c>
      <c r="Z14" s="1">
        <v>0.1845</v>
      </c>
      <c r="AA14" s="1">
        <v>0.1943</v>
      </c>
      <c r="AB14" s="1">
        <v>0.38900000000000001</v>
      </c>
      <c r="AC14" s="1">
        <v>0.46600000000000003</v>
      </c>
      <c r="AD14" s="1">
        <v>0.254</v>
      </c>
      <c r="AE14" s="1">
        <v>0.12690000000000001</v>
      </c>
      <c r="AF14" s="1">
        <v>0.10580000000000001</v>
      </c>
      <c r="AG14" s="1">
        <f>Table2[[#This Row],[DC]]</f>
        <v>0.1671</v>
      </c>
      <c r="AH14" s="1">
        <f>Table2[[#This Row],[DC Resistance @ 25C (Ω/mi)]]*(1+Table2[[#This Row],[alpha]]*(20-25))</f>
        <v>0.16372374449999999</v>
      </c>
      <c r="AI14" s="1">
        <f>Table2[[#This Row],[Outside Diameter (in)]]</f>
        <v>0.67900000000000005</v>
      </c>
      <c r="AJ14" s="1">
        <f>Table2[[#This Row],[Geometric Mean
Radius at 60 Cycles (ft)]]</f>
        <v>2.1399999999999999E-2</v>
      </c>
      <c r="AK14" s="1">
        <f>MATCH(Table2[[#This Row],[Type]],Table3[Type],0)</f>
        <v>6</v>
      </c>
      <c r="AL14" s="1" cm="1">
        <f t="array" ref="AL14">INDEX(Table3[alpha],Table2[[#This Row],[Type Index]])</f>
        <v>4.0410000000000003E-3</v>
      </c>
      <c r="AM1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kcmil CU- Hard Drawn (19)</v>
      </c>
      <c r="AO14" s="1" t="str">
        <f>Table2[[#This Row],[ID]]&amp;IF(ISBLANK(Table2[[#This Row],[Uniqueness]]),""," - "&amp;Table2[[#This Row],[Uniqueness]])</f>
        <v>350 kcmil CU- Hard Drawn (19)</v>
      </c>
      <c r="AP14" s="1">
        <f>CONVERT(Table2[[#This Row],[GMR (ft)]],"ft","mm")</f>
        <v>6.5227200000000005</v>
      </c>
      <c r="AQ14" s="1">
        <f>CONVERT(Table2[[#This Row],[Outer Diameter (in)]],"in","mm")</f>
        <v>17.246600000000001</v>
      </c>
      <c r="AR14" s="1" cm="1">
        <f t="array" ref="AR14">INDEX(Table3[MOT (C)],Table2[[#This Row],[Type Index]])</f>
        <v>75</v>
      </c>
      <c r="AS14" s="1">
        <f>Table2[[#This Row],[DC Resistance @ 20C (Ω/mi)]]/CONVERT(1,"mi","km")</f>
        <v>0.10173321831752563</v>
      </c>
      <c r="AT14" s="1">
        <f>Table2[[#This Row],[Approx Current Carrying Capacity (amps)]]/1000</f>
        <v>0.67</v>
      </c>
      <c r="AU14" s="1">
        <f>Table2[[#This Row],[DC Resistance
@ 20C (Ω/km)]]*(1+Table2[[#This Row],[alpha]]*(Table2[[#This Row],[MOT (C)]]-20))</f>
        <v>0.1243439347546873</v>
      </c>
      <c r="AX14"/>
      <c r="AZ14" s="1"/>
      <c r="BC14" t="s">
        <v>178</v>
      </c>
      <c r="BD14">
        <v>3.0000000000000001E-3</v>
      </c>
    </row>
    <row r="15" spans="1:56" x14ac:dyDescent="0.25">
      <c r="A15" s="1" t="s">
        <v>5340</v>
      </c>
      <c r="B15" s="9">
        <v>350000</v>
      </c>
      <c r="J15" s="1">
        <v>12</v>
      </c>
      <c r="K15" s="1">
        <v>0.17080000000000001</v>
      </c>
      <c r="N15" s="1">
        <v>0.71</v>
      </c>
      <c r="O15" s="9">
        <v>16140</v>
      </c>
      <c r="P15" s="1">
        <v>5706</v>
      </c>
      <c r="Q15" s="1">
        <v>670</v>
      </c>
      <c r="R15" s="1">
        <v>2.2499999999999999E-2</v>
      </c>
      <c r="S15" s="1">
        <v>0.1671</v>
      </c>
      <c r="T15" s="1">
        <v>0.16750000000000001</v>
      </c>
      <c r="U15" s="1">
        <v>0.16839999999999999</v>
      </c>
      <c r="V15" s="1">
        <v>0.16900000000000001</v>
      </c>
      <c r="W15" s="1">
        <v>0.18279999999999999</v>
      </c>
      <c r="X15" s="1">
        <v>0.18310000000000001</v>
      </c>
      <c r="Y15" s="1">
        <v>0.184</v>
      </c>
      <c r="Z15" s="1">
        <v>0.1845</v>
      </c>
      <c r="AA15" s="1">
        <v>0.1918</v>
      </c>
      <c r="AB15" s="1">
        <v>0.38400000000000001</v>
      </c>
      <c r="AC15" s="1">
        <v>0.46</v>
      </c>
      <c r="AD15" s="1">
        <v>0.251</v>
      </c>
      <c r="AE15" s="1">
        <v>0.12529999999999999</v>
      </c>
      <c r="AF15" s="1">
        <v>0.10440000000000001</v>
      </c>
      <c r="AG15" s="1">
        <f>Table2[[#This Row],[DC]]</f>
        <v>0.1671</v>
      </c>
      <c r="AH15" s="1">
        <f>Table2[[#This Row],[DC Resistance @ 25C (Ω/mi)]]*(1+Table2[[#This Row],[alpha]]*(20-25))</f>
        <v>0.16372374449999999</v>
      </c>
      <c r="AI15" s="1">
        <f>Table2[[#This Row],[Outside Diameter (in)]]</f>
        <v>0.71</v>
      </c>
      <c r="AJ15" s="1">
        <f>Table2[[#This Row],[Geometric Mean
Radius at 60 Cycles (ft)]]</f>
        <v>2.2499999999999999E-2</v>
      </c>
      <c r="AK15" s="1">
        <f>MATCH(Table2[[#This Row],[Type]],Table3[Type],0)</f>
        <v>6</v>
      </c>
      <c r="AL15" s="1" cm="1">
        <f t="array" ref="AL15">INDEX(Table3[alpha],Table2[[#This Row],[Type Index]])</f>
        <v>4.0410000000000003E-3</v>
      </c>
      <c r="AM1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kcmil CU- Hard Drawn (12)</v>
      </c>
      <c r="AO15" s="1" t="str">
        <f>Table2[[#This Row],[ID]]&amp;IF(ISBLANK(Table2[[#This Row],[Uniqueness]]),""," - "&amp;Table2[[#This Row],[Uniqueness]])</f>
        <v>350 kcmil CU- Hard Drawn (12)</v>
      </c>
      <c r="AP15" s="1">
        <f>CONVERT(Table2[[#This Row],[GMR (ft)]],"ft","mm")</f>
        <v>6.8580000000000005</v>
      </c>
      <c r="AQ15" s="1">
        <f>CONVERT(Table2[[#This Row],[Outer Diameter (in)]],"in","mm")</f>
        <v>18.034000000000002</v>
      </c>
      <c r="AR15" s="1" cm="1">
        <f t="array" ref="AR15">INDEX(Table3[MOT (C)],Table2[[#This Row],[Type Index]])</f>
        <v>75</v>
      </c>
      <c r="AS15" s="1">
        <f>Table2[[#This Row],[DC Resistance @ 20C (Ω/mi)]]/CONVERT(1,"mi","km")</f>
        <v>0.10173321831752563</v>
      </c>
      <c r="AT15" s="1">
        <f>Table2[[#This Row],[Approx Current Carrying Capacity (amps)]]/1000</f>
        <v>0.67</v>
      </c>
      <c r="AU15" s="1">
        <f>Table2[[#This Row],[DC Resistance
@ 20C (Ω/km)]]*(1+Table2[[#This Row],[alpha]]*(Table2[[#This Row],[MOT (C)]]-20))</f>
        <v>0.1243439347546873</v>
      </c>
      <c r="AX15"/>
      <c r="AZ15" s="1"/>
      <c r="BC15" t="s">
        <v>179</v>
      </c>
      <c r="BD15">
        <v>1.7000000000000001E-4</v>
      </c>
    </row>
    <row r="16" spans="1:56" x14ac:dyDescent="0.25">
      <c r="A16" s="1" t="s">
        <v>5340</v>
      </c>
      <c r="B16" s="9">
        <v>300000</v>
      </c>
      <c r="J16" s="1">
        <v>19</v>
      </c>
      <c r="K16" s="1">
        <v>0.12570000000000001</v>
      </c>
      <c r="N16" s="1">
        <v>0.629</v>
      </c>
      <c r="O16" s="9">
        <v>13510</v>
      </c>
      <c r="P16" s="1">
        <v>4891</v>
      </c>
      <c r="Q16" s="1">
        <v>610</v>
      </c>
      <c r="R16" s="1">
        <v>1.9869999999999999E-2</v>
      </c>
      <c r="S16" s="1">
        <v>0.19500000000000001</v>
      </c>
      <c r="T16" s="1">
        <v>0.1953</v>
      </c>
      <c r="U16" s="1">
        <v>0.1961</v>
      </c>
      <c r="V16" s="1">
        <v>0.1966</v>
      </c>
      <c r="W16" s="1">
        <v>0.21299999999999999</v>
      </c>
      <c r="X16" s="1">
        <v>0.214</v>
      </c>
      <c r="Y16" s="1">
        <v>0.214</v>
      </c>
      <c r="Z16" s="1">
        <v>0.215</v>
      </c>
      <c r="AA16" s="1">
        <v>0.19819999999999999</v>
      </c>
      <c r="AB16" s="1">
        <v>0.39600000000000002</v>
      </c>
      <c r="AC16" s="1">
        <v>0.47599999999999998</v>
      </c>
      <c r="AD16" s="1">
        <v>0.25900000000000001</v>
      </c>
      <c r="AE16" s="1">
        <v>0.12959999999999999</v>
      </c>
      <c r="AF16" s="1">
        <v>0.106</v>
      </c>
      <c r="AG16" s="1">
        <f>Table2[[#This Row],[DC]]</f>
        <v>0.19500000000000001</v>
      </c>
      <c r="AH16" s="1">
        <f>Table2[[#This Row],[DC Resistance @ 25C (Ω/mi)]]*(1+Table2[[#This Row],[alpha]]*(20-25))</f>
        <v>0.19106002499999999</v>
      </c>
      <c r="AI16" s="1">
        <f>Table2[[#This Row],[Outside Diameter (in)]]</f>
        <v>0.629</v>
      </c>
      <c r="AJ16" s="1">
        <f>Table2[[#This Row],[Geometric Mean
Radius at 60 Cycles (ft)]]</f>
        <v>1.9869999999999999E-2</v>
      </c>
      <c r="AK16" s="1">
        <f>MATCH(Table2[[#This Row],[Type]],Table3[Type],0)</f>
        <v>6</v>
      </c>
      <c r="AL16" s="1" cm="1">
        <f t="array" ref="AL16">INDEX(Table3[alpha],Table2[[#This Row],[Type Index]])</f>
        <v>4.0410000000000003E-3</v>
      </c>
      <c r="AM1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CU- Hard Drawn (19)</v>
      </c>
      <c r="AO16" s="1" t="str">
        <f>Table2[[#This Row],[ID]]&amp;IF(ISBLANK(Table2[[#This Row],[Uniqueness]]),""," - "&amp;Table2[[#This Row],[Uniqueness]])</f>
        <v>300 kcmil CU- Hard Drawn (19)</v>
      </c>
      <c r="AP16" s="1">
        <f>CONVERT(Table2[[#This Row],[GMR (ft)]],"ft","mm")</f>
        <v>6.0563759999999993</v>
      </c>
      <c r="AQ16" s="1">
        <f>CONVERT(Table2[[#This Row],[Outer Diameter (in)]],"in","mm")</f>
        <v>15.976600000000001</v>
      </c>
      <c r="AR16" s="1" cm="1">
        <f t="array" ref="AR16">INDEX(Table3[MOT (C)],Table2[[#This Row],[Type Index]])</f>
        <v>75</v>
      </c>
      <c r="AS16" s="1">
        <f>Table2[[#This Row],[DC Resistance @ 20C (Ω/mi)]]/CONVERT(1,"mi","km")</f>
        <v>0.11871919552314482</v>
      </c>
      <c r="AT16" s="1">
        <f>Table2[[#This Row],[Approx Current Carrying Capacity (amps)]]/1000</f>
        <v>0.61</v>
      </c>
      <c r="AU16" s="1">
        <f>Table2[[#This Row],[DC Resistance
@ 20C (Ω/km)]]*(1+Table2[[#This Row],[alpha]]*(Table2[[#This Row],[MOT (C)]]-20))</f>
        <v>0.14510513032414138</v>
      </c>
      <c r="AX16"/>
      <c r="AZ16" s="1"/>
      <c r="BC16" t="s">
        <v>180</v>
      </c>
      <c r="BD16">
        <v>1.2999999999999999E-4</v>
      </c>
    </row>
    <row r="17" spans="1:56" x14ac:dyDescent="0.25">
      <c r="A17" s="1" t="s">
        <v>5340</v>
      </c>
      <c r="B17" s="9">
        <v>300000</v>
      </c>
      <c r="J17" s="1">
        <v>12</v>
      </c>
      <c r="K17" s="1">
        <v>0.15809999999999999</v>
      </c>
      <c r="N17" s="1">
        <v>0.65700000000000003</v>
      </c>
      <c r="O17" s="9">
        <v>13170</v>
      </c>
      <c r="P17" s="1">
        <v>4891</v>
      </c>
      <c r="Q17" s="1">
        <v>610</v>
      </c>
      <c r="R17" s="1">
        <v>2.0799999999999999E-2</v>
      </c>
      <c r="S17" s="1">
        <v>0.19500000000000001</v>
      </c>
      <c r="T17" s="1">
        <v>0.1953</v>
      </c>
      <c r="U17" s="1">
        <v>0.1961</v>
      </c>
      <c r="V17" s="1">
        <v>0.1966</v>
      </c>
      <c r="W17" s="1">
        <v>0.21299999999999999</v>
      </c>
      <c r="X17" s="1">
        <v>0.214</v>
      </c>
      <c r="Y17" s="1">
        <v>0.214</v>
      </c>
      <c r="Z17" s="1">
        <v>0.215</v>
      </c>
      <c r="AA17" s="1">
        <v>0.19570000000000001</v>
      </c>
      <c r="AB17" s="1">
        <v>0.39200000000000002</v>
      </c>
      <c r="AC17" s="1">
        <v>0.47</v>
      </c>
      <c r="AD17" s="1">
        <v>0.25600000000000001</v>
      </c>
      <c r="AE17" s="1">
        <v>0.12809999999999999</v>
      </c>
      <c r="AF17" s="1">
        <v>0.10680000000000001</v>
      </c>
      <c r="AG17" s="1">
        <f>Table2[[#This Row],[DC]]</f>
        <v>0.19500000000000001</v>
      </c>
      <c r="AH17" s="1">
        <f>Table2[[#This Row],[DC Resistance @ 25C (Ω/mi)]]*(1+Table2[[#This Row],[alpha]]*(20-25))</f>
        <v>0.19106002499999999</v>
      </c>
      <c r="AI17" s="1">
        <f>Table2[[#This Row],[Outside Diameter (in)]]</f>
        <v>0.65700000000000003</v>
      </c>
      <c r="AJ17" s="1">
        <f>Table2[[#This Row],[Geometric Mean
Radius at 60 Cycles (ft)]]</f>
        <v>2.0799999999999999E-2</v>
      </c>
      <c r="AK17" s="1">
        <f>MATCH(Table2[[#This Row],[Type]],Table3[Type],0)</f>
        <v>6</v>
      </c>
      <c r="AL17" s="1" cm="1">
        <f t="array" ref="AL17">INDEX(Table3[alpha],Table2[[#This Row],[Type Index]])</f>
        <v>4.0410000000000003E-3</v>
      </c>
      <c r="AM1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CU- Hard Drawn (12)</v>
      </c>
      <c r="AO17" s="1" t="str">
        <f>Table2[[#This Row],[ID]]&amp;IF(ISBLANK(Table2[[#This Row],[Uniqueness]]),""," - "&amp;Table2[[#This Row],[Uniqueness]])</f>
        <v>300 kcmil CU- Hard Drawn (12)</v>
      </c>
      <c r="AP17" s="1">
        <f>CONVERT(Table2[[#This Row],[GMR (ft)]],"ft","mm")</f>
        <v>6.3398400000000006</v>
      </c>
      <c r="AQ17" s="1">
        <f>CONVERT(Table2[[#This Row],[Outer Diameter (in)]],"in","mm")</f>
        <v>16.687799999999999</v>
      </c>
      <c r="AR17" s="1" cm="1">
        <f t="array" ref="AR17">INDEX(Table3[MOT (C)],Table2[[#This Row],[Type Index]])</f>
        <v>75</v>
      </c>
      <c r="AS17" s="1">
        <f>Table2[[#This Row],[DC Resistance @ 20C (Ω/mi)]]/CONVERT(1,"mi","km")</f>
        <v>0.11871919552314482</v>
      </c>
      <c r="AT17" s="1">
        <f>Table2[[#This Row],[Approx Current Carrying Capacity (amps)]]/1000</f>
        <v>0.61</v>
      </c>
      <c r="AU17" s="1">
        <f>Table2[[#This Row],[DC Resistance
@ 20C (Ω/km)]]*(1+Table2[[#This Row],[alpha]]*(Table2[[#This Row],[MOT (C)]]-20))</f>
        <v>0.14510513032414138</v>
      </c>
      <c r="AX17"/>
      <c r="AZ17" s="1"/>
      <c r="BC17" t="s">
        <v>181</v>
      </c>
      <c r="BD17" t="s">
        <v>182</v>
      </c>
    </row>
    <row r="18" spans="1:56" x14ac:dyDescent="0.25">
      <c r="A18" s="1" t="s">
        <v>5340</v>
      </c>
      <c r="B18" s="9">
        <v>250000</v>
      </c>
      <c r="J18" s="1">
        <v>19</v>
      </c>
      <c r="K18" s="1">
        <v>0.1147</v>
      </c>
      <c r="N18" s="1">
        <v>0.57399999999999995</v>
      </c>
      <c r="O18" s="9">
        <v>11360</v>
      </c>
      <c r="P18" s="1">
        <v>4076</v>
      </c>
      <c r="Q18" s="1">
        <v>540</v>
      </c>
      <c r="R18" s="1">
        <v>1.813E-2</v>
      </c>
      <c r="S18" s="1">
        <v>0.23400000000000001</v>
      </c>
      <c r="T18" s="1">
        <v>0.23400000000000001</v>
      </c>
      <c r="U18" s="1">
        <v>0.23499999999999999</v>
      </c>
      <c r="V18" s="1">
        <v>0.23599999999999999</v>
      </c>
      <c r="W18" s="1">
        <v>0.25600000000000001</v>
      </c>
      <c r="X18" s="1">
        <v>0.25600000000000001</v>
      </c>
      <c r="Y18" s="1">
        <v>0.25700000000000001</v>
      </c>
      <c r="Z18" s="1">
        <v>0.25700000000000001</v>
      </c>
      <c r="AA18" s="1">
        <v>0.20300000000000001</v>
      </c>
      <c r="AB18" s="1">
        <v>0.40600000000000003</v>
      </c>
      <c r="AC18" s="1">
        <v>0.48699999999999999</v>
      </c>
      <c r="AD18" s="1">
        <v>0.26600000000000001</v>
      </c>
      <c r="AE18" s="1">
        <v>0.13289999999999999</v>
      </c>
      <c r="AF18" s="1">
        <v>0.1108</v>
      </c>
      <c r="AG18" s="1">
        <f>Table2[[#This Row],[DC]]</f>
        <v>0.23400000000000001</v>
      </c>
      <c r="AH18" s="1">
        <f>Table2[[#This Row],[DC Resistance @ 25C (Ω/mi)]]*(1+Table2[[#This Row],[alpha]]*(20-25))</f>
        <v>0.22927203000000002</v>
      </c>
      <c r="AI18" s="1">
        <f>Table2[[#This Row],[Outside Diameter (in)]]</f>
        <v>0.57399999999999995</v>
      </c>
      <c r="AJ18" s="1">
        <f>Table2[[#This Row],[Geometric Mean
Radius at 60 Cycles (ft)]]</f>
        <v>1.813E-2</v>
      </c>
      <c r="AK18" s="1">
        <f>MATCH(Table2[[#This Row],[Type]],Table3[Type],0)</f>
        <v>6</v>
      </c>
      <c r="AL18" s="1" cm="1">
        <f t="array" ref="AL18">INDEX(Table3[alpha],Table2[[#This Row],[Type Index]])</f>
        <v>4.0410000000000003E-3</v>
      </c>
      <c r="AM1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CU- Hard Drawn (19)</v>
      </c>
      <c r="AO18" s="1" t="str">
        <f>Table2[[#This Row],[ID]]&amp;IF(ISBLANK(Table2[[#This Row],[Uniqueness]]),""," - "&amp;Table2[[#This Row],[Uniqueness]])</f>
        <v>250 kcmil CU- Hard Drawn (19)</v>
      </c>
      <c r="AP18" s="1">
        <f>CONVERT(Table2[[#This Row],[GMR (ft)]],"ft","mm")</f>
        <v>5.5260239999999996</v>
      </c>
      <c r="AQ18" s="1">
        <f>CONVERT(Table2[[#This Row],[Outer Diameter (in)]],"in","mm")</f>
        <v>14.579599999999999</v>
      </c>
      <c r="AR18" s="1" cm="1">
        <f t="array" ref="AR18">INDEX(Table3[MOT (C)],Table2[[#This Row],[Type Index]])</f>
        <v>75</v>
      </c>
      <c r="AS18" s="1">
        <f>Table2[[#This Row],[DC Resistance @ 20C (Ω/mi)]]/CONVERT(1,"mi","km")</f>
        <v>0.14246303462777379</v>
      </c>
      <c r="AT18" s="1">
        <f>Table2[[#This Row],[Approx Current Carrying Capacity (amps)]]/1000</f>
        <v>0.54</v>
      </c>
      <c r="AU18" s="1">
        <f>Table2[[#This Row],[DC Resistance
@ 20C (Ω/km)]]*(1+Table2[[#This Row],[alpha]]*(Table2[[#This Row],[MOT (C)]]-20))</f>
        <v>0.17412615638896967</v>
      </c>
      <c r="AX18"/>
      <c r="AZ18" s="1"/>
      <c r="BC18" t="s">
        <v>183</v>
      </c>
      <c r="BD18">
        <v>-7.3999999999999996E-5</v>
      </c>
    </row>
    <row r="19" spans="1:56" x14ac:dyDescent="0.25">
      <c r="A19" s="1" t="s">
        <v>5340</v>
      </c>
      <c r="B19" s="9">
        <v>250000</v>
      </c>
      <c r="J19" s="1">
        <v>12</v>
      </c>
      <c r="K19" s="1">
        <v>0.14430000000000001</v>
      </c>
      <c r="N19" s="1">
        <v>0.6</v>
      </c>
      <c r="O19" s="9">
        <v>11130</v>
      </c>
      <c r="P19" s="1">
        <v>4076</v>
      </c>
      <c r="Q19" s="1">
        <v>540</v>
      </c>
      <c r="R19" s="1">
        <v>1.9019999999999999E-2</v>
      </c>
      <c r="S19" s="1">
        <v>0.23400000000000001</v>
      </c>
      <c r="T19" s="1">
        <v>0.23400000000000001</v>
      </c>
      <c r="U19" s="1">
        <v>0.23499999999999999</v>
      </c>
      <c r="V19" s="1">
        <v>0.23599999999999999</v>
      </c>
      <c r="W19" s="1">
        <v>0.25600000000000001</v>
      </c>
      <c r="X19" s="1">
        <v>0.25600000000000001</v>
      </c>
      <c r="Y19" s="1">
        <v>0.25700000000000001</v>
      </c>
      <c r="Z19" s="1">
        <v>0.25700000000000001</v>
      </c>
      <c r="AA19" s="1">
        <v>0.2</v>
      </c>
      <c r="AB19" s="1">
        <v>0.40100000000000002</v>
      </c>
      <c r="AC19" s="1">
        <v>0.48099999999999998</v>
      </c>
      <c r="AD19" s="1">
        <v>0.26300000000000001</v>
      </c>
      <c r="AE19" s="1">
        <v>0.1313</v>
      </c>
      <c r="AF19" s="1">
        <v>0.1094</v>
      </c>
      <c r="AG19" s="1">
        <f>Table2[[#This Row],[DC]]</f>
        <v>0.23400000000000001</v>
      </c>
      <c r="AH19" s="1">
        <f>Table2[[#This Row],[DC Resistance @ 25C (Ω/mi)]]*(1+Table2[[#This Row],[alpha]]*(20-25))</f>
        <v>0.22927203000000002</v>
      </c>
      <c r="AI19" s="1">
        <f>Table2[[#This Row],[Outside Diameter (in)]]</f>
        <v>0.6</v>
      </c>
      <c r="AJ19" s="1">
        <f>Table2[[#This Row],[Geometric Mean
Radius at 60 Cycles (ft)]]</f>
        <v>1.9019999999999999E-2</v>
      </c>
      <c r="AK19" s="1">
        <f>MATCH(Table2[[#This Row],[Type]],Table3[Type],0)</f>
        <v>6</v>
      </c>
      <c r="AL19" s="1" cm="1">
        <f t="array" ref="AL19">INDEX(Table3[alpha],Table2[[#This Row],[Type Index]])</f>
        <v>4.0410000000000003E-3</v>
      </c>
      <c r="AM1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CU- Hard Drawn (12)</v>
      </c>
      <c r="AO19" s="1" t="str">
        <f>Table2[[#This Row],[ID]]&amp;IF(ISBLANK(Table2[[#This Row],[Uniqueness]]),""," - "&amp;Table2[[#This Row],[Uniqueness]])</f>
        <v>250 kcmil CU- Hard Drawn (12)</v>
      </c>
      <c r="AP19" s="1">
        <f>CONVERT(Table2[[#This Row],[GMR (ft)]],"ft","mm")</f>
        <v>5.7972959999999993</v>
      </c>
      <c r="AQ19" s="1">
        <f>CONVERT(Table2[[#This Row],[Outer Diameter (in)]],"in","mm")</f>
        <v>15.24</v>
      </c>
      <c r="AR19" s="1" cm="1">
        <f t="array" ref="AR19">INDEX(Table3[MOT (C)],Table2[[#This Row],[Type Index]])</f>
        <v>75</v>
      </c>
      <c r="AS19" s="1">
        <f>Table2[[#This Row],[DC Resistance @ 20C (Ω/mi)]]/CONVERT(1,"mi","km")</f>
        <v>0.14246303462777379</v>
      </c>
      <c r="AT19" s="1">
        <f>Table2[[#This Row],[Approx Current Carrying Capacity (amps)]]/1000</f>
        <v>0.54</v>
      </c>
      <c r="AU19" s="1">
        <f>Table2[[#This Row],[DC Resistance
@ 20C (Ω/km)]]*(1+Table2[[#This Row],[alpha]]*(Table2[[#This Row],[MOT (C)]]-20))</f>
        <v>0.17412615638896967</v>
      </c>
      <c r="AZ19" s="1"/>
    </row>
    <row r="20" spans="1:56" x14ac:dyDescent="0.25">
      <c r="A20" s="1" t="s">
        <v>5340</v>
      </c>
      <c r="B20" s="9">
        <v>211600</v>
      </c>
      <c r="C20" s="1" t="s">
        <v>1</v>
      </c>
      <c r="J20" s="1">
        <v>19</v>
      </c>
      <c r="K20" s="1">
        <v>0.1055</v>
      </c>
      <c r="N20" s="1">
        <v>0.52800000000000002</v>
      </c>
      <c r="O20" s="1">
        <v>9617</v>
      </c>
      <c r="P20" s="1">
        <v>3450</v>
      </c>
      <c r="Q20" s="1">
        <v>480</v>
      </c>
      <c r="R20" s="1">
        <v>1.668E-2</v>
      </c>
      <c r="S20" s="1">
        <v>0.27600000000000002</v>
      </c>
      <c r="T20" s="1">
        <v>0.27700000000000002</v>
      </c>
      <c r="U20" s="1">
        <v>0.27700000000000002</v>
      </c>
      <c r="V20" s="1">
        <v>0.27800000000000002</v>
      </c>
      <c r="W20" s="1">
        <v>0.30199999999999999</v>
      </c>
      <c r="X20" s="1">
        <v>0.30299999999999999</v>
      </c>
      <c r="Y20" s="1">
        <v>0.30299999999999999</v>
      </c>
      <c r="Z20" s="1">
        <v>0.30299999999999999</v>
      </c>
      <c r="AA20" s="1">
        <v>0.20699999999999999</v>
      </c>
      <c r="AB20" s="1">
        <v>0.41399999999999998</v>
      </c>
      <c r="AC20" s="1">
        <v>0.497</v>
      </c>
      <c r="AD20" s="1">
        <v>0.27200000000000002</v>
      </c>
      <c r="AE20" s="1">
        <v>0.13589999999999999</v>
      </c>
      <c r="AF20" s="1">
        <v>0.1132</v>
      </c>
      <c r="AG20" s="1">
        <f>Table2[[#This Row],[DC]]</f>
        <v>0.27600000000000002</v>
      </c>
      <c r="AH20" s="1">
        <f>Table2[[#This Row],[DC Resistance @ 25C (Ω/mi)]]*(1+Table2[[#This Row],[alpha]]*(20-25))</f>
        <v>0.27042342000000003</v>
      </c>
      <c r="AI20" s="1">
        <f>Table2[[#This Row],[Outside Diameter (in)]]</f>
        <v>0.52800000000000002</v>
      </c>
      <c r="AJ20" s="1">
        <f>Table2[[#This Row],[Geometric Mean
Radius at 60 Cycles (ft)]]</f>
        <v>1.668E-2</v>
      </c>
      <c r="AK20" s="1">
        <f>MATCH(Table2[[#This Row],[Type]],Table3[Type],0)</f>
        <v>6</v>
      </c>
      <c r="AL20" s="1" cm="1">
        <f t="array" ref="AL20">INDEX(Table3[alpha],Table2[[#This Row],[Type Index]])</f>
        <v>4.0410000000000003E-3</v>
      </c>
      <c r="AM2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Hard Drawn (19)</v>
      </c>
      <c r="AO20" s="1" t="str">
        <f>Table2[[#This Row],[ID]]&amp;IF(ISBLANK(Table2[[#This Row],[Uniqueness]]),""," - "&amp;Table2[[#This Row],[Uniqueness]])</f>
        <v>4/0 CU- Hard Drawn (19)</v>
      </c>
      <c r="AP20" s="1">
        <f>CONVERT(Table2[[#This Row],[GMR (ft)]],"ft","mm")</f>
        <v>5.0840639999999997</v>
      </c>
      <c r="AQ20" s="1">
        <f>CONVERT(Table2[[#This Row],[Outer Diameter (in)]],"in","mm")</f>
        <v>13.411199999999999</v>
      </c>
      <c r="AR20" s="1" cm="1">
        <f t="array" ref="AR20">INDEX(Table3[MOT (C)],Table2[[#This Row],[Type Index]])</f>
        <v>75</v>
      </c>
      <c r="AS20" s="1">
        <f>Table2[[#This Row],[DC Resistance @ 20C (Ω/mi)]]/CONVERT(1,"mi","km")</f>
        <v>0.16803332289429732</v>
      </c>
      <c r="AT20" s="1">
        <f>Table2[[#This Row],[Approx Current Carrying Capacity (amps)]]/1000</f>
        <v>0.48</v>
      </c>
      <c r="AU20" s="1">
        <f>Table2[[#This Row],[DC Resistance
@ 20C (Ω/km)]]*(1+Table2[[#This Row],[alpha]]*(Table2[[#This Row],[MOT (C)]]-20))</f>
        <v>0.20537956907416938</v>
      </c>
      <c r="AZ20" s="1"/>
    </row>
    <row r="21" spans="1:56" x14ac:dyDescent="0.25">
      <c r="A21" s="1" t="s">
        <v>5340</v>
      </c>
      <c r="B21" s="9">
        <v>211600</v>
      </c>
      <c r="C21" s="1" t="s">
        <v>1</v>
      </c>
      <c r="J21" s="1">
        <v>12</v>
      </c>
      <c r="K21" s="1">
        <v>0.1328</v>
      </c>
      <c r="N21" s="1">
        <v>0.55200000000000005</v>
      </c>
      <c r="O21" s="1">
        <v>9483</v>
      </c>
      <c r="P21" s="1">
        <v>3450</v>
      </c>
      <c r="Q21" s="1">
        <v>490</v>
      </c>
      <c r="R21" s="1">
        <v>1.7500000000000002E-2</v>
      </c>
      <c r="S21" s="1">
        <v>0.27600000000000002</v>
      </c>
      <c r="T21" s="1">
        <v>0.27700000000000002</v>
      </c>
      <c r="U21" s="1">
        <v>0.27700000000000002</v>
      </c>
      <c r="V21" s="1">
        <v>0.27800000000000002</v>
      </c>
      <c r="W21" s="1">
        <v>0.30199999999999999</v>
      </c>
      <c r="X21" s="1">
        <v>0.30299999999999999</v>
      </c>
      <c r="Y21" s="1">
        <v>0.30299999999999999</v>
      </c>
      <c r="Z21" s="1">
        <v>0.30299999999999999</v>
      </c>
      <c r="AA21" s="1">
        <v>0.20799999999999999</v>
      </c>
      <c r="AB21" s="1">
        <v>0.40899999999999997</v>
      </c>
      <c r="AC21" s="1">
        <v>0.49099999999999999</v>
      </c>
      <c r="AD21" s="1">
        <v>0.26900000000000002</v>
      </c>
      <c r="AE21" s="1">
        <v>0.1343</v>
      </c>
      <c r="AF21" s="1">
        <v>0.1119</v>
      </c>
      <c r="AG21" s="1">
        <f>Table2[[#This Row],[DC]]</f>
        <v>0.27600000000000002</v>
      </c>
      <c r="AH21" s="1">
        <f>Table2[[#This Row],[DC Resistance @ 25C (Ω/mi)]]*(1+Table2[[#This Row],[alpha]]*(20-25))</f>
        <v>0.27042342000000003</v>
      </c>
      <c r="AI21" s="1">
        <f>Table2[[#This Row],[Outside Diameter (in)]]</f>
        <v>0.55200000000000005</v>
      </c>
      <c r="AJ21" s="1">
        <f>Table2[[#This Row],[Geometric Mean
Radius at 60 Cycles (ft)]]</f>
        <v>1.7500000000000002E-2</v>
      </c>
      <c r="AK21" s="1">
        <f>MATCH(Table2[[#This Row],[Type]],Table3[Type],0)</f>
        <v>6</v>
      </c>
      <c r="AL21" s="1" cm="1">
        <f t="array" ref="AL21">INDEX(Table3[alpha],Table2[[#This Row],[Type Index]])</f>
        <v>4.0410000000000003E-3</v>
      </c>
      <c r="AM2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Hard Drawn (12)</v>
      </c>
      <c r="AO21" s="1" t="str">
        <f>Table2[[#This Row],[ID]]&amp;IF(ISBLANK(Table2[[#This Row],[Uniqueness]]),""," - "&amp;Table2[[#This Row],[Uniqueness]])</f>
        <v>4/0 CU- Hard Drawn (12)</v>
      </c>
      <c r="AP21" s="1">
        <f>CONVERT(Table2[[#This Row],[GMR (ft)]],"ft","mm")</f>
        <v>5.3340000000000014</v>
      </c>
      <c r="AQ21" s="1">
        <f>CONVERT(Table2[[#This Row],[Outer Diameter (in)]],"in","mm")</f>
        <v>14.020799999999999</v>
      </c>
      <c r="AR21" s="1" cm="1">
        <f t="array" ref="AR21">INDEX(Table3[MOT (C)],Table2[[#This Row],[Type Index]])</f>
        <v>75</v>
      </c>
      <c r="AS21" s="1">
        <f>Table2[[#This Row],[DC Resistance @ 20C (Ω/mi)]]/CONVERT(1,"mi","km")</f>
        <v>0.16803332289429732</v>
      </c>
      <c r="AT21" s="1">
        <f>Table2[[#This Row],[Approx Current Carrying Capacity (amps)]]/1000</f>
        <v>0.49</v>
      </c>
      <c r="AU21" s="1">
        <f>Table2[[#This Row],[DC Resistance
@ 20C (Ω/km)]]*(1+Table2[[#This Row],[alpha]]*(Table2[[#This Row],[MOT (C)]]-20))</f>
        <v>0.20537956907416938</v>
      </c>
      <c r="AZ21" s="1"/>
    </row>
    <row r="22" spans="1:56" x14ac:dyDescent="0.25">
      <c r="A22" s="1" t="s">
        <v>5340</v>
      </c>
      <c r="B22" s="9">
        <v>211600</v>
      </c>
      <c r="C22" s="1" t="s">
        <v>1</v>
      </c>
      <c r="J22" s="1">
        <v>7</v>
      </c>
      <c r="K22" s="1">
        <v>0.1739</v>
      </c>
      <c r="N22" s="1">
        <v>0.52200000000000002</v>
      </c>
      <c r="O22" s="1">
        <v>9154</v>
      </c>
      <c r="P22" s="1">
        <v>3450</v>
      </c>
      <c r="Q22" s="1">
        <v>480</v>
      </c>
      <c r="R22" s="1">
        <v>1.5789999999999998E-2</v>
      </c>
      <c r="S22" s="1">
        <v>0.27600000000000002</v>
      </c>
      <c r="T22" s="1">
        <v>0.27700000000000002</v>
      </c>
      <c r="U22" s="1">
        <v>0.27700000000000002</v>
      </c>
      <c r="V22" s="1">
        <v>0.27800000000000002</v>
      </c>
      <c r="W22" s="1">
        <v>0.30199999999999999</v>
      </c>
      <c r="X22" s="1">
        <v>0.30299999999999999</v>
      </c>
      <c r="Y22" s="1">
        <v>0.30299999999999999</v>
      </c>
      <c r="Z22" s="1">
        <v>0.30299999999999999</v>
      </c>
      <c r="AA22" s="1">
        <v>0.21</v>
      </c>
      <c r="AB22" s="1">
        <v>0.42</v>
      </c>
      <c r="AC22" s="1">
        <v>0.60299999999999998</v>
      </c>
      <c r="AD22" s="1">
        <v>0.27300000000000002</v>
      </c>
      <c r="AE22" s="1">
        <v>0.1363</v>
      </c>
      <c r="AF22" s="1">
        <v>0.11360000000000001</v>
      </c>
      <c r="AG22" s="1">
        <f>Table2[[#This Row],[DC]]</f>
        <v>0.27600000000000002</v>
      </c>
      <c r="AH22" s="1">
        <f>Table2[[#This Row],[DC Resistance @ 25C (Ω/mi)]]*(1+Table2[[#This Row],[alpha]]*(20-25))</f>
        <v>0.27042342000000003</v>
      </c>
      <c r="AI22" s="1">
        <f>Table2[[#This Row],[Outside Diameter (in)]]</f>
        <v>0.52200000000000002</v>
      </c>
      <c r="AJ22" s="1">
        <f>Table2[[#This Row],[Geometric Mean
Radius at 60 Cycles (ft)]]</f>
        <v>1.5789999999999998E-2</v>
      </c>
      <c r="AK22" s="1">
        <f>MATCH(Table2[[#This Row],[Type]],Table3[Type],0)</f>
        <v>6</v>
      </c>
      <c r="AL22" s="1" cm="1">
        <f t="array" ref="AL22">INDEX(Table3[alpha],Table2[[#This Row],[Type Index]])</f>
        <v>4.0410000000000003E-3</v>
      </c>
      <c r="AM2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Hard Drawn (7)</v>
      </c>
      <c r="AO22" s="1" t="str">
        <f>Table2[[#This Row],[ID]]&amp;IF(ISBLANK(Table2[[#This Row],[Uniqueness]]),""," - "&amp;Table2[[#This Row],[Uniqueness]])</f>
        <v>4/0 CU- Hard Drawn (7)</v>
      </c>
      <c r="AP22" s="1">
        <f>CONVERT(Table2[[#This Row],[GMR (ft)]],"ft","mm")</f>
        <v>4.8127919999999991</v>
      </c>
      <c r="AQ22" s="1">
        <f>CONVERT(Table2[[#This Row],[Outer Diameter (in)]],"in","mm")</f>
        <v>13.258799999999999</v>
      </c>
      <c r="AR22" s="1" cm="1">
        <f t="array" ref="AR22">INDEX(Table3[MOT (C)],Table2[[#This Row],[Type Index]])</f>
        <v>75</v>
      </c>
      <c r="AS22" s="1">
        <f>Table2[[#This Row],[DC Resistance @ 20C (Ω/mi)]]/CONVERT(1,"mi","km")</f>
        <v>0.16803332289429732</v>
      </c>
      <c r="AT22" s="1">
        <f>Table2[[#This Row],[Approx Current Carrying Capacity (amps)]]/1000</f>
        <v>0.48</v>
      </c>
      <c r="AU22" s="1">
        <f>Table2[[#This Row],[DC Resistance
@ 20C (Ω/km)]]*(1+Table2[[#This Row],[alpha]]*(Table2[[#This Row],[MOT (C)]]-20))</f>
        <v>0.20537956907416938</v>
      </c>
      <c r="AZ22" s="1"/>
    </row>
    <row r="23" spans="1:56" x14ac:dyDescent="0.25">
      <c r="A23" s="1" t="s">
        <v>5340</v>
      </c>
      <c r="B23" s="9">
        <v>167800</v>
      </c>
      <c r="C23" s="1" t="s">
        <v>3</v>
      </c>
      <c r="J23" s="1">
        <v>12</v>
      </c>
      <c r="K23" s="1">
        <v>0.1183</v>
      </c>
      <c r="N23" s="1">
        <v>0.49199999999999999</v>
      </c>
      <c r="O23" s="1">
        <v>7556</v>
      </c>
      <c r="P23" s="1">
        <v>2736</v>
      </c>
      <c r="Q23" s="1">
        <v>420</v>
      </c>
      <c r="R23" s="1">
        <v>1.5689999999999999E-2</v>
      </c>
      <c r="S23" s="1">
        <v>0.34899999999999998</v>
      </c>
      <c r="T23" s="1">
        <v>0.34899999999999998</v>
      </c>
      <c r="U23" s="1">
        <v>0.34899999999999998</v>
      </c>
      <c r="V23" s="1">
        <v>0.35</v>
      </c>
      <c r="W23" s="1">
        <v>0.38100000000000001</v>
      </c>
      <c r="X23" s="1">
        <v>0.38100000000000001</v>
      </c>
      <c r="Y23" s="1">
        <v>0.38200000000000001</v>
      </c>
      <c r="Z23" s="1">
        <v>0.38200000000000001</v>
      </c>
      <c r="AA23" s="1">
        <v>0.21</v>
      </c>
      <c r="AB23" s="1">
        <v>0.42099999999999999</v>
      </c>
      <c r="AC23" s="1">
        <v>0.60599999999999998</v>
      </c>
      <c r="AD23" s="1">
        <v>0.27700000000000002</v>
      </c>
      <c r="AE23" s="1">
        <v>0.1384</v>
      </c>
      <c r="AF23" s="1">
        <v>0.1153</v>
      </c>
      <c r="AG23" s="1">
        <f>Table2[[#This Row],[DC]]</f>
        <v>0.34899999999999998</v>
      </c>
      <c r="AH23" s="1">
        <f>Table2[[#This Row],[DC Resistance @ 25C (Ω/mi)]]*(1+Table2[[#This Row],[alpha]]*(20-25))</f>
        <v>0.34194845499999998</v>
      </c>
      <c r="AI23" s="1">
        <f>Table2[[#This Row],[Outside Diameter (in)]]</f>
        <v>0.49199999999999999</v>
      </c>
      <c r="AJ23" s="1">
        <f>Table2[[#This Row],[Geometric Mean
Radius at 60 Cycles (ft)]]</f>
        <v>1.5689999999999999E-2</v>
      </c>
      <c r="AK23" s="1">
        <f>MATCH(Table2[[#This Row],[Type]],Table3[Type],0)</f>
        <v>6</v>
      </c>
      <c r="AL23" s="1" cm="1">
        <f t="array" ref="AL23">INDEX(Table3[alpha],Table2[[#This Row],[Type Index]])</f>
        <v>4.0410000000000003E-3</v>
      </c>
      <c r="AM2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Hard Drawn (12)</v>
      </c>
      <c r="AO23" s="1" t="str">
        <f>Table2[[#This Row],[ID]]&amp;IF(ISBLANK(Table2[[#This Row],[Uniqueness]]),""," - "&amp;Table2[[#This Row],[Uniqueness]])</f>
        <v>3/0 CU- Hard Drawn (12)</v>
      </c>
      <c r="AP23" s="1">
        <f>CONVERT(Table2[[#This Row],[GMR (ft)]],"ft","mm")</f>
        <v>4.7823120000000001</v>
      </c>
      <c r="AQ23" s="1">
        <f>CONVERT(Table2[[#This Row],[Outer Diameter (in)]],"in","mm")</f>
        <v>12.4968</v>
      </c>
      <c r="AR23" s="1" cm="1">
        <f t="array" ref="AR23">INDEX(Table3[MOT (C)],Table2[[#This Row],[Type Index]])</f>
        <v>75</v>
      </c>
      <c r="AS23" s="1">
        <f>Table2[[#This Row],[DC Resistance @ 20C (Ω/mi)]]/CONVERT(1,"mi","km")</f>
        <v>0.21247691916706432</v>
      </c>
      <c r="AT23" s="1">
        <f>Table2[[#This Row],[Approx Current Carrying Capacity (amps)]]/1000</f>
        <v>0.42</v>
      </c>
      <c r="AU23" s="1">
        <f>Table2[[#This Row],[DC Resistance
@ 20C (Ω/km)]]*(1+Table2[[#This Row],[alpha]]*(Table2[[#This Row],[MOT (C)]]-20))</f>
        <v>0.2597009768365402</v>
      </c>
      <c r="AZ23" s="1"/>
    </row>
    <row r="24" spans="1:56" x14ac:dyDescent="0.25">
      <c r="A24" s="1" t="s">
        <v>5340</v>
      </c>
      <c r="B24" s="9">
        <v>167800</v>
      </c>
      <c r="C24" s="1" t="s">
        <v>3</v>
      </c>
      <c r="J24" s="1">
        <v>7</v>
      </c>
      <c r="K24" s="1">
        <v>0.15479999999999999</v>
      </c>
      <c r="N24" s="1">
        <v>0.46400000000000002</v>
      </c>
      <c r="O24" s="1">
        <v>7366</v>
      </c>
      <c r="P24" s="1">
        <v>2736</v>
      </c>
      <c r="Q24" s="1">
        <v>420</v>
      </c>
      <c r="R24" s="1">
        <v>1.404E-2</v>
      </c>
      <c r="S24" s="1">
        <v>0.34899999999999998</v>
      </c>
      <c r="T24" s="1">
        <v>0.34899999999999998</v>
      </c>
      <c r="U24" s="1">
        <v>0.34899999999999998</v>
      </c>
      <c r="V24" s="1">
        <v>0.35</v>
      </c>
      <c r="W24" s="1">
        <v>0.38100000000000001</v>
      </c>
      <c r="X24" s="1">
        <v>0.38100000000000001</v>
      </c>
      <c r="Y24" s="1">
        <v>0.38200000000000001</v>
      </c>
      <c r="Z24" s="1">
        <v>0.38200000000000001</v>
      </c>
      <c r="AA24" s="1">
        <v>0.216</v>
      </c>
      <c r="AB24" s="1">
        <v>0.43099999999999999</v>
      </c>
      <c r="AC24" s="1">
        <v>0.51800000000000002</v>
      </c>
      <c r="AD24" s="1">
        <v>0.28100000000000003</v>
      </c>
      <c r="AE24" s="1">
        <v>0.14050000000000001</v>
      </c>
      <c r="AF24" s="1">
        <v>0.1171</v>
      </c>
      <c r="AG24" s="1">
        <f>Table2[[#This Row],[DC]]</f>
        <v>0.34899999999999998</v>
      </c>
      <c r="AH24" s="1">
        <f>Table2[[#This Row],[DC Resistance @ 25C (Ω/mi)]]*(1+Table2[[#This Row],[alpha]]*(20-25))</f>
        <v>0.34194845499999998</v>
      </c>
      <c r="AI24" s="1">
        <f>Table2[[#This Row],[Outside Diameter (in)]]</f>
        <v>0.46400000000000002</v>
      </c>
      <c r="AJ24" s="1">
        <f>Table2[[#This Row],[Geometric Mean
Radius at 60 Cycles (ft)]]</f>
        <v>1.404E-2</v>
      </c>
      <c r="AK24" s="1">
        <f>MATCH(Table2[[#This Row],[Type]],Table3[Type],0)</f>
        <v>6</v>
      </c>
      <c r="AL24" s="1" cm="1">
        <f t="array" ref="AL24">INDEX(Table3[alpha],Table2[[#This Row],[Type Index]])</f>
        <v>4.0410000000000003E-3</v>
      </c>
      <c r="AM2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Hard Drawn (7)</v>
      </c>
      <c r="AO24" s="1" t="str">
        <f>Table2[[#This Row],[ID]]&amp;IF(ISBLANK(Table2[[#This Row],[Uniqueness]]),""," - "&amp;Table2[[#This Row],[Uniqueness]])</f>
        <v>3/0 CU- Hard Drawn (7)</v>
      </c>
      <c r="AP24" s="1">
        <f>CONVERT(Table2[[#This Row],[GMR (ft)]],"ft","mm")</f>
        <v>4.2793919999999996</v>
      </c>
      <c r="AQ24" s="1">
        <f>CONVERT(Table2[[#This Row],[Outer Diameter (in)]],"in","mm")</f>
        <v>11.785600000000001</v>
      </c>
      <c r="AR24" s="1" cm="1">
        <f t="array" ref="AR24">INDEX(Table3[MOT (C)],Table2[[#This Row],[Type Index]])</f>
        <v>75</v>
      </c>
      <c r="AS24" s="1">
        <f>Table2[[#This Row],[DC Resistance @ 20C (Ω/mi)]]/CONVERT(1,"mi","km")</f>
        <v>0.21247691916706432</v>
      </c>
      <c r="AT24" s="1">
        <f>Table2[[#This Row],[Approx Current Carrying Capacity (amps)]]/1000</f>
        <v>0.42</v>
      </c>
      <c r="AU24" s="1">
        <f>Table2[[#This Row],[DC Resistance
@ 20C (Ω/km)]]*(1+Table2[[#This Row],[alpha]]*(Table2[[#This Row],[MOT (C)]]-20))</f>
        <v>0.2597009768365402</v>
      </c>
      <c r="AZ24" s="1"/>
    </row>
    <row r="25" spans="1:56" x14ac:dyDescent="0.25">
      <c r="A25" s="1" t="s">
        <v>5340</v>
      </c>
      <c r="B25" s="9">
        <v>133100</v>
      </c>
      <c r="C25" s="1" t="s">
        <v>4</v>
      </c>
      <c r="J25" s="1">
        <v>7</v>
      </c>
      <c r="K25" s="1">
        <v>0.13789999999999999</v>
      </c>
      <c r="N25" s="1">
        <v>0.41399999999999998</v>
      </c>
      <c r="O25" s="1">
        <v>5926</v>
      </c>
      <c r="P25" s="1">
        <v>2170</v>
      </c>
      <c r="Q25" s="1">
        <v>360</v>
      </c>
      <c r="R25" s="1">
        <v>1.252E-2</v>
      </c>
      <c r="S25" s="1">
        <v>0.44</v>
      </c>
      <c r="T25" s="1">
        <v>0.44</v>
      </c>
      <c r="U25" s="1">
        <v>0.44</v>
      </c>
      <c r="V25" s="1">
        <v>0.44</v>
      </c>
      <c r="W25" s="1">
        <v>0.48099999999999998</v>
      </c>
      <c r="X25" s="1">
        <v>0.48099999999999998</v>
      </c>
      <c r="Y25" s="1">
        <v>0.48099999999999998</v>
      </c>
      <c r="Z25" s="1">
        <v>0.48099999999999998</v>
      </c>
      <c r="AA25" s="1">
        <v>0.222</v>
      </c>
      <c r="AB25" s="1">
        <v>0.443</v>
      </c>
      <c r="AC25" s="1">
        <v>0.53200000000000003</v>
      </c>
      <c r="AD25" s="1">
        <v>0.28899999999999998</v>
      </c>
      <c r="AE25" s="1">
        <v>0.14449999999999999</v>
      </c>
      <c r="AF25" s="1">
        <v>0.1205</v>
      </c>
      <c r="AG25" s="1">
        <f>Table2[[#This Row],[DC]]</f>
        <v>0.44</v>
      </c>
      <c r="AH25" s="1">
        <f>Table2[[#This Row],[DC Resistance @ 25C (Ω/mi)]]*(1+Table2[[#This Row],[alpha]]*(20-25))</f>
        <v>0.43110979999999999</v>
      </c>
      <c r="AI25" s="1">
        <f>Table2[[#This Row],[Outside Diameter (in)]]</f>
        <v>0.41399999999999998</v>
      </c>
      <c r="AJ25" s="1">
        <f>Table2[[#This Row],[Geometric Mean
Radius at 60 Cycles (ft)]]</f>
        <v>1.252E-2</v>
      </c>
      <c r="AK25" s="1">
        <f>MATCH(Table2[[#This Row],[Type]],Table3[Type],0)</f>
        <v>6</v>
      </c>
      <c r="AL25" s="1" cm="1">
        <f t="array" ref="AL25">INDEX(Table3[alpha],Table2[[#This Row],[Type Index]])</f>
        <v>4.0410000000000003E-3</v>
      </c>
      <c r="AM2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CU- Hard Drawn (7)</v>
      </c>
      <c r="AO25" s="1" t="str">
        <f>Table2[[#This Row],[ID]]&amp;IF(ISBLANK(Table2[[#This Row],[Uniqueness]]),""," - "&amp;Table2[[#This Row],[Uniqueness]])</f>
        <v>2/0 CU- Hard Drawn (7)</v>
      </c>
      <c r="AP25" s="1">
        <f>CONVERT(Table2[[#This Row],[GMR (ft)]],"ft","mm")</f>
        <v>3.8160960000000004</v>
      </c>
      <c r="AQ25" s="1">
        <f>CONVERT(Table2[[#This Row],[Outer Diameter (in)]],"in","mm")</f>
        <v>10.515599999999999</v>
      </c>
      <c r="AR25" s="1" cm="1">
        <f t="array" ref="AR25">INDEX(Table3[MOT (C)],Table2[[#This Row],[Type Index]])</f>
        <v>75</v>
      </c>
      <c r="AS25" s="1">
        <f>Table2[[#This Row],[DC Resistance @ 20C (Ω/mi)]]/CONVERT(1,"mi","km")</f>
        <v>0.26787921041119855</v>
      </c>
      <c r="AT25" s="1">
        <f>Table2[[#This Row],[Approx Current Carrying Capacity (amps)]]/1000</f>
        <v>0.36</v>
      </c>
      <c r="AU25" s="1">
        <f>Table2[[#This Row],[DC Resistance
@ 20C (Ω/km)]]*(1+Table2[[#This Row],[alpha]]*(Table2[[#This Row],[MOT (C)]]-20))</f>
        <v>0.32741670432113951</v>
      </c>
      <c r="AZ25" s="1"/>
    </row>
    <row r="26" spans="1:56" x14ac:dyDescent="0.25">
      <c r="A26" s="1" t="s">
        <v>5340</v>
      </c>
      <c r="B26" s="9">
        <v>106600</v>
      </c>
      <c r="C26" s="1" t="s">
        <v>5</v>
      </c>
      <c r="J26" s="1">
        <v>7</v>
      </c>
      <c r="K26" s="1">
        <v>0.12280000000000001</v>
      </c>
      <c r="N26" s="1">
        <v>0.36799999999999999</v>
      </c>
      <c r="O26" s="1">
        <v>4752</v>
      </c>
      <c r="P26" s="1">
        <v>1720</v>
      </c>
      <c r="Q26" s="1">
        <v>310</v>
      </c>
      <c r="R26" s="1">
        <v>1.1129999999999999E-2</v>
      </c>
      <c r="S26" s="1">
        <v>0.55500000000000005</v>
      </c>
      <c r="T26" s="1">
        <v>0.55500000000000005</v>
      </c>
      <c r="U26" s="1">
        <v>0.55500000000000005</v>
      </c>
      <c r="V26" s="1">
        <v>0.55500000000000005</v>
      </c>
      <c r="W26" s="1">
        <v>0.60599999999999998</v>
      </c>
      <c r="X26" s="1">
        <v>0.60699999999999998</v>
      </c>
      <c r="Y26" s="1">
        <v>0.60699999999999998</v>
      </c>
      <c r="Z26" s="1">
        <v>0.60699999999999998</v>
      </c>
      <c r="AA26" s="1">
        <v>0.22700000000000001</v>
      </c>
      <c r="AB26" s="1">
        <v>0.45500000000000002</v>
      </c>
      <c r="AC26" s="1">
        <v>0.54600000000000004</v>
      </c>
      <c r="AD26" s="1">
        <v>0.29799999999999999</v>
      </c>
      <c r="AE26" s="1">
        <v>0.14879999999999999</v>
      </c>
      <c r="AF26" s="1">
        <v>0.124</v>
      </c>
      <c r="AG26" s="1">
        <f>Table2[[#This Row],[DC]]</f>
        <v>0.55500000000000005</v>
      </c>
      <c r="AH26" s="1">
        <f>Table2[[#This Row],[DC Resistance @ 25C (Ω/mi)]]*(1+Table2[[#This Row],[alpha]]*(20-25))</f>
        <v>0.54378622500000007</v>
      </c>
      <c r="AI26" s="1">
        <f>Table2[[#This Row],[Outside Diameter (in)]]</f>
        <v>0.36799999999999999</v>
      </c>
      <c r="AJ26" s="1">
        <f>Table2[[#This Row],[Geometric Mean
Radius at 60 Cycles (ft)]]</f>
        <v>1.1129999999999999E-2</v>
      </c>
      <c r="AK26" s="1">
        <f>MATCH(Table2[[#This Row],[Type]],Table3[Type],0)</f>
        <v>6</v>
      </c>
      <c r="AL26" s="1" cm="1">
        <f t="array" ref="AL26">INDEX(Table3[alpha],Table2[[#This Row],[Type Index]])</f>
        <v>4.0410000000000003E-3</v>
      </c>
      <c r="AM2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CU- Hard Drawn (7)</v>
      </c>
      <c r="AO26" s="1" t="str">
        <f>Table2[[#This Row],[ID]]&amp;IF(ISBLANK(Table2[[#This Row],[Uniqueness]]),""," - "&amp;Table2[[#This Row],[Uniqueness]])</f>
        <v>1/0 CU- Hard Drawn (7)</v>
      </c>
      <c r="AP26" s="1">
        <f>CONVERT(Table2[[#This Row],[GMR (ft)]],"ft","mm")</f>
        <v>3.3924239999999997</v>
      </c>
      <c r="AQ26" s="1">
        <f>CONVERT(Table2[[#This Row],[Outer Diameter (in)]],"in","mm")</f>
        <v>9.3472000000000008</v>
      </c>
      <c r="AR26" s="1" cm="1">
        <f t="array" ref="AR26">INDEX(Table3[MOT (C)],Table2[[#This Row],[Type Index]])</f>
        <v>75</v>
      </c>
      <c r="AS26" s="1">
        <f>Table2[[#This Row],[DC Resistance @ 20C (Ω/mi)]]/CONVERT(1,"mi","km")</f>
        <v>0.33789309495048914</v>
      </c>
      <c r="AT26" s="1">
        <f>Table2[[#This Row],[Approx Current Carrying Capacity (amps)]]/1000</f>
        <v>0.31</v>
      </c>
      <c r="AU26" s="1">
        <f>Table2[[#This Row],[DC Resistance
@ 20C (Ω/km)]]*(1+Table2[[#This Row],[alpha]]*(Table2[[#This Row],[MOT (C)]]-20))</f>
        <v>0.41299152476871015</v>
      </c>
      <c r="AZ26" s="1"/>
    </row>
    <row r="27" spans="1:56" x14ac:dyDescent="0.25">
      <c r="A27" s="1" t="s">
        <v>5340</v>
      </c>
      <c r="B27" s="9">
        <v>83690</v>
      </c>
      <c r="C27" s="1" t="s">
        <v>6</v>
      </c>
      <c r="J27" s="1">
        <v>7</v>
      </c>
      <c r="K27" s="1">
        <v>0.10929999999999999</v>
      </c>
      <c r="N27" s="1">
        <v>0.32800000000000001</v>
      </c>
      <c r="O27" s="1">
        <v>3804</v>
      </c>
      <c r="P27" s="1">
        <v>1364</v>
      </c>
      <c r="Q27" s="1">
        <v>270</v>
      </c>
      <c r="R27" s="1">
        <v>9.92E-3</v>
      </c>
      <c r="S27" s="1">
        <v>0.59899999999999998</v>
      </c>
      <c r="T27" s="1">
        <v>0.69899999999999995</v>
      </c>
      <c r="U27" s="1">
        <v>0.69899999999999995</v>
      </c>
      <c r="V27" s="1">
        <v>0.69899999999999995</v>
      </c>
      <c r="W27" s="1">
        <v>0.76600000000000001</v>
      </c>
      <c r="X27" s="7">
        <v>0.76600000000000001</v>
      </c>
      <c r="Y27" s="7">
        <v>0.76600000000000001</v>
      </c>
      <c r="Z27" s="7">
        <v>0.76600000000000001</v>
      </c>
      <c r="AA27" s="1">
        <v>0.23300000000000001</v>
      </c>
      <c r="AB27" s="1">
        <v>0.46700000000000003</v>
      </c>
      <c r="AC27" s="1">
        <v>0.56000000000000005</v>
      </c>
      <c r="AD27" s="1">
        <v>0.30599999999999999</v>
      </c>
      <c r="AE27" s="1">
        <v>0.15279999999999999</v>
      </c>
      <c r="AF27" s="1">
        <v>0.12740000000000001</v>
      </c>
      <c r="AG27" s="1">
        <f>Table2[[#This Row],[DC]]</f>
        <v>0.59899999999999998</v>
      </c>
      <c r="AH27" s="1">
        <f>Table2[[#This Row],[DC Resistance @ 25C (Ω/mi)]]*(1+Table2[[#This Row],[alpha]]*(20-25))</f>
        <v>0.58689720499999998</v>
      </c>
      <c r="AI27" s="1">
        <f>Table2[[#This Row],[Outside Diameter (in)]]</f>
        <v>0.32800000000000001</v>
      </c>
      <c r="AJ27" s="1">
        <f>Table2[[#This Row],[Geometric Mean
Radius at 60 Cycles (ft)]]</f>
        <v>9.92E-3</v>
      </c>
      <c r="AK27" s="1">
        <f>MATCH(Table2[[#This Row],[Type]],Table3[Type],0)</f>
        <v>6</v>
      </c>
      <c r="AL27" s="1" cm="1">
        <f t="array" ref="AL27">INDEX(Table3[alpha],Table2[[#This Row],[Type Index]])</f>
        <v>4.0410000000000003E-3</v>
      </c>
      <c r="AM2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CU- Hard Drawn (7)</v>
      </c>
      <c r="AO27" s="1" t="str">
        <f>Table2[[#This Row],[ID]]&amp;IF(ISBLANK(Table2[[#This Row],[Uniqueness]]),""," - "&amp;Table2[[#This Row],[Uniqueness]])</f>
        <v>1 CU- Hard Drawn (7)</v>
      </c>
      <c r="AP27" s="1">
        <f>CONVERT(Table2[[#This Row],[GMR (ft)]],"ft","mm")</f>
        <v>3.0236159999999996</v>
      </c>
      <c r="AQ27" s="1">
        <f>CONVERT(Table2[[#This Row],[Outer Diameter (in)]],"in","mm")</f>
        <v>8.3312000000000008</v>
      </c>
      <c r="AR27" s="1" cm="1">
        <f t="array" ref="AR27">INDEX(Table3[MOT (C)],Table2[[#This Row],[Type Index]])</f>
        <v>75</v>
      </c>
      <c r="AS27" s="1">
        <f>Table2[[#This Row],[DC Resistance @ 20C (Ω/mi)]]/CONVERT(1,"mi","km")</f>
        <v>0.36468101599160896</v>
      </c>
      <c r="AT27" s="1">
        <f>Table2[[#This Row],[Approx Current Carrying Capacity (amps)]]/1000</f>
        <v>0.27</v>
      </c>
      <c r="AU27" s="1">
        <f>Table2[[#This Row],[DC Resistance
@ 20C (Ω/km)]]*(1+Table2[[#This Row],[alpha]]*(Table2[[#This Row],[MOT (C)]]-20))</f>
        <v>0.44573319520082405</v>
      </c>
      <c r="AZ27" s="1"/>
    </row>
    <row r="28" spans="1:56" x14ac:dyDescent="0.25">
      <c r="A28" s="1" t="s">
        <v>5340</v>
      </c>
      <c r="B28" s="9">
        <v>63690</v>
      </c>
      <c r="C28" s="1" t="s">
        <v>6</v>
      </c>
      <c r="J28" s="1">
        <v>3</v>
      </c>
      <c r="K28" s="1">
        <v>0.16700000000000001</v>
      </c>
      <c r="N28" s="1">
        <v>0.36</v>
      </c>
      <c r="O28" s="1">
        <v>3620</v>
      </c>
      <c r="P28" s="1">
        <v>1351</v>
      </c>
      <c r="Q28" s="1">
        <v>270</v>
      </c>
      <c r="R28" s="1">
        <v>1.0160000000000001E-2</v>
      </c>
      <c r="S28" s="1">
        <v>0.69199999999999995</v>
      </c>
      <c r="T28" s="1">
        <v>0.69199999999999995</v>
      </c>
      <c r="U28" s="1">
        <v>0.69199999999999995</v>
      </c>
      <c r="V28" s="1">
        <v>0.69199999999999995</v>
      </c>
      <c r="W28" s="1">
        <v>0.75700000000000001</v>
      </c>
      <c r="X28" s="7">
        <v>0.75700000000000001</v>
      </c>
      <c r="Y28" s="7">
        <v>0.75700000000000001</v>
      </c>
      <c r="Z28" s="7">
        <v>0.75700000000000001</v>
      </c>
      <c r="AA28" s="1">
        <v>0.23200000000000001</v>
      </c>
      <c r="AB28" s="1">
        <v>0.46400000000000002</v>
      </c>
      <c r="AC28" s="1">
        <v>0.55700000000000005</v>
      </c>
      <c r="AD28" s="1">
        <v>0.29899999999999999</v>
      </c>
      <c r="AE28" s="1">
        <v>0.14949999999999999</v>
      </c>
      <c r="AF28" s="1">
        <v>0.1246</v>
      </c>
      <c r="AG28" s="1">
        <f>Table2[[#This Row],[DC]]</f>
        <v>0.69199999999999995</v>
      </c>
      <c r="AH28" s="1">
        <f>Table2[[#This Row],[DC Resistance @ 25C (Ω/mi)]]*(1+Table2[[#This Row],[alpha]]*(20-25))</f>
        <v>0.67801813999999994</v>
      </c>
      <c r="AI28" s="1">
        <f>Table2[[#This Row],[Outside Diameter (in)]]</f>
        <v>0.36</v>
      </c>
      <c r="AJ28" s="1">
        <f>Table2[[#This Row],[Geometric Mean
Radius at 60 Cycles (ft)]]</f>
        <v>1.0160000000000001E-2</v>
      </c>
      <c r="AK28" s="1">
        <f>MATCH(Table2[[#This Row],[Type]],Table3[Type],0)</f>
        <v>6</v>
      </c>
      <c r="AL28" s="1" cm="1">
        <f t="array" ref="AL28">INDEX(Table3[alpha],Table2[[#This Row],[Type Index]])</f>
        <v>4.0410000000000003E-3</v>
      </c>
      <c r="AM2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CU- Hard Drawn (3)</v>
      </c>
      <c r="AO28" s="1" t="str">
        <f>Table2[[#This Row],[ID]]&amp;IF(ISBLANK(Table2[[#This Row],[Uniqueness]]),""," - "&amp;Table2[[#This Row],[Uniqueness]])</f>
        <v>1 CU- Hard Drawn (3)</v>
      </c>
      <c r="AP28" s="1">
        <f>CONVERT(Table2[[#This Row],[GMR (ft)]],"ft","mm")</f>
        <v>3.096768</v>
      </c>
      <c r="AQ28" s="1">
        <f>CONVERT(Table2[[#This Row],[Outer Diameter (in)]],"in","mm")</f>
        <v>9.1440000000000001</v>
      </c>
      <c r="AR28" s="1" cm="1">
        <f t="array" ref="AR28">INDEX(Table3[MOT (C)],Table2[[#This Row],[Type Index]])</f>
        <v>75</v>
      </c>
      <c r="AS28" s="1">
        <f>Table2[[#This Row],[DC Resistance @ 20C (Ω/mi)]]/CONVERT(1,"mi","km")</f>
        <v>0.42130094001033958</v>
      </c>
      <c r="AT28" s="1">
        <f>Table2[[#This Row],[Approx Current Carrying Capacity (amps)]]/1000</f>
        <v>0.27</v>
      </c>
      <c r="AU28" s="1">
        <f>Table2[[#This Row],[DC Resistance
@ 20C (Ω/km)]]*(1+Table2[[#This Row],[alpha]]*(Table2[[#This Row],[MOT (C)]]-20))</f>
        <v>0.5149371804323376</v>
      </c>
      <c r="AZ28" s="1"/>
    </row>
    <row r="29" spans="1:56" x14ac:dyDescent="0.25">
      <c r="A29" s="1" t="s">
        <v>5340</v>
      </c>
      <c r="B29" s="9">
        <v>66370</v>
      </c>
      <c r="C29" s="1" t="s">
        <v>8</v>
      </c>
      <c r="J29" s="1">
        <v>7</v>
      </c>
      <c r="K29" s="1">
        <v>9.74E-2</v>
      </c>
      <c r="N29" s="1">
        <v>0.29199999999999998</v>
      </c>
      <c r="O29" s="1">
        <v>3045</v>
      </c>
      <c r="P29" s="1">
        <v>1082</v>
      </c>
      <c r="Q29" s="1">
        <v>230</v>
      </c>
      <c r="R29" s="1">
        <v>8.8299999999999993E-3</v>
      </c>
      <c r="S29" s="1">
        <v>0.88100000000000001</v>
      </c>
      <c r="T29" s="1">
        <v>0.88200000000000001</v>
      </c>
      <c r="U29" s="1">
        <v>0.88200000000000001</v>
      </c>
      <c r="V29" s="1">
        <v>0.88200000000000001</v>
      </c>
      <c r="W29" s="1">
        <v>0.96399999999999997</v>
      </c>
      <c r="X29" s="7">
        <v>0.96399999999999997</v>
      </c>
      <c r="Y29" s="7">
        <v>0.96399999999999997</v>
      </c>
      <c r="Z29" s="7">
        <v>0.96399999999999997</v>
      </c>
      <c r="AA29" s="1">
        <v>0.23899999999999999</v>
      </c>
      <c r="AB29" s="1">
        <v>0.47799999999999998</v>
      </c>
      <c r="AC29" s="1">
        <v>0.57399999999999995</v>
      </c>
      <c r="AD29" s="1">
        <v>0.314</v>
      </c>
      <c r="AE29" s="1">
        <v>0.157</v>
      </c>
      <c r="AF29" s="1">
        <v>0.1308</v>
      </c>
      <c r="AG29" s="1">
        <f>Table2[[#This Row],[DC]]</f>
        <v>0.88100000000000001</v>
      </c>
      <c r="AH29" s="1">
        <f>Table2[[#This Row],[DC Resistance @ 25C (Ω/mi)]]*(1+Table2[[#This Row],[alpha]]*(20-25))</f>
        <v>0.86319939499999998</v>
      </c>
      <c r="AI29" s="1">
        <f>Table2[[#This Row],[Outside Diameter (in)]]</f>
        <v>0.29199999999999998</v>
      </c>
      <c r="AJ29" s="1">
        <f>Table2[[#This Row],[Geometric Mean
Radius at 60 Cycles (ft)]]</f>
        <v>8.8299999999999993E-3</v>
      </c>
      <c r="AK29" s="1">
        <f>MATCH(Table2[[#This Row],[Type]],Table3[Type],0)</f>
        <v>6</v>
      </c>
      <c r="AL29" s="1" cm="1">
        <f t="array" ref="AL29">INDEX(Table3[alpha],Table2[[#This Row],[Type Index]])</f>
        <v>4.0410000000000003E-3</v>
      </c>
      <c r="AM2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CU- Hard Drawn (7)</v>
      </c>
      <c r="AO29" s="1" t="str">
        <f>Table2[[#This Row],[ID]]&amp;IF(ISBLANK(Table2[[#This Row],[Uniqueness]]),""," - "&amp;Table2[[#This Row],[Uniqueness]])</f>
        <v>2 CU- Hard Drawn (7)</v>
      </c>
      <c r="AP29" s="1">
        <f>CONVERT(Table2[[#This Row],[GMR (ft)]],"ft","mm")</f>
        <v>2.6913839999999998</v>
      </c>
      <c r="AQ29" s="1">
        <f>CONVERT(Table2[[#This Row],[Outer Diameter (in)]],"in","mm")</f>
        <v>7.4168000000000003</v>
      </c>
      <c r="AR29" s="1" cm="1">
        <f t="array" ref="AR29">INDEX(Table3[MOT (C)],Table2[[#This Row],[Type Index]])</f>
        <v>75</v>
      </c>
      <c r="AS29" s="1">
        <f>Table2[[#This Row],[DC Resistance @ 20C (Ω/mi)]]/CONVERT(1,"mi","km")</f>
        <v>0.53636723720969537</v>
      </c>
      <c r="AT29" s="1">
        <f>Table2[[#This Row],[Approx Current Carrying Capacity (amps)]]/1000</f>
        <v>0.23</v>
      </c>
      <c r="AU29" s="1">
        <f>Table2[[#This Row],[DC Resistance
@ 20C (Ω/km)]]*(1+Table2[[#This Row],[alpha]]*(Table2[[#This Row],[MOT (C)]]-20))</f>
        <v>0.65557753751573622</v>
      </c>
      <c r="AZ29" s="1"/>
    </row>
    <row r="30" spans="1:56" x14ac:dyDescent="0.25">
      <c r="A30" s="1" t="s">
        <v>5340</v>
      </c>
      <c r="B30" s="9">
        <v>66370</v>
      </c>
      <c r="C30" s="1" t="s">
        <v>8</v>
      </c>
      <c r="J30" s="1">
        <v>3</v>
      </c>
      <c r="K30" s="1">
        <v>0.1487</v>
      </c>
      <c r="N30" s="1">
        <v>0.32</v>
      </c>
      <c r="O30" s="1">
        <v>2913</v>
      </c>
      <c r="P30" s="1">
        <v>1071</v>
      </c>
      <c r="Q30" s="1">
        <v>240</v>
      </c>
      <c r="R30" s="1">
        <v>9.0299999999999998E-3</v>
      </c>
      <c r="S30" s="1">
        <v>0.873</v>
      </c>
      <c r="T30" s="7">
        <v>0.873</v>
      </c>
      <c r="U30" s="7">
        <v>0.873</v>
      </c>
      <c r="V30" s="7">
        <v>0.873</v>
      </c>
      <c r="W30" s="1">
        <v>0.95599999999999996</v>
      </c>
      <c r="X30" s="7">
        <v>0.95599999999999996</v>
      </c>
      <c r="Y30" s="7">
        <v>0.95599999999999996</v>
      </c>
      <c r="Z30" s="7">
        <v>0.95599999999999996</v>
      </c>
      <c r="AA30" s="1">
        <v>0.23799999999999999</v>
      </c>
      <c r="AB30" s="1">
        <v>0.47599999999999998</v>
      </c>
      <c r="AC30" s="1">
        <v>0.57099999999999995</v>
      </c>
      <c r="AD30" s="1">
        <v>0.307</v>
      </c>
      <c r="AE30" s="1">
        <v>0.16370000000000001</v>
      </c>
      <c r="AF30" s="1">
        <v>0.12809999999999999</v>
      </c>
      <c r="AG30" s="1">
        <f>Table2[[#This Row],[DC]]</f>
        <v>0.873</v>
      </c>
      <c r="AH30" s="1">
        <f>Table2[[#This Row],[DC Resistance @ 25C (Ω/mi)]]*(1+Table2[[#This Row],[alpha]]*(20-25))</f>
        <v>0.85536103499999994</v>
      </c>
      <c r="AI30" s="1">
        <f>Table2[[#This Row],[Outside Diameter (in)]]</f>
        <v>0.32</v>
      </c>
      <c r="AJ30" s="1">
        <f>Table2[[#This Row],[Geometric Mean
Radius at 60 Cycles (ft)]]</f>
        <v>9.0299999999999998E-3</v>
      </c>
      <c r="AK30" s="1">
        <f>MATCH(Table2[[#This Row],[Type]],Table3[Type],0)</f>
        <v>6</v>
      </c>
      <c r="AL30" s="1" cm="1">
        <f t="array" ref="AL30">INDEX(Table3[alpha],Table2[[#This Row],[Type Index]])</f>
        <v>4.0410000000000003E-3</v>
      </c>
      <c r="AM3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CU- Hard Drawn (3)</v>
      </c>
      <c r="AO30" s="1" t="str">
        <f>Table2[[#This Row],[ID]]&amp;IF(ISBLANK(Table2[[#This Row],[Uniqueness]]),""," - "&amp;Table2[[#This Row],[Uniqueness]])</f>
        <v>2 CU- Hard Drawn (3)</v>
      </c>
      <c r="AP30" s="1">
        <f>CONVERT(Table2[[#This Row],[GMR (ft)]],"ft","mm")</f>
        <v>2.7523439999999999</v>
      </c>
      <c r="AQ30" s="1">
        <f>CONVERT(Table2[[#This Row],[Outer Diameter (in)]],"in","mm")</f>
        <v>8.1280000000000001</v>
      </c>
      <c r="AR30" s="1" cm="1">
        <f t="array" ref="AR30">INDEX(Table3[MOT (C)],Table2[[#This Row],[Type Index]])</f>
        <v>75</v>
      </c>
      <c r="AS30" s="1">
        <f>Table2[[#This Row],[DC Resistance @ 20C (Ω/mi)]]/CONVERT(1,"mi","km")</f>
        <v>0.53149670611130984</v>
      </c>
      <c r="AT30" s="1">
        <f>Table2[[#This Row],[Approx Current Carrying Capacity (amps)]]/1000</f>
        <v>0.24</v>
      </c>
      <c r="AU30" s="1">
        <f>Table2[[#This Row],[DC Resistance
@ 20C (Ω/km)]]*(1+Table2[[#This Row],[alpha]]*(Table2[[#This Row],[MOT (C)]]-20))</f>
        <v>0.64962450652807902</v>
      </c>
      <c r="AZ30" s="1"/>
    </row>
    <row r="31" spans="1:56" x14ac:dyDescent="0.25">
      <c r="A31" s="1" t="s">
        <v>5340</v>
      </c>
      <c r="B31" s="9">
        <v>66370</v>
      </c>
      <c r="C31" s="1" t="s">
        <v>8</v>
      </c>
      <c r="J31" s="1">
        <v>1</v>
      </c>
      <c r="N31" s="1">
        <v>0.25800000000000001</v>
      </c>
      <c r="O31" s="1">
        <v>3003</v>
      </c>
      <c r="P31" s="1">
        <v>1061</v>
      </c>
      <c r="Q31" s="1">
        <v>220</v>
      </c>
      <c r="R31" s="1">
        <v>8.3599999999999994E-3</v>
      </c>
      <c r="S31" s="1">
        <v>0.88400000000000001</v>
      </c>
      <c r="T31" s="7">
        <v>0.88400000000000001</v>
      </c>
      <c r="U31" s="7">
        <v>0.88400000000000001</v>
      </c>
      <c r="V31" s="7">
        <v>0.88400000000000001</v>
      </c>
      <c r="W31" s="1">
        <v>0.94599999999999995</v>
      </c>
      <c r="X31" s="7">
        <v>0.94599999999999995</v>
      </c>
      <c r="Y31" s="7">
        <v>0.94599999999999995</v>
      </c>
      <c r="Z31" s="7">
        <v>0.94599999999999995</v>
      </c>
      <c r="AA31" s="1">
        <v>0.24199999999999999</v>
      </c>
      <c r="AB31" s="1">
        <v>0.48399999999999999</v>
      </c>
      <c r="AC31" s="1">
        <v>0.58099999999999996</v>
      </c>
      <c r="AD31" s="1">
        <v>0.32300000000000001</v>
      </c>
      <c r="AE31" s="1">
        <v>0.16139999999999999</v>
      </c>
      <c r="AF31" s="1">
        <v>0.1346</v>
      </c>
      <c r="AG31" s="1">
        <f>Table2[[#This Row],[DC]]</f>
        <v>0.88400000000000001</v>
      </c>
      <c r="AH31" s="1">
        <f>Table2[[#This Row],[DC Resistance @ 25C (Ω/mi)]]*(1+Table2[[#This Row],[alpha]]*(20-25))</f>
        <v>0.86613878</v>
      </c>
      <c r="AI31" s="1">
        <f>Table2[[#This Row],[Outside Diameter (in)]]</f>
        <v>0.25800000000000001</v>
      </c>
      <c r="AJ31" s="1">
        <f>Table2[[#This Row],[Geometric Mean
Radius at 60 Cycles (ft)]]</f>
        <v>8.3599999999999994E-3</v>
      </c>
      <c r="AK31" s="1">
        <f>MATCH(Table2[[#This Row],[Type]],Table3[Type],0)</f>
        <v>6</v>
      </c>
      <c r="AL31" s="1" cm="1">
        <f t="array" ref="AL31">INDEX(Table3[alpha],Table2[[#This Row],[Type Index]])</f>
        <v>4.0410000000000003E-3</v>
      </c>
      <c r="AM3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CU- Hard Drawn (1)</v>
      </c>
      <c r="AO31" s="1" t="str">
        <f>Table2[[#This Row],[ID]]&amp;IF(ISBLANK(Table2[[#This Row],[Uniqueness]]),""," - "&amp;Table2[[#This Row],[Uniqueness]])</f>
        <v>2 CU- Hard Drawn (1)</v>
      </c>
      <c r="AP31" s="1">
        <f>CONVERT(Table2[[#This Row],[GMR (ft)]],"ft","mm")</f>
        <v>2.5481279999999997</v>
      </c>
      <c r="AQ31" s="1">
        <f>CONVERT(Table2[[#This Row],[Outer Diameter (in)]],"in","mm")</f>
        <v>6.5532000000000004</v>
      </c>
      <c r="AR31" s="1" cm="1">
        <f t="array" ref="AR31">INDEX(Table3[MOT (C)],Table2[[#This Row],[Type Index]])</f>
        <v>75</v>
      </c>
      <c r="AS31" s="1">
        <f>Table2[[#This Row],[DC Resistance @ 20C (Ω/mi)]]/CONVERT(1,"mi","km")</f>
        <v>0.53819368637158993</v>
      </c>
      <c r="AT31" s="1">
        <f>Table2[[#This Row],[Approx Current Carrying Capacity (amps)]]/1000</f>
        <v>0.22</v>
      </c>
      <c r="AU31" s="1">
        <f>Table2[[#This Row],[DC Resistance
@ 20C (Ω/km)]]*(1+Table2[[#This Row],[alpha]]*(Table2[[#This Row],[MOT (C)]]-20))</f>
        <v>0.65780992413610773</v>
      </c>
      <c r="AZ31" s="1"/>
    </row>
    <row r="32" spans="1:56" x14ac:dyDescent="0.25">
      <c r="A32" s="1" t="s">
        <v>5340</v>
      </c>
      <c r="B32" s="9">
        <v>52630</v>
      </c>
      <c r="C32" s="1" t="s">
        <v>7</v>
      </c>
      <c r="J32" s="1">
        <v>7</v>
      </c>
      <c r="K32" s="1">
        <v>8.6699999999999999E-2</v>
      </c>
      <c r="N32" s="1">
        <v>0.26</v>
      </c>
      <c r="O32" s="1">
        <v>2433</v>
      </c>
      <c r="P32" s="1">
        <v>858</v>
      </c>
      <c r="Q32" s="1">
        <v>200</v>
      </c>
      <c r="R32" s="1">
        <v>7.8700000000000003E-3</v>
      </c>
      <c r="S32" s="1">
        <v>1.1120000000000001</v>
      </c>
      <c r="T32" s="7">
        <v>1.1120000000000001</v>
      </c>
      <c r="U32" s="7">
        <v>1.1120000000000001</v>
      </c>
      <c r="V32" s="7">
        <v>1.1120000000000001</v>
      </c>
      <c r="W32" s="1">
        <v>1.216</v>
      </c>
      <c r="X32" s="7">
        <v>1.216</v>
      </c>
      <c r="Y32" s="7">
        <v>1.216</v>
      </c>
      <c r="Z32" s="7">
        <v>1.216</v>
      </c>
      <c r="AA32" s="1">
        <v>0.245</v>
      </c>
      <c r="AB32" s="1">
        <v>0.49</v>
      </c>
      <c r="AC32" s="1">
        <v>0.58799999999999997</v>
      </c>
      <c r="AD32" s="1">
        <v>0.32200000000000001</v>
      </c>
      <c r="AE32" s="1">
        <v>0.16109999999999999</v>
      </c>
      <c r="AF32" s="1">
        <v>0.1343</v>
      </c>
      <c r="AG32" s="1">
        <f>Table2[[#This Row],[DC]]</f>
        <v>1.1120000000000001</v>
      </c>
      <c r="AH32" s="1">
        <f>Table2[[#This Row],[DC Resistance @ 25C (Ω/mi)]]*(1+Table2[[#This Row],[alpha]]*(20-25))</f>
        <v>1.0895320400000001</v>
      </c>
      <c r="AI32" s="1">
        <f>Table2[[#This Row],[Outside Diameter (in)]]</f>
        <v>0.26</v>
      </c>
      <c r="AJ32" s="1">
        <f>Table2[[#This Row],[Geometric Mean
Radius at 60 Cycles (ft)]]</f>
        <v>7.8700000000000003E-3</v>
      </c>
      <c r="AK32" s="1">
        <f>MATCH(Table2[[#This Row],[Type]],Table3[Type],0)</f>
        <v>6</v>
      </c>
      <c r="AL32" s="1" cm="1">
        <f t="array" ref="AL32">INDEX(Table3[alpha],Table2[[#This Row],[Type Index]])</f>
        <v>4.0410000000000003E-3</v>
      </c>
      <c r="AM3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CU- Hard Drawn (7)</v>
      </c>
      <c r="AO32" s="1" t="str">
        <f>Table2[[#This Row],[ID]]&amp;IF(ISBLANK(Table2[[#This Row],[Uniqueness]]),""," - "&amp;Table2[[#This Row],[Uniqueness]])</f>
        <v>3 CU- Hard Drawn (7)</v>
      </c>
      <c r="AP32" s="1">
        <f>CONVERT(Table2[[#This Row],[GMR (ft)]],"ft","mm")</f>
        <v>2.3987760000000002</v>
      </c>
      <c r="AQ32" s="1">
        <f>CONVERT(Table2[[#This Row],[Outer Diameter (in)]],"in","mm")</f>
        <v>6.6039999999999992</v>
      </c>
      <c r="AR32" s="1" cm="1">
        <f t="array" ref="AR32">INDEX(Table3[MOT (C)],Table2[[#This Row],[Type Index]])</f>
        <v>75</v>
      </c>
      <c r="AS32" s="1">
        <f>Table2[[#This Row],[DC Resistance @ 20C (Ω/mi)]]/CONVERT(1,"mi","km")</f>
        <v>0.67700382267557468</v>
      </c>
      <c r="AT32" s="1">
        <f>Table2[[#This Row],[Approx Current Carrying Capacity (amps)]]/1000</f>
        <v>0.2</v>
      </c>
      <c r="AU32" s="1">
        <f>Table2[[#This Row],[DC Resistance
@ 20C (Ω/km)]]*(1+Table2[[#This Row],[alpha]]*(Table2[[#This Row],[MOT (C)]]-20))</f>
        <v>0.8274713072843346</v>
      </c>
      <c r="AZ32" s="1"/>
    </row>
    <row r="33" spans="1:52" x14ac:dyDescent="0.25">
      <c r="A33" s="1" t="s">
        <v>5340</v>
      </c>
      <c r="B33" s="9">
        <v>52630</v>
      </c>
      <c r="C33" s="1" t="s">
        <v>7</v>
      </c>
      <c r="J33" s="1">
        <v>3</v>
      </c>
      <c r="K33" s="1">
        <v>0.13250000000000001</v>
      </c>
      <c r="N33" s="1">
        <v>0.28599999999999998</v>
      </c>
      <c r="O33" s="1">
        <v>2359</v>
      </c>
      <c r="P33" s="1">
        <v>850</v>
      </c>
      <c r="Q33" s="1">
        <v>200</v>
      </c>
      <c r="R33" s="1">
        <v>8.0499999999999999E-3</v>
      </c>
      <c r="S33" s="1">
        <v>1.101</v>
      </c>
      <c r="T33" s="7">
        <v>1.101</v>
      </c>
      <c r="U33" s="7">
        <v>1.101</v>
      </c>
      <c r="V33" s="7">
        <v>1.101</v>
      </c>
      <c r="W33" s="1">
        <v>1.204</v>
      </c>
      <c r="X33" s="7">
        <v>1.204</v>
      </c>
      <c r="Y33" s="7">
        <v>1.204</v>
      </c>
      <c r="Z33" s="7">
        <v>1.204</v>
      </c>
      <c r="AA33" s="1">
        <v>0.24399999999999999</v>
      </c>
      <c r="AB33" s="1">
        <v>0.48799999999999999</v>
      </c>
      <c r="AC33" s="1">
        <v>0.58499999999999996</v>
      </c>
      <c r="AD33" s="1">
        <v>0.316</v>
      </c>
      <c r="AE33" s="1">
        <v>0.1578</v>
      </c>
      <c r="AF33" s="1">
        <v>0.13150000000000001</v>
      </c>
      <c r="AG33" s="1">
        <f>Table2[[#This Row],[DC]]</f>
        <v>1.101</v>
      </c>
      <c r="AH33" s="1">
        <f>Table2[[#This Row],[DC Resistance @ 25C (Ω/mi)]]*(1+Table2[[#This Row],[alpha]]*(20-25))</f>
        <v>1.078754295</v>
      </c>
      <c r="AI33" s="1">
        <f>Table2[[#This Row],[Outside Diameter (in)]]</f>
        <v>0.28599999999999998</v>
      </c>
      <c r="AJ33" s="1">
        <f>Table2[[#This Row],[Geometric Mean
Radius at 60 Cycles (ft)]]</f>
        <v>8.0499999999999999E-3</v>
      </c>
      <c r="AK33" s="1">
        <f>MATCH(Table2[[#This Row],[Type]],Table3[Type],0)</f>
        <v>6</v>
      </c>
      <c r="AL33" s="1" cm="1">
        <f t="array" ref="AL33">INDEX(Table3[alpha],Table2[[#This Row],[Type Index]])</f>
        <v>4.0410000000000003E-3</v>
      </c>
      <c r="AM3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CU- Hard Drawn (3)</v>
      </c>
      <c r="AO33" s="1" t="str">
        <f>Table2[[#This Row],[ID]]&amp;IF(ISBLANK(Table2[[#This Row],[Uniqueness]]),""," - "&amp;Table2[[#This Row],[Uniqueness]])</f>
        <v>3 CU- Hard Drawn (3)</v>
      </c>
      <c r="AP33" s="1">
        <f>CONVERT(Table2[[#This Row],[GMR (ft)]],"ft","mm")</f>
        <v>2.45364</v>
      </c>
      <c r="AQ33" s="1">
        <f>CONVERT(Table2[[#This Row],[Outer Diameter (in)]],"in","mm")</f>
        <v>7.2644000000000002</v>
      </c>
      <c r="AR33" s="1" cm="1">
        <f t="array" ref="AR33">INDEX(Table3[MOT (C)],Table2[[#This Row],[Type Index]])</f>
        <v>75</v>
      </c>
      <c r="AS33" s="1">
        <f>Table2[[#This Row],[DC Resistance @ 20C (Ω/mi)]]/CONVERT(1,"mi","km")</f>
        <v>0.67030684241529459</v>
      </c>
      <c r="AT33" s="1">
        <f>Table2[[#This Row],[Approx Current Carrying Capacity (amps)]]/1000</f>
        <v>0.2</v>
      </c>
      <c r="AU33" s="1">
        <f>Table2[[#This Row],[DC Resistance
@ 20C (Ω/km)]]*(1+Table2[[#This Row],[alpha]]*(Table2[[#This Row],[MOT (C)]]-20))</f>
        <v>0.819285889676306</v>
      </c>
      <c r="AZ33" s="1"/>
    </row>
    <row r="34" spans="1:52" x14ac:dyDescent="0.25">
      <c r="A34" s="1" t="s">
        <v>5340</v>
      </c>
      <c r="B34" s="9">
        <v>52630</v>
      </c>
      <c r="C34" s="1" t="s">
        <v>7</v>
      </c>
      <c r="J34" s="1">
        <v>1</v>
      </c>
      <c r="N34" s="1">
        <v>0.22900000000000001</v>
      </c>
      <c r="O34" s="1">
        <v>2439</v>
      </c>
      <c r="P34" s="1">
        <v>841</v>
      </c>
      <c r="Q34" s="1">
        <v>190</v>
      </c>
      <c r="R34" s="1">
        <v>7.45E-3</v>
      </c>
      <c r="S34" s="1">
        <v>1.0900000000000001</v>
      </c>
      <c r="T34" s="7">
        <v>1.0900000000000001</v>
      </c>
      <c r="U34" s="7">
        <v>1.0900000000000001</v>
      </c>
      <c r="V34" s="7">
        <v>1.0900000000000001</v>
      </c>
      <c r="W34" s="1">
        <v>1.1919999999999999</v>
      </c>
      <c r="X34" s="7">
        <v>1.1919999999999999</v>
      </c>
      <c r="Y34" s="7">
        <v>1.1919999999999999</v>
      </c>
      <c r="Z34" s="7">
        <v>1.1919999999999999</v>
      </c>
      <c r="AA34" s="1">
        <v>0.248</v>
      </c>
      <c r="AB34" s="1">
        <v>0.496</v>
      </c>
      <c r="AC34" s="1">
        <v>0.59499999999999997</v>
      </c>
      <c r="AD34" s="1">
        <v>0.33100000000000002</v>
      </c>
      <c r="AE34" s="1">
        <v>0.1656</v>
      </c>
      <c r="AF34" s="1">
        <v>0.13800000000000001</v>
      </c>
      <c r="AG34" s="1">
        <f>Table2[[#This Row],[DC]]</f>
        <v>1.0900000000000001</v>
      </c>
      <c r="AH34" s="1">
        <f>Table2[[#This Row],[DC Resistance @ 25C (Ω/mi)]]*(1+Table2[[#This Row],[alpha]]*(20-25))</f>
        <v>1.06797655</v>
      </c>
      <c r="AI34" s="1">
        <f>Table2[[#This Row],[Outside Diameter (in)]]</f>
        <v>0.22900000000000001</v>
      </c>
      <c r="AJ34" s="1">
        <f>Table2[[#This Row],[Geometric Mean
Radius at 60 Cycles (ft)]]</f>
        <v>7.45E-3</v>
      </c>
      <c r="AK34" s="1">
        <f>MATCH(Table2[[#This Row],[Type]],Table3[Type],0)</f>
        <v>6</v>
      </c>
      <c r="AL34" s="1" cm="1">
        <f t="array" ref="AL34">INDEX(Table3[alpha],Table2[[#This Row],[Type Index]])</f>
        <v>4.0410000000000003E-3</v>
      </c>
      <c r="AM3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CU- Hard Drawn (1)</v>
      </c>
      <c r="AO34" s="1" t="str">
        <f>Table2[[#This Row],[ID]]&amp;IF(ISBLANK(Table2[[#This Row],[Uniqueness]]),""," - "&amp;Table2[[#This Row],[Uniqueness]])</f>
        <v>3 CU- Hard Drawn (1)</v>
      </c>
      <c r="AP34" s="1">
        <f>CONVERT(Table2[[#This Row],[GMR (ft)]],"ft","mm")</f>
        <v>2.2707600000000001</v>
      </c>
      <c r="AQ34" s="1">
        <f>CONVERT(Table2[[#This Row],[Outer Diameter (in)]],"in","mm")</f>
        <v>5.8166000000000002</v>
      </c>
      <c r="AR34" s="1" cm="1">
        <f t="array" ref="AR34">INDEX(Table3[MOT (C)],Table2[[#This Row],[Type Index]])</f>
        <v>75</v>
      </c>
      <c r="AS34" s="1">
        <f>Table2[[#This Row],[DC Resistance @ 20C (Ω/mi)]]/CONVERT(1,"mi","km")</f>
        <v>0.66360986215501472</v>
      </c>
      <c r="AT34" s="1">
        <f>Table2[[#This Row],[Approx Current Carrying Capacity (amps)]]/1000</f>
        <v>0.19</v>
      </c>
      <c r="AU34" s="1">
        <f>Table2[[#This Row],[DC Resistance
@ 20C (Ω/km)]]*(1+Table2[[#This Row],[alpha]]*(Table2[[#This Row],[MOT (C)]]-20))</f>
        <v>0.81110047206827762</v>
      </c>
      <c r="AZ34" s="1"/>
    </row>
    <row r="35" spans="1:52" x14ac:dyDescent="0.25">
      <c r="A35" s="1" t="s">
        <v>5340</v>
      </c>
      <c r="B35" s="9">
        <v>41740</v>
      </c>
      <c r="C35" s="1" t="s">
        <v>9</v>
      </c>
      <c r="J35" s="1">
        <v>3</v>
      </c>
      <c r="K35" s="1">
        <v>0.11799999999999999</v>
      </c>
      <c r="N35" s="1">
        <v>0.254</v>
      </c>
      <c r="O35" s="1">
        <v>1879</v>
      </c>
      <c r="P35" s="1">
        <v>674</v>
      </c>
      <c r="Q35" s="1">
        <v>180</v>
      </c>
      <c r="R35" s="1">
        <v>7.1700000000000002E-3</v>
      </c>
      <c r="S35" s="1">
        <v>1.3879999999999999</v>
      </c>
      <c r="T35" s="7">
        <v>1.3879999999999999</v>
      </c>
      <c r="U35" s="7">
        <v>1.3879999999999999</v>
      </c>
      <c r="V35" s="7">
        <v>1.3879999999999999</v>
      </c>
      <c r="W35" s="1">
        <v>1.518</v>
      </c>
      <c r="X35" s="7">
        <v>1.518</v>
      </c>
      <c r="Y35" s="7">
        <v>1.518</v>
      </c>
      <c r="Z35" s="7">
        <v>1.518</v>
      </c>
      <c r="AA35" s="1">
        <v>0.25</v>
      </c>
      <c r="AB35" s="1">
        <v>0.499</v>
      </c>
      <c r="AC35" s="1">
        <v>0.59899999999999998</v>
      </c>
      <c r="AD35" s="1">
        <v>0.32400000000000001</v>
      </c>
      <c r="AE35" s="1">
        <v>0.16189999999999999</v>
      </c>
      <c r="AF35" s="1">
        <v>0.13489999999999999</v>
      </c>
      <c r="AG35" s="1">
        <f>Table2[[#This Row],[DC]]</f>
        <v>1.3879999999999999</v>
      </c>
      <c r="AH35" s="1">
        <f>Table2[[#This Row],[DC Resistance @ 25C (Ω/mi)]]*(1+Table2[[#This Row],[alpha]]*(20-25))</f>
        <v>1.3599554599999999</v>
      </c>
      <c r="AI35" s="1">
        <f>Table2[[#This Row],[Outside Diameter (in)]]</f>
        <v>0.254</v>
      </c>
      <c r="AJ35" s="1">
        <f>Table2[[#This Row],[Geometric Mean
Radius at 60 Cycles (ft)]]</f>
        <v>7.1700000000000002E-3</v>
      </c>
      <c r="AK35" s="1">
        <f>MATCH(Table2[[#This Row],[Type]],Table3[Type],0)</f>
        <v>6</v>
      </c>
      <c r="AL35" s="1" cm="1">
        <f t="array" ref="AL35">INDEX(Table3[alpha],Table2[[#This Row],[Type Index]])</f>
        <v>4.0410000000000003E-3</v>
      </c>
      <c r="AM3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 CU- Hard Drawn (3)</v>
      </c>
      <c r="AO35" s="1" t="str">
        <f>Table2[[#This Row],[ID]]&amp;IF(ISBLANK(Table2[[#This Row],[Uniqueness]]),""," - "&amp;Table2[[#This Row],[Uniqueness]])</f>
        <v>4 CU- Hard Drawn (3)</v>
      </c>
      <c r="AP35" s="1">
        <f>CONVERT(Table2[[#This Row],[GMR (ft)]],"ft","mm")</f>
        <v>2.185416</v>
      </c>
      <c r="AQ35" s="1">
        <f>CONVERT(Table2[[#This Row],[Outer Diameter (in)]],"in","mm")</f>
        <v>6.4516</v>
      </c>
      <c r="AR35" s="1" cm="1">
        <f t="array" ref="AR35">INDEX(Table3[MOT (C)],Table2[[#This Row],[Type Index]])</f>
        <v>75</v>
      </c>
      <c r="AS35" s="1">
        <f>Table2[[#This Row],[DC Resistance @ 20C (Ω/mi)]]/CONVERT(1,"mi","km")</f>
        <v>0.84503714556987186</v>
      </c>
      <c r="AT35" s="1">
        <f>Table2[[#This Row],[Approx Current Carrying Capacity (amps)]]/1000</f>
        <v>0.18</v>
      </c>
      <c r="AU35" s="1">
        <f>Table2[[#This Row],[DC Resistance
@ 20C (Ω/km)]]*(1+Table2[[#This Row],[alpha]]*(Table2[[#This Row],[MOT (C)]]-20))</f>
        <v>1.0328508763585038</v>
      </c>
      <c r="AZ35" s="1"/>
    </row>
    <row r="36" spans="1:52" x14ac:dyDescent="0.25">
      <c r="A36" s="1" t="s">
        <v>5340</v>
      </c>
      <c r="B36" s="9">
        <v>41740</v>
      </c>
      <c r="C36" s="1" t="s">
        <v>9</v>
      </c>
      <c r="J36" s="1">
        <v>1</v>
      </c>
      <c r="N36" s="1">
        <v>0.20399999999999999</v>
      </c>
      <c r="O36" s="1">
        <v>1970</v>
      </c>
      <c r="P36" s="1">
        <v>667</v>
      </c>
      <c r="Q36" s="1">
        <v>170</v>
      </c>
      <c r="R36" s="1">
        <v>6.6299999999999996E-3</v>
      </c>
      <c r="S36" s="1">
        <v>1.3740000000000001</v>
      </c>
      <c r="T36" s="7">
        <v>1.3740000000000001</v>
      </c>
      <c r="U36" s="7">
        <v>1.3740000000000001</v>
      </c>
      <c r="V36" s="7">
        <v>1.3740000000000001</v>
      </c>
      <c r="W36" s="1">
        <v>1.5029999999999999</v>
      </c>
      <c r="X36" s="7">
        <v>1.5029999999999999</v>
      </c>
      <c r="Y36" s="7">
        <v>1.5029999999999999</v>
      </c>
      <c r="Z36" s="7">
        <v>1.5029999999999999</v>
      </c>
      <c r="AA36" s="1">
        <v>0.26400000000000001</v>
      </c>
      <c r="AB36" s="1">
        <v>0.50700000000000001</v>
      </c>
      <c r="AC36" s="1">
        <v>0.60899999999999999</v>
      </c>
      <c r="AD36" s="1">
        <v>0.33900000000000002</v>
      </c>
      <c r="AE36" s="1">
        <v>0.16969999999999999</v>
      </c>
      <c r="AF36" s="1">
        <v>0.1416</v>
      </c>
      <c r="AG36" s="1">
        <f>Table2[[#This Row],[DC]]</f>
        <v>1.3740000000000001</v>
      </c>
      <c r="AH36" s="1">
        <f>Table2[[#This Row],[DC Resistance @ 25C (Ω/mi)]]*(1+Table2[[#This Row],[alpha]]*(20-25))</f>
        <v>1.34623833</v>
      </c>
      <c r="AI36" s="1">
        <f>Table2[[#This Row],[Outside Diameter (in)]]</f>
        <v>0.20399999999999999</v>
      </c>
      <c r="AJ36" s="1">
        <f>Table2[[#This Row],[Geometric Mean
Radius at 60 Cycles (ft)]]</f>
        <v>6.6299999999999996E-3</v>
      </c>
      <c r="AK36" s="1">
        <f>MATCH(Table2[[#This Row],[Type]],Table3[Type],0)</f>
        <v>6</v>
      </c>
      <c r="AL36" s="1" cm="1">
        <f t="array" ref="AL36">INDEX(Table3[alpha],Table2[[#This Row],[Type Index]])</f>
        <v>4.0410000000000003E-3</v>
      </c>
      <c r="AM3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 CU- Hard Drawn (1)</v>
      </c>
      <c r="AO36" s="1" t="str">
        <f>Table2[[#This Row],[ID]]&amp;IF(ISBLANK(Table2[[#This Row],[Uniqueness]]),""," - "&amp;Table2[[#This Row],[Uniqueness]])</f>
        <v>4 CU- Hard Drawn (1)</v>
      </c>
      <c r="AP36" s="1">
        <f>CONVERT(Table2[[#This Row],[GMR (ft)]],"ft","mm")</f>
        <v>2.0208240000000002</v>
      </c>
      <c r="AQ36" s="1">
        <f>CONVERT(Table2[[#This Row],[Outer Diameter (in)]],"in","mm")</f>
        <v>5.1815999999999995</v>
      </c>
      <c r="AR36" s="1" cm="1">
        <f t="array" ref="AR36">INDEX(Table3[MOT (C)],Table2[[#This Row],[Type Index]])</f>
        <v>75</v>
      </c>
      <c r="AS36" s="1">
        <f>Table2[[#This Row],[DC Resistance @ 20C (Ω/mi)]]/CONVERT(1,"mi","km")</f>
        <v>0.83651371614769743</v>
      </c>
      <c r="AT36" s="1">
        <f>Table2[[#This Row],[Approx Current Carrying Capacity (amps)]]/1000</f>
        <v>0.17</v>
      </c>
      <c r="AU36" s="1">
        <f>Table2[[#This Row],[DC Resistance
@ 20C (Ω/km)]]*(1+Table2[[#This Row],[alpha]]*(Table2[[#This Row],[MOT (C)]]-20))</f>
        <v>1.022433072130104</v>
      </c>
      <c r="AZ36" s="1"/>
    </row>
    <row r="37" spans="1:52" x14ac:dyDescent="0.25">
      <c r="A37" s="1" t="s">
        <v>5340</v>
      </c>
      <c r="B37" s="9">
        <v>33100</v>
      </c>
      <c r="C37" s="1" t="s">
        <v>10</v>
      </c>
      <c r="J37" s="1">
        <v>3</v>
      </c>
      <c r="K37" s="1">
        <v>0.105</v>
      </c>
      <c r="N37" s="1">
        <v>0.22600000000000001</v>
      </c>
      <c r="O37" s="1">
        <v>1605</v>
      </c>
      <c r="P37" s="1">
        <v>534</v>
      </c>
      <c r="Q37" s="1">
        <v>180</v>
      </c>
      <c r="R37" s="1">
        <v>6.3800000000000003E-3</v>
      </c>
      <c r="S37" s="1">
        <v>1.75</v>
      </c>
      <c r="T37" s="7">
        <v>1.75</v>
      </c>
      <c r="U37" s="7">
        <v>1.75</v>
      </c>
      <c r="V37" s="7">
        <v>1.75</v>
      </c>
      <c r="W37" s="1">
        <v>1.9139999999999999</v>
      </c>
      <c r="X37" s="7">
        <v>1.9139999999999999</v>
      </c>
      <c r="Y37" s="7">
        <v>1.9139999999999999</v>
      </c>
      <c r="Z37" s="7">
        <v>1.9139999999999999</v>
      </c>
      <c r="AA37" s="1">
        <v>0.25600000000000001</v>
      </c>
      <c r="AB37" s="1">
        <v>0.51100000000000001</v>
      </c>
      <c r="AC37" s="1">
        <v>0.61299999999999999</v>
      </c>
      <c r="AD37" s="1">
        <v>0.33200000000000002</v>
      </c>
      <c r="AE37" s="1">
        <v>0.1661</v>
      </c>
      <c r="AF37" s="1">
        <v>0.1384</v>
      </c>
      <c r="AG37" s="1">
        <f>Table2[[#This Row],[DC]]</f>
        <v>1.75</v>
      </c>
      <c r="AH37" s="1">
        <f>Table2[[#This Row],[DC Resistance @ 25C (Ω/mi)]]*(1+Table2[[#This Row],[alpha]]*(20-25))</f>
        <v>1.7146412499999999</v>
      </c>
      <c r="AI37" s="1">
        <f>Table2[[#This Row],[Outside Diameter (in)]]</f>
        <v>0.22600000000000001</v>
      </c>
      <c r="AJ37" s="1">
        <f>Table2[[#This Row],[Geometric Mean
Radius at 60 Cycles (ft)]]</f>
        <v>6.3800000000000003E-3</v>
      </c>
      <c r="AK37" s="1">
        <f>MATCH(Table2[[#This Row],[Type]],Table3[Type],0)</f>
        <v>6</v>
      </c>
      <c r="AL37" s="1" cm="1">
        <f t="array" ref="AL37">INDEX(Table3[alpha],Table2[[#This Row],[Type Index]])</f>
        <v>4.0410000000000003E-3</v>
      </c>
      <c r="AM3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 CU- Hard Drawn (3)</v>
      </c>
      <c r="AO37" s="1" t="str">
        <f>Table2[[#This Row],[ID]]&amp;IF(ISBLANK(Table2[[#This Row],[Uniqueness]]),""," - "&amp;Table2[[#This Row],[Uniqueness]])</f>
        <v>5 CU- Hard Drawn (3)</v>
      </c>
      <c r="AP37" s="1">
        <f>CONVERT(Table2[[#This Row],[GMR (ft)]],"ft","mm")</f>
        <v>1.9446240000000001</v>
      </c>
      <c r="AQ37" s="1">
        <f>CONVERT(Table2[[#This Row],[Outer Diameter (in)]],"in","mm")</f>
        <v>5.7403999999999993</v>
      </c>
      <c r="AR37" s="1" cm="1">
        <f t="array" ref="AR37">INDEX(Table3[MOT (C)],Table2[[#This Row],[Type Index]])</f>
        <v>75</v>
      </c>
      <c r="AS37" s="1">
        <f>Table2[[#This Row],[DC Resistance @ 20C (Ω/mi)]]/CONVERT(1,"mi","km")</f>
        <v>1.0654286777718125</v>
      </c>
      <c r="AT37" s="1">
        <f>Table2[[#This Row],[Approx Current Carrying Capacity (amps)]]/1000</f>
        <v>0.18</v>
      </c>
      <c r="AU37" s="1">
        <f>Table2[[#This Row],[DC Resistance
@ 20C (Ω/km)]]*(1+Table2[[#This Row],[alpha]]*(Table2[[#This Row],[MOT (C)]]-20))</f>
        <v>1.3022255285499869</v>
      </c>
      <c r="AZ37" s="1"/>
    </row>
    <row r="38" spans="1:52" x14ac:dyDescent="0.25">
      <c r="A38" s="1" t="s">
        <v>5340</v>
      </c>
      <c r="B38" s="9">
        <v>33100</v>
      </c>
      <c r="C38" s="1" t="s">
        <v>10</v>
      </c>
      <c r="J38" s="1">
        <v>1</v>
      </c>
      <c r="N38" s="1">
        <v>0.18190000000000001</v>
      </c>
      <c r="O38" s="1">
        <v>1591</v>
      </c>
      <c r="P38" s="1">
        <v>529</v>
      </c>
      <c r="Q38" s="1">
        <v>140</v>
      </c>
      <c r="R38" s="1">
        <v>5.8999999999999999E-3</v>
      </c>
      <c r="S38" s="1">
        <v>1.7330000000000001</v>
      </c>
      <c r="T38" s="7">
        <v>1.7330000000000001</v>
      </c>
      <c r="U38" s="7">
        <v>1.7330000000000001</v>
      </c>
      <c r="V38" s="7">
        <v>1.7330000000000001</v>
      </c>
      <c r="W38" s="1">
        <v>1.895</v>
      </c>
      <c r="X38" s="7">
        <v>1.895</v>
      </c>
      <c r="Y38" s="7">
        <v>1.895</v>
      </c>
      <c r="Z38" s="7">
        <v>1.895</v>
      </c>
      <c r="AA38" s="1">
        <v>0.26</v>
      </c>
      <c r="AB38" s="1">
        <v>0.51900000000000002</v>
      </c>
      <c r="AC38" s="1">
        <v>0.623</v>
      </c>
      <c r="AD38" s="1">
        <v>0.34799999999999998</v>
      </c>
      <c r="AE38" s="1">
        <v>0.17380000000000001</v>
      </c>
      <c r="AF38" s="1">
        <v>0.1449</v>
      </c>
      <c r="AG38" s="1">
        <f>Table2[[#This Row],[DC]]</f>
        <v>1.7330000000000001</v>
      </c>
      <c r="AH38" s="1">
        <f>Table2[[#This Row],[DC Resistance @ 25C (Ω/mi)]]*(1+Table2[[#This Row],[alpha]]*(20-25))</f>
        <v>1.6979847350000001</v>
      </c>
      <c r="AI38" s="1">
        <f>Table2[[#This Row],[Outside Diameter (in)]]</f>
        <v>0.18190000000000001</v>
      </c>
      <c r="AJ38" s="1">
        <f>Table2[[#This Row],[Geometric Mean
Radius at 60 Cycles (ft)]]</f>
        <v>5.8999999999999999E-3</v>
      </c>
      <c r="AK38" s="1">
        <f>MATCH(Table2[[#This Row],[Type]],Table3[Type],0)</f>
        <v>6</v>
      </c>
      <c r="AL38" s="1" cm="1">
        <f t="array" ref="AL38">INDEX(Table3[alpha],Table2[[#This Row],[Type Index]])</f>
        <v>4.0410000000000003E-3</v>
      </c>
      <c r="AM3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 CU- Hard Drawn (1)</v>
      </c>
      <c r="AO38" s="1" t="str">
        <f>Table2[[#This Row],[ID]]&amp;IF(ISBLANK(Table2[[#This Row],[Uniqueness]]),""," - "&amp;Table2[[#This Row],[Uniqueness]])</f>
        <v>5 CU- Hard Drawn (1)</v>
      </c>
      <c r="AP38" s="1">
        <f>CONVERT(Table2[[#This Row],[GMR (ft)]],"ft","mm")</f>
        <v>1.7983199999999999</v>
      </c>
      <c r="AQ38" s="1">
        <f>CONVERT(Table2[[#This Row],[Outer Diameter (in)]],"in","mm")</f>
        <v>4.62026</v>
      </c>
      <c r="AR38" s="1" cm="1">
        <f t="array" ref="AR38">INDEX(Table3[MOT (C)],Table2[[#This Row],[Type Index]])</f>
        <v>75</v>
      </c>
      <c r="AS38" s="1">
        <f>Table2[[#This Row],[DC Resistance @ 20C (Ω/mi)]]/CONVERT(1,"mi","km")</f>
        <v>1.0550787991877435</v>
      </c>
      <c r="AT38" s="1">
        <f>Table2[[#This Row],[Approx Current Carrying Capacity (amps)]]/1000</f>
        <v>0.14000000000000001</v>
      </c>
      <c r="AU38" s="1">
        <f>Table2[[#This Row],[DC Resistance
@ 20C (Ω/km)]]*(1+Table2[[#This Row],[alpha]]*(Table2[[#This Row],[MOT (C)]]-20))</f>
        <v>1.2895753377012156</v>
      </c>
      <c r="AZ38" s="1"/>
    </row>
    <row r="39" spans="1:52" x14ac:dyDescent="0.25">
      <c r="A39" s="1" t="s">
        <v>5340</v>
      </c>
      <c r="B39" s="9">
        <v>26250</v>
      </c>
      <c r="C39" s="1" t="s">
        <v>11</v>
      </c>
      <c r="J39" s="1">
        <v>3</v>
      </c>
      <c r="K39" s="1">
        <v>9.35E-2</v>
      </c>
      <c r="N39" s="1">
        <v>0.20100000000000001</v>
      </c>
      <c r="O39" s="1">
        <v>1205</v>
      </c>
      <c r="P39" s="1">
        <v>424</v>
      </c>
      <c r="Q39" s="1">
        <v>130</v>
      </c>
      <c r="R39" s="1">
        <v>5.6800000000000002E-3</v>
      </c>
      <c r="S39" s="1">
        <v>2.21</v>
      </c>
      <c r="T39" s="7">
        <v>2.21</v>
      </c>
      <c r="U39" s="7">
        <v>2.21</v>
      </c>
      <c r="V39" s="7">
        <v>2.21</v>
      </c>
      <c r="W39" s="1">
        <v>2.41</v>
      </c>
      <c r="X39" s="7">
        <v>2.41</v>
      </c>
      <c r="Y39" s="7">
        <v>2.41</v>
      </c>
      <c r="Z39" s="7">
        <v>2.41</v>
      </c>
      <c r="AA39" s="1">
        <v>0.26200000000000001</v>
      </c>
      <c r="AB39" s="1">
        <v>0.52300000000000002</v>
      </c>
      <c r="AC39" s="1">
        <v>0.628</v>
      </c>
      <c r="AD39" s="1">
        <v>0.34100000000000003</v>
      </c>
      <c r="AE39" s="1">
        <v>0.17030000000000001</v>
      </c>
      <c r="AF39" s="1">
        <v>0.1419</v>
      </c>
      <c r="AG39" s="1">
        <f>Table2[[#This Row],[DC]]</f>
        <v>2.21</v>
      </c>
      <c r="AH39" s="1">
        <f>Table2[[#This Row],[DC Resistance @ 25C (Ω/mi)]]*(1+Table2[[#This Row],[alpha]]*(20-25))</f>
        <v>2.16534695</v>
      </c>
      <c r="AI39" s="1">
        <f>Table2[[#This Row],[Outside Diameter (in)]]</f>
        <v>0.20100000000000001</v>
      </c>
      <c r="AJ39" s="1">
        <f>Table2[[#This Row],[Geometric Mean
Radius at 60 Cycles (ft)]]</f>
        <v>5.6800000000000002E-3</v>
      </c>
      <c r="AK39" s="1">
        <f>MATCH(Table2[[#This Row],[Type]],Table3[Type],0)</f>
        <v>6</v>
      </c>
      <c r="AL39" s="1" cm="1">
        <f t="array" ref="AL39">INDEX(Table3[alpha],Table2[[#This Row],[Type Index]])</f>
        <v>4.0410000000000003E-3</v>
      </c>
      <c r="AM3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 CU- Hard Drawn (3)</v>
      </c>
      <c r="AO39" s="1" t="str">
        <f>Table2[[#This Row],[ID]]&amp;IF(ISBLANK(Table2[[#This Row],[Uniqueness]]),""," - "&amp;Table2[[#This Row],[Uniqueness]])</f>
        <v>6 CU- Hard Drawn (3)</v>
      </c>
      <c r="AP39" s="1">
        <f>CONVERT(Table2[[#This Row],[GMR (ft)]],"ft","mm")</f>
        <v>1.7312639999999999</v>
      </c>
      <c r="AQ39" s="1">
        <f>CONVERT(Table2[[#This Row],[Outer Diameter (in)]],"in","mm")</f>
        <v>5.1054000000000004</v>
      </c>
      <c r="AR39" s="1" cm="1">
        <f t="array" ref="AR39">INDEX(Table3[MOT (C)],Table2[[#This Row],[Type Index]])</f>
        <v>75</v>
      </c>
      <c r="AS39" s="1">
        <f>Table2[[#This Row],[DC Resistance @ 20C (Ω/mi)]]/CONVERT(1,"mi","km")</f>
        <v>1.3454842159289746</v>
      </c>
      <c r="AT39" s="1">
        <f>Table2[[#This Row],[Approx Current Carrying Capacity (amps)]]/1000</f>
        <v>0.13</v>
      </c>
      <c r="AU39" s="1">
        <f>Table2[[#This Row],[DC Resistance
@ 20C (Ω/km)]]*(1+Table2[[#This Row],[alpha]]*(Table2[[#This Row],[MOT (C)]]-20))</f>
        <v>1.644524810340269</v>
      </c>
      <c r="AZ39" s="1"/>
    </row>
    <row r="40" spans="1:52" x14ac:dyDescent="0.25">
      <c r="A40" s="1" t="s">
        <v>5340</v>
      </c>
      <c r="B40" s="9">
        <v>26250</v>
      </c>
      <c r="C40" s="1" t="s">
        <v>11</v>
      </c>
      <c r="J40" s="1">
        <v>1</v>
      </c>
      <c r="N40" s="1">
        <v>0.16200000000000001</v>
      </c>
      <c r="O40" s="1">
        <v>1280</v>
      </c>
      <c r="P40" s="1">
        <v>420</v>
      </c>
      <c r="Q40" s="1">
        <v>120</v>
      </c>
      <c r="R40" s="1">
        <v>5.2599999999999999E-3</v>
      </c>
      <c r="S40" s="1">
        <v>2.1800000000000002</v>
      </c>
      <c r="T40" s="7">
        <v>2.1800000000000002</v>
      </c>
      <c r="U40" s="7">
        <v>2.1800000000000002</v>
      </c>
      <c r="V40" s="7">
        <v>2.1800000000000002</v>
      </c>
      <c r="W40" s="1">
        <v>2.39</v>
      </c>
      <c r="X40" s="7">
        <v>2.39</v>
      </c>
      <c r="Y40" s="7">
        <v>2.39</v>
      </c>
      <c r="Z40" s="7">
        <v>2.39</v>
      </c>
      <c r="AA40" s="1">
        <v>0.26500000000000001</v>
      </c>
      <c r="AB40" s="1">
        <v>0.53100000000000003</v>
      </c>
      <c r="AC40" s="1">
        <v>0.63700000000000001</v>
      </c>
      <c r="AD40" s="1">
        <v>0.35599999999999998</v>
      </c>
      <c r="AE40" s="1">
        <v>0.1779</v>
      </c>
      <c r="AF40" s="1">
        <v>0.14829999999999999</v>
      </c>
      <c r="AG40" s="1">
        <f>Table2[[#This Row],[DC]]</f>
        <v>2.1800000000000002</v>
      </c>
      <c r="AH40" s="1">
        <f>Table2[[#This Row],[DC Resistance @ 25C (Ω/mi)]]*(1+Table2[[#This Row],[alpha]]*(20-25))</f>
        <v>2.1359531</v>
      </c>
      <c r="AI40" s="1">
        <f>Table2[[#This Row],[Outside Diameter (in)]]</f>
        <v>0.16200000000000001</v>
      </c>
      <c r="AJ40" s="1">
        <f>Table2[[#This Row],[Geometric Mean
Radius at 60 Cycles (ft)]]</f>
        <v>5.2599999999999999E-3</v>
      </c>
      <c r="AK40" s="1">
        <f>MATCH(Table2[[#This Row],[Type]],Table3[Type],0)</f>
        <v>6</v>
      </c>
      <c r="AL40" s="1" cm="1">
        <f t="array" ref="AL40">INDEX(Table3[alpha],Table2[[#This Row],[Type Index]])</f>
        <v>4.0410000000000003E-3</v>
      </c>
      <c r="AM4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 CU- Hard Drawn (1)</v>
      </c>
      <c r="AO40" s="1" t="str">
        <f>Table2[[#This Row],[ID]]&amp;IF(ISBLANK(Table2[[#This Row],[Uniqueness]]),""," - "&amp;Table2[[#This Row],[Uniqueness]])</f>
        <v>6 CU- Hard Drawn (1)</v>
      </c>
      <c r="AP40" s="1">
        <f>CONVERT(Table2[[#This Row],[GMR (ft)]],"ft","mm")</f>
        <v>1.603248</v>
      </c>
      <c r="AQ40" s="1">
        <f>CONVERT(Table2[[#This Row],[Outer Diameter (in)]],"in","mm")</f>
        <v>4.1147999999999998</v>
      </c>
      <c r="AR40" s="1" cm="1">
        <f t="array" ref="AR40">INDEX(Table3[MOT (C)],Table2[[#This Row],[Type Index]])</f>
        <v>75</v>
      </c>
      <c r="AS40" s="1">
        <f>Table2[[#This Row],[DC Resistance @ 20C (Ω/mi)]]/CONVERT(1,"mi","km")</f>
        <v>1.3272197243100294</v>
      </c>
      <c r="AT40" s="1">
        <f>Table2[[#This Row],[Approx Current Carrying Capacity (amps)]]/1000</f>
        <v>0.12</v>
      </c>
      <c r="AU40" s="1">
        <f>Table2[[#This Row],[DC Resistance
@ 20C (Ω/km)]]*(1+Table2[[#This Row],[alpha]]*(Table2[[#This Row],[MOT (C)]]-20))</f>
        <v>1.6222009441365552</v>
      </c>
      <c r="AZ40" s="1"/>
    </row>
    <row r="41" spans="1:52" x14ac:dyDescent="0.25">
      <c r="A41" s="1" t="s">
        <v>5340</v>
      </c>
      <c r="B41" s="9">
        <v>20820</v>
      </c>
      <c r="C41" s="1" t="s">
        <v>2</v>
      </c>
      <c r="J41" s="1">
        <v>1</v>
      </c>
      <c r="N41" s="1">
        <v>0.14430000000000001</v>
      </c>
      <c r="O41" s="1">
        <v>1030</v>
      </c>
      <c r="P41" s="1">
        <v>333</v>
      </c>
      <c r="Q41" s="1">
        <v>110</v>
      </c>
      <c r="R41" s="1">
        <v>4.6800000000000001E-3</v>
      </c>
      <c r="S41" s="1">
        <v>2.75</v>
      </c>
      <c r="T41" s="7">
        <v>2.75</v>
      </c>
      <c r="U41" s="7">
        <v>2.75</v>
      </c>
      <c r="V41" s="7">
        <v>2.75</v>
      </c>
      <c r="W41" s="1">
        <v>3.01</v>
      </c>
      <c r="X41" s="7">
        <v>3.01</v>
      </c>
      <c r="Y41" s="7">
        <v>3.01</v>
      </c>
      <c r="Z41" s="7">
        <v>3.01</v>
      </c>
      <c r="AA41" s="1">
        <v>0.27100000000000002</v>
      </c>
      <c r="AB41" s="1">
        <v>0.54200000000000004</v>
      </c>
      <c r="AC41" s="1">
        <v>0.65100000000000002</v>
      </c>
      <c r="AD41" s="1">
        <v>0.36399999999999999</v>
      </c>
      <c r="AE41" s="1">
        <v>0.18210000000000001</v>
      </c>
      <c r="AF41" s="1">
        <v>0.1517</v>
      </c>
      <c r="AG41" s="1">
        <f>Table2[[#This Row],[DC]]</f>
        <v>2.75</v>
      </c>
      <c r="AH41" s="1">
        <f>Table2[[#This Row],[DC Resistance @ 25C (Ω/mi)]]*(1+Table2[[#This Row],[alpha]]*(20-25))</f>
        <v>2.6944362499999999</v>
      </c>
      <c r="AI41" s="1">
        <f>Table2[[#This Row],[Outside Diameter (in)]]</f>
        <v>0.14430000000000001</v>
      </c>
      <c r="AJ41" s="1">
        <f>Table2[[#This Row],[Geometric Mean
Radius at 60 Cycles (ft)]]</f>
        <v>4.6800000000000001E-3</v>
      </c>
      <c r="AK41" s="1">
        <f>MATCH(Table2[[#This Row],[Type]],Table3[Type],0)</f>
        <v>6</v>
      </c>
      <c r="AL41" s="1" cm="1">
        <f t="array" ref="AL41">INDEX(Table3[alpha],Table2[[#This Row],[Type Index]])</f>
        <v>4.0410000000000003E-3</v>
      </c>
      <c r="AM4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CU- Hard Drawn (1)</v>
      </c>
      <c r="AO41" s="1" t="str">
        <f>Table2[[#This Row],[ID]]&amp;IF(ISBLANK(Table2[[#This Row],[Uniqueness]]),""," - "&amp;Table2[[#This Row],[Uniqueness]])</f>
        <v>7 CU- Hard Drawn (1)</v>
      </c>
      <c r="AP41" s="1">
        <f>CONVERT(Table2[[#This Row],[GMR (ft)]],"ft","mm")</f>
        <v>1.426464</v>
      </c>
      <c r="AQ41" s="1">
        <f>CONVERT(Table2[[#This Row],[Outer Diameter (in)]],"in","mm")</f>
        <v>3.6652199999999997</v>
      </c>
      <c r="AR41" s="1" cm="1">
        <f t="array" ref="AR41">INDEX(Table3[MOT (C)],Table2[[#This Row],[Type Index]])</f>
        <v>75</v>
      </c>
      <c r="AS41" s="1">
        <f>Table2[[#This Row],[DC Resistance @ 20C (Ω/mi)]]/CONVERT(1,"mi","km")</f>
        <v>1.6742450650699912</v>
      </c>
      <c r="AT41" s="1">
        <f>Table2[[#This Row],[Approx Current Carrying Capacity (amps)]]/1000</f>
        <v>0.11</v>
      </c>
      <c r="AU41" s="1">
        <f>Table2[[#This Row],[DC Resistance
@ 20C (Ω/km)]]*(1+Table2[[#This Row],[alpha]]*(Table2[[#This Row],[MOT (C)]]-20))</f>
        <v>2.0463544020071223</v>
      </c>
      <c r="AZ41" s="1"/>
    </row>
    <row r="42" spans="1:52" x14ac:dyDescent="0.25">
      <c r="A42" s="1" t="s">
        <v>5340</v>
      </c>
      <c r="B42" s="9">
        <v>16510</v>
      </c>
      <c r="C42" s="1" t="s">
        <v>12</v>
      </c>
      <c r="J42" s="1">
        <v>1</v>
      </c>
      <c r="N42" s="1">
        <v>0.12859999999999999</v>
      </c>
      <c r="O42" s="1">
        <v>826</v>
      </c>
      <c r="P42" s="1">
        <v>264</v>
      </c>
      <c r="Q42" s="1">
        <v>90</v>
      </c>
      <c r="R42" s="1">
        <v>4.1700000000000001E-3</v>
      </c>
      <c r="S42" s="1">
        <v>3.47</v>
      </c>
      <c r="T42" s="7">
        <v>3.47</v>
      </c>
      <c r="U42" s="7">
        <v>3.47</v>
      </c>
      <c r="V42" s="7">
        <v>3.47</v>
      </c>
      <c r="W42" s="1">
        <v>3.8</v>
      </c>
      <c r="X42" s="7">
        <v>3.8</v>
      </c>
      <c r="Y42" s="7">
        <v>3.8</v>
      </c>
      <c r="Z42" s="7">
        <v>3.8</v>
      </c>
      <c r="AA42" s="1">
        <v>0.27700000000000002</v>
      </c>
      <c r="AB42" s="1">
        <v>0.56399999999999995</v>
      </c>
      <c r="AC42" s="1">
        <v>0.66500000000000004</v>
      </c>
      <c r="AD42" s="1">
        <v>0.372</v>
      </c>
      <c r="AE42" s="1">
        <v>0.1862</v>
      </c>
      <c r="AF42" s="1">
        <v>0.16520000000000001</v>
      </c>
      <c r="AG42" s="1">
        <f>Table2[[#This Row],[DC]]</f>
        <v>3.47</v>
      </c>
      <c r="AH42" s="1">
        <f>Table2[[#This Row],[DC Resistance @ 25C (Ω/mi)]]*(1+Table2[[#This Row],[alpha]]*(20-25))</f>
        <v>3.3998886500000003</v>
      </c>
      <c r="AI42" s="1">
        <f>Table2[[#This Row],[Outside Diameter (in)]]</f>
        <v>0.12859999999999999</v>
      </c>
      <c r="AJ42" s="1">
        <f>Table2[[#This Row],[Geometric Mean
Radius at 60 Cycles (ft)]]</f>
        <v>4.1700000000000001E-3</v>
      </c>
      <c r="AK42" s="1">
        <f>MATCH(Table2[[#This Row],[Type]],Table3[Type],0)</f>
        <v>6</v>
      </c>
      <c r="AL42" s="1" cm="1">
        <f t="array" ref="AL42">INDEX(Table3[alpha],Table2[[#This Row],[Type Index]])</f>
        <v>4.0410000000000003E-3</v>
      </c>
      <c r="AM4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 CU- Hard Drawn (1)</v>
      </c>
      <c r="AO42" s="1" t="str">
        <f>Table2[[#This Row],[ID]]&amp;IF(ISBLANK(Table2[[#This Row],[Uniqueness]]),""," - "&amp;Table2[[#This Row],[Uniqueness]])</f>
        <v>8 CU- Hard Drawn (1)</v>
      </c>
      <c r="AP42" s="1">
        <f>CONVERT(Table2[[#This Row],[GMR (ft)]],"ft","mm")</f>
        <v>1.2710159999999999</v>
      </c>
      <c r="AQ42" s="1">
        <f>CONVERT(Table2[[#This Row],[Outer Diameter (in)]],"in","mm")</f>
        <v>3.2664399999999998</v>
      </c>
      <c r="AR42" s="1" cm="1">
        <f t="array" ref="AR42">INDEX(Table3[MOT (C)],Table2[[#This Row],[Type Index]])</f>
        <v>75</v>
      </c>
      <c r="AS42" s="1">
        <f>Table2[[#This Row],[DC Resistance @ 20C (Ω/mi)]]/CONVERT(1,"mi","km")</f>
        <v>2.11259286392468</v>
      </c>
      <c r="AT42" s="1">
        <f>Table2[[#This Row],[Approx Current Carrying Capacity (amps)]]/1000</f>
        <v>0.09</v>
      </c>
      <c r="AU42" s="1">
        <f>Table2[[#This Row],[DC Resistance
@ 20C (Ω/km)]]*(1+Table2[[#This Row],[alpha]]*(Table2[[#This Row],[MOT (C)]]-20))</f>
        <v>2.58212719089626</v>
      </c>
      <c r="AZ42" s="1"/>
    </row>
    <row r="43" spans="1:52" x14ac:dyDescent="0.25">
      <c r="A43" s="1" t="s">
        <v>5341</v>
      </c>
      <c r="B43" s="9">
        <v>890500</v>
      </c>
      <c r="D43" s="1" t="s">
        <v>29</v>
      </c>
      <c r="J43" s="1">
        <v>28</v>
      </c>
      <c r="L43" s="1">
        <v>0.161</v>
      </c>
      <c r="N43" s="1">
        <v>1.65</v>
      </c>
      <c r="O43" s="9">
        <v>36000</v>
      </c>
      <c r="P43" s="9">
        <v>15085</v>
      </c>
      <c r="Q43" s="1">
        <v>1395</v>
      </c>
      <c r="R43" s="1">
        <v>6.1199999999999997E-2</v>
      </c>
      <c r="S43" s="1">
        <v>6.7100000000000007E-2</v>
      </c>
      <c r="T43" s="7">
        <v>6.7100000000000007E-2</v>
      </c>
      <c r="U43" s="1">
        <v>6.7599999999999993E-2</v>
      </c>
      <c r="V43" s="3">
        <v>6.7599999999999993E-2</v>
      </c>
      <c r="W43" s="1">
        <v>7.3400000000000007E-2</v>
      </c>
      <c r="X43" s="7">
        <v>7.3400000000000007E-2</v>
      </c>
      <c r="Y43" s="1">
        <v>7.3899999999999993E-2</v>
      </c>
      <c r="Z43" s="3">
        <v>7.3899999999999993E-2</v>
      </c>
      <c r="AA43" s="1">
        <v>0.14119999999999999</v>
      </c>
      <c r="AB43" s="1">
        <v>0.28199999999999997</v>
      </c>
      <c r="AC43" s="1">
        <v>0.33900000000000002</v>
      </c>
      <c r="AD43" s="1">
        <v>0.19070000000000001</v>
      </c>
      <c r="AE43" s="1">
        <v>9.5299999999999996E-2</v>
      </c>
      <c r="AF43" s="1">
        <v>7.9399999999999998E-2</v>
      </c>
      <c r="AG43" s="1">
        <f>Table2[[#This Row],[DC]]</f>
        <v>6.7100000000000007E-2</v>
      </c>
      <c r="AH43" s="1">
        <f>Table2[[#This Row],[DC Resistance @ 25C (Ω/mi)]]*(1+Table2[[#This Row],[alpha]]*(20-25))</f>
        <v>6.5744244500000007E-2</v>
      </c>
      <c r="AI43" s="1">
        <f>Table2[[#This Row],[Outside Diameter (in)]]</f>
        <v>1.65</v>
      </c>
      <c r="AJ43" s="1">
        <f>Table2[[#This Row],[Geometric Mean
Radius at 60 Cycles (ft)]]</f>
        <v>6.1199999999999997E-2</v>
      </c>
      <c r="AK43" s="1">
        <f>MATCH(Table2[[#This Row],[Type]],Table3[Type],0)</f>
        <v>4</v>
      </c>
      <c r="AL43" s="1" cm="1">
        <f t="array" ref="AL43">INDEX(Table3[alpha],Table2[[#This Row],[Type Index]])</f>
        <v>4.0410000000000003E-3</v>
      </c>
      <c r="AM4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966 CU- Anaconda Hollow (28)</v>
      </c>
      <c r="AO43" s="1" t="str">
        <f>Table2[[#This Row],[ID]]&amp;IF(ISBLANK(Table2[[#This Row],[Uniqueness]]),""," - "&amp;Table2[[#This Row],[Uniqueness]])</f>
        <v>966 CU- Anaconda Hollow (28)</v>
      </c>
      <c r="AP43" s="1">
        <f>CONVERT(Table2[[#This Row],[GMR (ft)]],"ft","mm")</f>
        <v>18.653759999999998</v>
      </c>
      <c r="AQ43" s="1">
        <f>CONVERT(Table2[[#This Row],[Outer Diameter (in)]],"in","mm")</f>
        <v>41.910000000000004</v>
      </c>
      <c r="AR43" s="1" cm="1">
        <f t="array" ref="AR43">INDEX(Table3[MOT (C)],Table2[[#This Row],[Type Index]])</f>
        <v>75</v>
      </c>
      <c r="AS43" s="1">
        <f>Table2[[#This Row],[DC Resistance @ 20C (Ω/mi)]]/CONVERT(1,"mi","km")</f>
        <v>4.0851579587707791E-2</v>
      </c>
      <c r="AT43" s="1">
        <f>Table2[[#This Row],[Approx Current Carrying Capacity (amps)]]/1000</f>
        <v>1.395</v>
      </c>
      <c r="AU43" s="1">
        <f>Table2[[#This Row],[DC Resistance
@ 20C (Ω/km)]]*(1+Table2[[#This Row],[alpha]]*(Table2[[#This Row],[MOT (C)]]-20))</f>
        <v>4.9931047408973792E-2</v>
      </c>
      <c r="AZ43" s="1"/>
    </row>
    <row r="44" spans="1:52" x14ac:dyDescent="0.25">
      <c r="A44" s="1" t="s">
        <v>5341</v>
      </c>
      <c r="B44" s="9">
        <v>750000</v>
      </c>
      <c r="D44" s="1" t="s">
        <v>49</v>
      </c>
      <c r="J44" s="1">
        <v>42</v>
      </c>
      <c r="L44" s="1">
        <v>0.12959999999999999</v>
      </c>
      <c r="N44" s="1">
        <v>1.155</v>
      </c>
      <c r="O44" s="9">
        <v>34200</v>
      </c>
      <c r="P44" s="9">
        <v>12345</v>
      </c>
      <c r="Q44" s="1">
        <v>1160</v>
      </c>
      <c r="R44" s="1">
        <v>4.0800000000000003E-2</v>
      </c>
      <c r="S44" s="1">
        <v>7.8600000000000003E-2</v>
      </c>
      <c r="T44" s="7">
        <v>7.8600000000000003E-2</v>
      </c>
      <c r="U44" s="1">
        <v>7.9100000000000004E-2</v>
      </c>
      <c r="V44" s="3">
        <v>7.9100000000000004E-2</v>
      </c>
      <c r="W44" s="1">
        <v>8.5999999999999993E-2</v>
      </c>
      <c r="X44" s="7">
        <v>8.5999999999999993E-2</v>
      </c>
      <c r="Y44" s="1">
        <v>8.6499999999999994E-2</v>
      </c>
      <c r="Z44" s="3">
        <v>8.6499999999999994E-2</v>
      </c>
      <c r="AA44" s="1">
        <v>0.16170000000000001</v>
      </c>
      <c r="AB44" s="1">
        <v>0.32300000000000001</v>
      </c>
      <c r="AC44" s="1">
        <v>0.38800000000000001</v>
      </c>
      <c r="AD44" s="1">
        <v>0.216</v>
      </c>
      <c r="AE44" s="1">
        <v>0.108</v>
      </c>
      <c r="AF44" s="1">
        <v>0.09</v>
      </c>
      <c r="AG44" s="1">
        <f>Table2[[#This Row],[DC]]</f>
        <v>7.8600000000000003E-2</v>
      </c>
      <c r="AH44" s="1">
        <f>Table2[[#This Row],[DC Resistance @ 25C (Ω/mi)]]*(1+Table2[[#This Row],[alpha]]*(20-25))</f>
        <v>7.7011887000000001E-2</v>
      </c>
      <c r="AI44" s="1">
        <f>Table2[[#This Row],[Outside Diameter (in)]]</f>
        <v>1.155</v>
      </c>
      <c r="AJ44" s="1">
        <f>Table2[[#This Row],[Geometric Mean
Radius at 60 Cycles (ft)]]</f>
        <v>4.0800000000000003E-2</v>
      </c>
      <c r="AK44" s="1">
        <f>MATCH(Table2[[#This Row],[Type]],Table3[Type],0)</f>
        <v>4</v>
      </c>
      <c r="AL44" s="1" cm="1">
        <f t="array" ref="AL44">INDEX(Table3[alpha],Table2[[#This Row],[Type Index]])</f>
        <v>4.0410000000000003E-3</v>
      </c>
      <c r="AM4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96R 1 CU- Anaconda Hollow (42)</v>
      </c>
      <c r="AO44" s="1" t="str">
        <f>Table2[[#This Row],[ID]]&amp;IF(ISBLANK(Table2[[#This Row],[Uniqueness]]),""," - "&amp;Table2[[#This Row],[Uniqueness]])</f>
        <v>96R 1 CU- Anaconda Hollow (42)</v>
      </c>
      <c r="AP44" s="1">
        <f>CONVERT(Table2[[#This Row],[GMR (ft)]],"ft","mm")</f>
        <v>12.435840000000002</v>
      </c>
      <c r="AQ44" s="1">
        <f>CONVERT(Table2[[#This Row],[Outer Diameter (in)]],"in","mm")</f>
        <v>29.337</v>
      </c>
      <c r="AR44" s="1" cm="1">
        <f t="array" ref="AR44">INDEX(Table3[MOT (C)],Table2[[#This Row],[Type Index]])</f>
        <v>75</v>
      </c>
      <c r="AS44" s="1">
        <f>Table2[[#This Row],[DC Resistance @ 20C (Ω/mi)]]/CONVERT(1,"mi","km")</f>
        <v>4.7852968041636836E-2</v>
      </c>
      <c r="AT44" s="1">
        <f>Table2[[#This Row],[Approx Current Carrying Capacity (amps)]]/1000</f>
        <v>1.1599999999999999</v>
      </c>
      <c r="AU44" s="1">
        <f>Table2[[#This Row],[DC Resistance
@ 20C (Ω/km)]]*(1+Table2[[#This Row],[alpha]]*(Table2[[#This Row],[MOT (C)]]-20))</f>
        <v>5.8488529453730835E-2</v>
      </c>
      <c r="AZ44" s="1"/>
    </row>
    <row r="45" spans="1:52" x14ac:dyDescent="0.25">
      <c r="A45" s="1" t="s">
        <v>5341</v>
      </c>
      <c r="B45" s="9">
        <v>650000</v>
      </c>
      <c r="D45" s="1" t="s">
        <v>30</v>
      </c>
      <c r="J45" s="1">
        <v>50</v>
      </c>
      <c r="L45" s="1">
        <v>0.10970000000000001</v>
      </c>
      <c r="N45" s="1">
        <v>1.1259999999999999</v>
      </c>
      <c r="O45" s="9">
        <v>29500</v>
      </c>
      <c r="P45" s="9">
        <v>10761</v>
      </c>
      <c r="Q45" s="1">
        <v>1060</v>
      </c>
      <c r="R45" s="1">
        <v>4.0599999999999997E-2</v>
      </c>
      <c r="S45" s="1">
        <v>9.0899999999999995E-2</v>
      </c>
      <c r="T45" s="7">
        <v>9.0899999999999995E-2</v>
      </c>
      <c r="U45" s="1">
        <v>9.1499999999999998E-2</v>
      </c>
      <c r="V45" s="3">
        <v>9.1499999999999998E-2</v>
      </c>
      <c r="W45" s="1">
        <v>9.9400000000000002E-2</v>
      </c>
      <c r="X45" s="7">
        <v>9.9400000000000002E-2</v>
      </c>
      <c r="Y45" s="1">
        <v>0.10009999999999999</v>
      </c>
      <c r="Z45" s="3">
        <v>0.10009999999999999</v>
      </c>
      <c r="AA45" s="1">
        <v>0.16209999999999999</v>
      </c>
      <c r="AB45" s="1">
        <v>0.32400000000000001</v>
      </c>
      <c r="AC45" s="1">
        <v>0.38900000000000001</v>
      </c>
      <c r="AD45" s="1">
        <v>0.218</v>
      </c>
      <c r="AE45" s="1">
        <v>0.1089</v>
      </c>
      <c r="AF45" s="1">
        <v>9.0800000000000006E-2</v>
      </c>
      <c r="AG45" s="1">
        <f>Table2[[#This Row],[DC]]</f>
        <v>9.0899999999999995E-2</v>
      </c>
      <c r="AH45" s="1">
        <f>Table2[[#This Row],[DC Resistance @ 25C (Ω/mi)]]*(1+Table2[[#This Row],[alpha]]*(20-25))</f>
        <v>8.9063365499999991E-2</v>
      </c>
      <c r="AI45" s="1">
        <f>Table2[[#This Row],[Outside Diameter (in)]]</f>
        <v>1.1259999999999999</v>
      </c>
      <c r="AJ45" s="1">
        <f>Table2[[#This Row],[Geometric Mean
Radius at 60 Cycles (ft)]]</f>
        <v>4.0599999999999997E-2</v>
      </c>
      <c r="AK45" s="1">
        <f>MATCH(Table2[[#This Row],[Type]],Table3[Type],0)</f>
        <v>4</v>
      </c>
      <c r="AL45" s="1" cm="1">
        <f t="array" ref="AL45">INDEX(Table3[alpha],Table2[[#This Row],[Type Index]])</f>
        <v>4.0410000000000003E-3</v>
      </c>
      <c r="AM4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939 CU- Anaconda Hollow (50)</v>
      </c>
      <c r="AO45" s="1" t="str">
        <f>Table2[[#This Row],[ID]]&amp;IF(ISBLANK(Table2[[#This Row],[Uniqueness]]),""," - "&amp;Table2[[#This Row],[Uniqueness]])</f>
        <v>939 CU- Anaconda Hollow (50)</v>
      </c>
      <c r="AP45" s="1">
        <f>CONVERT(Table2[[#This Row],[GMR (ft)]],"ft","mm")</f>
        <v>12.374879999999997</v>
      </c>
      <c r="AQ45" s="1">
        <f>CONVERT(Table2[[#This Row],[Outer Diameter (in)]],"in","mm")</f>
        <v>28.6004</v>
      </c>
      <c r="AR45" s="1" cm="1">
        <f t="array" ref="AR45">INDEX(Table3[MOT (C)],Table2[[#This Row],[Type Index]])</f>
        <v>75</v>
      </c>
      <c r="AS45" s="1">
        <f>Table2[[#This Row],[DC Resistance @ 20C (Ω/mi)]]/CONVERT(1,"mi","km")</f>
        <v>5.5341409605404429E-2</v>
      </c>
      <c r="AT45" s="1">
        <f>Table2[[#This Row],[Approx Current Carrying Capacity (amps)]]/1000</f>
        <v>1.06</v>
      </c>
      <c r="AU45" s="1">
        <f>Table2[[#This Row],[DC Resistance
@ 20C (Ω/km)]]*(1+Table2[[#This Row],[alpha]]*(Table2[[#This Row],[MOT (C)]]-20))</f>
        <v>6.7641314597253602E-2</v>
      </c>
      <c r="AZ45" s="1"/>
    </row>
    <row r="46" spans="1:52" x14ac:dyDescent="0.25">
      <c r="A46" s="1" t="s">
        <v>5341</v>
      </c>
      <c r="B46" s="9">
        <v>600000</v>
      </c>
      <c r="D46" s="1" t="s">
        <v>50</v>
      </c>
      <c r="J46" s="1">
        <v>50</v>
      </c>
      <c r="L46" s="1">
        <v>0.1053</v>
      </c>
      <c r="N46" s="1">
        <v>1.0069999999999999</v>
      </c>
      <c r="O46" s="9">
        <v>27500</v>
      </c>
      <c r="P46" s="1">
        <v>9905</v>
      </c>
      <c r="Q46" s="1">
        <v>1020</v>
      </c>
      <c r="R46" s="1">
        <v>3.8699999999999998E-2</v>
      </c>
      <c r="S46" s="1">
        <v>9.8400000000000001E-2</v>
      </c>
      <c r="T46" s="7">
        <v>9.8400000000000001E-2</v>
      </c>
      <c r="U46" s="1">
        <v>9.9099999999999994E-2</v>
      </c>
      <c r="V46" s="3">
        <v>9.9099999999999994E-2</v>
      </c>
      <c r="W46" s="1">
        <v>0.1077</v>
      </c>
      <c r="X46" s="7">
        <v>0.1077</v>
      </c>
      <c r="Y46" s="1">
        <v>0.1084</v>
      </c>
      <c r="Z46" s="3">
        <v>0.1084</v>
      </c>
      <c r="AA46" s="1">
        <v>0.16439999999999999</v>
      </c>
      <c r="AB46" s="1">
        <v>0.32900000000000001</v>
      </c>
      <c r="AC46" s="1">
        <v>0.39500000000000002</v>
      </c>
      <c r="AD46" s="1">
        <v>0.221</v>
      </c>
      <c r="AE46" s="1">
        <v>0.1105</v>
      </c>
      <c r="AF46" s="1">
        <v>9.2100000000000001E-2</v>
      </c>
      <c r="AG46" s="1">
        <f>Table2[[#This Row],[DC]]</f>
        <v>9.8400000000000001E-2</v>
      </c>
      <c r="AH46" s="1">
        <f>Table2[[#This Row],[DC Resistance @ 25C (Ω/mi)]]*(1+Table2[[#This Row],[alpha]]*(20-25))</f>
        <v>9.6411828000000005E-2</v>
      </c>
      <c r="AI46" s="1">
        <f>Table2[[#This Row],[Outside Diameter (in)]]</f>
        <v>1.0069999999999999</v>
      </c>
      <c r="AJ46" s="1">
        <f>Table2[[#This Row],[Geometric Mean
Radius at 60 Cycles (ft)]]</f>
        <v>3.8699999999999998E-2</v>
      </c>
      <c r="AK46" s="1">
        <f>MATCH(Table2[[#This Row],[Type]],Table3[Type],0)</f>
        <v>4</v>
      </c>
      <c r="AL46" s="1" cm="1">
        <f t="array" ref="AL46">INDEX(Table3[alpha],Table2[[#This Row],[Type Index]])</f>
        <v>4.0410000000000003E-3</v>
      </c>
      <c r="AM4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360R 1 CU- Anaconda Hollow (50)</v>
      </c>
      <c r="AO46" s="1" t="str">
        <f>Table2[[#This Row],[ID]]&amp;IF(ISBLANK(Table2[[#This Row],[Uniqueness]]),""," - "&amp;Table2[[#This Row],[Uniqueness]])</f>
        <v>360R 1 CU- Anaconda Hollow (50)</v>
      </c>
      <c r="AP46" s="1">
        <f>CONVERT(Table2[[#This Row],[GMR (ft)]],"ft","mm")</f>
        <v>11.795760000000001</v>
      </c>
      <c r="AQ46" s="1">
        <f>CONVERT(Table2[[#This Row],[Outer Diameter (in)]],"in","mm")</f>
        <v>25.577799999999996</v>
      </c>
      <c r="AR46" s="1" cm="1">
        <f t="array" ref="AR46">INDEX(Table3[MOT (C)],Table2[[#This Row],[Type Index]])</f>
        <v>75</v>
      </c>
      <c r="AS46" s="1">
        <f>Table2[[#This Row],[DC Resistance @ 20C (Ω/mi)]]/CONVERT(1,"mi","km")</f>
        <v>5.9907532510140776E-2</v>
      </c>
      <c r="AT46" s="1">
        <f>Table2[[#This Row],[Approx Current Carrying Capacity (amps)]]/1000</f>
        <v>1.02</v>
      </c>
      <c r="AU46" s="1">
        <f>Table2[[#This Row],[DC Resistance
@ 20C (Ω/km)]]*(1+Table2[[#This Row],[alpha]]*(Table2[[#This Row],[MOT (C)]]-20))</f>
        <v>7.322228114818212E-2</v>
      </c>
      <c r="AZ46" s="1"/>
    </row>
    <row r="47" spans="1:52" x14ac:dyDescent="0.25">
      <c r="A47" s="1" t="s">
        <v>5341</v>
      </c>
      <c r="B47" s="9">
        <v>550000</v>
      </c>
      <c r="D47" s="1" t="s">
        <v>31</v>
      </c>
      <c r="J47" s="1">
        <v>50</v>
      </c>
      <c r="L47" s="1">
        <v>0.1009</v>
      </c>
      <c r="N47" s="1">
        <v>1.036</v>
      </c>
      <c r="O47" s="9">
        <v>25200</v>
      </c>
      <c r="P47" s="1">
        <v>9103</v>
      </c>
      <c r="Q47" s="1">
        <v>960</v>
      </c>
      <c r="R47" s="1">
        <v>3.73E-2</v>
      </c>
      <c r="S47" s="1">
        <v>0.1076</v>
      </c>
      <c r="T47" s="7">
        <v>0.1076</v>
      </c>
      <c r="U47" s="1">
        <v>0.1081</v>
      </c>
      <c r="V47" s="3">
        <v>0.1081</v>
      </c>
      <c r="W47" s="1">
        <v>0.1177</v>
      </c>
      <c r="X47" s="7">
        <v>0.1177</v>
      </c>
      <c r="Y47" s="1">
        <v>0.1183</v>
      </c>
      <c r="Z47" s="3">
        <v>0.1183</v>
      </c>
      <c r="AA47" s="1">
        <v>0.1663</v>
      </c>
      <c r="AB47" s="1">
        <v>0.33300000000000002</v>
      </c>
      <c r="AC47" s="1">
        <v>0.39900000000000002</v>
      </c>
      <c r="AD47" s="1">
        <v>0.224</v>
      </c>
      <c r="AE47" s="1">
        <v>0.1119</v>
      </c>
      <c r="AF47" s="1">
        <v>9.3200000000000005E-2</v>
      </c>
      <c r="AG47" s="1">
        <f>Table2[[#This Row],[DC]]</f>
        <v>0.1076</v>
      </c>
      <c r="AH47" s="1">
        <f>Table2[[#This Row],[DC Resistance @ 25C (Ω/mi)]]*(1+Table2[[#This Row],[alpha]]*(20-25))</f>
        <v>0.10542594199999999</v>
      </c>
      <c r="AI47" s="1">
        <f>Table2[[#This Row],[Outside Diameter (in)]]</f>
        <v>1.036</v>
      </c>
      <c r="AJ47" s="1">
        <f>Table2[[#This Row],[Geometric Mean
Radius at 60 Cycles (ft)]]</f>
        <v>3.73E-2</v>
      </c>
      <c r="AK47" s="1">
        <f>MATCH(Table2[[#This Row],[Type]],Table3[Type],0)</f>
        <v>4</v>
      </c>
      <c r="AL47" s="1" cm="1">
        <f t="array" ref="AL47">INDEX(Table3[alpha],Table2[[#This Row],[Type Index]])</f>
        <v>4.0410000000000003E-3</v>
      </c>
      <c r="AM4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938 CU- Anaconda Hollow (50)</v>
      </c>
      <c r="AO47" s="1" t="str">
        <f>Table2[[#This Row],[ID]]&amp;IF(ISBLANK(Table2[[#This Row],[Uniqueness]]),""," - "&amp;Table2[[#This Row],[Uniqueness]])</f>
        <v>938 CU- Anaconda Hollow (50)</v>
      </c>
      <c r="AP47" s="1">
        <f>CONVERT(Table2[[#This Row],[GMR (ft)]],"ft","mm")</f>
        <v>11.36904</v>
      </c>
      <c r="AQ47" s="1">
        <f>CONVERT(Table2[[#This Row],[Outer Diameter (in)]],"in","mm")</f>
        <v>26.314400000000003</v>
      </c>
      <c r="AR47" s="1" cm="1">
        <f t="array" ref="AR47">INDEX(Table3[MOT (C)],Table2[[#This Row],[Type Index]])</f>
        <v>75</v>
      </c>
      <c r="AS47" s="1">
        <f>Table2[[#This Row],[DC Resistance @ 20C (Ω/mi)]]/CONVERT(1,"mi","km")</f>
        <v>6.5508643273284012E-2</v>
      </c>
      <c r="AT47" s="1">
        <f>Table2[[#This Row],[Approx Current Carrying Capacity (amps)]]/1000</f>
        <v>0.96</v>
      </c>
      <c r="AU47" s="1">
        <f>Table2[[#This Row],[DC Resistance
@ 20C (Ω/km)]]*(1+Table2[[#This Row],[alpha]]*(Table2[[#This Row],[MOT (C)]]-20))</f>
        <v>8.0068266783987763E-2</v>
      </c>
      <c r="AZ47" s="1"/>
    </row>
    <row r="48" spans="1:52" x14ac:dyDescent="0.25">
      <c r="A48" s="1" t="s">
        <v>5341</v>
      </c>
      <c r="B48" s="9">
        <v>510000</v>
      </c>
      <c r="D48" s="1" t="s">
        <v>32</v>
      </c>
      <c r="J48" s="1">
        <v>50</v>
      </c>
      <c r="L48" s="1">
        <v>9.7000000000000003E-2</v>
      </c>
      <c r="N48" s="1">
        <v>1</v>
      </c>
      <c r="O48" s="9">
        <v>22700</v>
      </c>
      <c r="P48" s="1">
        <v>8485</v>
      </c>
      <c r="Q48" s="1">
        <v>910</v>
      </c>
      <c r="R48" s="1">
        <v>3.5999999999999997E-2</v>
      </c>
      <c r="S48" s="1">
        <v>0.17299999999999999</v>
      </c>
      <c r="T48" s="7">
        <v>0.17299999999999999</v>
      </c>
      <c r="U48" s="1">
        <v>0.1178</v>
      </c>
      <c r="V48" s="3">
        <v>0.1178</v>
      </c>
      <c r="W48" s="1">
        <v>0.1283</v>
      </c>
      <c r="X48" s="7">
        <v>0.1283</v>
      </c>
      <c r="Y48" s="1">
        <v>0.12889999999999999</v>
      </c>
      <c r="Z48" s="3">
        <v>0.12889999999999999</v>
      </c>
      <c r="AA48" s="1">
        <v>0.1681</v>
      </c>
      <c r="AB48" s="1">
        <v>0.33600000000000002</v>
      </c>
      <c r="AC48" s="1">
        <v>0.40400000000000003</v>
      </c>
      <c r="AD48" s="1">
        <v>0.22600000000000001</v>
      </c>
      <c r="AE48" s="1">
        <v>0.11310000000000001</v>
      </c>
      <c r="AF48" s="1">
        <v>9.4299999999999995E-2</v>
      </c>
      <c r="AG48" s="1">
        <f>Table2[[#This Row],[DC]]</f>
        <v>0.17299999999999999</v>
      </c>
      <c r="AH48" s="1">
        <f>Table2[[#This Row],[DC Resistance @ 25C (Ω/mi)]]*(1+Table2[[#This Row],[alpha]]*(20-25))</f>
        <v>0.16950453499999998</v>
      </c>
      <c r="AI48" s="1">
        <f>Table2[[#This Row],[Outside Diameter (in)]]</f>
        <v>1</v>
      </c>
      <c r="AJ48" s="1">
        <f>Table2[[#This Row],[Geometric Mean
Radius at 60 Cycles (ft)]]</f>
        <v>3.5999999999999997E-2</v>
      </c>
      <c r="AK48" s="1">
        <f>MATCH(Table2[[#This Row],[Type]],Table3[Type],0)</f>
        <v>4</v>
      </c>
      <c r="AL48" s="1" cm="1">
        <f t="array" ref="AL48">INDEX(Table3[alpha],Table2[[#This Row],[Type Index]])</f>
        <v>4.0410000000000003E-3</v>
      </c>
      <c r="AM4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4R5 CU- Anaconda Hollow (50)</v>
      </c>
      <c r="AO48" s="1" t="str">
        <f>Table2[[#This Row],[ID]]&amp;IF(ISBLANK(Table2[[#This Row],[Uniqueness]]),""," - "&amp;Table2[[#This Row],[Uniqueness]])</f>
        <v>4R5 CU- Anaconda Hollow (50)</v>
      </c>
      <c r="AP48" s="1">
        <f>CONVERT(Table2[[#This Row],[GMR (ft)]],"ft","mm")</f>
        <v>10.972799999999998</v>
      </c>
      <c r="AQ48" s="1">
        <f>CONVERT(Table2[[#This Row],[Outer Diameter (in)]],"in","mm")</f>
        <v>25.4</v>
      </c>
      <c r="AR48" s="1" cm="1">
        <f t="array" ref="AR48">INDEX(Table3[MOT (C)],Table2[[#This Row],[Type Index]])</f>
        <v>75</v>
      </c>
      <c r="AS48" s="1">
        <f>Table2[[#This Row],[DC Resistance @ 20C (Ω/mi)]]/CONVERT(1,"mi","km")</f>
        <v>0.10532523500258489</v>
      </c>
      <c r="AT48" s="1">
        <f>Table2[[#This Row],[Approx Current Carrying Capacity (amps)]]/1000</f>
        <v>0.91</v>
      </c>
      <c r="AU48" s="1">
        <f>Table2[[#This Row],[DC Resistance
@ 20C (Ω/km)]]*(1+Table2[[#This Row],[alpha]]*(Table2[[#This Row],[MOT (C)]]-20))</f>
        <v>0.1287342951080844</v>
      </c>
      <c r="AZ48" s="1"/>
    </row>
    <row r="49" spans="1:52" x14ac:dyDescent="0.25">
      <c r="A49" s="1" t="s">
        <v>5341</v>
      </c>
      <c r="B49" s="9">
        <v>500000</v>
      </c>
      <c r="D49" s="1" t="s">
        <v>33</v>
      </c>
      <c r="J49" s="1">
        <v>18</v>
      </c>
      <c r="L49" s="1">
        <v>0.15579999999999999</v>
      </c>
      <c r="N49" s="1">
        <v>1.08</v>
      </c>
      <c r="O49" s="9">
        <v>21400</v>
      </c>
      <c r="P49" s="1">
        <v>8263</v>
      </c>
      <c r="Q49" s="1">
        <v>900</v>
      </c>
      <c r="R49" s="1">
        <v>3.9399999999999998E-2</v>
      </c>
      <c r="S49" s="1">
        <v>0.1178</v>
      </c>
      <c r="T49" s="7">
        <v>0.1178</v>
      </c>
      <c r="U49" s="1">
        <v>0.11840000000000001</v>
      </c>
      <c r="V49" s="3">
        <v>0.11840000000000001</v>
      </c>
      <c r="W49" s="1">
        <v>0.12889999999999999</v>
      </c>
      <c r="X49" s="7">
        <v>0.12889999999999999</v>
      </c>
      <c r="Y49" s="1">
        <v>0.12959999999999999</v>
      </c>
      <c r="Z49" s="3">
        <v>0.12959999999999999</v>
      </c>
      <c r="AA49" s="1">
        <v>0.16300000000000001</v>
      </c>
      <c r="AB49" s="1">
        <v>0.32600000000000001</v>
      </c>
      <c r="AC49" s="1">
        <v>0.39100000000000001</v>
      </c>
      <c r="AD49" s="1">
        <v>0.221</v>
      </c>
      <c r="AE49" s="1">
        <v>0.1164</v>
      </c>
      <c r="AF49" s="1">
        <v>9.1999999999999998E-2</v>
      </c>
      <c r="AG49" s="1">
        <f>Table2[[#This Row],[DC]]</f>
        <v>0.1178</v>
      </c>
      <c r="AH49" s="1">
        <f>Table2[[#This Row],[DC Resistance @ 25C (Ω/mi)]]*(1+Table2[[#This Row],[alpha]]*(20-25))</f>
        <v>0.115419851</v>
      </c>
      <c r="AI49" s="1">
        <f>Table2[[#This Row],[Outside Diameter (in)]]</f>
        <v>1.08</v>
      </c>
      <c r="AJ49" s="1">
        <f>Table2[[#This Row],[Geometric Mean
Radius at 60 Cycles (ft)]]</f>
        <v>3.9399999999999998E-2</v>
      </c>
      <c r="AK49" s="1">
        <f>MATCH(Table2[[#This Row],[Type]],Table3[Type],0)</f>
        <v>4</v>
      </c>
      <c r="AL49" s="1" cm="1">
        <f t="array" ref="AL49">INDEX(Table3[alpha],Table2[[#This Row],[Type Index]])</f>
        <v>4.0410000000000003E-3</v>
      </c>
      <c r="AM4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892R3 CU- Anaconda Hollow (18)</v>
      </c>
      <c r="AO49" s="1" t="str">
        <f>Table2[[#This Row],[ID]]&amp;IF(ISBLANK(Table2[[#This Row],[Uniqueness]]),""," - "&amp;Table2[[#This Row],[Uniqueness]])</f>
        <v>892R3 CU- Anaconda Hollow (18)</v>
      </c>
      <c r="AP49" s="1">
        <f>CONVERT(Table2[[#This Row],[GMR (ft)]],"ft","mm")</f>
        <v>12.009119999999998</v>
      </c>
      <c r="AQ49" s="1">
        <f>CONVERT(Table2[[#This Row],[Outer Diameter (in)]],"in","mm")</f>
        <v>27.432000000000002</v>
      </c>
      <c r="AR49" s="1" cm="1">
        <f t="array" ref="AR49">INDEX(Table3[MOT (C)],Table2[[#This Row],[Type Index]])</f>
        <v>75</v>
      </c>
      <c r="AS49" s="1">
        <f>Table2[[#This Row],[DC Resistance @ 20C (Ω/mi)]]/CONVERT(1,"mi","km")</f>
        <v>7.1718570423725439E-2</v>
      </c>
      <c r="AT49" s="1">
        <f>Table2[[#This Row],[Approx Current Carrying Capacity (amps)]]/1000</f>
        <v>0.9</v>
      </c>
      <c r="AU49" s="1">
        <f>Table2[[#This Row],[DC Resistance
@ 20C (Ω/km)]]*(1+Table2[[#This Row],[alpha]]*(Table2[[#This Row],[MOT (C)]]-20))</f>
        <v>8.7658381293250542E-2</v>
      </c>
      <c r="AZ49" s="1"/>
    </row>
    <row r="50" spans="1:52" x14ac:dyDescent="0.25">
      <c r="A50" s="1" t="s">
        <v>5341</v>
      </c>
      <c r="B50" s="9">
        <v>450000</v>
      </c>
      <c r="D50" s="1" t="s">
        <v>34</v>
      </c>
      <c r="J50" s="1">
        <v>21</v>
      </c>
      <c r="L50" s="1">
        <v>0.1353</v>
      </c>
      <c r="N50" s="1">
        <v>1.0740000000000001</v>
      </c>
      <c r="O50" s="9">
        <v>19300</v>
      </c>
      <c r="P50" s="1">
        <v>7476</v>
      </c>
      <c r="Q50" s="1">
        <v>850</v>
      </c>
      <c r="R50" s="1">
        <v>3.9800000000000002E-2</v>
      </c>
      <c r="S50" s="1">
        <v>0.13189999999999999</v>
      </c>
      <c r="T50" s="7">
        <v>0.13189999999999999</v>
      </c>
      <c r="U50" s="1">
        <v>0.13239999999999999</v>
      </c>
      <c r="V50" s="3">
        <v>0.13239999999999999</v>
      </c>
      <c r="W50" s="1">
        <v>0.14430000000000001</v>
      </c>
      <c r="X50" s="7">
        <v>0.14430000000000001</v>
      </c>
      <c r="Y50" s="1">
        <v>0.14480000000000001</v>
      </c>
      <c r="Z50" s="3">
        <v>0.14480000000000001</v>
      </c>
      <c r="AA50" s="1">
        <v>0.16300000000000001</v>
      </c>
      <c r="AB50" s="1">
        <v>0.32600000000000001</v>
      </c>
      <c r="AC50" s="1">
        <v>0.39100000000000001</v>
      </c>
      <c r="AD50" s="1">
        <v>0.221</v>
      </c>
      <c r="AE50" s="1">
        <v>0.1106</v>
      </c>
      <c r="AF50" s="1">
        <v>9.2200000000000004E-2</v>
      </c>
      <c r="AG50" s="1">
        <f>Table2[[#This Row],[DC]]</f>
        <v>0.13189999999999999</v>
      </c>
      <c r="AH50" s="1">
        <f>Table2[[#This Row],[DC Resistance @ 25C (Ω/mi)]]*(1+Table2[[#This Row],[alpha]]*(20-25))</f>
        <v>0.1292349605</v>
      </c>
      <c r="AI50" s="1">
        <f>Table2[[#This Row],[Outside Diameter (in)]]</f>
        <v>1.0740000000000001</v>
      </c>
      <c r="AJ50" s="1">
        <f>Table2[[#This Row],[Geometric Mean
Radius at 60 Cycles (ft)]]</f>
        <v>3.9800000000000002E-2</v>
      </c>
      <c r="AK50" s="1">
        <f>MATCH(Table2[[#This Row],[Type]],Table3[Type],0)</f>
        <v>4</v>
      </c>
      <c r="AL50" s="1" cm="1">
        <f t="array" ref="AL50">INDEX(Table3[alpha],Table2[[#This Row],[Type Index]])</f>
        <v>4.0410000000000003E-3</v>
      </c>
      <c r="AM5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933 CU- Anaconda Hollow (21)</v>
      </c>
      <c r="AO50" s="1" t="str">
        <f>Table2[[#This Row],[ID]]&amp;IF(ISBLANK(Table2[[#This Row],[Uniqueness]]),""," - "&amp;Table2[[#This Row],[Uniqueness]])</f>
        <v>933 CU- Anaconda Hollow (21)</v>
      </c>
      <c r="AP50" s="1">
        <f>CONVERT(Table2[[#This Row],[GMR (ft)]],"ft","mm")</f>
        <v>12.131039999999999</v>
      </c>
      <c r="AQ50" s="1">
        <f>CONVERT(Table2[[#This Row],[Outer Diameter (in)]],"in","mm")</f>
        <v>27.279600000000002</v>
      </c>
      <c r="AR50" s="1" cm="1">
        <f t="array" ref="AR50">INDEX(Table3[MOT (C)],Table2[[#This Row],[Type Index]])</f>
        <v>75</v>
      </c>
      <c r="AS50" s="1">
        <f>Table2[[#This Row],[DC Resistance @ 20C (Ω/mi)]]/CONVERT(1,"mi","km")</f>
        <v>8.030288148462976E-2</v>
      </c>
      <c r="AT50" s="1">
        <f>Table2[[#This Row],[Approx Current Carrying Capacity (amps)]]/1000</f>
        <v>0.85</v>
      </c>
      <c r="AU50" s="1">
        <f>Table2[[#This Row],[DC Resistance
@ 20C (Ω/km)]]*(1+Table2[[#This Row],[alpha]]*(Table2[[#This Row],[MOT (C)]]-20))</f>
        <v>9.8150598408996148E-2</v>
      </c>
      <c r="AZ50" s="1"/>
    </row>
    <row r="51" spans="1:52" x14ac:dyDescent="0.25">
      <c r="A51" s="1" t="s">
        <v>5341</v>
      </c>
      <c r="B51" s="9">
        <v>400000</v>
      </c>
      <c r="D51" s="1" t="s">
        <v>35</v>
      </c>
      <c r="J51" s="1">
        <v>21</v>
      </c>
      <c r="L51" s="1">
        <v>0.1227</v>
      </c>
      <c r="N51" s="1">
        <v>1.014</v>
      </c>
      <c r="O51" s="9">
        <v>17200</v>
      </c>
      <c r="P51" s="1">
        <v>6642</v>
      </c>
      <c r="Q51" s="1">
        <v>810</v>
      </c>
      <c r="R51" s="1">
        <v>3.7600000000000001E-2</v>
      </c>
      <c r="S51" s="1">
        <v>0.14849999999999999</v>
      </c>
      <c r="T51" s="7">
        <v>0.14849999999999999</v>
      </c>
      <c r="U51" s="1">
        <v>0.14910000000000001</v>
      </c>
      <c r="V51" s="3">
        <v>0.14910000000000001</v>
      </c>
      <c r="W51" s="1">
        <v>0.16239999999999999</v>
      </c>
      <c r="X51" s="7">
        <v>0.16239999999999999</v>
      </c>
      <c r="Y51" s="1">
        <v>0.16309999999999999</v>
      </c>
      <c r="Z51" s="3">
        <v>0.16309999999999999</v>
      </c>
      <c r="AA51" s="1">
        <v>0.1658</v>
      </c>
      <c r="AB51" s="1">
        <v>0.33200000000000002</v>
      </c>
      <c r="AC51" s="1">
        <v>0.39800000000000002</v>
      </c>
      <c r="AD51" s="1">
        <v>0.22500000000000001</v>
      </c>
      <c r="AE51" s="1">
        <v>0.11260000000000001</v>
      </c>
      <c r="AF51" s="1">
        <v>9.3899999999999997E-2</v>
      </c>
      <c r="AG51" s="1">
        <f>Table2[[#This Row],[DC]]</f>
        <v>0.14849999999999999</v>
      </c>
      <c r="AH51" s="1">
        <f>Table2[[#This Row],[DC Resistance @ 25C (Ω/mi)]]*(1+Table2[[#This Row],[alpha]]*(20-25))</f>
        <v>0.14549955749999999</v>
      </c>
      <c r="AI51" s="1">
        <f>Table2[[#This Row],[Outside Diameter (in)]]</f>
        <v>1.014</v>
      </c>
      <c r="AJ51" s="1">
        <f>Table2[[#This Row],[Geometric Mean
Radius at 60 Cycles (ft)]]</f>
        <v>3.7600000000000001E-2</v>
      </c>
      <c r="AK51" s="1">
        <f>MATCH(Table2[[#This Row],[Type]],Table3[Type],0)</f>
        <v>4</v>
      </c>
      <c r="AL51" s="1" cm="1">
        <f t="array" ref="AL51">INDEX(Table3[alpha],Table2[[#This Row],[Type Index]])</f>
        <v>4.0410000000000003E-3</v>
      </c>
      <c r="AM5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924 CU- Anaconda Hollow (21)</v>
      </c>
      <c r="AO51" s="1" t="str">
        <f>Table2[[#This Row],[ID]]&amp;IF(ISBLANK(Table2[[#This Row],[Uniqueness]]),""," - "&amp;Table2[[#This Row],[Uniqueness]])</f>
        <v>924 CU- Anaconda Hollow (21)</v>
      </c>
      <c r="AP51" s="1">
        <f>CONVERT(Table2[[#This Row],[GMR (ft)]],"ft","mm")</f>
        <v>11.46048</v>
      </c>
      <c r="AQ51" s="1">
        <f>CONVERT(Table2[[#This Row],[Outer Diameter (in)]],"in","mm")</f>
        <v>25.755600000000001</v>
      </c>
      <c r="AR51" s="1" cm="1">
        <f t="array" ref="AR51">INDEX(Table3[MOT (C)],Table2[[#This Row],[Type Index]])</f>
        <v>75</v>
      </c>
      <c r="AS51" s="1">
        <f>Table2[[#This Row],[DC Resistance @ 20C (Ω/mi)]]/CONVERT(1,"mi","km")</f>
        <v>9.0409233513779511E-2</v>
      </c>
      <c r="AT51" s="1">
        <f>Table2[[#This Row],[Approx Current Carrying Capacity (amps)]]/1000</f>
        <v>0.81</v>
      </c>
      <c r="AU51" s="1">
        <f>Table2[[#This Row],[DC Resistance
@ 20C (Ω/km)]]*(1+Table2[[#This Row],[alpha]]*(Table2[[#This Row],[MOT (C)]]-20))</f>
        <v>0.11050313770838459</v>
      </c>
      <c r="AZ51" s="1"/>
    </row>
    <row r="52" spans="1:52" x14ac:dyDescent="0.25">
      <c r="A52" s="1" t="s">
        <v>5341</v>
      </c>
      <c r="B52" s="9">
        <v>380500</v>
      </c>
      <c r="D52" s="1" t="s">
        <v>51</v>
      </c>
      <c r="J52" s="1">
        <v>22</v>
      </c>
      <c r="L52" s="1">
        <v>0.1211</v>
      </c>
      <c r="N52" s="1">
        <v>1.0029999999999999</v>
      </c>
      <c r="O52" s="9">
        <v>16300</v>
      </c>
      <c r="P52" s="1">
        <v>6331</v>
      </c>
      <c r="Q52" s="1">
        <v>780</v>
      </c>
      <c r="R52" s="1">
        <v>3.73E-2</v>
      </c>
      <c r="S52" s="1">
        <v>0.1565</v>
      </c>
      <c r="T52" s="7">
        <v>0.1565</v>
      </c>
      <c r="U52" s="1">
        <v>0.15720000000000001</v>
      </c>
      <c r="V52" s="3">
        <v>0.15720000000000001</v>
      </c>
      <c r="W52" s="1">
        <v>0.17119999999999999</v>
      </c>
      <c r="X52" s="7">
        <v>0.17119999999999999</v>
      </c>
      <c r="Y52" s="1">
        <v>0.1719</v>
      </c>
      <c r="Z52" s="3">
        <v>0.1719</v>
      </c>
      <c r="AA52" s="1">
        <v>0.1663</v>
      </c>
      <c r="AB52" s="1">
        <v>0.33300000000000002</v>
      </c>
      <c r="AC52" s="1">
        <v>0.39900000000000002</v>
      </c>
      <c r="AD52" s="1">
        <v>0.22600000000000001</v>
      </c>
      <c r="AE52" s="1">
        <v>0.113</v>
      </c>
      <c r="AF52" s="1">
        <v>9.4200000000000006E-2</v>
      </c>
      <c r="AG52" s="1">
        <f>Table2[[#This Row],[DC]]</f>
        <v>0.1565</v>
      </c>
      <c r="AH52" s="1">
        <f>Table2[[#This Row],[DC Resistance @ 25C (Ω/mi)]]*(1+Table2[[#This Row],[alpha]]*(20-25))</f>
        <v>0.1533379175</v>
      </c>
      <c r="AI52" s="1">
        <f>Table2[[#This Row],[Outside Diameter (in)]]</f>
        <v>1.0029999999999999</v>
      </c>
      <c r="AJ52" s="1">
        <f>Table2[[#This Row],[Geometric Mean
Radius at 60 Cycles (ft)]]</f>
        <v>3.73E-2</v>
      </c>
      <c r="AK52" s="1">
        <f>MATCH(Table2[[#This Row],[Type]],Table3[Type],0)</f>
        <v>4</v>
      </c>
      <c r="AL52" s="1" cm="1">
        <f t="array" ref="AL52">INDEX(Table3[alpha],Table2[[#This Row],[Type Index]])</f>
        <v>4.0410000000000003E-3</v>
      </c>
      <c r="AM5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925R 1 CU- Anaconda Hollow (22)</v>
      </c>
      <c r="AO52" s="1" t="str">
        <f>Table2[[#This Row],[ID]]&amp;IF(ISBLANK(Table2[[#This Row],[Uniqueness]]),""," - "&amp;Table2[[#This Row],[Uniqueness]])</f>
        <v>925R 1 CU- Anaconda Hollow (22)</v>
      </c>
      <c r="AP52" s="1">
        <f>CONVERT(Table2[[#This Row],[GMR (ft)]],"ft","mm")</f>
        <v>11.36904</v>
      </c>
      <c r="AQ52" s="1">
        <f>CONVERT(Table2[[#This Row],[Outer Diameter (in)]],"in","mm")</f>
        <v>25.476199999999999</v>
      </c>
      <c r="AR52" s="1" cm="1">
        <f t="array" ref="AR52">INDEX(Table3[MOT (C)],Table2[[#This Row],[Type Index]])</f>
        <v>75</v>
      </c>
      <c r="AS52" s="1">
        <f>Table2[[#This Row],[DC Resistance @ 20C (Ω/mi)]]/CONVERT(1,"mi","km")</f>
        <v>9.5279764612164947E-2</v>
      </c>
      <c r="AT52" s="1">
        <f>Table2[[#This Row],[Approx Current Carrying Capacity (amps)]]/1000</f>
        <v>0.78</v>
      </c>
      <c r="AU52" s="1">
        <f>Table2[[#This Row],[DC Resistance
@ 20C (Ω/km)]]*(1+Table2[[#This Row],[alpha]]*(Table2[[#This Row],[MOT (C)]]-20))</f>
        <v>0.11645616869604168</v>
      </c>
      <c r="AZ52" s="1"/>
    </row>
    <row r="53" spans="1:52" x14ac:dyDescent="0.25">
      <c r="A53" s="1" t="s">
        <v>5341</v>
      </c>
      <c r="B53" s="9">
        <v>350000</v>
      </c>
      <c r="D53" s="1" t="s">
        <v>52</v>
      </c>
      <c r="J53" s="1">
        <v>21</v>
      </c>
      <c r="L53" s="1">
        <v>0.1196</v>
      </c>
      <c r="N53" s="1">
        <v>0.95</v>
      </c>
      <c r="O53" s="9">
        <v>15100</v>
      </c>
      <c r="P53" s="1">
        <v>5813</v>
      </c>
      <c r="Q53" s="1">
        <v>750</v>
      </c>
      <c r="R53" s="1">
        <v>3.5299999999999998E-2</v>
      </c>
      <c r="S53" s="1">
        <v>0.16950000000000001</v>
      </c>
      <c r="T53" s="7">
        <v>0.16950000000000001</v>
      </c>
      <c r="U53" s="1">
        <v>0.17</v>
      </c>
      <c r="V53" s="3">
        <v>0.17</v>
      </c>
      <c r="W53" s="1">
        <v>0.18540000000000001</v>
      </c>
      <c r="X53" s="7">
        <v>0.18540000000000001</v>
      </c>
      <c r="Y53" s="1">
        <v>0.186</v>
      </c>
      <c r="Z53" s="3">
        <v>0.186</v>
      </c>
      <c r="AA53" s="1">
        <v>0.1691</v>
      </c>
      <c r="AB53" s="1">
        <v>0.33800000000000002</v>
      </c>
      <c r="AC53" s="1">
        <v>0.40600000000000003</v>
      </c>
      <c r="AD53" s="1">
        <v>0.23</v>
      </c>
      <c r="AE53" s="1">
        <v>0.115</v>
      </c>
      <c r="AF53" s="1">
        <v>9.5799999999999996E-2</v>
      </c>
      <c r="AG53" s="1">
        <f>Table2[[#This Row],[DC]]</f>
        <v>0.16950000000000001</v>
      </c>
      <c r="AH53" s="1">
        <f>Table2[[#This Row],[DC Resistance @ 25C (Ω/mi)]]*(1+Table2[[#This Row],[alpha]]*(20-25))</f>
        <v>0.16607525250000002</v>
      </c>
      <c r="AI53" s="1">
        <f>Table2[[#This Row],[Outside Diameter (in)]]</f>
        <v>0.95</v>
      </c>
      <c r="AJ53" s="1">
        <f>Table2[[#This Row],[Geometric Mean
Radius at 60 Cycles (ft)]]</f>
        <v>3.5299999999999998E-2</v>
      </c>
      <c r="AK53" s="1">
        <f>MATCH(Table2[[#This Row],[Type]],Table3[Type],0)</f>
        <v>4</v>
      </c>
      <c r="AL53" s="1" cm="1">
        <f t="array" ref="AL53">INDEX(Table3[alpha],Table2[[#This Row],[Type Index]])</f>
        <v>4.0410000000000003E-3</v>
      </c>
      <c r="AM5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565R 1 CU- Anaconda Hollow (21)</v>
      </c>
      <c r="AO53" s="1" t="str">
        <f>Table2[[#This Row],[ID]]&amp;IF(ISBLANK(Table2[[#This Row],[Uniqueness]]),""," - "&amp;Table2[[#This Row],[Uniqueness]])</f>
        <v>565R 1 CU- Anaconda Hollow (21)</v>
      </c>
      <c r="AP53" s="1">
        <f>CONVERT(Table2[[#This Row],[GMR (ft)]],"ft","mm")</f>
        <v>10.75944</v>
      </c>
      <c r="AQ53" s="1">
        <f>CONVERT(Table2[[#This Row],[Outer Diameter (in)]],"in","mm")</f>
        <v>24.13</v>
      </c>
      <c r="AR53" s="1" cm="1">
        <f t="array" ref="AR53">INDEX(Table3[MOT (C)],Table2[[#This Row],[Type Index]])</f>
        <v>75</v>
      </c>
      <c r="AS53" s="1">
        <f>Table2[[#This Row],[DC Resistance @ 20C (Ω/mi)]]/CONVERT(1,"mi","km")</f>
        <v>0.10319437764704129</v>
      </c>
      <c r="AT53" s="1">
        <f>Table2[[#This Row],[Approx Current Carrying Capacity (amps)]]/1000</f>
        <v>0.75</v>
      </c>
      <c r="AU53" s="1">
        <f>Table2[[#This Row],[DC Resistance
@ 20C (Ω/km)]]*(1+Table2[[#This Row],[alpha]]*(Table2[[#This Row],[MOT (C)]]-20))</f>
        <v>0.12612984405098446</v>
      </c>
      <c r="AZ53" s="1"/>
    </row>
    <row r="54" spans="1:52" x14ac:dyDescent="0.25">
      <c r="A54" s="1" t="s">
        <v>5341</v>
      </c>
      <c r="B54" s="9">
        <v>350000</v>
      </c>
      <c r="D54" s="1" t="s">
        <v>36</v>
      </c>
      <c r="J54" s="1">
        <v>15</v>
      </c>
      <c r="L54" s="1">
        <v>0.1444</v>
      </c>
      <c r="N54" s="1">
        <v>0.86</v>
      </c>
      <c r="O54" s="9">
        <v>15400</v>
      </c>
      <c r="P54" s="1">
        <v>5776</v>
      </c>
      <c r="Q54" s="1">
        <v>740</v>
      </c>
      <c r="R54" s="1">
        <v>3.1099999999999999E-2</v>
      </c>
      <c r="S54" s="1">
        <v>0.16900000000000001</v>
      </c>
      <c r="T54" s="7">
        <v>0.16900000000000001</v>
      </c>
      <c r="U54" s="1">
        <v>0.16950000000000001</v>
      </c>
      <c r="V54" s="3">
        <v>0.16950000000000001</v>
      </c>
      <c r="W54" s="1">
        <v>0.18490000000000001</v>
      </c>
      <c r="X54" s="7">
        <v>0.18490000000000001</v>
      </c>
      <c r="Y54" s="1">
        <v>0.18540000000000001</v>
      </c>
      <c r="Z54" s="3">
        <v>0.18540000000000001</v>
      </c>
      <c r="AA54" s="1">
        <v>0.1754</v>
      </c>
      <c r="AB54" s="1">
        <v>0.35099999999999998</v>
      </c>
      <c r="AC54" s="1">
        <v>0.42099999999999999</v>
      </c>
      <c r="AD54" s="1">
        <v>0.23699999999999999</v>
      </c>
      <c r="AE54" s="1">
        <v>0.11849999999999999</v>
      </c>
      <c r="AF54" s="1">
        <v>9.8799999999999999E-2</v>
      </c>
      <c r="AG54" s="1">
        <f>Table2[[#This Row],[DC]]</f>
        <v>0.16900000000000001</v>
      </c>
      <c r="AH54" s="1">
        <f>Table2[[#This Row],[DC Resistance @ 25C (Ω/mi)]]*(1+Table2[[#This Row],[alpha]]*(20-25))</f>
        <v>0.16558535500000002</v>
      </c>
      <c r="AI54" s="1">
        <f>Table2[[#This Row],[Outside Diameter (in)]]</f>
        <v>0.86</v>
      </c>
      <c r="AJ54" s="1">
        <f>Table2[[#This Row],[Geometric Mean
Radius at 60 Cycles (ft)]]</f>
        <v>3.1099999999999999E-2</v>
      </c>
      <c r="AK54" s="1">
        <f>MATCH(Table2[[#This Row],[Type]],Table3[Type],0)</f>
        <v>4</v>
      </c>
      <c r="AL54" s="1" cm="1">
        <f t="array" ref="AL54">INDEX(Table3[alpha],Table2[[#This Row],[Type Index]])</f>
        <v>4.0410000000000003E-3</v>
      </c>
      <c r="AM5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936 CU- Anaconda Hollow (15)</v>
      </c>
      <c r="AO54" s="1" t="str">
        <f>Table2[[#This Row],[ID]]&amp;IF(ISBLANK(Table2[[#This Row],[Uniqueness]]),""," - "&amp;Table2[[#This Row],[Uniqueness]])</f>
        <v>936 CU- Anaconda Hollow (15)</v>
      </c>
      <c r="AP54" s="1">
        <f>CONVERT(Table2[[#This Row],[GMR (ft)]],"ft","mm")</f>
        <v>9.4792799999999993</v>
      </c>
      <c r="AQ54" s="1">
        <f>CONVERT(Table2[[#This Row],[Outer Diameter (in)]],"in","mm")</f>
        <v>21.843999999999998</v>
      </c>
      <c r="AR54" s="1" cm="1">
        <f t="array" ref="AR54">INDEX(Table3[MOT (C)],Table2[[#This Row],[Type Index]])</f>
        <v>75</v>
      </c>
      <c r="AS54" s="1">
        <f>Table2[[#This Row],[DC Resistance @ 20C (Ω/mi)]]/CONVERT(1,"mi","km")</f>
        <v>0.1028899694533922</v>
      </c>
      <c r="AT54" s="1">
        <f>Table2[[#This Row],[Approx Current Carrying Capacity (amps)]]/1000</f>
        <v>0.74</v>
      </c>
      <c r="AU54" s="1">
        <f>Table2[[#This Row],[DC Resistance
@ 20C (Ω/km)]]*(1+Table2[[#This Row],[alpha]]*(Table2[[#This Row],[MOT (C)]]-20))</f>
        <v>0.12575777961425588</v>
      </c>
      <c r="AZ54" s="1"/>
    </row>
    <row r="55" spans="1:52" x14ac:dyDescent="0.25">
      <c r="A55" s="1" t="s">
        <v>5341</v>
      </c>
      <c r="B55" s="9">
        <v>350000</v>
      </c>
      <c r="D55" s="1" t="s">
        <v>53</v>
      </c>
      <c r="J55" s="1">
        <v>30</v>
      </c>
      <c r="L55" s="1">
        <v>0.10589999999999999</v>
      </c>
      <c r="N55" s="1">
        <v>0.73599999999999999</v>
      </c>
      <c r="O55" s="9">
        <v>16100</v>
      </c>
      <c r="P55" s="1">
        <v>5739</v>
      </c>
      <c r="Q55" s="1">
        <v>700</v>
      </c>
      <c r="R55" s="1">
        <v>2.53E-2</v>
      </c>
      <c r="S55" s="1">
        <v>0.16850000000000001</v>
      </c>
      <c r="T55" s="7">
        <v>0.16850000000000001</v>
      </c>
      <c r="U55" s="1">
        <v>0.16900000000000001</v>
      </c>
      <c r="V55" s="3">
        <v>0.16900000000000001</v>
      </c>
      <c r="W55" s="1">
        <v>0.18429999999999999</v>
      </c>
      <c r="X55" s="7">
        <v>0.18429999999999999</v>
      </c>
      <c r="Y55" s="1">
        <v>0.18490000000000001</v>
      </c>
      <c r="Z55" s="3">
        <v>0.18490000000000001</v>
      </c>
      <c r="AA55" s="1">
        <v>0.186</v>
      </c>
      <c r="AB55" s="1">
        <v>0.372</v>
      </c>
      <c r="AC55" s="1">
        <v>0.44600000000000001</v>
      </c>
      <c r="AD55" s="1">
        <v>0.248</v>
      </c>
      <c r="AE55" s="1">
        <v>0.1241</v>
      </c>
      <c r="AF55" s="1">
        <v>0.10340000000000001</v>
      </c>
      <c r="AG55" s="1">
        <f>Table2[[#This Row],[DC]]</f>
        <v>0.16850000000000001</v>
      </c>
      <c r="AH55" s="1">
        <f>Table2[[#This Row],[DC Resistance @ 25C (Ω/mi)]]*(1+Table2[[#This Row],[alpha]]*(20-25))</f>
        <v>0.16509545750000001</v>
      </c>
      <c r="AI55" s="1">
        <f>Table2[[#This Row],[Outside Diameter (in)]]</f>
        <v>0.73599999999999999</v>
      </c>
      <c r="AJ55" s="1">
        <f>Table2[[#This Row],[Geometric Mean
Radius at 60 Cycles (ft)]]</f>
        <v>2.53E-2</v>
      </c>
      <c r="AK55" s="1">
        <f>MATCH(Table2[[#This Row],[Type]],Table3[Type],0)</f>
        <v>4</v>
      </c>
      <c r="AL55" s="1" cm="1">
        <f t="array" ref="AL55">INDEX(Table3[alpha],Table2[[#This Row],[Type Index]])</f>
        <v>4.0410000000000003E-3</v>
      </c>
      <c r="AM5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378R 1 CU- Anaconda Hollow (30)</v>
      </c>
      <c r="AO55" s="1" t="str">
        <f>Table2[[#This Row],[ID]]&amp;IF(ISBLANK(Table2[[#This Row],[Uniqueness]]),""," - "&amp;Table2[[#This Row],[Uniqueness]])</f>
        <v>378R 1 CU- Anaconda Hollow (30)</v>
      </c>
      <c r="AP55" s="1">
        <f>CONVERT(Table2[[#This Row],[GMR (ft)]],"ft","mm")</f>
        <v>7.7114399999999996</v>
      </c>
      <c r="AQ55" s="1">
        <f>CONVERT(Table2[[#This Row],[Outer Diameter (in)]],"in","mm")</f>
        <v>18.694400000000002</v>
      </c>
      <c r="AR55" s="1" cm="1">
        <f t="array" ref="AR55">INDEX(Table3[MOT (C)],Table2[[#This Row],[Type Index]])</f>
        <v>75</v>
      </c>
      <c r="AS55" s="1">
        <f>Table2[[#This Row],[DC Resistance @ 20C (Ω/mi)]]/CONVERT(1,"mi","km")</f>
        <v>0.10258556125974311</v>
      </c>
      <c r="AT55" s="1">
        <f>Table2[[#This Row],[Approx Current Carrying Capacity (amps)]]/1000</f>
        <v>0.7</v>
      </c>
      <c r="AU55" s="1">
        <f>Table2[[#This Row],[DC Resistance
@ 20C (Ω/km)]]*(1+Table2[[#This Row],[alpha]]*(Table2[[#This Row],[MOT (C)]]-20))</f>
        <v>0.12538571517752733</v>
      </c>
      <c r="AZ55" s="1"/>
    </row>
    <row r="56" spans="1:52" x14ac:dyDescent="0.25">
      <c r="A56" s="1" t="s">
        <v>5341</v>
      </c>
      <c r="B56" s="9">
        <v>321000</v>
      </c>
      <c r="D56" s="1" t="s">
        <v>37</v>
      </c>
      <c r="J56" s="1">
        <v>22</v>
      </c>
      <c r="L56" s="1">
        <v>0.1113</v>
      </c>
      <c r="N56" s="1">
        <v>0.92</v>
      </c>
      <c r="O56" s="9">
        <v>13850</v>
      </c>
      <c r="P56" s="1">
        <v>5343</v>
      </c>
      <c r="Q56" s="1">
        <v>700</v>
      </c>
      <c r="R56" s="1">
        <v>3.4000000000000002E-2</v>
      </c>
      <c r="S56" s="1">
        <v>0.18509999999999999</v>
      </c>
      <c r="T56" s="7">
        <v>0.18509999999999999</v>
      </c>
      <c r="U56" s="1">
        <v>0.18559999999999999</v>
      </c>
      <c r="V56" s="3">
        <v>0.18559999999999999</v>
      </c>
      <c r="W56" s="1">
        <v>0.20200000000000001</v>
      </c>
      <c r="X56" s="7">
        <v>0.20200000000000001</v>
      </c>
      <c r="Y56" s="1">
        <v>0.20300000000000001</v>
      </c>
      <c r="Z56" s="3">
        <v>0.20300000000000001</v>
      </c>
      <c r="AA56" s="1">
        <v>0.17100000000000001</v>
      </c>
      <c r="AB56" s="1">
        <v>0.34200000000000003</v>
      </c>
      <c r="AC56" s="1">
        <v>0.41</v>
      </c>
      <c r="AD56" s="1">
        <v>0.23200000000000001</v>
      </c>
      <c r="AE56" s="1">
        <v>0.11609999999999999</v>
      </c>
      <c r="AF56" s="1">
        <v>9.6799999999999997E-2</v>
      </c>
      <c r="AG56" s="1">
        <f>Table2[[#This Row],[DC]]</f>
        <v>0.18509999999999999</v>
      </c>
      <c r="AH56" s="1">
        <f>Table2[[#This Row],[DC Resistance @ 25C (Ω/mi)]]*(1+Table2[[#This Row],[alpha]]*(20-25))</f>
        <v>0.18136005449999998</v>
      </c>
      <c r="AI56" s="1">
        <f>Table2[[#This Row],[Outside Diameter (in)]]</f>
        <v>0.92</v>
      </c>
      <c r="AJ56" s="1">
        <f>Table2[[#This Row],[Geometric Mean
Radius at 60 Cycles (ft)]]</f>
        <v>3.4000000000000002E-2</v>
      </c>
      <c r="AK56" s="1">
        <f>MATCH(Table2[[#This Row],[Type]],Table3[Type],0)</f>
        <v>4</v>
      </c>
      <c r="AL56" s="1" cm="1">
        <f t="array" ref="AL56">INDEX(Table3[alpha],Table2[[#This Row],[Type Index]])</f>
        <v>4.0410000000000003E-3</v>
      </c>
      <c r="AM5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954 CU- Anaconda Hollow (22)</v>
      </c>
      <c r="AO56" s="1" t="str">
        <f>Table2[[#This Row],[ID]]&amp;IF(ISBLANK(Table2[[#This Row],[Uniqueness]]),""," - "&amp;Table2[[#This Row],[Uniqueness]])</f>
        <v>954 CU- Anaconda Hollow (22)</v>
      </c>
      <c r="AP56" s="1">
        <f>CONVERT(Table2[[#This Row],[GMR (ft)]],"ft","mm")</f>
        <v>10.363199999999999</v>
      </c>
      <c r="AQ56" s="1">
        <f>CONVERT(Table2[[#This Row],[Outer Diameter (in)]],"in","mm")</f>
        <v>23.367999999999999</v>
      </c>
      <c r="AR56" s="1" cm="1">
        <f t="array" ref="AR56">INDEX(Table3[MOT (C)],Table2[[#This Row],[Type Index]])</f>
        <v>75</v>
      </c>
      <c r="AS56" s="1">
        <f>Table2[[#This Row],[DC Resistance @ 20C (Ω/mi)]]/CONVERT(1,"mi","km")</f>
        <v>0.11269191328889284</v>
      </c>
      <c r="AT56" s="1">
        <f>Table2[[#This Row],[Approx Current Carrying Capacity (amps)]]/1000</f>
        <v>0.7</v>
      </c>
      <c r="AU56" s="1">
        <f>Table2[[#This Row],[DC Resistance
@ 20C (Ω/km)]]*(1+Table2[[#This Row],[alpha]]*(Table2[[#This Row],[MOT (C)]]-20))</f>
        <v>0.13773825447691573</v>
      </c>
      <c r="AZ56" s="1"/>
    </row>
    <row r="57" spans="1:52" x14ac:dyDescent="0.25">
      <c r="A57" s="1" t="s">
        <v>5341</v>
      </c>
      <c r="B57" s="9">
        <v>300000</v>
      </c>
      <c r="D57" s="1" t="s">
        <v>38</v>
      </c>
      <c r="J57" s="1">
        <v>18</v>
      </c>
      <c r="L57" s="1">
        <v>0.1205</v>
      </c>
      <c r="N57" s="1">
        <v>0.83899999999999997</v>
      </c>
      <c r="O57" s="9">
        <v>13100</v>
      </c>
      <c r="P57" s="1">
        <v>4984</v>
      </c>
      <c r="Q57" s="1">
        <v>670</v>
      </c>
      <c r="R57" s="1">
        <v>3.0700000000000002E-2</v>
      </c>
      <c r="S57" s="1">
        <v>0.19800000000000001</v>
      </c>
      <c r="T57" s="7">
        <v>0.19800000000000001</v>
      </c>
      <c r="U57" s="1">
        <v>0.19850000000000001</v>
      </c>
      <c r="V57" s="3">
        <v>0.19850000000000001</v>
      </c>
      <c r="W57" s="1">
        <v>0.216</v>
      </c>
      <c r="X57" s="7">
        <v>0.216</v>
      </c>
      <c r="Y57" s="1">
        <v>0.217</v>
      </c>
      <c r="Z57" s="3">
        <v>0.217</v>
      </c>
      <c r="AA57" s="1">
        <v>0.17610000000000001</v>
      </c>
      <c r="AB57" s="1">
        <v>0.35199999999999998</v>
      </c>
      <c r="AC57" s="1">
        <v>0.42299999999999999</v>
      </c>
      <c r="AD57" s="1">
        <v>0.23899999999999999</v>
      </c>
      <c r="AE57" s="1">
        <v>0.11940000000000001</v>
      </c>
      <c r="AF57" s="1">
        <v>9.9500000000000005E-2</v>
      </c>
      <c r="AG57" s="1">
        <f>Table2[[#This Row],[DC]]</f>
        <v>0.19800000000000001</v>
      </c>
      <c r="AH57" s="1">
        <f>Table2[[#This Row],[DC Resistance @ 25C (Ω/mi)]]*(1+Table2[[#This Row],[alpha]]*(20-25))</f>
        <v>0.19399941000000001</v>
      </c>
      <c r="AI57" s="1">
        <f>Table2[[#This Row],[Outside Diameter (in)]]</f>
        <v>0.83899999999999997</v>
      </c>
      <c r="AJ57" s="1">
        <f>Table2[[#This Row],[Geometric Mean
Radius at 60 Cycles (ft)]]</f>
        <v>3.0700000000000002E-2</v>
      </c>
      <c r="AK57" s="1">
        <f>MATCH(Table2[[#This Row],[Type]],Table3[Type],0)</f>
        <v>4</v>
      </c>
      <c r="AL57" s="1" cm="1">
        <f t="array" ref="AL57">INDEX(Table3[alpha],Table2[[#This Row],[Type Index]])</f>
        <v>4.0410000000000003E-3</v>
      </c>
      <c r="AM5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935 CU- Anaconda Hollow (18)</v>
      </c>
      <c r="AO57" s="1" t="str">
        <f>Table2[[#This Row],[ID]]&amp;IF(ISBLANK(Table2[[#This Row],[Uniqueness]]),""," - "&amp;Table2[[#This Row],[Uniqueness]])</f>
        <v>935 CU- Anaconda Hollow (18)</v>
      </c>
      <c r="AP57" s="1">
        <f>CONVERT(Table2[[#This Row],[GMR (ft)]],"ft","mm")</f>
        <v>9.3573599999999999</v>
      </c>
      <c r="AQ57" s="1">
        <f>CONVERT(Table2[[#This Row],[Outer Diameter (in)]],"in","mm")</f>
        <v>21.310599999999997</v>
      </c>
      <c r="AR57" s="1" cm="1">
        <f t="array" ref="AR57">INDEX(Table3[MOT (C)],Table2[[#This Row],[Type Index]])</f>
        <v>75</v>
      </c>
      <c r="AS57" s="1">
        <f>Table2[[#This Row],[DC Resistance @ 20C (Ω/mi)]]/CONVERT(1,"mi","km")</f>
        <v>0.12054564468503937</v>
      </c>
      <c r="AT57" s="1">
        <f>Table2[[#This Row],[Approx Current Carrying Capacity (amps)]]/1000</f>
        <v>0.67</v>
      </c>
      <c r="AU57" s="1">
        <f>Table2[[#This Row],[DC Resistance
@ 20C (Ω/km)]]*(1+Table2[[#This Row],[alpha]]*(Table2[[#This Row],[MOT (C)]]-20))</f>
        <v>0.1473375169445128</v>
      </c>
      <c r="AZ57" s="1"/>
    </row>
    <row r="58" spans="1:52" x14ac:dyDescent="0.25">
      <c r="A58" s="1" t="s">
        <v>5341</v>
      </c>
      <c r="B58" s="9">
        <v>300000</v>
      </c>
      <c r="D58" s="1" t="s">
        <v>54</v>
      </c>
      <c r="J58" s="1">
        <v>15</v>
      </c>
      <c r="L58" s="1">
        <v>0.1338</v>
      </c>
      <c r="N58" s="1">
        <v>0.79700000000000004</v>
      </c>
      <c r="O58" s="9">
        <v>13200</v>
      </c>
      <c r="P58" s="1">
        <v>4953</v>
      </c>
      <c r="Q58" s="1">
        <v>660</v>
      </c>
      <c r="R58" s="1">
        <v>2.8899999999999999E-2</v>
      </c>
      <c r="S58" s="1">
        <v>0.19689999999999999</v>
      </c>
      <c r="T58" s="7">
        <v>0.19689999999999999</v>
      </c>
      <c r="U58" s="1">
        <v>0.19750000000000001</v>
      </c>
      <c r="V58" s="3">
        <v>0.19750000000000001</v>
      </c>
      <c r="W58" s="1">
        <v>0.215</v>
      </c>
      <c r="X58" s="7">
        <v>0.215</v>
      </c>
      <c r="Y58" s="1">
        <v>0.216</v>
      </c>
      <c r="Z58" s="3">
        <v>0.216</v>
      </c>
      <c r="AA58" s="1">
        <v>0.17929999999999999</v>
      </c>
      <c r="AB58" s="1">
        <v>0.35899999999999999</v>
      </c>
      <c r="AC58" s="1">
        <v>0.43</v>
      </c>
      <c r="AD58" s="1">
        <v>0.24199999999999999</v>
      </c>
      <c r="AE58" s="1">
        <v>0.1212</v>
      </c>
      <c r="AF58" s="1">
        <v>0.10100000000000001</v>
      </c>
      <c r="AG58" s="1">
        <f>Table2[[#This Row],[DC]]</f>
        <v>0.19689999999999999</v>
      </c>
      <c r="AH58" s="1">
        <f>Table2[[#This Row],[DC Resistance @ 25C (Ω/mi)]]*(1+Table2[[#This Row],[alpha]]*(20-25))</f>
        <v>0.19292163549999999</v>
      </c>
      <c r="AI58" s="1">
        <f>Table2[[#This Row],[Outside Diameter (in)]]</f>
        <v>0.79700000000000004</v>
      </c>
      <c r="AJ58" s="1">
        <f>Table2[[#This Row],[Geometric Mean
Radius at 60 Cycles (ft)]]</f>
        <v>2.8899999999999999E-2</v>
      </c>
      <c r="AK58" s="1">
        <f>MATCH(Table2[[#This Row],[Type]],Table3[Type],0)</f>
        <v>4</v>
      </c>
      <c r="AL58" s="1" cm="1">
        <f t="array" ref="AL58">INDEX(Table3[alpha],Table2[[#This Row],[Type Index]])</f>
        <v>4.0410000000000003E-3</v>
      </c>
      <c r="AM5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903R 1 CU- Anaconda Hollow (15)</v>
      </c>
      <c r="AO58" s="1" t="str">
        <f>Table2[[#This Row],[ID]]&amp;IF(ISBLANK(Table2[[#This Row],[Uniqueness]]),""," - "&amp;Table2[[#This Row],[Uniqueness]])</f>
        <v>903R 1 CU- Anaconda Hollow (15)</v>
      </c>
      <c r="AP58" s="1">
        <f>CONVERT(Table2[[#This Row],[GMR (ft)]],"ft","mm")</f>
        <v>8.808720000000001</v>
      </c>
      <c r="AQ58" s="1">
        <f>CONVERT(Table2[[#This Row],[Outer Diameter (in)]],"in","mm")</f>
        <v>20.2438</v>
      </c>
      <c r="AR58" s="1" cm="1">
        <f t="array" ref="AR58">INDEX(Table3[MOT (C)],Table2[[#This Row],[Type Index]])</f>
        <v>75</v>
      </c>
      <c r="AS58" s="1">
        <f>Table2[[#This Row],[DC Resistance @ 20C (Ω/mi)]]/CONVERT(1,"mi","km")</f>
        <v>0.11987594665901136</v>
      </c>
      <c r="AT58" s="1">
        <f>Table2[[#This Row],[Approx Current Carrying Capacity (amps)]]/1000</f>
        <v>0.66</v>
      </c>
      <c r="AU58" s="1">
        <f>Table2[[#This Row],[DC Resistance
@ 20C (Ω/km)]]*(1+Table2[[#This Row],[alpha]]*(Table2[[#This Row],[MOT (C)]]-20))</f>
        <v>0.14651897518370993</v>
      </c>
      <c r="AZ58" s="1"/>
    </row>
    <row r="59" spans="1:52" x14ac:dyDescent="0.25">
      <c r="A59" s="1" t="s">
        <v>5341</v>
      </c>
      <c r="B59" s="9">
        <v>300000</v>
      </c>
      <c r="D59" s="1" t="s">
        <v>39</v>
      </c>
      <c r="J59" s="1">
        <v>12</v>
      </c>
      <c r="L59" s="1">
        <v>0.1507</v>
      </c>
      <c r="N59" s="1">
        <v>0.75</v>
      </c>
      <c r="O59" s="9">
        <v>13050</v>
      </c>
      <c r="P59" s="1">
        <v>4937</v>
      </c>
      <c r="Q59" s="1">
        <v>650</v>
      </c>
      <c r="R59" s="1">
        <v>2.6599999999999999E-2</v>
      </c>
      <c r="S59" s="1">
        <v>0.19639999999999999</v>
      </c>
      <c r="T59" s="7">
        <v>0.19639999999999999</v>
      </c>
      <c r="U59" s="1">
        <v>0.19689999999999999</v>
      </c>
      <c r="V59" s="3">
        <v>0.19689999999999999</v>
      </c>
      <c r="W59" s="1">
        <v>0.215</v>
      </c>
      <c r="X59" s="7">
        <v>0.215</v>
      </c>
      <c r="Y59" s="1">
        <v>0.216</v>
      </c>
      <c r="Z59" s="3">
        <v>0.216</v>
      </c>
      <c r="AA59" s="1">
        <v>0.18329999999999999</v>
      </c>
      <c r="AB59" s="1">
        <v>0.36699999999999999</v>
      </c>
      <c r="AC59" s="1">
        <v>0.44</v>
      </c>
      <c r="AD59" s="1">
        <v>0.247</v>
      </c>
      <c r="AE59" s="1">
        <v>0.1234</v>
      </c>
      <c r="AF59" s="1">
        <v>0.1028</v>
      </c>
      <c r="AG59" s="1">
        <f>Table2[[#This Row],[DC]]</f>
        <v>0.19639999999999999</v>
      </c>
      <c r="AH59" s="1">
        <f>Table2[[#This Row],[DC Resistance @ 25C (Ω/mi)]]*(1+Table2[[#This Row],[alpha]]*(20-25))</f>
        <v>0.19243173799999999</v>
      </c>
      <c r="AI59" s="1">
        <f>Table2[[#This Row],[Outside Diameter (in)]]</f>
        <v>0.75</v>
      </c>
      <c r="AJ59" s="1">
        <f>Table2[[#This Row],[Geometric Mean
Radius at 60 Cycles (ft)]]</f>
        <v>2.6599999999999999E-2</v>
      </c>
      <c r="AK59" s="1">
        <f>MATCH(Table2[[#This Row],[Type]],Table3[Type],0)</f>
        <v>4</v>
      </c>
      <c r="AL59" s="1" cm="1">
        <f t="array" ref="AL59">INDEX(Table3[alpha],Table2[[#This Row],[Type Index]])</f>
        <v>4.0410000000000003E-3</v>
      </c>
      <c r="AM5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178R2 CU- Anaconda Hollow (12)</v>
      </c>
      <c r="AO59" s="1" t="str">
        <f>Table2[[#This Row],[ID]]&amp;IF(ISBLANK(Table2[[#This Row],[Uniqueness]]),""," - "&amp;Table2[[#This Row],[Uniqueness]])</f>
        <v>178R2 CU- Anaconda Hollow (12)</v>
      </c>
      <c r="AP59" s="1">
        <f>CONVERT(Table2[[#This Row],[GMR (ft)]],"ft","mm")</f>
        <v>8.1076800000000002</v>
      </c>
      <c r="AQ59" s="1">
        <f>CONVERT(Table2[[#This Row],[Outer Diameter (in)]],"in","mm")</f>
        <v>19.05</v>
      </c>
      <c r="AR59" s="1" cm="1">
        <f t="array" ref="AR59">INDEX(Table3[MOT (C)],Table2[[#This Row],[Type Index]])</f>
        <v>75</v>
      </c>
      <c r="AS59" s="1">
        <f>Table2[[#This Row],[DC Resistance @ 20C (Ω/mi)]]/CONVERT(1,"mi","km")</f>
        <v>0.11957153846536227</v>
      </c>
      <c r="AT59" s="1">
        <f>Table2[[#This Row],[Approx Current Carrying Capacity (amps)]]/1000</f>
        <v>0.65</v>
      </c>
      <c r="AU59" s="1">
        <f>Table2[[#This Row],[DC Resistance
@ 20C (Ω/km)]]*(1+Table2[[#This Row],[alpha]]*(Table2[[#This Row],[MOT (C)]]-20))</f>
        <v>0.14614691074698136</v>
      </c>
      <c r="AZ59" s="1"/>
    </row>
    <row r="60" spans="1:52" x14ac:dyDescent="0.25">
      <c r="A60" s="1" t="s">
        <v>5341</v>
      </c>
      <c r="B60" s="9">
        <v>250000</v>
      </c>
      <c r="D60" s="1" t="s">
        <v>40</v>
      </c>
      <c r="J60" s="1">
        <v>18</v>
      </c>
      <c r="L60" s="1">
        <v>0.11</v>
      </c>
      <c r="N60" s="1">
        <v>0.76600000000000001</v>
      </c>
      <c r="O60" s="9">
        <v>10950</v>
      </c>
      <c r="P60" s="1">
        <v>4155</v>
      </c>
      <c r="Q60" s="1">
        <v>600</v>
      </c>
      <c r="R60" s="1">
        <v>2.7900000000000001E-2</v>
      </c>
      <c r="S60" s="1">
        <v>0.23799999999999999</v>
      </c>
      <c r="T60" s="7">
        <v>0.23799999999999999</v>
      </c>
      <c r="U60" s="1">
        <v>0.23899999999999999</v>
      </c>
      <c r="V60" s="3">
        <v>0.23899999999999999</v>
      </c>
      <c r="W60" s="1">
        <v>0.26</v>
      </c>
      <c r="X60" s="7">
        <v>0.26</v>
      </c>
      <c r="Y60" s="1">
        <v>0.26100000000000001</v>
      </c>
      <c r="Z60" s="3">
        <v>0.26100000000000001</v>
      </c>
      <c r="AA60" s="1">
        <v>0.18099999999999999</v>
      </c>
      <c r="AB60" s="1">
        <v>0.36199999999999999</v>
      </c>
      <c r="AC60" s="1">
        <v>0.434</v>
      </c>
      <c r="AD60" s="1">
        <v>0.245</v>
      </c>
      <c r="AE60" s="1">
        <v>0.1226</v>
      </c>
      <c r="AF60" s="1">
        <v>0.1022</v>
      </c>
      <c r="AG60" s="1">
        <f>Table2[[#This Row],[DC]]</f>
        <v>0.23799999999999999</v>
      </c>
      <c r="AH60" s="1">
        <f>Table2[[#This Row],[DC Resistance @ 25C (Ω/mi)]]*(1+Table2[[#This Row],[alpha]]*(20-25))</f>
        <v>0.23319120999999998</v>
      </c>
      <c r="AI60" s="1">
        <f>Table2[[#This Row],[Outside Diameter (in)]]</f>
        <v>0.76600000000000001</v>
      </c>
      <c r="AJ60" s="1">
        <f>Table2[[#This Row],[Geometric Mean
Radius at 60 Cycles (ft)]]</f>
        <v>2.7900000000000001E-2</v>
      </c>
      <c r="AK60" s="1">
        <f>MATCH(Table2[[#This Row],[Type]],Table3[Type],0)</f>
        <v>4</v>
      </c>
      <c r="AL60" s="1" cm="1">
        <f t="array" ref="AL60">INDEX(Table3[alpha],Table2[[#This Row],[Type Index]])</f>
        <v>4.0410000000000003E-3</v>
      </c>
      <c r="AM6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926 CU- Anaconda Hollow (18)</v>
      </c>
      <c r="AO60" s="1" t="str">
        <f>Table2[[#This Row],[ID]]&amp;IF(ISBLANK(Table2[[#This Row],[Uniqueness]]),""," - "&amp;Table2[[#This Row],[Uniqueness]])</f>
        <v>926 CU- Anaconda Hollow (18)</v>
      </c>
      <c r="AP60" s="1">
        <f>CONVERT(Table2[[#This Row],[GMR (ft)]],"ft","mm")</f>
        <v>8.503919999999999</v>
      </c>
      <c r="AQ60" s="1">
        <f>CONVERT(Table2[[#This Row],[Outer Diameter (in)]],"in","mm")</f>
        <v>19.456399999999999</v>
      </c>
      <c r="AR60" s="1" cm="1">
        <f t="array" ref="AR60">INDEX(Table3[MOT (C)],Table2[[#This Row],[Type Index]])</f>
        <v>75</v>
      </c>
      <c r="AS60" s="1">
        <f>Table2[[#This Row],[DC Resistance @ 20C (Ω/mi)]]/CONVERT(1,"mi","km")</f>
        <v>0.1448983001769665</v>
      </c>
      <c r="AT60" s="1">
        <f>Table2[[#This Row],[Approx Current Carrying Capacity (amps)]]/1000</f>
        <v>0.6</v>
      </c>
      <c r="AU60" s="1">
        <f>Table2[[#This Row],[DC Resistance
@ 20C (Ω/km)]]*(1+Table2[[#This Row],[alpha]]*(Table2[[#This Row],[MOT (C)]]-20))</f>
        <v>0.17710267188279821</v>
      </c>
      <c r="AZ60" s="1"/>
    </row>
    <row r="61" spans="1:52" x14ac:dyDescent="0.25">
      <c r="A61" s="1" t="s">
        <v>5341</v>
      </c>
      <c r="B61" s="9">
        <v>250000</v>
      </c>
      <c r="D61" s="1" t="s">
        <v>55</v>
      </c>
      <c r="J61" s="1">
        <v>15</v>
      </c>
      <c r="L61" s="1">
        <v>0.12139999999999999</v>
      </c>
      <c r="N61" s="1">
        <v>0.72499999999999998</v>
      </c>
      <c r="O61" s="9">
        <v>11000</v>
      </c>
      <c r="P61" s="1">
        <v>4148</v>
      </c>
      <c r="Q61" s="1">
        <v>590</v>
      </c>
      <c r="R61" s="1">
        <v>2.6599999999999999E-2</v>
      </c>
      <c r="S61" s="1">
        <v>0.23699999999999999</v>
      </c>
      <c r="T61" s="7">
        <v>0.23699999999999999</v>
      </c>
      <c r="U61" s="1">
        <v>0.23799999999999999</v>
      </c>
      <c r="V61" s="3">
        <v>0.23799999999999999</v>
      </c>
      <c r="W61" s="1">
        <v>0.25900000000000001</v>
      </c>
      <c r="X61" s="7">
        <v>0.25900000000000001</v>
      </c>
      <c r="Y61" s="1">
        <v>0.26</v>
      </c>
      <c r="Z61" s="3">
        <v>0.26</v>
      </c>
      <c r="AA61" s="1">
        <v>0.18340000000000001</v>
      </c>
      <c r="AB61" s="1">
        <v>0.36699999999999999</v>
      </c>
      <c r="AC61" s="1">
        <v>0.44</v>
      </c>
      <c r="AD61" s="1">
        <v>0.249</v>
      </c>
      <c r="AE61" s="1">
        <v>0.1246</v>
      </c>
      <c r="AF61" s="1">
        <v>0.1038</v>
      </c>
      <c r="AG61" s="1">
        <f>Table2[[#This Row],[DC]]</f>
        <v>0.23699999999999999</v>
      </c>
      <c r="AH61" s="1">
        <f>Table2[[#This Row],[DC Resistance @ 25C (Ω/mi)]]*(1+Table2[[#This Row],[alpha]]*(20-25))</f>
        <v>0.23221141499999998</v>
      </c>
      <c r="AI61" s="1">
        <f>Table2[[#This Row],[Outside Diameter (in)]]</f>
        <v>0.72499999999999998</v>
      </c>
      <c r="AJ61" s="1">
        <f>Table2[[#This Row],[Geometric Mean
Radius at 60 Cycles (ft)]]</f>
        <v>2.6599999999999999E-2</v>
      </c>
      <c r="AK61" s="1">
        <f>MATCH(Table2[[#This Row],[Type]],Table3[Type],0)</f>
        <v>4</v>
      </c>
      <c r="AL61" s="1" cm="1">
        <f t="array" ref="AL61">INDEX(Table3[alpha],Table2[[#This Row],[Type Index]])</f>
        <v>4.0410000000000003E-3</v>
      </c>
      <c r="AM6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915R 1 CU- Anaconda Hollow (15)</v>
      </c>
      <c r="AO61" s="1" t="str">
        <f>Table2[[#This Row],[ID]]&amp;IF(ISBLANK(Table2[[#This Row],[Uniqueness]]),""," - "&amp;Table2[[#This Row],[Uniqueness]])</f>
        <v>915R 1 CU- Anaconda Hollow (15)</v>
      </c>
      <c r="AP61" s="1">
        <f>CONVERT(Table2[[#This Row],[GMR (ft)]],"ft","mm")</f>
        <v>8.1076800000000002</v>
      </c>
      <c r="AQ61" s="1">
        <f>CONVERT(Table2[[#This Row],[Outer Diameter (in)]],"in","mm")</f>
        <v>18.414999999999999</v>
      </c>
      <c r="AR61" s="1" cm="1">
        <f t="array" ref="AR61">INDEX(Table3[MOT (C)],Table2[[#This Row],[Type Index]])</f>
        <v>75</v>
      </c>
      <c r="AS61" s="1">
        <f>Table2[[#This Row],[DC Resistance @ 20C (Ω/mi)]]/CONVERT(1,"mi","km")</f>
        <v>0.1442894837896683</v>
      </c>
      <c r="AT61" s="1">
        <f>Table2[[#This Row],[Approx Current Carrying Capacity (amps)]]/1000</f>
        <v>0.59</v>
      </c>
      <c r="AU61" s="1">
        <f>Table2[[#This Row],[DC Resistance
@ 20C (Ω/km)]]*(1+Table2[[#This Row],[alpha]]*(Table2[[#This Row],[MOT (C)]]-20))</f>
        <v>0.17635854300934103</v>
      </c>
      <c r="AZ61" s="1"/>
    </row>
    <row r="62" spans="1:52" x14ac:dyDescent="0.25">
      <c r="A62" s="1" t="s">
        <v>5341</v>
      </c>
      <c r="B62" s="9">
        <v>250000</v>
      </c>
      <c r="D62" s="1" t="s">
        <v>56</v>
      </c>
      <c r="J62" s="1">
        <v>12</v>
      </c>
      <c r="L62" s="1">
        <v>0.1368</v>
      </c>
      <c r="N62" s="1">
        <v>0.68300000000000005</v>
      </c>
      <c r="O62" s="9">
        <v>11000</v>
      </c>
      <c r="P62" s="1">
        <v>4133</v>
      </c>
      <c r="Q62" s="1">
        <v>580</v>
      </c>
      <c r="R62" s="1">
        <v>2.4500000000000001E-2</v>
      </c>
      <c r="S62" s="1">
        <v>0.23699999999999999</v>
      </c>
      <c r="T62" s="7">
        <v>0.23699999999999999</v>
      </c>
      <c r="U62" s="1">
        <v>0.23799999999999999</v>
      </c>
      <c r="V62" s="3">
        <v>0.23799999999999999</v>
      </c>
      <c r="W62" s="1">
        <v>0.25900000000000001</v>
      </c>
      <c r="X62" s="7">
        <v>0.25900000000000001</v>
      </c>
      <c r="Y62" s="1">
        <v>0.26</v>
      </c>
      <c r="Z62" s="3">
        <v>0.26</v>
      </c>
      <c r="AA62" s="1">
        <v>0.18759999999999999</v>
      </c>
      <c r="AB62" s="1">
        <v>0.375</v>
      </c>
      <c r="AC62" s="1">
        <v>0.45</v>
      </c>
      <c r="AD62" s="1">
        <v>0.253</v>
      </c>
      <c r="AE62" s="1">
        <v>0.12670000000000001</v>
      </c>
      <c r="AF62" s="1">
        <v>0.1066</v>
      </c>
      <c r="AG62" s="1">
        <f>Table2[[#This Row],[DC]]</f>
        <v>0.23699999999999999</v>
      </c>
      <c r="AH62" s="1">
        <f>Table2[[#This Row],[DC Resistance @ 25C (Ω/mi)]]*(1+Table2[[#This Row],[alpha]]*(20-25))</f>
        <v>0.23221141499999998</v>
      </c>
      <c r="AI62" s="1">
        <f>Table2[[#This Row],[Outside Diameter (in)]]</f>
        <v>0.68300000000000005</v>
      </c>
      <c r="AJ62" s="1">
        <f>Table2[[#This Row],[Geometric Mean
Radius at 60 Cycles (ft)]]</f>
        <v>2.4500000000000001E-2</v>
      </c>
      <c r="AK62" s="1">
        <f>MATCH(Table2[[#This Row],[Type]],Table3[Type],0)</f>
        <v>4</v>
      </c>
      <c r="AL62" s="1" cm="1">
        <f t="array" ref="AL62">INDEX(Table3[alpha],Table2[[#This Row],[Type Index]])</f>
        <v>4.0410000000000003E-3</v>
      </c>
      <c r="AM6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24R 1 CU- Anaconda Hollow (12)</v>
      </c>
      <c r="AO62" s="1" t="str">
        <f>Table2[[#This Row],[ID]]&amp;IF(ISBLANK(Table2[[#This Row],[Uniqueness]]),""," - "&amp;Table2[[#This Row],[Uniqueness]])</f>
        <v>24R 1 CU- Anaconda Hollow (12)</v>
      </c>
      <c r="AP62" s="1">
        <f>CONVERT(Table2[[#This Row],[GMR (ft)]],"ft","mm")</f>
        <v>7.4676</v>
      </c>
      <c r="AQ62" s="1">
        <f>CONVERT(Table2[[#This Row],[Outer Diameter (in)]],"in","mm")</f>
        <v>17.348200000000002</v>
      </c>
      <c r="AR62" s="1" cm="1">
        <f t="array" ref="AR62">INDEX(Table3[MOT (C)],Table2[[#This Row],[Type Index]])</f>
        <v>75</v>
      </c>
      <c r="AS62" s="1">
        <f>Table2[[#This Row],[DC Resistance @ 20C (Ω/mi)]]/CONVERT(1,"mi","km")</f>
        <v>0.1442894837896683</v>
      </c>
      <c r="AT62" s="1">
        <f>Table2[[#This Row],[Approx Current Carrying Capacity (amps)]]/1000</f>
        <v>0.57999999999999996</v>
      </c>
      <c r="AU62" s="1">
        <f>Table2[[#This Row],[DC Resistance
@ 20C (Ω/km)]]*(1+Table2[[#This Row],[alpha]]*(Table2[[#This Row],[MOT (C)]]-20))</f>
        <v>0.17635854300934103</v>
      </c>
      <c r="AZ62" s="1"/>
    </row>
    <row r="63" spans="1:52" x14ac:dyDescent="0.25">
      <c r="A63" s="1" t="s">
        <v>5341</v>
      </c>
      <c r="B63" s="1" t="s">
        <v>1</v>
      </c>
      <c r="C63" s="1" t="s">
        <v>1</v>
      </c>
      <c r="D63" s="1" t="s">
        <v>41</v>
      </c>
      <c r="J63" s="1">
        <v>18</v>
      </c>
      <c r="L63" s="1">
        <v>0.10050000000000001</v>
      </c>
      <c r="N63" s="1">
        <v>0.7</v>
      </c>
      <c r="O63" s="1">
        <v>9300</v>
      </c>
      <c r="P63" s="1">
        <v>3521</v>
      </c>
      <c r="Q63" s="1">
        <v>530</v>
      </c>
      <c r="R63" s="1">
        <v>2.5499999999999998E-2</v>
      </c>
      <c r="S63" s="1">
        <v>0.28100000000000003</v>
      </c>
      <c r="T63" s="7">
        <v>0.28100000000000003</v>
      </c>
      <c r="U63" s="1">
        <v>0.28199999999999997</v>
      </c>
      <c r="V63" s="3">
        <v>0.28199999999999997</v>
      </c>
      <c r="W63" s="1">
        <v>0.307</v>
      </c>
      <c r="X63" s="7">
        <v>0.307</v>
      </c>
      <c r="Y63" s="1">
        <v>0.308</v>
      </c>
      <c r="Z63" s="3">
        <v>0.308</v>
      </c>
      <c r="AA63" s="1">
        <v>0.1855</v>
      </c>
      <c r="AB63" s="1">
        <v>0.371</v>
      </c>
      <c r="AC63" s="1">
        <v>0.44500000000000001</v>
      </c>
      <c r="AD63" s="1">
        <v>0.252</v>
      </c>
      <c r="AE63" s="1">
        <v>0.1258</v>
      </c>
      <c r="AF63" s="1">
        <v>0.10489999999999999</v>
      </c>
      <c r="AG63" s="1">
        <f>Table2[[#This Row],[DC]]</f>
        <v>0.28100000000000003</v>
      </c>
      <c r="AH63" s="1">
        <f>Table2[[#This Row],[DC Resistance @ 25C (Ω/mi)]]*(1+Table2[[#This Row],[alpha]]*(20-25))</f>
        <v>0.275322395</v>
      </c>
      <c r="AI63" s="1">
        <f>Table2[[#This Row],[Outside Diameter (in)]]</f>
        <v>0.7</v>
      </c>
      <c r="AJ63" s="1">
        <f>Table2[[#This Row],[Geometric Mean
Radius at 60 Cycles (ft)]]</f>
        <v>2.5499999999999998E-2</v>
      </c>
      <c r="AK63" s="1">
        <f>MATCH(Table2[[#This Row],[Type]],Table3[Type],0)</f>
        <v>4</v>
      </c>
      <c r="AL63" s="1" cm="1">
        <f t="array" ref="AL63">INDEX(Table3[alpha],Table2[[#This Row],[Type Index]])</f>
        <v>4.0410000000000003E-3</v>
      </c>
      <c r="AM6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Anaconda Hollow (18)</v>
      </c>
      <c r="AO63" s="1" t="str">
        <f>Table2[[#This Row],[ID]]&amp;IF(ISBLANK(Table2[[#This Row],[Uniqueness]]),""," - "&amp;Table2[[#This Row],[Uniqueness]])</f>
        <v>4/0 CU- Anaconda Hollow (18)</v>
      </c>
      <c r="AP63" s="1">
        <f>CONVERT(Table2[[#This Row],[GMR (ft)]],"ft","mm")</f>
        <v>7.7723999999999993</v>
      </c>
      <c r="AQ63" s="1">
        <f>CONVERT(Table2[[#This Row],[Outer Diameter (in)]],"in","mm")</f>
        <v>17.78</v>
      </c>
      <c r="AR63" s="1" cm="1">
        <f t="array" ref="AR63">INDEX(Table3[MOT (C)],Table2[[#This Row],[Type Index]])</f>
        <v>75</v>
      </c>
      <c r="AS63" s="1">
        <f>Table2[[#This Row],[DC Resistance @ 20C (Ω/mi)]]/CONVERT(1,"mi","km")</f>
        <v>0.17107740483078818</v>
      </c>
      <c r="AT63" s="1">
        <f>Table2[[#This Row],[Approx Current Carrying Capacity (amps)]]/1000</f>
        <v>0.53</v>
      </c>
      <c r="AU63" s="1">
        <f>Table2[[#This Row],[DC Resistance
@ 20C (Ω/km)]]*(1+Table2[[#This Row],[alpha]]*(Table2[[#This Row],[MOT (C)]]-20))</f>
        <v>0.20910021344145502</v>
      </c>
      <c r="AZ63" s="1"/>
    </row>
    <row r="64" spans="1:52" x14ac:dyDescent="0.25">
      <c r="A64" s="1" t="s">
        <v>5341</v>
      </c>
      <c r="B64" s="1" t="s">
        <v>1</v>
      </c>
      <c r="C64" s="1" t="s">
        <v>1</v>
      </c>
      <c r="D64" s="1" t="s">
        <v>42</v>
      </c>
      <c r="J64" s="1">
        <v>15</v>
      </c>
      <c r="L64" s="1">
        <v>0.1109</v>
      </c>
      <c r="N64" s="1">
        <v>0.66300000000000003</v>
      </c>
      <c r="O64" s="1">
        <v>9300</v>
      </c>
      <c r="P64" s="1">
        <v>3510</v>
      </c>
      <c r="Q64" s="1">
        <v>520</v>
      </c>
      <c r="R64" s="1">
        <v>2.3800000000000002E-2</v>
      </c>
      <c r="S64" s="1">
        <v>0.28100000000000003</v>
      </c>
      <c r="T64" s="7">
        <v>0.28100000000000003</v>
      </c>
      <c r="U64" s="1">
        <v>0.28199999999999997</v>
      </c>
      <c r="V64" s="3">
        <v>0.28199999999999997</v>
      </c>
      <c r="W64" s="1">
        <v>0.307</v>
      </c>
      <c r="X64" s="7">
        <v>0.307</v>
      </c>
      <c r="Y64" s="1">
        <v>0.308</v>
      </c>
      <c r="Z64" s="3">
        <v>0.308</v>
      </c>
      <c r="AA64" s="1">
        <v>0.18890000000000001</v>
      </c>
      <c r="AB64" s="1">
        <v>0.378</v>
      </c>
      <c r="AC64" s="1">
        <v>0.45300000000000001</v>
      </c>
      <c r="AD64" s="1">
        <v>0.25600000000000001</v>
      </c>
      <c r="AE64" s="1">
        <v>0.1278</v>
      </c>
      <c r="AF64" s="1">
        <v>0.1065</v>
      </c>
      <c r="AG64" s="1">
        <f>Table2[[#This Row],[DC]]</f>
        <v>0.28100000000000003</v>
      </c>
      <c r="AH64" s="1">
        <f>Table2[[#This Row],[DC Resistance @ 25C (Ω/mi)]]*(1+Table2[[#This Row],[alpha]]*(20-25))</f>
        <v>0.275322395</v>
      </c>
      <c r="AI64" s="1">
        <f>Table2[[#This Row],[Outside Diameter (in)]]</f>
        <v>0.66300000000000003</v>
      </c>
      <c r="AJ64" s="1">
        <f>Table2[[#This Row],[Geometric Mean
Radius at 60 Cycles (ft)]]</f>
        <v>2.3800000000000002E-2</v>
      </c>
      <c r="AK64" s="1">
        <f>MATCH(Table2[[#This Row],[Type]],Table3[Type],0)</f>
        <v>4</v>
      </c>
      <c r="AL64" s="1" cm="1">
        <f t="array" ref="AL64">INDEX(Table3[alpha],Table2[[#This Row],[Type Index]])</f>
        <v>4.0410000000000003E-3</v>
      </c>
      <c r="AM6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Anaconda Hollow (15)</v>
      </c>
      <c r="AO64" s="1" t="str">
        <f>Table2[[#This Row],[ID]]&amp;IF(ISBLANK(Table2[[#This Row],[Uniqueness]]),""," - "&amp;Table2[[#This Row],[Uniqueness]])</f>
        <v>4/0 CU- Anaconda Hollow (15)</v>
      </c>
      <c r="AP64" s="1">
        <f>CONVERT(Table2[[#This Row],[GMR (ft)]],"ft","mm")</f>
        <v>7.2542400000000002</v>
      </c>
      <c r="AQ64" s="1">
        <f>CONVERT(Table2[[#This Row],[Outer Diameter (in)]],"in","mm")</f>
        <v>16.840199999999999</v>
      </c>
      <c r="AR64" s="1" cm="1">
        <f t="array" ref="AR64">INDEX(Table3[MOT (C)],Table2[[#This Row],[Type Index]])</f>
        <v>75</v>
      </c>
      <c r="AS64" s="1">
        <f>Table2[[#This Row],[DC Resistance @ 20C (Ω/mi)]]/CONVERT(1,"mi","km")</f>
        <v>0.17107740483078818</v>
      </c>
      <c r="AT64" s="1">
        <f>Table2[[#This Row],[Approx Current Carrying Capacity (amps)]]/1000</f>
        <v>0.52</v>
      </c>
      <c r="AU64" s="1">
        <f>Table2[[#This Row],[DC Resistance
@ 20C (Ω/km)]]*(1+Table2[[#This Row],[alpha]]*(Table2[[#This Row],[MOT (C)]]-20))</f>
        <v>0.20910021344145502</v>
      </c>
      <c r="AZ64" s="1"/>
    </row>
    <row r="65" spans="1:52" x14ac:dyDescent="0.25">
      <c r="A65" s="1" t="s">
        <v>5341</v>
      </c>
      <c r="B65" s="1" t="s">
        <v>1</v>
      </c>
      <c r="C65" s="1" t="s">
        <v>1</v>
      </c>
      <c r="D65" s="1" t="s">
        <v>43</v>
      </c>
      <c r="J65" s="1">
        <v>14</v>
      </c>
      <c r="L65" s="1">
        <v>0.1152</v>
      </c>
      <c r="N65" s="1">
        <v>0.65</v>
      </c>
      <c r="O65" s="1">
        <v>9300</v>
      </c>
      <c r="P65" s="1">
        <v>3510</v>
      </c>
      <c r="Q65" s="1">
        <v>520</v>
      </c>
      <c r="R65" s="1">
        <v>2.3400000000000001E-2</v>
      </c>
      <c r="S65" s="1">
        <v>0.28000000000000003</v>
      </c>
      <c r="T65" s="7">
        <v>0.28000000000000003</v>
      </c>
      <c r="U65" s="1">
        <v>0.28100000000000003</v>
      </c>
      <c r="V65" s="3">
        <v>0.28100000000000003</v>
      </c>
      <c r="W65" s="1">
        <v>0.30599999999999999</v>
      </c>
      <c r="X65" s="7">
        <v>0.30599999999999999</v>
      </c>
      <c r="Y65" s="1">
        <v>0.307</v>
      </c>
      <c r="Z65" s="3">
        <v>0.307</v>
      </c>
      <c r="AA65" s="1">
        <v>0.1898</v>
      </c>
      <c r="AB65" s="1">
        <v>0.38</v>
      </c>
      <c r="AC65" s="1">
        <v>0.45500000000000002</v>
      </c>
      <c r="AD65" s="1">
        <v>0.25700000000000001</v>
      </c>
      <c r="AE65" s="1">
        <v>0.1285</v>
      </c>
      <c r="AF65" s="1">
        <v>0.1071</v>
      </c>
      <c r="AG65" s="1">
        <f>Table2[[#This Row],[DC]]</f>
        <v>0.28000000000000003</v>
      </c>
      <c r="AH65" s="1">
        <f>Table2[[#This Row],[DC Resistance @ 25C (Ω/mi)]]*(1+Table2[[#This Row],[alpha]]*(20-25))</f>
        <v>0.27434259999999999</v>
      </c>
      <c r="AI65" s="1">
        <f>Table2[[#This Row],[Outside Diameter (in)]]</f>
        <v>0.65</v>
      </c>
      <c r="AJ65" s="1">
        <f>Table2[[#This Row],[Geometric Mean
Radius at 60 Cycles (ft)]]</f>
        <v>2.3400000000000001E-2</v>
      </c>
      <c r="AK65" s="1">
        <f>MATCH(Table2[[#This Row],[Type]],Table3[Type],0)</f>
        <v>4</v>
      </c>
      <c r="AL65" s="1" cm="1">
        <f t="array" ref="AL65">INDEX(Table3[alpha],Table2[[#This Row],[Type Index]])</f>
        <v>4.0410000000000003E-3</v>
      </c>
      <c r="AM6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Anaconda Hollow (14)</v>
      </c>
      <c r="AO65" s="1" t="str">
        <f>Table2[[#This Row],[ID]]&amp;IF(ISBLANK(Table2[[#This Row],[Uniqueness]]),""," - "&amp;Table2[[#This Row],[Uniqueness]])</f>
        <v>4/0 CU- Anaconda Hollow (14)</v>
      </c>
      <c r="AP65" s="1">
        <f>CONVERT(Table2[[#This Row],[GMR (ft)]],"ft","mm")</f>
        <v>7.13232</v>
      </c>
      <c r="AQ65" s="1">
        <f>CONVERT(Table2[[#This Row],[Outer Diameter (in)]],"in","mm")</f>
        <v>16.510000000000002</v>
      </c>
      <c r="AR65" s="1" cm="1">
        <f t="array" ref="AR65">INDEX(Table3[MOT (C)],Table2[[#This Row],[Type Index]])</f>
        <v>75</v>
      </c>
      <c r="AS65" s="1">
        <f>Table2[[#This Row],[DC Resistance @ 20C (Ω/mi)]]/CONVERT(1,"mi","km")</f>
        <v>0.17046858844349</v>
      </c>
      <c r="AT65" s="1">
        <f>Table2[[#This Row],[Approx Current Carrying Capacity (amps)]]/1000</f>
        <v>0.52</v>
      </c>
      <c r="AU65" s="1">
        <f>Table2[[#This Row],[DC Resistance
@ 20C (Ω/km)]]*(1+Table2[[#This Row],[alpha]]*(Table2[[#This Row],[MOT (C)]]-20))</f>
        <v>0.2083560845679979</v>
      </c>
      <c r="AZ65" s="1"/>
    </row>
    <row r="66" spans="1:52" x14ac:dyDescent="0.25">
      <c r="A66" s="1" t="s">
        <v>5341</v>
      </c>
      <c r="B66" s="1" t="s">
        <v>3</v>
      </c>
      <c r="C66" s="1" t="s">
        <v>3</v>
      </c>
      <c r="D66" s="1" t="s">
        <v>57</v>
      </c>
      <c r="J66" s="1">
        <v>16</v>
      </c>
      <c r="L66" s="1">
        <v>9.6100000000000005E-2</v>
      </c>
      <c r="N66" s="1">
        <v>0.60599999999999998</v>
      </c>
      <c r="O66" s="1">
        <v>7500</v>
      </c>
      <c r="P66" s="1">
        <v>2785</v>
      </c>
      <c r="Q66" s="1">
        <v>460</v>
      </c>
      <c r="R66" s="1">
        <v>2.2100000000000002E-2</v>
      </c>
      <c r="S66" s="1">
        <v>0.35399999999999998</v>
      </c>
      <c r="T66" s="7">
        <v>0.35399999999999998</v>
      </c>
      <c r="U66" s="1">
        <v>0.35499999999999998</v>
      </c>
      <c r="V66" s="3">
        <v>0.35499999999999998</v>
      </c>
      <c r="W66" s="1">
        <v>0.38700000000000001</v>
      </c>
      <c r="X66" s="7">
        <v>0.38700000000000001</v>
      </c>
      <c r="Y66" s="1">
        <v>0.38800000000000001</v>
      </c>
      <c r="Z66" s="3">
        <v>0.38800000000000001</v>
      </c>
      <c r="AA66" s="1">
        <v>0.1928</v>
      </c>
      <c r="AB66" s="1">
        <v>0.38600000000000001</v>
      </c>
      <c r="AC66" s="1">
        <v>0.46300000000000002</v>
      </c>
      <c r="AD66" s="1">
        <v>0.26200000000000001</v>
      </c>
      <c r="AE66" s="1">
        <v>0.13100000000000001</v>
      </c>
      <c r="AF66" s="1">
        <v>0.1091</v>
      </c>
      <c r="AG66" s="1">
        <f>Table2[[#This Row],[DC]]</f>
        <v>0.35399999999999998</v>
      </c>
      <c r="AH66" s="1">
        <f>Table2[[#This Row],[DC Resistance @ 25C (Ω/mi)]]*(1+Table2[[#This Row],[alpha]]*(20-25))</f>
        <v>0.34684742999999996</v>
      </c>
      <c r="AI66" s="1">
        <f>Table2[[#This Row],[Outside Diameter (in)]]</f>
        <v>0.60599999999999998</v>
      </c>
      <c r="AJ66" s="1">
        <f>Table2[[#This Row],[Geometric Mean
Radius at 60 Cycles (ft)]]</f>
        <v>2.2100000000000002E-2</v>
      </c>
      <c r="AK66" s="1">
        <f>MATCH(Table2[[#This Row],[Type]],Table3[Type],0)</f>
        <v>4</v>
      </c>
      <c r="AL66" s="1" cm="1">
        <f t="array" ref="AL66">INDEX(Table3[alpha],Table2[[#This Row],[Type Index]])</f>
        <v>4.0410000000000003E-3</v>
      </c>
      <c r="AM6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Anaconda Hollow (16)</v>
      </c>
      <c r="AO66" s="1" t="str">
        <f>Table2[[#This Row],[ID]]&amp;IF(ISBLANK(Table2[[#This Row],[Uniqueness]]),""," - "&amp;Table2[[#This Row],[Uniqueness]])</f>
        <v>3/0 CU- Anaconda Hollow (16)</v>
      </c>
      <c r="AP66" s="1">
        <f>CONVERT(Table2[[#This Row],[GMR (ft)]],"ft","mm")</f>
        <v>6.7360800000000003</v>
      </c>
      <c r="AQ66" s="1">
        <f>CONVERT(Table2[[#This Row],[Outer Diameter (in)]],"in","mm")</f>
        <v>15.3924</v>
      </c>
      <c r="AR66" s="1" cm="1">
        <f t="array" ref="AR66">INDEX(Table3[MOT (C)],Table2[[#This Row],[Type Index]])</f>
        <v>75</v>
      </c>
      <c r="AS66" s="1">
        <f>Table2[[#This Row],[DC Resistance @ 20C (Ω/mi)]]/CONVERT(1,"mi","km")</f>
        <v>0.21552100110355521</v>
      </c>
      <c r="AT66" s="1">
        <f>Table2[[#This Row],[Approx Current Carrying Capacity (amps)]]/1000</f>
        <v>0.46</v>
      </c>
      <c r="AU66" s="1">
        <f>Table2[[#This Row],[DC Resistance
@ 20C (Ω/km)]]*(1+Table2[[#This Row],[alpha]]*(Table2[[#This Row],[MOT (C)]]-20))</f>
        <v>0.2634216212038259</v>
      </c>
      <c r="AZ66" s="1"/>
    </row>
    <row r="67" spans="1:52" x14ac:dyDescent="0.25">
      <c r="A67" s="1" t="s">
        <v>5341</v>
      </c>
      <c r="B67" s="1" t="s">
        <v>3</v>
      </c>
      <c r="C67" s="1" t="s">
        <v>3</v>
      </c>
      <c r="D67" s="1" t="s">
        <v>58</v>
      </c>
      <c r="J67" s="1">
        <v>15</v>
      </c>
      <c r="L67" s="1">
        <v>9.9599999999999994E-2</v>
      </c>
      <c r="N67" s="1">
        <v>0.59499999999999997</v>
      </c>
      <c r="O67" s="1">
        <v>7600</v>
      </c>
      <c r="P67" s="1">
        <v>2785</v>
      </c>
      <c r="Q67" s="1">
        <v>460</v>
      </c>
      <c r="R67" s="1">
        <v>2.1399999999999999E-2</v>
      </c>
      <c r="S67" s="1">
        <v>0.35299999999999998</v>
      </c>
      <c r="T67" s="7">
        <v>0.35299999999999998</v>
      </c>
      <c r="U67" s="1">
        <v>0.35399999999999998</v>
      </c>
      <c r="V67" s="3">
        <v>0.35399999999999998</v>
      </c>
      <c r="W67" s="1">
        <v>0.38600000000000001</v>
      </c>
      <c r="X67" s="7">
        <v>0.38600000000000001</v>
      </c>
      <c r="Y67" s="1">
        <v>0.38700000000000001</v>
      </c>
      <c r="Z67" s="3">
        <v>0.38700000000000001</v>
      </c>
      <c r="AA67" s="1">
        <v>0.1943</v>
      </c>
      <c r="AB67" s="1">
        <v>0.38900000000000001</v>
      </c>
      <c r="AC67" s="1">
        <v>0.46600000000000003</v>
      </c>
      <c r="AD67" s="1">
        <v>0.26300000000000001</v>
      </c>
      <c r="AE67" s="1">
        <v>0.13159999999999999</v>
      </c>
      <c r="AF67" s="1">
        <v>0.10970000000000001</v>
      </c>
      <c r="AG67" s="1">
        <f>Table2[[#This Row],[DC]]</f>
        <v>0.35299999999999998</v>
      </c>
      <c r="AH67" s="1">
        <f>Table2[[#This Row],[DC Resistance @ 25C (Ω/mi)]]*(1+Table2[[#This Row],[alpha]]*(20-25))</f>
        <v>0.34586763499999995</v>
      </c>
      <c r="AI67" s="1">
        <f>Table2[[#This Row],[Outside Diameter (in)]]</f>
        <v>0.59499999999999997</v>
      </c>
      <c r="AJ67" s="1">
        <f>Table2[[#This Row],[Geometric Mean
Radius at 60 Cycles (ft)]]</f>
        <v>2.1399999999999999E-2</v>
      </c>
      <c r="AK67" s="1">
        <f>MATCH(Table2[[#This Row],[Type]],Table3[Type],0)</f>
        <v>4</v>
      </c>
      <c r="AL67" s="1" cm="1">
        <f t="array" ref="AL67">INDEX(Table3[alpha],Table2[[#This Row],[Type Index]])</f>
        <v>4.0410000000000003E-3</v>
      </c>
      <c r="AM6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Anaconda Hollow (15)</v>
      </c>
      <c r="AO67" s="1" t="str">
        <f>Table2[[#This Row],[ID]]&amp;IF(ISBLANK(Table2[[#This Row],[Uniqueness]]),""," - "&amp;Table2[[#This Row],[Uniqueness]])</f>
        <v>3/0 CU- Anaconda Hollow (15)</v>
      </c>
      <c r="AP67" s="1">
        <f>CONVERT(Table2[[#This Row],[GMR (ft)]],"ft","mm")</f>
        <v>6.5227200000000005</v>
      </c>
      <c r="AQ67" s="1">
        <f>CONVERT(Table2[[#This Row],[Outer Diameter (in)]],"in","mm")</f>
        <v>15.113</v>
      </c>
      <c r="AR67" s="1" cm="1">
        <f t="array" ref="AR67">INDEX(Table3[MOT (C)],Table2[[#This Row],[Type Index]])</f>
        <v>75</v>
      </c>
      <c r="AS67" s="1">
        <f>Table2[[#This Row],[DC Resistance @ 20C (Ω/mi)]]/CONVERT(1,"mi","km")</f>
        <v>0.214912184716257</v>
      </c>
      <c r="AT67" s="1">
        <f>Table2[[#This Row],[Approx Current Carrying Capacity (amps)]]/1000</f>
        <v>0.46</v>
      </c>
      <c r="AU67" s="1">
        <f>Table2[[#This Row],[DC Resistance
@ 20C (Ω/km)]]*(1+Table2[[#This Row],[alpha]]*(Table2[[#This Row],[MOT (C)]]-20))</f>
        <v>0.26267749233036874</v>
      </c>
      <c r="AZ67" s="1"/>
    </row>
    <row r="68" spans="1:52" x14ac:dyDescent="0.25">
      <c r="A68" s="1" t="s">
        <v>5341</v>
      </c>
      <c r="B68" s="1" t="s">
        <v>3</v>
      </c>
      <c r="C68" s="1" t="s">
        <v>3</v>
      </c>
      <c r="D68" s="1" t="s">
        <v>59</v>
      </c>
      <c r="J68" s="1">
        <v>12</v>
      </c>
      <c r="L68" s="1">
        <v>0.1123</v>
      </c>
      <c r="N68" s="1">
        <v>0.56000000000000005</v>
      </c>
      <c r="O68" s="1">
        <v>7600</v>
      </c>
      <c r="P68" s="1">
        <v>2772</v>
      </c>
      <c r="Q68" s="1">
        <v>450</v>
      </c>
      <c r="R68" s="1">
        <v>2.01E-2</v>
      </c>
      <c r="S68" s="1">
        <v>0.35199999999999998</v>
      </c>
      <c r="T68" s="7">
        <v>0.35199999999999998</v>
      </c>
      <c r="U68" s="1">
        <v>0.35299999999999998</v>
      </c>
      <c r="V68" s="3">
        <v>0.35299999999999998</v>
      </c>
      <c r="W68" s="1">
        <v>0.38500000000000001</v>
      </c>
      <c r="X68" s="7">
        <v>0.38500000000000001</v>
      </c>
      <c r="Y68" s="1">
        <v>0.38600000000000001</v>
      </c>
      <c r="Z68" s="3">
        <v>0.38600000000000001</v>
      </c>
      <c r="AA68" s="1">
        <v>0.1976</v>
      </c>
      <c r="AB68" s="1">
        <v>0.39500000000000002</v>
      </c>
      <c r="AC68" s="1">
        <v>0.47399999999999998</v>
      </c>
      <c r="AD68" s="1">
        <v>0.26800000000000002</v>
      </c>
      <c r="AE68" s="1">
        <v>0.1338</v>
      </c>
      <c r="AF68" s="1">
        <v>0.1115</v>
      </c>
      <c r="AG68" s="1">
        <f>Table2[[#This Row],[DC]]</f>
        <v>0.35199999999999998</v>
      </c>
      <c r="AH68" s="1">
        <f>Table2[[#This Row],[DC Resistance @ 25C (Ω/mi)]]*(1+Table2[[#This Row],[alpha]]*(20-25))</f>
        <v>0.34488783999999995</v>
      </c>
      <c r="AI68" s="1">
        <f>Table2[[#This Row],[Outside Diameter (in)]]</f>
        <v>0.56000000000000005</v>
      </c>
      <c r="AJ68" s="1">
        <f>Table2[[#This Row],[Geometric Mean
Radius at 60 Cycles (ft)]]</f>
        <v>2.01E-2</v>
      </c>
      <c r="AK68" s="1">
        <f>MATCH(Table2[[#This Row],[Type]],Table3[Type],0)</f>
        <v>4</v>
      </c>
      <c r="AL68" s="1" cm="1">
        <f t="array" ref="AL68">INDEX(Table3[alpha],Table2[[#This Row],[Type Index]])</f>
        <v>4.0410000000000003E-3</v>
      </c>
      <c r="AM6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Anaconda Hollow (12)</v>
      </c>
      <c r="AO68" s="1" t="str">
        <f>Table2[[#This Row],[ID]]&amp;IF(ISBLANK(Table2[[#This Row],[Uniqueness]]),""," - "&amp;Table2[[#This Row],[Uniqueness]])</f>
        <v>3/0 CU- Anaconda Hollow (12)</v>
      </c>
      <c r="AP68" s="1">
        <f>CONVERT(Table2[[#This Row],[GMR (ft)]],"ft","mm")</f>
        <v>6.1264799999999999</v>
      </c>
      <c r="AQ68" s="1">
        <f>CONVERT(Table2[[#This Row],[Outer Diameter (in)]],"in","mm")</f>
        <v>14.224</v>
      </c>
      <c r="AR68" s="1" cm="1">
        <f t="array" ref="AR68">INDEX(Table3[MOT (C)],Table2[[#This Row],[Type Index]])</f>
        <v>75</v>
      </c>
      <c r="AS68" s="1">
        <f>Table2[[#This Row],[DC Resistance @ 20C (Ω/mi)]]/CONVERT(1,"mi","km")</f>
        <v>0.21430336832895883</v>
      </c>
      <c r="AT68" s="1">
        <f>Table2[[#This Row],[Approx Current Carrying Capacity (amps)]]/1000</f>
        <v>0.45</v>
      </c>
      <c r="AU68" s="1">
        <f>Table2[[#This Row],[DC Resistance
@ 20C (Ω/km)]]*(1+Table2[[#This Row],[alpha]]*(Table2[[#This Row],[MOT (C)]]-20))</f>
        <v>0.26193336345691159</v>
      </c>
      <c r="AZ68" s="1"/>
    </row>
    <row r="69" spans="1:52" x14ac:dyDescent="0.25">
      <c r="A69" s="1" t="s">
        <v>5341</v>
      </c>
      <c r="B69" s="1" t="s">
        <v>4</v>
      </c>
      <c r="C69" s="1" t="s">
        <v>4</v>
      </c>
      <c r="D69" s="1" t="s">
        <v>60</v>
      </c>
      <c r="J69" s="1">
        <v>15</v>
      </c>
      <c r="L69" s="1">
        <v>8.7999999999999995E-2</v>
      </c>
      <c r="N69" s="1">
        <v>0.53</v>
      </c>
      <c r="O69" s="1">
        <v>5950</v>
      </c>
      <c r="P69" s="1">
        <v>2213</v>
      </c>
      <c r="Q69" s="1">
        <v>370</v>
      </c>
      <c r="R69" s="1">
        <v>1.9099999999999999E-2</v>
      </c>
      <c r="S69" s="1">
        <v>0.44600000000000001</v>
      </c>
      <c r="T69" s="7">
        <v>0.44600000000000001</v>
      </c>
      <c r="U69" s="1">
        <v>0.44600000000000001</v>
      </c>
      <c r="V69" s="3">
        <v>0.44600000000000001</v>
      </c>
      <c r="W69" s="1">
        <v>0.48699999999999999</v>
      </c>
      <c r="X69" s="7">
        <v>0.48699999999999999</v>
      </c>
      <c r="Y69" s="1">
        <v>0.48699999999999999</v>
      </c>
      <c r="Z69" s="3">
        <v>0.48699999999999999</v>
      </c>
      <c r="AA69" s="1">
        <v>0.2</v>
      </c>
      <c r="AB69" s="1">
        <v>0.4</v>
      </c>
      <c r="AC69" s="1">
        <v>0.48099999999999998</v>
      </c>
      <c r="AD69" s="1">
        <v>0.27100000000000002</v>
      </c>
      <c r="AE69" s="1">
        <v>0.13569999999999999</v>
      </c>
      <c r="AF69" s="1">
        <v>0.11310000000000001</v>
      </c>
      <c r="AG69" s="1">
        <f>Table2[[#This Row],[DC]]</f>
        <v>0.44600000000000001</v>
      </c>
      <c r="AH69" s="1">
        <f>Table2[[#This Row],[DC Resistance @ 25C (Ω/mi)]]*(1+Table2[[#This Row],[alpha]]*(20-25))</f>
        <v>0.43698857000000002</v>
      </c>
      <c r="AI69" s="1">
        <f>Table2[[#This Row],[Outside Diameter (in)]]</f>
        <v>0.53</v>
      </c>
      <c r="AJ69" s="1">
        <f>Table2[[#This Row],[Geometric Mean
Radius at 60 Cycles (ft)]]</f>
        <v>1.9099999999999999E-2</v>
      </c>
      <c r="AK69" s="1">
        <f>MATCH(Table2[[#This Row],[Type]],Table3[Type],0)</f>
        <v>4</v>
      </c>
      <c r="AL69" s="1" cm="1">
        <f t="array" ref="AL69">INDEX(Table3[alpha],Table2[[#This Row],[Type Index]])</f>
        <v>4.0410000000000003E-3</v>
      </c>
      <c r="AM6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CU- Anaconda Hollow (15)</v>
      </c>
      <c r="AO69" s="1" t="str">
        <f>Table2[[#This Row],[ID]]&amp;IF(ISBLANK(Table2[[#This Row],[Uniqueness]]),""," - "&amp;Table2[[#This Row],[Uniqueness]])</f>
        <v>2/0 CU- Anaconda Hollow (15)</v>
      </c>
      <c r="AP69" s="1">
        <f>CONVERT(Table2[[#This Row],[GMR (ft)]],"ft","mm")</f>
        <v>5.8216799999999997</v>
      </c>
      <c r="AQ69" s="1">
        <f>CONVERT(Table2[[#This Row],[Outer Diameter (in)]],"in","mm")</f>
        <v>13.462</v>
      </c>
      <c r="AR69" s="1" cm="1">
        <f t="array" ref="AR69">INDEX(Table3[MOT (C)],Table2[[#This Row],[Type Index]])</f>
        <v>75</v>
      </c>
      <c r="AS69" s="1">
        <f>Table2[[#This Row],[DC Resistance @ 20C (Ω/mi)]]/CONVERT(1,"mi","km")</f>
        <v>0.27153210873498768</v>
      </c>
      <c r="AT69" s="1">
        <f>Table2[[#This Row],[Approx Current Carrying Capacity (amps)]]/1000</f>
        <v>0.37</v>
      </c>
      <c r="AU69" s="1">
        <f>Table2[[#This Row],[DC Resistance
@ 20C (Ω/km)]]*(1+Table2[[#This Row],[alpha]]*(Table2[[#This Row],[MOT (C)]]-20))</f>
        <v>0.33188147756188241</v>
      </c>
      <c r="AZ69" s="1"/>
    </row>
    <row r="70" spans="1:52" x14ac:dyDescent="0.25">
      <c r="A70" s="1" t="s">
        <v>5341</v>
      </c>
      <c r="B70" s="1" t="s">
        <v>4</v>
      </c>
      <c r="C70" s="1" t="s">
        <v>4</v>
      </c>
      <c r="D70" s="1" t="s">
        <v>44</v>
      </c>
      <c r="J70" s="1">
        <v>14</v>
      </c>
      <c r="L70" s="1">
        <v>9.1300000000000006E-2</v>
      </c>
      <c r="N70" s="1">
        <v>0.51500000000000001</v>
      </c>
      <c r="O70" s="1">
        <v>6000</v>
      </c>
      <c r="P70" s="1">
        <v>2207</v>
      </c>
      <c r="Q70" s="1">
        <v>370</v>
      </c>
      <c r="R70" s="1">
        <v>1.84E-2</v>
      </c>
      <c r="S70" s="1">
        <v>0.44600000000000001</v>
      </c>
      <c r="T70" s="7">
        <v>0.44600000000000001</v>
      </c>
      <c r="U70" s="1">
        <v>0.44600000000000001</v>
      </c>
      <c r="V70" s="3">
        <v>0.44600000000000001</v>
      </c>
      <c r="W70" s="1">
        <v>0.48699999999999999</v>
      </c>
      <c r="X70" s="7">
        <v>0.48699999999999999</v>
      </c>
      <c r="Y70" s="1">
        <v>0.48699999999999999</v>
      </c>
      <c r="Z70" s="3">
        <v>0.48699999999999999</v>
      </c>
      <c r="AA70" s="1">
        <v>0.20200000000000001</v>
      </c>
      <c r="AB70" s="1">
        <v>0.40400000000000003</v>
      </c>
      <c r="AC70" s="1">
        <v>0.48499999999999999</v>
      </c>
      <c r="AD70" s="1">
        <v>0.27400000000000002</v>
      </c>
      <c r="AE70" s="1">
        <v>0.1368</v>
      </c>
      <c r="AF70" s="1">
        <v>0.114</v>
      </c>
      <c r="AG70" s="1">
        <f>Table2[[#This Row],[DC]]</f>
        <v>0.44600000000000001</v>
      </c>
      <c r="AH70" s="1">
        <f>Table2[[#This Row],[DC Resistance @ 25C (Ω/mi)]]*(1+Table2[[#This Row],[alpha]]*(20-25))</f>
        <v>0.43698857000000002</v>
      </c>
      <c r="AI70" s="1">
        <f>Table2[[#This Row],[Outside Diameter (in)]]</f>
        <v>0.51500000000000001</v>
      </c>
      <c r="AJ70" s="1">
        <f>Table2[[#This Row],[Geometric Mean
Radius at 60 Cycles (ft)]]</f>
        <v>1.84E-2</v>
      </c>
      <c r="AK70" s="1">
        <f>MATCH(Table2[[#This Row],[Type]],Table3[Type],0)</f>
        <v>4</v>
      </c>
      <c r="AL70" s="1" cm="1">
        <f t="array" ref="AL70">INDEX(Table3[alpha],Table2[[#This Row],[Type Index]])</f>
        <v>4.0410000000000003E-3</v>
      </c>
      <c r="AM7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CU- Anaconda Hollow (14)</v>
      </c>
      <c r="AO70" s="1" t="str">
        <f>Table2[[#This Row],[ID]]&amp;IF(ISBLANK(Table2[[#This Row],[Uniqueness]]),""," - "&amp;Table2[[#This Row],[Uniqueness]])</f>
        <v>2/0 CU- Anaconda Hollow (14)</v>
      </c>
      <c r="AP70" s="1">
        <f>CONVERT(Table2[[#This Row],[GMR (ft)]],"ft","mm")</f>
        <v>5.60832</v>
      </c>
      <c r="AQ70" s="1">
        <f>CONVERT(Table2[[#This Row],[Outer Diameter (in)]],"in","mm")</f>
        <v>13.081000000000001</v>
      </c>
      <c r="AR70" s="1" cm="1">
        <f t="array" ref="AR70">INDEX(Table3[MOT (C)],Table2[[#This Row],[Type Index]])</f>
        <v>75</v>
      </c>
      <c r="AS70" s="1">
        <f>Table2[[#This Row],[DC Resistance @ 20C (Ω/mi)]]/CONVERT(1,"mi","km")</f>
        <v>0.27153210873498768</v>
      </c>
      <c r="AT70" s="1">
        <f>Table2[[#This Row],[Approx Current Carrying Capacity (amps)]]/1000</f>
        <v>0.37</v>
      </c>
      <c r="AU70" s="1">
        <f>Table2[[#This Row],[DC Resistance
@ 20C (Ω/km)]]*(1+Table2[[#This Row],[alpha]]*(Table2[[#This Row],[MOT (C)]]-20))</f>
        <v>0.33188147756188241</v>
      </c>
      <c r="AZ70" s="1"/>
    </row>
    <row r="71" spans="1:52" x14ac:dyDescent="0.25">
      <c r="A71" s="1" t="s">
        <v>5341</v>
      </c>
      <c r="B71" s="1" t="s">
        <v>4</v>
      </c>
      <c r="C71" s="1" t="s">
        <v>4</v>
      </c>
      <c r="D71" s="1" t="s">
        <v>45</v>
      </c>
      <c r="J71" s="1">
        <v>13</v>
      </c>
      <c r="L71" s="1">
        <v>9.5000000000000001E-2</v>
      </c>
      <c r="N71" s="1">
        <v>0.505</v>
      </c>
      <c r="O71" s="1">
        <v>6000</v>
      </c>
      <c r="P71" s="1">
        <v>2203</v>
      </c>
      <c r="Q71" s="1">
        <v>370</v>
      </c>
      <c r="R71" s="1">
        <v>1.8100000000000002E-2</v>
      </c>
      <c r="S71" s="1">
        <v>0.44600000000000001</v>
      </c>
      <c r="T71" s="7">
        <v>0.44600000000000001</v>
      </c>
      <c r="U71" s="1">
        <v>0.44600000000000001</v>
      </c>
      <c r="V71" s="3">
        <v>0.44600000000000001</v>
      </c>
      <c r="W71" s="1">
        <v>0.48699999999999999</v>
      </c>
      <c r="X71" s="7">
        <v>0.48699999999999999</v>
      </c>
      <c r="Y71" s="1">
        <v>0.48699999999999999</v>
      </c>
      <c r="Z71" s="3">
        <v>0.48699999999999999</v>
      </c>
      <c r="AA71" s="1">
        <v>0.20300000000000001</v>
      </c>
      <c r="AB71" s="1">
        <v>0.40600000000000003</v>
      </c>
      <c r="AC71" s="1">
        <v>0.48699999999999999</v>
      </c>
      <c r="AD71" s="1">
        <v>0.27500000000000002</v>
      </c>
      <c r="AE71" s="1">
        <v>0.13750000000000001</v>
      </c>
      <c r="AF71" s="1">
        <v>0.11459999999999999</v>
      </c>
      <c r="AG71" s="1">
        <f>Table2[[#This Row],[DC]]</f>
        <v>0.44600000000000001</v>
      </c>
      <c r="AH71" s="1">
        <f>Table2[[#This Row],[DC Resistance @ 25C (Ω/mi)]]*(1+Table2[[#This Row],[alpha]]*(20-25))</f>
        <v>0.43698857000000002</v>
      </c>
      <c r="AI71" s="1">
        <f>Table2[[#This Row],[Outside Diameter (in)]]</f>
        <v>0.505</v>
      </c>
      <c r="AJ71" s="1">
        <f>Table2[[#This Row],[Geometric Mean
Radius at 60 Cycles (ft)]]</f>
        <v>1.8100000000000002E-2</v>
      </c>
      <c r="AK71" s="1">
        <f>MATCH(Table2[[#This Row],[Type]],Table3[Type],0)</f>
        <v>4</v>
      </c>
      <c r="AL71" s="1" cm="1">
        <f t="array" ref="AL71">INDEX(Table3[alpha],Table2[[#This Row],[Type Index]])</f>
        <v>4.0410000000000003E-3</v>
      </c>
      <c r="AM7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CU- Anaconda Hollow (13)</v>
      </c>
      <c r="AO71" s="1" t="str">
        <f>Table2[[#This Row],[ID]]&amp;IF(ISBLANK(Table2[[#This Row],[Uniqueness]]),""," - "&amp;Table2[[#This Row],[Uniqueness]])</f>
        <v>2/0 CU- Anaconda Hollow (13)</v>
      </c>
      <c r="AP71" s="1">
        <f>CONVERT(Table2[[#This Row],[GMR (ft)]],"ft","mm")</f>
        <v>5.5168800000000013</v>
      </c>
      <c r="AQ71" s="1">
        <f>CONVERT(Table2[[#This Row],[Outer Diameter (in)]],"in","mm")</f>
        <v>12.827</v>
      </c>
      <c r="AR71" s="1" cm="1">
        <f t="array" ref="AR71">INDEX(Table3[MOT (C)],Table2[[#This Row],[Type Index]])</f>
        <v>75</v>
      </c>
      <c r="AS71" s="1">
        <f>Table2[[#This Row],[DC Resistance @ 20C (Ω/mi)]]/CONVERT(1,"mi","km")</f>
        <v>0.27153210873498768</v>
      </c>
      <c r="AT71" s="1">
        <f>Table2[[#This Row],[Approx Current Carrying Capacity (amps)]]/1000</f>
        <v>0.37</v>
      </c>
      <c r="AU71" s="1">
        <f>Table2[[#This Row],[DC Resistance
@ 20C (Ω/km)]]*(1+Table2[[#This Row],[alpha]]*(Table2[[#This Row],[MOT (C)]]-20))</f>
        <v>0.33188147756188241</v>
      </c>
      <c r="AZ71" s="1"/>
    </row>
    <row r="72" spans="1:52" x14ac:dyDescent="0.25">
      <c r="A72" s="1" t="s">
        <v>5341</v>
      </c>
      <c r="B72" s="9">
        <v>125600</v>
      </c>
      <c r="D72" s="1" t="s">
        <v>46</v>
      </c>
      <c r="J72" s="1">
        <v>14</v>
      </c>
      <c r="L72" s="1">
        <v>8.8499999999999995E-2</v>
      </c>
      <c r="N72" s="1">
        <v>0.5</v>
      </c>
      <c r="O72" s="1">
        <v>5650</v>
      </c>
      <c r="P72" s="1">
        <v>2083</v>
      </c>
      <c r="Q72" s="1">
        <v>360</v>
      </c>
      <c r="R72" s="1">
        <v>1.7999999999999999E-2</v>
      </c>
      <c r="S72" s="1">
        <v>0.47299999999999998</v>
      </c>
      <c r="T72" s="7">
        <v>0.47299999999999998</v>
      </c>
      <c r="U72" s="1">
        <v>0.47299999999999998</v>
      </c>
      <c r="V72" s="3">
        <v>0.47299999999999998</v>
      </c>
      <c r="W72" s="1">
        <v>0.51700000000000002</v>
      </c>
      <c r="X72" s="7">
        <v>0.51700000000000002</v>
      </c>
      <c r="Y72" s="1">
        <v>0.51700000000000002</v>
      </c>
      <c r="Z72" s="3">
        <v>0.51700000000000002</v>
      </c>
      <c r="AA72" s="1">
        <v>0.20300000000000001</v>
      </c>
      <c r="AB72" s="1">
        <v>0.40600000000000003</v>
      </c>
      <c r="AC72" s="1">
        <v>0.48699999999999999</v>
      </c>
      <c r="AD72" s="1">
        <v>0.27600000000000002</v>
      </c>
      <c r="AE72" s="1">
        <v>0.13780000000000001</v>
      </c>
      <c r="AF72" s="1">
        <v>0.1149</v>
      </c>
      <c r="AG72" s="1">
        <f>Table2[[#This Row],[DC]]</f>
        <v>0.47299999999999998</v>
      </c>
      <c r="AH72" s="1">
        <f>Table2[[#This Row],[DC Resistance @ 25C (Ω/mi)]]*(1+Table2[[#This Row],[alpha]]*(20-25))</f>
        <v>0.46344303499999995</v>
      </c>
      <c r="AI72" s="1">
        <f>Table2[[#This Row],[Outside Diameter (in)]]</f>
        <v>0.5</v>
      </c>
      <c r="AJ72" s="1">
        <f>Table2[[#This Row],[Geometric Mean
Radius at 60 Cycles (ft)]]</f>
        <v>1.7999999999999999E-2</v>
      </c>
      <c r="AK72" s="1">
        <f>MATCH(Table2[[#This Row],[Type]],Table3[Type],0)</f>
        <v>4</v>
      </c>
      <c r="AL72" s="1" cm="1">
        <f t="array" ref="AL72">INDEX(Table3[alpha],Table2[[#This Row],[Type Index]])</f>
        <v>4.0410000000000003E-3</v>
      </c>
      <c r="AM7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930 CU- Anaconda Hollow (14)</v>
      </c>
      <c r="AO72" s="1" t="str">
        <f>Table2[[#This Row],[ID]]&amp;IF(ISBLANK(Table2[[#This Row],[Uniqueness]]),""," - "&amp;Table2[[#This Row],[Uniqueness]])</f>
        <v>930 CU- Anaconda Hollow (14)</v>
      </c>
      <c r="AP72" s="1">
        <f>CONVERT(Table2[[#This Row],[GMR (ft)]],"ft","mm")</f>
        <v>5.4863999999999988</v>
      </c>
      <c r="AQ72" s="1">
        <f>CONVERT(Table2[[#This Row],[Outer Diameter (in)]],"in","mm")</f>
        <v>12.7</v>
      </c>
      <c r="AR72" s="1" cm="1">
        <f t="array" ref="AR72">INDEX(Table3[MOT (C)],Table2[[#This Row],[Type Index]])</f>
        <v>75</v>
      </c>
      <c r="AS72" s="1">
        <f>Table2[[#This Row],[DC Resistance @ 20C (Ω/mi)]]/CONVERT(1,"mi","km")</f>
        <v>0.28797015119203845</v>
      </c>
      <c r="AT72" s="1">
        <f>Table2[[#This Row],[Approx Current Carrying Capacity (amps)]]/1000</f>
        <v>0.36</v>
      </c>
      <c r="AU72" s="1">
        <f>Table2[[#This Row],[DC Resistance
@ 20C (Ω/km)]]*(1+Table2[[#This Row],[alpha]]*(Table2[[#This Row],[MOT (C)]]-20))</f>
        <v>0.35197295714522497</v>
      </c>
      <c r="AZ72" s="1"/>
    </row>
    <row r="73" spans="1:52" x14ac:dyDescent="0.25">
      <c r="A73" s="1" t="s">
        <v>5341</v>
      </c>
      <c r="B73" s="9">
        <v>121300</v>
      </c>
      <c r="D73" s="1" t="s">
        <v>47</v>
      </c>
      <c r="J73" s="1">
        <v>15</v>
      </c>
      <c r="L73" s="1">
        <v>8.3599999999999994E-2</v>
      </c>
      <c r="N73" s="1">
        <v>0.5</v>
      </c>
      <c r="O73" s="1">
        <v>5400</v>
      </c>
      <c r="P73" s="1">
        <v>2015</v>
      </c>
      <c r="Q73" s="1">
        <v>350</v>
      </c>
      <c r="R73" s="1">
        <v>1.7899999999999999E-2</v>
      </c>
      <c r="S73" s="1">
        <v>0.49099999999999999</v>
      </c>
      <c r="T73" s="7">
        <v>0.49099999999999999</v>
      </c>
      <c r="U73" s="1">
        <v>0.49099999999999999</v>
      </c>
      <c r="V73" s="3">
        <v>0.49099999999999999</v>
      </c>
      <c r="W73" s="1">
        <v>0.53700000000000003</v>
      </c>
      <c r="X73" s="7">
        <v>0.53700000000000003</v>
      </c>
      <c r="Y73" s="1">
        <v>0.53700000000000003</v>
      </c>
      <c r="Z73" s="3">
        <v>0.53700000000000003</v>
      </c>
      <c r="AA73" s="1">
        <v>0.20300000000000001</v>
      </c>
      <c r="AB73" s="1">
        <v>0.40699999999999997</v>
      </c>
      <c r="AC73" s="1">
        <v>0.48799999999999999</v>
      </c>
      <c r="AD73" s="1">
        <v>0.27600000000000002</v>
      </c>
      <c r="AE73" s="1">
        <v>0.13780000000000001</v>
      </c>
      <c r="AF73" s="1">
        <v>0.1149</v>
      </c>
      <c r="AG73" s="1">
        <f>Table2[[#This Row],[DC]]</f>
        <v>0.49099999999999999</v>
      </c>
      <c r="AH73" s="1">
        <f>Table2[[#This Row],[DC Resistance @ 25C (Ω/mi)]]*(1+Table2[[#This Row],[alpha]]*(20-25))</f>
        <v>0.48107934499999999</v>
      </c>
      <c r="AI73" s="1">
        <f>Table2[[#This Row],[Outside Diameter (in)]]</f>
        <v>0.5</v>
      </c>
      <c r="AJ73" s="1">
        <f>Table2[[#This Row],[Geometric Mean
Radius at 60 Cycles (ft)]]</f>
        <v>1.7899999999999999E-2</v>
      </c>
      <c r="AK73" s="1">
        <f>MATCH(Table2[[#This Row],[Type]],Table3[Type],0)</f>
        <v>4</v>
      </c>
      <c r="AL73" s="1" cm="1">
        <f t="array" ref="AL73">INDEX(Table3[alpha],Table2[[#This Row],[Type Index]])</f>
        <v>4.0410000000000003E-3</v>
      </c>
      <c r="AM7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934 CU- Anaconda Hollow (15)</v>
      </c>
      <c r="AO73" s="1" t="str">
        <f>Table2[[#This Row],[ID]]&amp;IF(ISBLANK(Table2[[#This Row],[Uniqueness]]),""," - "&amp;Table2[[#This Row],[Uniqueness]])</f>
        <v>934 CU- Anaconda Hollow (15)</v>
      </c>
      <c r="AP73" s="1">
        <f>CONVERT(Table2[[#This Row],[GMR (ft)]],"ft","mm")</f>
        <v>5.4559200000000008</v>
      </c>
      <c r="AQ73" s="1">
        <f>CONVERT(Table2[[#This Row],[Outer Diameter (in)]],"in","mm")</f>
        <v>12.7</v>
      </c>
      <c r="AR73" s="1" cm="1">
        <f t="array" ref="AR73">INDEX(Table3[MOT (C)],Table2[[#This Row],[Type Index]])</f>
        <v>75</v>
      </c>
      <c r="AS73" s="1">
        <f>Table2[[#This Row],[DC Resistance @ 20C (Ω/mi)]]/CONVERT(1,"mi","km")</f>
        <v>0.2989288461634057</v>
      </c>
      <c r="AT73" s="1">
        <f>Table2[[#This Row],[Approx Current Carrying Capacity (amps)]]/1000</f>
        <v>0.35</v>
      </c>
      <c r="AU73" s="1">
        <f>Table2[[#This Row],[DC Resistance
@ 20C (Ω/km)]]*(1+Table2[[#This Row],[alpha]]*(Table2[[#This Row],[MOT (C)]]-20))</f>
        <v>0.36536727686745346</v>
      </c>
      <c r="AZ73" s="1"/>
    </row>
    <row r="74" spans="1:52" x14ac:dyDescent="0.25">
      <c r="A74" s="1" t="s">
        <v>5341</v>
      </c>
      <c r="B74" s="9">
        <v>119400</v>
      </c>
      <c r="D74" s="1" t="s">
        <v>48</v>
      </c>
      <c r="J74" s="1">
        <v>12</v>
      </c>
      <c r="L74" s="1">
        <v>9.3600000000000003E-2</v>
      </c>
      <c r="N74" s="1">
        <v>0.47</v>
      </c>
      <c r="O74" s="1">
        <v>5300</v>
      </c>
      <c r="P74" s="1">
        <v>1979</v>
      </c>
      <c r="Q74" s="1">
        <v>340</v>
      </c>
      <c r="R74" s="1">
        <v>1.6500000000000001E-2</v>
      </c>
      <c r="S74" s="1">
        <v>0.50700000000000001</v>
      </c>
      <c r="T74" s="7">
        <v>0.50700000000000001</v>
      </c>
      <c r="U74" s="1">
        <v>0.50700000000000001</v>
      </c>
      <c r="V74" s="3">
        <v>0.50700000000000001</v>
      </c>
      <c r="W74" s="1">
        <v>0.55500000000000005</v>
      </c>
      <c r="X74" s="7">
        <v>0.55500000000000005</v>
      </c>
      <c r="Y74" s="1">
        <v>0.55500000000000005</v>
      </c>
      <c r="Z74" s="3">
        <v>0.55500000000000005</v>
      </c>
      <c r="AA74" s="1">
        <v>0.20699999999999999</v>
      </c>
      <c r="AB74" s="1">
        <v>0.41499999999999998</v>
      </c>
      <c r="AC74" s="1">
        <v>0.498</v>
      </c>
      <c r="AD74" s="1">
        <v>0.28000000000000003</v>
      </c>
      <c r="AE74" s="1">
        <v>0.14000000000000001</v>
      </c>
      <c r="AF74" s="1">
        <v>0.1167</v>
      </c>
      <c r="AG74" s="1">
        <f>Table2[[#This Row],[DC]]</f>
        <v>0.50700000000000001</v>
      </c>
      <c r="AH74" s="1">
        <f>Table2[[#This Row],[DC Resistance @ 25C (Ω/mi)]]*(1+Table2[[#This Row],[alpha]]*(20-25))</f>
        <v>0.49675606499999997</v>
      </c>
      <c r="AI74" s="1">
        <f>Table2[[#This Row],[Outside Diameter (in)]]</f>
        <v>0.47</v>
      </c>
      <c r="AJ74" s="1">
        <f>Table2[[#This Row],[Geometric Mean
Radius at 60 Cycles (ft)]]</f>
        <v>1.6500000000000001E-2</v>
      </c>
      <c r="AK74" s="1">
        <f>MATCH(Table2[[#This Row],[Type]],Table3[Type],0)</f>
        <v>4</v>
      </c>
      <c r="AL74" s="1" cm="1">
        <f t="array" ref="AL74">INDEX(Table3[alpha],Table2[[#This Row],[Type Index]])</f>
        <v>4.0410000000000003E-3</v>
      </c>
      <c r="AM7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901 CU- Anaconda Hollow (12)</v>
      </c>
      <c r="AO74" s="1" t="str">
        <f>Table2[[#This Row],[ID]]&amp;IF(ISBLANK(Table2[[#This Row],[Uniqueness]]),""," - "&amp;Table2[[#This Row],[Uniqueness]])</f>
        <v>901 CU- Anaconda Hollow (12)</v>
      </c>
      <c r="AP74" s="1">
        <f>CONVERT(Table2[[#This Row],[GMR (ft)]],"ft","mm")</f>
        <v>5.0292000000000003</v>
      </c>
      <c r="AQ74" s="1">
        <f>CONVERT(Table2[[#This Row],[Outer Diameter (in)]],"in","mm")</f>
        <v>11.938000000000001</v>
      </c>
      <c r="AR74" s="1" cm="1">
        <f t="array" ref="AR74">INDEX(Table3[MOT (C)],Table2[[#This Row],[Type Index]])</f>
        <v>75</v>
      </c>
      <c r="AS74" s="1">
        <f>Table2[[#This Row],[DC Resistance @ 20C (Ω/mi)]]/CONVERT(1,"mi","km")</f>
        <v>0.30866990836017655</v>
      </c>
      <c r="AT74" s="1">
        <f>Table2[[#This Row],[Approx Current Carrying Capacity (amps)]]/1000</f>
        <v>0.34</v>
      </c>
      <c r="AU74" s="1">
        <f>Table2[[#This Row],[DC Resistance
@ 20C (Ω/km)]]*(1+Table2[[#This Row],[alpha]]*(Table2[[#This Row],[MOT (C)]]-20))</f>
        <v>0.37727333884276759</v>
      </c>
      <c r="AZ74" s="1"/>
    </row>
    <row r="75" spans="1:52" x14ac:dyDescent="0.25">
      <c r="A75" s="1" t="s">
        <v>5342</v>
      </c>
      <c r="B75" s="9">
        <v>1000000</v>
      </c>
      <c r="M75" s="1">
        <v>0.15</v>
      </c>
      <c r="N75" s="1">
        <v>2.1030000000000002</v>
      </c>
      <c r="O75" s="9">
        <v>43190</v>
      </c>
      <c r="P75" s="9">
        <v>16160</v>
      </c>
      <c r="Q75" s="1">
        <v>1620</v>
      </c>
      <c r="R75" s="1">
        <v>8.3299999999999999E-2</v>
      </c>
      <c r="S75" s="1">
        <v>5.7599999999999998E-2</v>
      </c>
      <c r="T75" s="1">
        <v>5.7599999999999998E-2</v>
      </c>
      <c r="U75" s="1">
        <v>5.7700000000000001E-2</v>
      </c>
      <c r="V75" s="1">
        <v>5.7700000000000001E-2</v>
      </c>
      <c r="W75" s="1">
        <v>6.3E-2</v>
      </c>
      <c r="X75" s="1">
        <v>6.3E-2</v>
      </c>
      <c r="Y75" s="1">
        <v>6.3100000000000003E-2</v>
      </c>
      <c r="Z75" s="1">
        <v>6.3100000000000003E-2</v>
      </c>
      <c r="AA75" s="1">
        <v>0.12570000000000001</v>
      </c>
      <c r="AB75" s="1">
        <v>0.251</v>
      </c>
      <c r="AC75" s="1">
        <v>0.30199999999999999</v>
      </c>
      <c r="AD75" s="1">
        <v>0.1734</v>
      </c>
      <c r="AE75" s="1">
        <v>8.6699999999999999E-2</v>
      </c>
      <c r="AF75" s="1">
        <v>7.22E-2</v>
      </c>
      <c r="AG75" s="1">
        <f>Table2[[#This Row],[DC]]</f>
        <v>5.7599999999999998E-2</v>
      </c>
      <c r="AH75" s="1">
        <f>Table2[[#This Row],[DC Resistance @ 25C (Ω/mi)]]*(1+Table2[[#This Row],[alpha]]*(20-25))</f>
        <v>5.6436191999999996E-2</v>
      </c>
      <c r="AI75" s="1">
        <f>Table2[[#This Row],[Outside Diameter (in)]]</f>
        <v>2.1030000000000002</v>
      </c>
      <c r="AJ75" s="1">
        <f>Table2[[#This Row],[Geometric Mean
Radius at 60 Cycles (ft)]]</f>
        <v>8.3299999999999999E-2</v>
      </c>
      <c r="AK75" s="1">
        <f>MATCH(Table2[[#This Row],[Type]],Table3[Type],0)</f>
        <v>7</v>
      </c>
      <c r="AL75" s="1" cm="1">
        <f t="array" ref="AL75">INDEX(Table3[alpha],Table2[[#This Row],[Type Index]])</f>
        <v>4.0410000000000003E-3</v>
      </c>
      <c r="AM7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1000 kcmil CU- HH Hollow</v>
      </c>
      <c r="AO75" s="1" t="str">
        <f>Table2[[#This Row],[ID]]&amp;IF(ISBLANK(Table2[[#This Row],[Uniqueness]]),""," - "&amp;Table2[[#This Row],[Uniqueness]])</f>
        <v>1000 kcmil CU- HH Hollow</v>
      </c>
      <c r="AP75" s="1">
        <f>CONVERT(Table2[[#This Row],[GMR (ft)]],"ft","mm")</f>
        <v>25.38984</v>
      </c>
      <c r="AQ75" s="1">
        <f>CONVERT(Table2[[#This Row],[Outer Diameter (in)]],"in","mm")</f>
        <v>53.416200000000003</v>
      </c>
      <c r="AR75" s="1" cm="1">
        <f t="array" ref="AR75">INDEX(Table3[MOT (C)],Table2[[#This Row],[Type Index]])</f>
        <v>75</v>
      </c>
      <c r="AS75" s="1">
        <f>Table2[[#This Row],[DC Resistance @ 20C (Ω/mi)]]/CONVERT(1,"mi","km")</f>
        <v>3.5067823908375081E-2</v>
      </c>
      <c r="AT75" s="1">
        <f>Table2[[#This Row],[Approx Current Carrying Capacity (amps)]]/1000</f>
        <v>1.62</v>
      </c>
      <c r="AU75" s="1">
        <f>Table2[[#This Row],[DC Resistance
@ 20C (Ω/km)]]*(1+Table2[[#This Row],[alpha]]*(Table2[[#This Row],[MOT (C)]]-20))</f>
        <v>4.2861823111130987E-2</v>
      </c>
      <c r="AZ75" s="1"/>
    </row>
    <row r="76" spans="1:52" x14ac:dyDescent="0.25">
      <c r="A76" s="1" t="s">
        <v>5342</v>
      </c>
      <c r="B76" s="9">
        <v>950000</v>
      </c>
      <c r="M76" s="1">
        <v>0.14699999999999999</v>
      </c>
      <c r="N76" s="1">
        <v>2.0350000000000001</v>
      </c>
      <c r="O76" s="9">
        <v>41030</v>
      </c>
      <c r="P76" s="9">
        <v>15350</v>
      </c>
      <c r="Q76" s="1">
        <v>1565</v>
      </c>
      <c r="R76" s="1">
        <v>8.0500000000000002E-2</v>
      </c>
      <c r="S76" s="1">
        <v>6.0600000000000001E-2</v>
      </c>
      <c r="T76" s="1">
        <v>6.0600000000000001E-2</v>
      </c>
      <c r="U76" s="1">
        <v>6.0699999999999997E-2</v>
      </c>
      <c r="V76" s="1">
        <v>6.0699999999999997E-2</v>
      </c>
      <c r="W76" s="1">
        <v>6.6299999999999998E-2</v>
      </c>
      <c r="X76" s="1">
        <v>6.6400000000000001E-2</v>
      </c>
      <c r="Y76" s="1">
        <v>6.6400000000000001E-2</v>
      </c>
      <c r="Z76" s="1">
        <v>6.6400000000000001E-2</v>
      </c>
      <c r="AA76" s="1">
        <v>0.12740000000000001</v>
      </c>
      <c r="AB76" s="1">
        <v>0.255</v>
      </c>
      <c r="AC76" s="1">
        <v>0.30599999999999999</v>
      </c>
      <c r="AD76" s="1">
        <v>0.1757</v>
      </c>
      <c r="AE76" s="1">
        <v>8.7900000000000006E-2</v>
      </c>
      <c r="AF76" s="1">
        <v>7.3200000000000001E-2</v>
      </c>
      <c r="AG76" s="1">
        <f>Table2[[#This Row],[DC]]</f>
        <v>6.0600000000000001E-2</v>
      </c>
      <c r="AH76" s="1">
        <f>Table2[[#This Row],[DC Resistance @ 25C (Ω/mi)]]*(1+Table2[[#This Row],[alpha]]*(20-25))</f>
        <v>5.9375576999999999E-2</v>
      </c>
      <c r="AI76" s="1">
        <f>Table2[[#This Row],[Outside Diameter (in)]]</f>
        <v>2.0350000000000001</v>
      </c>
      <c r="AJ76" s="1">
        <f>Table2[[#This Row],[Geometric Mean
Radius at 60 Cycles (ft)]]</f>
        <v>8.0500000000000002E-2</v>
      </c>
      <c r="AK76" s="1">
        <f>MATCH(Table2[[#This Row],[Type]],Table3[Type],0)</f>
        <v>7</v>
      </c>
      <c r="AL76" s="1" cm="1">
        <f t="array" ref="AL76">INDEX(Table3[alpha],Table2[[#This Row],[Type Index]])</f>
        <v>4.0410000000000003E-3</v>
      </c>
      <c r="AM7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950 kcmil CU- HH Hollow</v>
      </c>
      <c r="AO76" s="1" t="str">
        <f>Table2[[#This Row],[ID]]&amp;IF(ISBLANK(Table2[[#This Row],[Uniqueness]]),""," - "&amp;Table2[[#This Row],[Uniqueness]])</f>
        <v>950 kcmil CU- HH Hollow</v>
      </c>
      <c r="AP76" s="1">
        <f>CONVERT(Table2[[#This Row],[GMR (ft)]],"ft","mm")</f>
        <v>24.5364</v>
      </c>
      <c r="AQ76" s="1">
        <f>CONVERT(Table2[[#This Row],[Outer Diameter (in)]],"in","mm")</f>
        <v>51.689000000000007</v>
      </c>
      <c r="AR76" s="1" cm="1">
        <f t="array" ref="AR76">INDEX(Table3[MOT (C)],Table2[[#This Row],[Type Index]])</f>
        <v>75</v>
      </c>
      <c r="AS76" s="1">
        <f>Table2[[#This Row],[DC Resistance @ 20C (Ω/mi)]]/CONVERT(1,"mi","km")</f>
        <v>3.6894273070269622E-2</v>
      </c>
      <c r="AT76" s="1">
        <f>Table2[[#This Row],[Approx Current Carrying Capacity (amps)]]/1000</f>
        <v>1.5649999999999999</v>
      </c>
      <c r="AU76" s="1">
        <f>Table2[[#This Row],[DC Resistance
@ 20C (Ω/km)]]*(1+Table2[[#This Row],[alpha]]*(Table2[[#This Row],[MOT (C)]]-20))</f>
        <v>4.5094209731502397E-2</v>
      </c>
      <c r="AZ76" s="1"/>
    </row>
    <row r="77" spans="1:52" x14ac:dyDescent="0.25">
      <c r="A77" s="1" t="s">
        <v>5342</v>
      </c>
      <c r="B77" s="9">
        <v>900000</v>
      </c>
      <c r="M77" s="1">
        <v>0.14399999999999999</v>
      </c>
      <c r="N77" s="1">
        <v>1.966</v>
      </c>
      <c r="O77" s="9">
        <v>38870</v>
      </c>
      <c r="P77" s="9">
        <v>14540</v>
      </c>
      <c r="Q77" s="1">
        <v>1505</v>
      </c>
      <c r="R77" s="1">
        <v>7.7799999999999994E-2</v>
      </c>
      <c r="S77" s="1">
        <v>6.4000000000000001E-2</v>
      </c>
      <c r="T77" s="1">
        <v>6.4000000000000001E-2</v>
      </c>
      <c r="U77" s="1">
        <v>6.4100000000000004E-2</v>
      </c>
      <c r="V77" s="1">
        <v>6.4100000000000004E-2</v>
      </c>
      <c r="W77" s="1">
        <v>7.0000000000000007E-2</v>
      </c>
      <c r="X77" s="1">
        <v>7.0099999999999996E-2</v>
      </c>
      <c r="Y77" s="1">
        <v>7.0099999999999996E-2</v>
      </c>
      <c r="Z77" s="1">
        <v>7.0099999999999996E-2</v>
      </c>
      <c r="AA77" s="1">
        <v>0.12909999999999999</v>
      </c>
      <c r="AB77" s="1">
        <v>0.25800000000000001</v>
      </c>
      <c r="AC77" s="1">
        <v>0.31</v>
      </c>
      <c r="AD77" s="1">
        <v>0.1782</v>
      </c>
      <c r="AE77" s="1">
        <v>8.9099999999999999E-2</v>
      </c>
      <c r="AF77" s="1">
        <v>7.4200000000000002E-2</v>
      </c>
      <c r="AG77" s="1">
        <f>Table2[[#This Row],[DC]]</f>
        <v>6.4000000000000001E-2</v>
      </c>
      <c r="AH77" s="1">
        <f>Table2[[#This Row],[DC Resistance @ 25C (Ω/mi)]]*(1+Table2[[#This Row],[alpha]]*(20-25))</f>
        <v>6.2706879999999993E-2</v>
      </c>
      <c r="AI77" s="1">
        <f>Table2[[#This Row],[Outside Diameter (in)]]</f>
        <v>1.966</v>
      </c>
      <c r="AJ77" s="1">
        <f>Table2[[#This Row],[Geometric Mean
Radius at 60 Cycles (ft)]]</f>
        <v>7.7799999999999994E-2</v>
      </c>
      <c r="AK77" s="1">
        <f>MATCH(Table2[[#This Row],[Type]],Table3[Type],0)</f>
        <v>7</v>
      </c>
      <c r="AL77" s="1" cm="1">
        <f t="array" ref="AL77">INDEX(Table3[alpha],Table2[[#This Row],[Type Index]])</f>
        <v>4.0410000000000003E-3</v>
      </c>
      <c r="AM7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900 kcmil CU- HH Hollow</v>
      </c>
      <c r="AO77" s="1" t="str">
        <f>Table2[[#This Row],[ID]]&amp;IF(ISBLANK(Table2[[#This Row],[Uniqueness]]),""," - "&amp;Table2[[#This Row],[Uniqueness]])</f>
        <v>900 kcmil CU- HH Hollow</v>
      </c>
      <c r="AP77" s="1">
        <f>CONVERT(Table2[[#This Row],[GMR (ft)]],"ft","mm")</f>
        <v>23.713439999999995</v>
      </c>
      <c r="AQ77" s="1">
        <f>CONVERT(Table2[[#This Row],[Outer Diameter (in)]],"in","mm")</f>
        <v>49.936399999999999</v>
      </c>
      <c r="AR77" s="1" cm="1">
        <f t="array" ref="AR77">INDEX(Table3[MOT (C)],Table2[[#This Row],[Type Index]])</f>
        <v>75</v>
      </c>
      <c r="AS77" s="1">
        <f>Table2[[#This Row],[DC Resistance @ 20C (Ω/mi)]]/CONVERT(1,"mi","km")</f>
        <v>3.8964248787083426E-2</v>
      </c>
      <c r="AT77" s="1">
        <f>Table2[[#This Row],[Approx Current Carrying Capacity (amps)]]/1000</f>
        <v>1.5049999999999999</v>
      </c>
      <c r="AU77" s="1">
        <f>Table2[[#This Row],[DC Resistance
@ 20C (Ω/km)]]*(1+Table2[[#This Row],[alpha]]*(Table2[[#This Row],[MOT (C)]]-20))</f>
        <v>4.7624247901256654E-2</v>
      </c>
      <c r="AZ77" s="1"/>
    </row>
    <row r="78" spans="1:52" x14ac:dyDescent="0.25">
      <c r="A78" s="1" t="s">
        <v>5342</v>
      </c>
      <c r="B78" s="9">
        <v>850000</v>
      </c>
      <c r="M78" s="1">
        <v>0.14000000000000001</v>
      </c>
      <c r="N78" s="1">
        <v>1.901</v>
      </c>
      <c r="O78" s="9">
        <v>36710</v>
      </c>
      <c r="P78" s="9">
        <v>13730</v>
      </c>
      <c r="Q78" s="1">
        <v>1450</v>
      </c>
      <c r="R78" s="1">
        <v>7.51E-2</v>
      </c>
      <c r="S78" s="1">
        <v>6.7699999999999996E-2</v>
      </c>
      <c r="T78" s="1">
        <v>6.7799999999999999E-2</v>
      </c>
      <c r="U78" s="1">
        <v>6.7799999999999999E-2</v>
      </c>
      <c r="V78" s="1">
        <v>6.7799999999999999E-2</v>
      </c>
      <c r="W78" s="1">
        <v>7.4099999999999999E-2</v>
      </c>
      <c r="X78" s="1">
        <v>7.4200000000000002E-2</v>
      </c>
      <c r="Y78" s="1">
        <v>7.4200000000000002E-2</v>
      </c>
      <c r="Z78" s="1">
        <v>7.4200000000000002E-2</v>
      </c>
      <c r="AA78" s="1">
        <v>0.13089999999999999</v>
      </c>
      <c r="AB78" s="1">
        <v>0.26200000000000001</v>
      </c>
      <c r="AC78" s="1">
        <v>0.314</v>
      </c>
      <c r="AD78" s="1">
        <v>0.18049999999999999</v>
      </c>
      <c r="AE78" s="1">
        <v>9.0300000000000005E-2</v>
      </c>
      <c r="AF78" s="1">
        <v>7.5200000000000003E-2</v>
      </c>
      <c r="AG78" s="1">
        <f>Table2[[#This Row],[DC]]</f>
        <v>6.7699999999999996E-2</v>
      </c>
      <c r="AH78" s="1">
        <f>Table2[[#This Row],[DC Resistance @ 25C (Ω/mi)]]*(1+Table2[[#This Row],[alpha]]*(20-25))</f>
        <v>6.6332121499999994E-2</v>
      </c>
      <c r="AI78" s="1">
        <f>Table2[[#This Row],[Outside Diameter (in)]]</f>
        <v>1.901</v>
      </c>
      <c r="AJ78" s="1">
        <f>Table2[[#This Row],[Geometric Mean
Radius at 60 Cycles (ft)]]</f>
        <v>7.51E-2</v>
      </c>
      <c r="AK78" s="1">
        <f>MATCH(Table2[[#This Row],[Type]],Table3[Type],0)</f>
        <v>7</v>
      </c>
      <c r="AL78" s="1" cm="1">
        <f t="array" ref="AL78">INDEX(Table3[alpha],Table2[[#This Row],[Type Index]])</f>
        <v>4.0410000000000003E-3</v>
      </c>
      <c r="AM7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850 kcmil CU- HH Hollow</v>
      </c>
      <c r="AO78" s="1" t="str">
        <f>Table2[[#This Row],[ID]]&amp;IF(ISBLANK(Table2[[#This Row],[Uniqueness]]),""," - "&amp;Table2[[#This Row],[Uniqueness]])</f>
        <v>850 kcmil CU- HH Hollow</v>
      </c>
      <c r="AP78" s="1">
        <f>CONVERT(Table2[[#This Row],[GMR (ft)]],"ft","mm")</f>
        <v>22.89048</v>
      </c>
      <c r="AQ78" s="1">
        <f>CONVERT(Table2[[#This Row],[Outer Diameter (in)]],"in","mm")</f>
        <v>48.285399999999996</v>
      </c>
      <c r="AR78" s="1" cm="1">
        <f t="array" ref="AR78">INDEX(Table3[MOT (C)],Table2[[#This Row],[Type Index]])</f>
        <v>75</v>
      </c>
      <c r="AS78" s="1">
        <f>Table2[[#This Row],[DC Resistance @ 20C (Ω/mi)]]/CONVERT(1,"mi","km")</f>
        <v>4.1216869420086684E-2</v>
      </c>
      <c r="AT78" s="1">
        <f>Table2[[#This Row],[Approx Current Carrying Capacity (amps)]]/1000</f>
        <v>1.45</v>
      </c>
      <c r="AU78" s="1">
        <f>Table2[[#This Row],[DC Resistance
@ 20C (Ω/km)]]*(1+Table2[[#This Row],[alpha]]*(Table2[[#This Row],[MOT (C)]]-20))</f>
        <v>5.0377524733048053E-2</v>
      </c>
      <c r="AZ78" s="1"/>
    </row>
    <row r="79" spans="1:52" x14ac:dyDescent="0.25">
      <c r="A79" s="1" t="s">
        <v>5342</v>
      </c>
      <c r="B79" s="9">
        <v>800000</v>
      </c>
      <c r="M79" s="1">
        <v>0.13700000000000001</v>
      </c>
      <c r="N79" s="1">
        <v>1.82</v>
      </c>
      <c r="O79" s="9">
        <v>34550</v>
      </c>
      <c r="P79" s="9">
        <v>12920</v>
      </c>
      <c r="Q79" s="1">
        <v>1390</v>
      </c>
      <c r="R79" s="1">
        <v>7.22E-2</v>
      </c>
      <c r="S79" s="1">
        <v>7.1999999999999995E-2</v>
      </c>
      <c r="T79" s="1">
        <v>7.1999999999999995E-2</v>
      </c>
      <c r="U79" s="1">
        <v>7.1999999999999995E-2</v>
      </c>
      <c r="V79" s="1">
        <v>7.2099999999999997E-2</v>
      </c>
      <c r="W79" s="1">
        <v>7.8799999999999995E-2</v>
      </c>
      <c r="X79" s="1">
        <v>7.8799999999999995E-2</v>
      </c>
      <c r="Y79" s="1">
        <v>7.8799999999999995E-2</v>
      </c>
      <c r="Z79" s="1">
        <v>7.8799999999999995E-2</v>
      </c>
      <c r="AA79" s="1">
        <v>0.13289999999999999</v>
      </c>
      <c r="AB79" s="1">
        <v>0.26600000000000001</v>
      </c>
      <c r="AC79" s="1">
        <v>0.31900000000000001</v>
      </c>
      <c r="AD79" s="1">
        <v>0.18329999999999999</v>
      </c>
      <c r="AE79" s="1">
        <v>9.1700000000000004E-2</v>
      </c>
      <c r="AF79" s="1">
        <v>7.6399999999999996E-2</v>
      </c>
      <c r="AG79" s="1">
        <f>Table2[[#This Row],[DC]]</f>
        <v>7.1999999999999995E-2</v>
      </c>
      <c r="AH79" s="1">
        <f>Table2[[#This Row],[DC Resistance @ 25C (Ω/mi)]]*(1+Table2[[#This Row],[alpha]]*(20-25))</f>
        <v>7.0545239999999995E-2</v>
      </c>
      <c r="AI79" s="1">
        <f>Table2[[#This Row],[Outside Diameter (in)]]</f>
        <v>1.82</v>
      </c>
      <c r="AJ79" s="1">
        <f>Table2[[#This Row],[Geometric Mean
Radius at 60 Cycles (ft)]]</f>
        <v>7.22E-2</v>
      </c>
      <c r="AK79" s="1">
        <f>MATCH(Table2[[#This Row],[Type]],Table3[Type],0)</f>
        <v>7</v>
      </c>
      <c r="AL79" s="1" cm="1">
        <f t="array" ref="AL79">INDEX(Table3[alpha],Table2[[#This Row],[Type Index]])</f>
        <v>4.0410000000000003E-3</v>
      </c>
      <c r="AM7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800 kcmil CU- HH Hollow</v>
      </c>
      <c r="AO79" s="1" t="str">
        <f>Table2[[#This Row],[ID]]&amp;IF(ISBLANK(Table2[[#This Row],[Uniqueness]]),""," - "&amp;Table2[[#This Row],[Uniqueness]])</f>
        <v>800 kcmil CU- HH Hollow</v>
      </c>
      <c r="AP79" s="1">
        <f>CONVERT(Table2[[#This Row],[GMR (ft)]],"ft","mm")</f>
        <v>22.00656</v>
      </c>
      <c r="AQ79" s="1">
        <f>CONVERT(Table2[[#This Row],[Outer Diameter (in)]],"in","mm")</f>
        <v>46.228000000000002</v>
      </c>
      <c r="AR79" s="1" cm="1">
        <f t="array" ref="AR79">INDEX(Table3[MOT (C)],Table2[[#This Row],[Type Index]])</f>
        <v>75</v>
      </c>
      <c r="AS79" s="1">
        <f>Table2[[#This Row],[DC Resistance @ 20C (Ω/mi)]]/CONVERT(1,"mi","km")</f>
        <v>4.3834779885468855E-2</v>
      </c>
      <c r="AT79" s="1">
        <f>Table2[[#This Row],[Approx Current Carrying Capacity (amps)]]/1000</f>
        <v>1.39</v>
      </c>
      <c r="AU79" s="1">
        <f>Table2[[#This Row],[DC Resistance
@ 20C (Ω/km)]]*(1+Table2[[#This Row],[alpha]]*(Table2[[#This Row],[MOT (C)]]-20))</f>
        <v>5.357727888891374E-2</v>
      </c>
      <c r="AZ79" s="1"/>
    </row>
    <row r="80" spans="1:52" x14ac:dyDescent="0.25">
      <c r="A80" s="1" t="s">
        <v>5342</v>
      </c>
      <c r="B80" s="9">
        <v>790000</v>
      </c>
      <c r="M80" s="1">
        <v>0.13100000000000001</v>
      </c>
      <c r="N80" s="1">
        <v>1.65</v>
      </c>
      <c r="O80" s="9">
        <v>34120</v>
      </c>
      <c r="P80" s="9">
        <v>12760</v>
      </c>
      <c r="Q80" s="1">
        <v>1335</v>
      </c>
      <c r="R80" s="1">
        <v>6.4600000000000005E-2</v>
      </c>
      <c r="S80" s="1">
        <v>7.2900000000000006E-2</v>
      </c>
      <c r="T80" s="1">
        <v>7.2900000000000006E-2</v>
      </c>
      <c r="U80" s="1">
        <v>7.2999999999999995E-2</v>
      </c>
      <c r="V80" s="1">
        <v>7.2999999999999995E-2</v>
      </c>
      <c r="W80" s="1">
        <v>7.9699999999999993E-2</v>
      </c>
      <c r="X80" s="1">
        <v>7.9799999999999996E-2</v>
      </c>
      <c r="Y80" s="1">
        <v>7.9899999999999999E-2</v>
      </c>
      <c r="Z80" s="1">
        <v>7.9899999999999999E-2</v>
      </c>
      <c r="AA80" s="1">
        <v>0.13850000000000001</v>
      </c>
      <c r="AB80" s="1">
        <v>0.27700000000000002</v>
      </c>
      <c r="AC80" s="1">
        <v>0.33200000000000002</v>
      </c>
      <c r="AD80" s="1">
        <v>0.19059999999999999</v>
      </c>
      <c r="AE80" s="1">
        <v>9.5299999999999996E-2</v>
      </c>
      <c r="AF80" s="1">
        <v>7.9399999999999998E-2</v>
      </c>
      <c r="AG80" s="1">
        <f>Table2[[#This Row],[DC]]</f>
        <v>7.2900000000000006E-2</v>
      </c>
      <c r="AH80" s="1">
        <f>Table2[[#This Row],[DC Resistance @ 25C (Ω/mi)]]*(1+Table2[[#This Row],[alpha]]*(20-25))</f>
        <v>7.1427055500000003E-2</v>
      </c>
      <c r="AI80" s="1">
        <f>Table2[[#This Row],[Outside Diameter (in)]]</f>
        <v>1.65</v>
      </c>
      <c r="AJ80" s="1">
        <f>Table2[[#This Row],[Geometric Mean
Radius at 60 Cycles (ft)]]</f>
        <v>6.4600000000000005E-2</v>
      </c>
      <c r="AK80" s="1">
        <f>MATCH(Table2[[#This Row],[Type]],Table3[Type],0)</f>
        <v>7</v>
      </c>
      <c r="AL80" s="1" cm="1">
        <f t="array" ref="AL80">INDEX(Table3[alpha],Table2[[#This Row],[Type Index]])</f>
        <v>4.0410000000000003E-3</v>
      </c>
      <c r="AM8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790 kcmil CU- HH Hollow</v>
      </c>
      <c r="AO80" s="1" t="str">
        <f>Table2[[#This Row],[ID]]&amp;IF(ISBLANK(Table2[[#This Row],[Uniqueness]]),""," - "&amp;Table2[[#This Row],[Uniqueness]])</f>
        <v>790 kcmil CU- HH Hollow</v>
      </c>
      <c r="AP80" s="1">
        <f>CONVERT(Table2[[#This Row],[GMR (ft)]],"ft","mm")</f>
        <v>19.690079999999998</v>
      </c>
      <c r="AQ80" s="1">
        <f>CONVERT(Table2[[#This Row],[Outer Diameter (in)]],"in","mm")</f>
        <v>41.910000000000004</v>
      </c>
      <c r="AR80" s="1" cm="1">
        <f t="array" ref="AR80">INDEX(Table3[MOT (C)],Table2[[#This Row],[Type Index]])</f>
        <v>75</v>
      </c>
      <c r="AS80" s="1">
        <f>Table2[[#This Row],[DC Resistance @ 20C (Ω/mi)]]/CONVERT(1,"mi","km")</f>
        <v>4.4382714634037222E-2</v>
      </c>
      <c r="AT80" s="1">
        <f>Table2[[#This Row],[Approx Current Carrying Capacity (amps)]]/1000</f>
        <v>1.335</v>
      </c>
      <c r="AU80" s="1">
        <f>Table2[[#This Row],[DC Resistance
@ 20C (Ω/km)]]*(1+Table2[[#This Row],[alpha]]*(Table2[[#This Row],[MOT (C)]]-20))</f>
        <v>5.424699487502517E-2</v>
      </c>
      <c r="AZ80" s="1"/>
    </row>
    <row r="81" spans="1:52" x14ac:dyDescent="0.25">
      <c r="A81" s="1" t="s">
        <v>5342</v>
      </c>
      <c r="B81" s="9">
        <v>750000</v>
      </c>
      <c r="M81" s="1">
        <v>0.13300000000000001</v>
      </c>
      <c r="N81" s="1">
        <v>1.75</v>
      </c>
      <c r="O81" s="9">
        <v>32390</v>
      </c>
      <c r="P81" s="9">
        <v>12120</v>
      </c>
      <c r="Q81" s="1">
        <v>1325</v>
      </c>
      <c r="R81" s="1">
        <v>6.9099999999999995E-2</v>
      </c>
      <c r="S81" s="1">
        <v>7.6799999999999993E-2</v>
      </c>
      <c r="T81" s="1">
        <v>7.6799999999999993E-2</v>
      </c>
      <c r="U81" s="1">
        <v>7.6799999999999993E-2</v>
      </c>
      <c r="V81" s="1">
        <v>7.6899999999999996E-2</v>
      </c>
      <c r="W81" s="1">
        <v>8.4000000000000005E-2</v>
      </c>
      <c r="X81" s="1">
        <v>8.4000000000000005E-2</v>
      </c>
      <c r="Y81" s="1">
        <v>8.4099999999999994E-2</v>
      </c>
      <c r="Z81" s="1">
        <v>8.4099999999999994E-2</v>
      </c>
      <c r="AA81" s="1">
        <v>0.1351</v>
      </c>
      <c r="AB81" s="1">
        <v>0.27</v>
      </c>
      <c r="AC81" s="1">
        <v>0.32400000000000001</v>
      </c>
      <c r="AD81" s="1">
        <v>0.18640000000000001</v>
      </c>
      <c r="AE81" s="1">
        <v>9.3200000000000005E-2</v>
      </c>
      <c r="AF81" s="1">
        <v>7.7700000000000005E-2</v>
      </c>
      <c r="AG81" s="1">
        <f>Table2[[#This Row],[DC]]</f>
        <v>7.6799999999999993E-2</v>
      </c>
      <c r="AH81" s="1">
        <f>Table2[[#This Row],[DC Resistance @ 25C (Ω/mi)]]*(1+Table2[[#This Row],[alpha]]*(20-25))</f>
        <v>7.5248255999999986E-2</v>
      </c>
      <c r="AI81" s="1">
        <f>Table2[[#This Row],[Outside Diameter (in)]]</f>
        <v>1.75</v>
      </c>
      <c r="AJ81" s="1">
        <f>Table2[[#This Row],[Geometric Mean
Radius at 60 Cycles (ft)]]</f>
        <v>6.9099999999999995E-2</v>
      </c>
      <c r="AK81" s="1">
        <f>MATCH(Table2[[#This Row],[Type]],Table3[Type],0)</f>
        <v>7</v>
      </c>
      <c r="AL81" s="1" cm="1">
        <f t="array" ref="AL81">INDEX(Table3[alpha],Table2[[#This Row],[Type Index]])</f>
        <v>4.0410000000000003E-3</v>
      </c>
      <c r="AM8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750 kcmil CU- HH Hollow</v>
      </c>
      <c r="AO81" s="1" t="str">
        <f>Table2[[#This Row],[ID]]&amp;IF(ISBLANK(Table2[[#This Row],[Uniqueness]]),""," - "&amp;Table2[[#This Row],[Uniqueness]])</f>
        <v>750 kcmil CU- HH Hollow</v>
      </c>
      <c r="AP81" s="1">
        <f>CONVERT(Table2[[#This Row],[GMR (ft)]],"ft","mm")</f>
        <v>21.061679999999996</v>
      </c>
      <c r="AQ81" s="1">
        <f>CONVERT(Table2[[#This Row],[Outer Diameter (in)]],"in","mm")</f>
        <v>44.45</v>
      </c>
      <c r="AR81" s="1" cm="1">
        <f t="array" ref="AR81">INDEX(Table3[MOT (C)],Table2[[#This Row],[Type Index]])</f>
        <v>75</v>
      </c>
      <c r="AS81" s="1">
        <f>Table2[[#This Row],[DC Resistance @ 20C (Ω/mi)]]/CONVERT(1,"mi","km")</f>
        <v>4.6757098544500109E-2</v>
      </c>
      <c r="AT81" s="1">
        <f>Table2[[#This Row],[Approx Current Carrying Capacity (amps)]]/1000</f>
        <v>1.325</v>
      </c>
      <c r="AU81" s="1">
        <f>Table2[[#This Row],[DC Resistance
@ 20C (Ω/km)]]*(1+Table2[[#This Row],[alpha]]*(Table2[[#This Row],[MOT (C)]]-20))</f>
        <v>5.7149097481507982E-2</v>
      </c>
      <c r="AZ81" s="1"/>
    </row>
    <row r="82" spans="1:52" x14ac:dyDescent="0.25">
      <c r="A82" s="1" t="s">
        <v>5342</v>
      </c>
      <c r="B82" s="9">
        <v>700000</v>
      </c>
      <c r="M82" s="1">
        <v>0.13</v>
      </c>
      <c r="N82" s="1">
        <v>1.6859999999999999</v>
      </c>
      <c r="O82" s="9">
        <v>30230</v>
      </c>
      <c r="P82" s="9">
        <v>11310</v>
      </c>
      <c r="Q82" s="1">
        <v>1265</v>
      </c>
      <c r="R82" s="1">
        <v>6.6500000000000004E-2</v>
      </c>
      <c r="S82" s="1">
        <v>8.2199999999999995E-2</v>
      </c>
      <c r="T82" s="1">
        <v>8.2299999999999998E-2</v>
      </c>
      <c r="U82" s="1">
        <v>8.2299999999999998E-2</v>
      </c>
      <c r="V82" s="1">
        <v>8.2299999999999998E-2</v>
      </c>
      <c r="W82" s="1">
        <v>0.09</v>
      </c>
      <c r="X82" s="1">
        <v>0.09</v>
      </c>
      <c r="Y82" s="1">
        <v>9.01E-2</v>
      </c>
      <c r="Z82" s="1">
        <v>9.01E-2</v>
      </c>
      <c r="AA82" s="1">
        <v>0.13700000000000001</v>
      </c>
      <c r="AB82" s="1">
        <v>0.27400000000000002</v>
      </c>
      <c r="AC82" s="1">
        <v>0.32900000000000001</v>
      </c>
      <c r="AD82" s="1">
        <v>0.18909999999999999</v>
      </c>
      <c r="AE82" s="1">
        <v>9.4500000000000001E-2</v>
      </c>
      <c r="AF82" s="1">
        <v>7.8799999999999995E-2</v>
      </c>
      <c r="AG82" s="1">
        <f>Table2[[#This Row],[DC]]</f>
        <v>8.2199999999999995E-2</v>
      </c>
      <c r="AH82" s="1">
        <f>Table2[[#This Row],[DC Resistance @ 25C (Ω/mi)]]*(1+Table2[[#This Row],[alpha]]*(20-25))</f>
        <v>8.053914899999999E-2</v>
      </c>
      <c r="AI82" s="1">
        <f>Table2[[#This Row],[Outside Diameter (in)]]</f>
        <v>1.6859999999999999</v>
      </c>
      <c r="AJ82" s="1">
        <f>Table2[[#This Row],[Geometric Mean
Radius at 60 Cycles (ft)]]</f>
        <v>6.6500000000000004E-2</v>
      </c>
      <c r="AK82" s="1">
        <f>MATCH(Table2[[#This Row],[Type]],Table3[Type],0)</f>
        <v>7</v>
      </c>
      <c r="AL82" s="1" cm="1">
        <f t="array" ref="AL82">INDEX(Table3[alpha],Table2[[#This Row],[Type Index]])</f>
        <v>4.0410000000000003E-3</v>
      </c>
      <c r="AM8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700 kcmil CU- HH Hollow</v>
      </c>
      <c r="AO82" s="1" t="str">
        <f>Table2[[#This Row],[ID]]&amp;IF(ISBLANK(Table2[[#This Row],[Uniqueness]]),""," - "&amp;Table2[[#This Row],[Uniqueness]])</f>
        <v>700 kcmil CU- HH Hollow</v>
      </c>
      <c r="AP82" s="1">
        <f>CONVERT(Table2[[#This Row],[GMR (ft)]],"ft","mm")</f>
        <v>20.269200000000001</v>
      </c>
      <c r="AQ82" s="1">
        <f>CONVERT(Table2[[#This Row],[Outer Diameter (in)]],"in","mm")</f>
        <v>42.824399999999997</v>
      </c>
      <c r="AR82" s="1" cm="1">
        <f t="array" ref="AR82">INDEX(Table3[MOT (C)],Table2[[#This Row],[Type Index]])</f>
        <v>75</v>
      </c>
      <c r="AS82" s="1">
        <f>Table2[[#This Row],[DC Resistance @ 20C (Ω/mi)]]/CONVERT(1,"mi","km")</f>
        <v>5.0044707035910276E-2</v>
      </c>
      <c r="AT82" s="1">
        <f>Table2[[#This Row],[Approx Current Carrying Capacity (amps)]]/1000</f>
        <v>1.2649999999999999</v>
      </c>
      <c r="AU82" s="1">
        <f>Table2[[#This Row],[DC Resistance
@ 20C (Ω/km)]]*(1+Table2[[#This Row],[alpha]]*(Table2[[#This Row],[MOT (C)]]-20))</f>
        <v>6.116739339817652E-2</v>
      </c>
      <c r="AZ82" s="1"/>
    </row>
    <row r="83" spans="1:52" x14ac:dyDescent="0.25">
      <c r="A83" s="1" t="s">
        <v>5342</v>
      </c>
      <c r="B83" s="9">
        <v>650000</v>
      </c>
      <c r="M83" s="1">
        <v>0.126</v>
      </c>
      <c r="N83" s="1">
        <v>1.61</v>
      </c>
      <c r="O83" s="9">
        <v>28070</v>
      </c>
      <c r="P83" s="9">
        <v>10500</v>
      </c>
      <c r="Q83" s="1">
        <v>1200</v>
      </c>
      <c r="R83" s="1">
        <v>6.3500000000000001E-2</v>
      </c>
      <c r="S83" s="1">
        <v>8.8599999999999998E-2</v>
      </c>
      <c r="T83" s="1">
        <v>8.8599999999999998E-2</v>
      </c>
      <c r="U83" s="1">
        <v>8.8599999999999998E-2</v>
      </c>
      <c r="V83" s="1">
        <v>8.8700000000000001E-2</v>
      </c>
      <c r="W83" s="1">
        <v>9.69E-2</v>
      </c>
      <c r="X83" s="1">
        <v>9.7000000000000003E-2</v>
      </c>
      <c r="Y83" s="1">
        <v>9.7000000000000003E-2</v>
      </c>
      <c r="Z83" s="1">
        <v>9.7000000000000003E-2</v>
      </c>
      <c r="AA83" s="1">
        <v>0.1394</v>
      </c>
      <c r="AB83" s="1">
        <v>0.27900000000000003</v>
      </c>
      <c r="AC83" s="1">
        <v>0.33500000000000002</v>
      </c>
      <c r="AD83" s="1">
        <v>0.19239999999999999</v>
      </c>
      <c r="AE83" s="1">
        <v>9.6199999999999994E-2</v>
      </c>
      <c r="AF83" s="1">
        <v>8.0199999999999994E-2</v>
      </c>
      <c r="AG83" s="1">
        <f>Table2[[#This Row],[DC]]</f>
        <v>8.8599999999999998E-2</v>
      </c>
      <c r="AH83" s="1">
        <f>Table2[[#This Row],[DC Resistance @ 25C (Ω/mi)]]*(1+Table2[[#This Row],[alpha]]*(20-25))</f>
        <v>8.6809837000000001E-2</v>
      </c>
      <c r="AI83" s="1">
        <f>Table2[[#This Row],[Outside Diameter (in)]]</f>
        <v>1.61</v>
      </c>
      <c r="AJ83" s="1">
        <f>Table2[[#This Row],[Geometric Mean
Radius at 60 Cycles (ft)]]</f>
        <v>6.3500000000000001E-2</v>
      </c>
      <c r="AK83" s="1">
        <f>MATCH(Table2[[#This Row],[Type]],Table3[Type],0)</f>
        <v>7</v>
      </c>
      <c r="AL83" s="1" cm="1">
        <f t="array" ref="AL83">INDEX(Table3[alpha],Table2[[#This Row],[Type Index]])</f>
        <v>4.0410000000000003E-3</v>
      </c>
      <c r="AM8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650 kcmil CU- HH Hollow</v>
      </c>
      <c r="AO83" s="1" t="str">
        <f>Table2[[#This Row],[ID]]&amp;IF(ISBLANK(Table2[[#This Row],[Uniqueness]]),""," - "&amp;Table2[[#This Row],[Uniqueness]])</f>
        <v>650 kcmil CU- HH Hollow</v>
      </c>
      <c r="AP83" s="1">
        <f>CONVERT(Table2[[#This Row],[GMR (ft)]],"ft","mm")</f>
        <v>19.354799999999997</v>
      </c>
      <c r="AQ83" s="1">
        <f>CONVERT(Table2[[#This Row],[Outer Diameter (in)]],"in","mm")</f>
        <v>40.893999999999998</v>
      </c>
      <c r="AR83" s="1" cm="1">
        <f t="array" ref="AR83">INDEX(Table3[MOT (C)],Table2[[#This Row],[Type Index]])</f>
        <v>75</v>
      </c>
      <c r="AS83" s="1">
        <f>Table2[[#This Row],[DC Resistance @ 20C (Ω/mi)]]/CONVERT(1,"mi","km")</f>
        <v>5.3941131914618627E-2</v>
      </c>
      <c r="AT83" s="1">
        <f>Table2[[#This Row],[Approx Current Carrying Capacity (amps)]]/1000</f>
        <v>1.2</v>
      </c>
      <c r="AU83" s="1">
        <f>Table2[[#This Row],[DC Resistance
@ 20C (Ω/km)]]*(1+Table2[[#This Row],[alpha]]*(Table2[[#This Row],[MOT (C)]]-20))</f>
        <v>6.5929818188302194E-2</v>
      </c>
      <c r="AZ83" s="1"/>
    </row>
    <row r="84" spans="1:52" x14ac:dyDescent="0.25">
      <c r="A84" s="1" t="s">
        <v>5342</v>
      </c>
      <c r="B84" s="9">
        <v>600000</v>
      </c>
      <c r="M84" s="1">
        <v>0.123</v>
      </c>
      <c r="N84" s="1">
        <v>1.5580000000000001</v>
      </c>
      <c r="O84" s="9">
        <v>25910</v>
      </c>
      <c r="P84" s="1">
        <v>9692</v>
      </c>
      <c r="Q84" s="1">
        <v>1140</v>
      </c>
      <c r="R84" s="1">
        <v>6.1499999999999999E-2</v>
      </c>
      <c r="S84" s="1">
        <v>9.5899999999999999E-2</v>
      </c>
      <c r="T84" s="1">
        <v>9.6000000000000002E-2</v>
      </c>
      <c r="U84" s="1">
        <v>9.6000000000000002E-2</v>
      </c>
      <c r="V84" s="1">
        <v>9.6000000000000002E-2</v>
      </c>
      <c r="W84" s="1">
        <v>0.105</v>
      </c>
      <c r="X84" s="1">
        <v>0.1051</v>
      </c>
      <c r="Y84" s="1">
        <v>0.1051</v>
      </c>
      <c r="Z84" s="1">
        <v>0.1051</v>
      </c>
      <c r="AA84" s="1">
        <v>0.14099999999999999</v>
      </c>
      <c r="AB84" s="1">
        <v>0.28199999999999997</v>
      </c>
      <c r="AC84" s="1">
        <v>0.33800000000000002</v>
      </c>
      <c r="AD84" s="1">
        <v>0.19470000000000001</v>
      </c>
      <c r="AE84" s="1">
        <v>9.74E-2</v>
      </c>
      <c r="AF84" s="1">
        <v>8.1100000000000005E-2</v>
      </c>
      <c r="AG84" s="1">
        <f>Table2[[#This Row],[DC]]</f>
        <v>9.5899999999999999E-2</v>
      </c>
      <c r="AH84" s="1">
        <f>Table2[[#This Row],[DC Resistance @ 25C (Ω/mi)]]*(1+Table2[[#This Row],[alpha]]*(20-25))</f>
        <v>9.3962340499999991E-2</v>
      </c>
      <c r="AI84" s="1">
        <f>Table2[[#This Row],[Outside Diameter (in)]]</f>
        <v>1.5580000000000001</v>
      </c>
      <c r="AJ84" s="1">
        <f>Table2[[#This Row],[Geometric Mean
Radius at 60 Cycles (ft)]]</f>
        <v>6.1499999999999999E-2</v>
      </c>
      <c r="AK84" s="1">
        <f>MATCH(Table2[[#This Row],[Type]],Table3[Type],0)</f>
        <v>7</v>
      </c>
      <c r="AL84" s="1" cm="1">
        <f t="array" ref="AL84">INDEX(Table3[alpha],Table2[[#This Row],[Type Index]])</f>
        <v>4.0410000000000003E-3</v>
      </c>
      <c r="AM8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600 kcmil CU- HH Hollow</v>
      </c>
      <c r="AO84" s="1" t="str">
        <f>Table2[[#This Row],[ID]]&amp;IF(ISBLANK(Table2[[#This Row],[Uniqueness]]),""," - "&amp;Table2[[#This Row],[Uniqueness]])</f>
        <v>600 kcmil CU- HH Hollow</v>
      </c>
      <c r="AP84" s="1">
        <f>CONVERT(Table2[[#This Row],[GMR (ft)]],"ft","mm")</f>
        <v>18.745200000000001</v>
      </c>
      <c r="AQ84" s="1">
        <f>CONVERT(Table2[[#This Row],[Outer Diameter (in)]],"in","mm")</f>
        <v>39.5732</v>
      </c>
      <c r="AR84" s="1" cm="1">
        <f t="array" ref="AR84">INDEX(Table3[MOT (C)],Table2[[#This Row],[Type Index]])</f>
        <v>75</v>
      </c>
      <c r="AS84" s="1">
        <f>Table2[[#This Row],[DC Resistance @ 20C (Ω/mi)]]/CONVERT(1,"mi","km")</f>
        <v>5.8385491541895325E-2</v>
      </c>
      <c r="AT84" s="1">
        <f>Table2[[#This Row],[Approx Current Carrying Capacity (amps)]]/1000</f>
        <v>1.1399999999999999</v>
      </c>
      <c r="AU84" s="1">
        <f>Table2[[#This Row],[DC Resistance
@ 20C (Ω/km)]]*(1+Table2[[#This Row],[alpha]]*(Table2[[#This Row],[MOT (C)]]-20))</f>
        <v>7.1361958964539271E-2</v>
      </c>
      <c r="AZ84" s="1"/>
    </row>
    <row r="85" spans="1:52" x14ac:dyDescent="0.25">
      <c r="A85" s="1" t="s">
        <v>5342</v>
      </c>
      <c r="B85" s="9">
        <v>550000</v>
      </c>
      <c r="M85" s="1">
        <v>0.11899999999999999</v>
      </c>
      <c r="N85" s="1">
        <v>1.478</v>
      </c>
      <c r="O85" s="9">
        <v>23750</v>
      </c>
      <c r="P85" s="1">
        <v>8884</v>
      </c>
      <c r="Q85" s="1">
        <v>1075</v>
      </c>
      <c r="R85" s="1">
        <v>5.8299999999999998E-2</v>
      </c>
      <c r="S85" s="1">
        <v>0.1047</v>
      </c>
      <c r="T85" s="1">
        <v>0.1048</v>
      </c>
      <c r="U85" s="1">
        <v>0.1048</v>
      </c>
      <c r="V85" s="1">
        <v>0.1048</v>
      </c>
      <c r="W85" s="1">
        <v>0.11459999999999999</v>
      </c>
      <c r="X85" s="1">
        <v>0.11459999999999999</v>
      </c>
      <c r="Y85" s="1">
        <v>0.1147</v>
      </c>
      <c r="Z85" s="1">
        <v>0.1147</v>
      </c>
      <c r="AA85" s="1">
        <v>0.14369999999999999</v>
      </c>
      <c r="AB85" s="1">
        <v>0.28699999999999998</v>
      </c>
      <c r="AC85" s="1">
        <v>0.34499999999999997</v>
      </c>
      <c r="AD85" s="1">
        <v>0.19850000000000001</v>
      </c>
      <c r="AE85" s="1">
        <v>9.9199999999999997E-2</v>
      </c>
      <c r="AF85" s="1">
        <v>8.2699999999999996E-2</v>
      </c>
      <c r="AG85" s="1">
        <f>Table2[[#This Row],[DC]]</f>
        <v>0.1047</v>
      </c>
      <c r="AH85" s="1">
        <f>Table2[[#This Row],[DC Resistance @ 25C (Ω/mi)]]*(1+Table2[[#This Row],[alpha]]*(20-25))</f>
        <v>0.1025845365</v>
      </c>
      <c r="AI85" s="1">
        <f>Table2[[#This Row],[Outside Diameter (in)]]</f>
        <v>1.478</v>
      </c>
      <c r="AJ85" s="1">
        <f>Table2[[#This Row],[Geometric Mean
Radius at 60 Cycles (ft)]]</f>
        <v>5.8299999999999998E-2</v>
      </c>
      <c r="AK85" s="1">
        <f>MATCH(Table2[[#This Row],[Type]],Table3[Type],0)</f>
        <v>7</v>
      </c>
      <c r="AL85" s="1" cm="1">
        <f t="array" ref="AL85">INDEX(Table3[alpha],Table2[[#This Row],[Type Index]])</f>
        <v>4.0410000000000003E-3</v>
      </c>
      <c r="AM8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550 kcmil CU- HH Hollow</v>
      </c>
      <c r="AO85" s="1" t="str">
        <f>Table2[[#This Row],[ID]]&amp;IF(ISBLANK(Table2[[#This Row],[Uniqueness]]),""," - "&amp;Table2[[#This Row],[Uniqueness]])</f>
        <v>550 kcmil CU- HH Hollow</v>
      </c>
      <c r="AP85" s="1">
        <f>CONVERT(Table2[[#This Row],[GMR (ft)]],"ft","mm")</f>
        <v>17.769839999999999</v>
      </c>
      <c r="AQ85" s="1">
        <f>CONVERT(Table2[[#This Row],[Outer Diameter (in)]],"in","mm")</f>
        <v>37.541199999999996</v>
      </c>
      <c r="AR85" s="1" cm="1">
        <f t="array" ref="AR85">INDEX(Table3[MOT (C)],Table2[[#This Row],[Type Index]])</f>
        <v>75</v>
      </c>
      <c r="AS85" s="1">
        <f>Table2[[#This Row],[DC Resistance @ 20C (Ω/mi)]]/CONVERT(1,"mi","km")</f>
        <v>6.3743075750119296E-2</v>
      </c>
      <c r="AT85" s="1">
        <f>Table2[[#This Row],[Approx Current Carrying Capacity (amps)]]/1000</f>
        <v>1.075</v>
      </c>
      <c r="AU85" s="1">
        <f>Table2[[#This Row],[DC Resistance
@ 20C (Ω/km)]]*(1+Table2[[#This Row],[alpha]]*(Table2[[#This Row],[MOT (C)]]-20))</f>
        <v>7.7910293050962059E-2</v>
      </c>
      <c r="AZ85" s="1"/>
    </row>
    <row r="86" spans="1:52" x14ac:dyDescent="0.25">
      <c r="A86" s="1" t="s">
        <v>5342</v>
      </c>
      <c r="B86" s="9">
        <v>512000</v>
      </c>
      <c r="M86" s="1">
        <v>0.115</v>
      </c>
      <c r="N86" s="1">
        <v>1.4</v>
      </c>
      <c r="O86" s="9">
        <v>22110</v>
      </c>
      <c r="P86" s="1">
        <v>8270</v>
      </c>
      <c r="Q86" s="1">
        <v>1020</v>
      </c>
      <c r="R86" s="1">
        <v>5.5100000000000003E-2</v>
      </c>
      <c r="S86" s="1">
        <v>0.1124</v>
      </c>
      <c r="T86" s="1">
        <v>0.1125</v>
      </c>
      <c r="U86" s="1">
        <v>0.1125</v>
      </c>
      <c r="V86" s="1">
        <v>0.1125</v>
      </c>
      <c r="W86" s="1">
        <v>0.123</v>
      </c>
      <c r="X86" s="1">
        <v>0.123</v>
      </c>
      <c r="Y86" s="1">
        <v>0.1231</v>
      </c>
      <c r="Z86" s="1">
        <v>0.1231</v>
      </c>
      <c r="AA86" s="1">
        <v>0.14660000000000001</v>
      </c>
      <c r="AB86" s="1">
        <v>0.29299999999999998</v>
      </c>
      <c r="AC86" s="1">
        <v>0.35199999999999998</v>
      </c>
      <c r="AD86" s="1">
        <v>0.20200000000000001</v>
      </c>
      <c r="AE86" s="1">
        <v>0.1012</v>
      </c>
      <c r="AF86" s="1">
        <v>8.43E-2</v>
      </c>
      <c r="AG86" s="1">
        <f>Table2[[#This Row],[DC]]</f>
        <v>0.1124</v>
      </c>
      <c r="AH86" s="1">
        <f>Table2[[#This Row],[DC Resistance @ 25C (Ω/mi)]]*(1+Table2[[#This Row],[alpha]]*(20-25))</f>
        <v>0.110128958</v>
      </c>
      <c r="AI86" s="1">
        <f>Table2[[#This Row],[Outside Diameter (in)]]</f>
        <v>1.4</v>
      </c>
      <c r="AJ86" s="1">
        <f>Table2[[#This Row],[Geometric Mean
Radius at 60 Cycles (ft)]]</f>
        <v>5.5100000000000003E-2</v>
      </c>
      <c r="AK86" s="1">
        <f>MATCH(Table2[[#This Row],[Type]],Table3[Type],0)</f>
        <v>7</v>
      </c>
      <c r="AL86" s="1" cm="1">
        <f t="array" ref="AL86">INDEX(Table3[alpha],Table2[[#This Row],[Type Index]])</f>
        <v>4.0410000000000003E-3</v>
      </c>
      <c r="AM8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512 kcmil CU- HH Hollow</v>
      </c>
      <c r="AO86" s="1" t="str">
        <f>Table2[[#This Row],[ID]]&amp;IF(ISBLANK(Table2[[#This Row],[Uniqueness]]),""," - "&amp;Table2[[#This Row],[Uniqueness]])</f>
        <v>512 kcmil CU- HH Hollow</v>
      </c>
      <c r="AP86" s="1">
        <f>CONVERT(Table2[[#This Row],[GMR (ft)]],"ft","mm")</f>
        <v>16.79448</v>
      </c>
      <c r="AQ86" s="1">
        <f>CONVERT(Table2[[#This Row],[Outer Diameter (in)]],"in","mm")</f>
        <v>35.56</v>
      </c>
      <c r="AR86" s="1" cm="1">
        <f t="array" ref="AR86">INDEX(Table3[MOT (C)],Table2[[#This Row],[Type Index]])</f>
        <v>75</v>
      </c>
      <c r="AS86" s="1">
        <f>Table2[[#This Row],[DC Resistance @ 20C (Ω/mi)]]/CONVERT(1,"mi","km")</f>
        <v>6.8430961932315279E-2</v>
      </c>
      <c r="AT86" s="1">
        <f>Table2[[#This Row],[Approx Current Carrying Capacity (amps)]]/1000</f>
        <v>1.02</v>
      </c>
      <c r="AU86" s="1">
        <f>Table2[[#This Row],[DC Resistance
@ 20C (Ω/km)]]*(1+Table2[[#This Row],[alpha]]*(Table2[[#This Row],[MOT (C)]]-20))</f>
        <v>8.3640085376582018E-2</v>
      </c>
      <c r="AZ86" s="1"/>
    </row>
    <row r="87" spans="1:52" x14ac:dyDescent="0.25">
      <c r="A87" s="1" t="s">
        <v>5342</v>
      </c>
      <c r="B87" s="9">
        <v>500000</v>
      </c>
      <c r="M87" s="1">
        <v>0.115</v>
      </c>
      <c r="N87" s="1">
        <v>1.39</v>
      </c>
      <c r="O87" s="9">
        <v>21590</v>
      </c>
      <c r="P87" s="1">
        <v>8076</v>
      </c>
      <c r="Q87" s="1">
        <v>1005</v>
      </c>
      <c r="R87" s="1">
        <v>5.4699999999999999E-2</v>
      </c>
      <c r="S87" s="1">
        <v>0.11509999999999999</v>
      </c>
      <c r="T87" s="1">
        <v>0.11509999999999999</v>
      </c>
      <c r="U87" s="1">
        <v>0.1152</v>
      </c>
      <c r="V87" s="1">
        <v>0.1152</v>
      </c>
      <c r="W87" s="1">
        <v>0.12590000000000001</v>
      </c>
      <c r="X87" s="1">
        <v>0.126</v>
      </c>
      <c r="Y87" s="1">
        <v>0.126</v>
      </c>
      <c r="Z87" s="1">
        <v>0.126</v>
      </c>
      <c r="AA87" s="1">
        <v>0.1469</v>
      </c>
      <c r="AB87" s="1">
        <v>0.29399999999999998</v>
      </c>
      <c r="AC87" s="1">
        <v>0.35299999999999998</v>
      </c>
      <c r="AD87" s="1">
        <v>0.20300000000000001</v>
      </c>
      <c r="AE87" s="1">
        <v>0.1014</v>
      </c>
      <c r="AF87" s="1">
        <v>8.4500000000000006E-2</v>
      </c>
      <c r="AG87" s="1">
        <f>Table2[[#This Row],[DC]]</f>
        <v>0.11509999999999999</v>
      </c>
      <c r="AH87" s="1">
        <f>Table2[[#This Row],[DC Resistance @ 25C (Ω/mi)]]*(1+Table2[[#This Row],[alpha]]*(20-25))</f>
        <v>0.11277440449999999</v>
      </c>
      <c r="AI87" s="1">
        <f>Table2[[#This Row],[Outside Diameter (in)]]</f>
        <v>1.39</v>
      </c>
      <c r="AJ87" s="1">
        <f>Table2[[#This Row],[Geometric Mean
Radius at 60 Cycles (ft)]]</f>
        <v>5.4699999999999999E-2</v>
      </c>
      <c r="AK87" s="1">
        <f>MATCH(Table2[[#This Row],[Type]],Table3[Type],0)</f>
        <v>7</v>
      </c>
      <c r="AL87" s="1" cm="1">
        <f t="array" ref="AL87">INDEX(Table3[alpha],Table2[[#This Row],[Type Index]])</f>
        <v>4.0410000000000003E-3</v>
      </c>
      <c r="AM8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HH Hollow</v>
      </c>
      <c r="AN87" s="1">
        <f>IFERROR(0*MATCH(Table2[[#This Row],[ID]],$AM$4:AM86,0)+AN86+1,1)</f>
        <v>1</v>
      </c>
      <c r="AO87" s="1" t="str">
        <f>Table2[[#This Row],[ID]]&amp;IF(ISBLANK(Table2[[#This Row],[Uniqueness]]),""," - "&amp;Table2[[#This Row],[Uniqueness]])</f>
        <v>500 kcmil CU- HH Hollow - 1</v>
      </c>
      <c r="AP87" s="1">
        <f>CONVERT(Table2[[#This Row],[GMR (ft)]],"ft","mm")</f>
        <v>16.672560000000001</v>
      </c>
      <c r="AQ87" s="1">
        <f>CONVERT(Table2[[#This Row],[Outer Diameter (in)]],"in","mm")</f>
        <v>35.305999999999997</v>
      </c>
      <c r="AR87" s="1" cm="1">
        <f t="array" ref="AR87">INDEX(Table3[MOT (C)],Table2[[#This Row],[Type Index]])</f>
        <v>75</v>
      </c>
      <c r="AS87" s="1">
        <f>Table2[[#This Row],[DC Resistance @ 20C (Ω/mi)]]/CONVERT(1,"mi","km")</f>
        <v>7.0074766178020359E-2</v>
      </c>
      <c r="AT87" s="1">
        <f>Table2[[#This Row],[Approx Current Carrying Capacity (amps)]]/1000</f>
        <v>1.0049999999999999</v>
      </c>
      <c r="AU87" s="1">
        <f>Table2[[#This Row],[DC Resistance
@ 20C (Ω/km)]]*(1+Table2[[#This Row],[alpha]]*(Table2[[#This Row],[MOT (C)]]-20))</f>
        <v>8.564923333491628E-2</v>
      </c>
      <c r="AZ87" s="1"/>
    </row>
    <row r="88" spans="1:52" x14ac:dyDescent="0.25">
      <c r="A88" s="1" t="s">
        <v>5342</v>
      </c>
      <c r="B88" s="9">
        <v>500000</v>
      </c>
      <c r="M88" s="1">
        <v>0.109</v>
      </c>
      <c r="N88" s="1">
        <v>1.268</v>
      </c>
      <c r="O88" s="9">
        <v>21590</v>
      </c>
      <c r="P88" s="1">
        <v>8074</v>
      </c>
      <c r="Q88" s="1">
        <v>978</v>
      </c>
      <c r="R88" s="1">
        <v>4.9399999999999999E-2</v>
      </c>
      <c r="S88" s="1">
        <v>0.11509999999999999</v>
      </c>
      <c r="T88" s="1">
        <v>0.1152</v>
      </c>
      <c r="U88" s="1">
        <v>0.1152</v>
      </c>
      <c r="V88" s="1">
        <v>0.1152</v>
      </c>
      <c r="W88" s="1">
        <v>0.12590000000000001</v>
      </c>
      <c r="X88" s="1">
        <v>0.126</v>
      </c>
      <c r="Y88" s="1">
        <v>0.126</v>
      </c>
      <c r="Z88" s="1">
        <v>0.12609999999999999</v>
      </c>
      <c r="AA88" s="1">
        <v>0.15210000000000001</v>
      </c>
      <c r="AB88" s="1">
        <v>0.30399999999999999</v>
      </c>
      <c r="AC88" s="1">
        <v>0.36499999999999999</v>
      </c>
      <c r="AD88" s="1">
        <v>0.20899999999999999</v>
      </c>
      <c r="AE88" s="1">
        <v>0.1047</v>
      </c>
      <c r="AF88" s="1">
        <v>8.72E-2</v>
      </c>
      <c r="AG88" s="1">
        <f>Table2[[#This Row],[DC]]</f>
        <v>0.11509999999999999</v>
      </c>
      <c r="AH88" s="1">
        <f>Table2[[#This Row],[DC Resistance @ 25C (Ω/mi)]]*(1+Table2[[#This Row],[alpha]]*(20-25))</f>
        <v>0.11277440449999999</v>
      </c>
      <c r="AI88" s="1">
        <f>Table2[[#This Row],[Outside Diameter (in)]]</f>
        <v>1.268</v>
      </c>
      <c r="AJ88" s="1">
        <f>Table2[[#This Row],[Geometric Mean
Radius at 60 Cycles (ft)]]</f>
        <v>4.9399999999999999E-2</v>
      </c>
      <c r="AK88" s="1">
        <f>MATCH(Table2[[#This Row],[Type]],Table3[Type],0)</f>
        <v>7</v>
      </c>
      <c r="AL88" s="1" cm="1">
        <f t="array" ref="AL88">INDEX(Table3[alpha],Table2[[#This Row],[Type Index]])</f>
        <v>4.0410000000000003E-3</v>
      </c>
      <c r="AM8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HH Hollow</v>
      </c>
      <c r="AN88" s="1">
        <f>IFERROR(0*MATCH(Table2[[#This Row],[ID]],$AM$4:AM87,0)+AN87+1,1)</f>
        <v>2</v>
      </c>
      <c r="AO88" s="1" t="str">
        <f>Table2[[#This Row],[ID]]&amp;IF(ISBLANK(Table2[[#This Row],[Uniqueness]]),""," - "&amp;Table2[[#This Row],[Uniqueness]])</f>
        <v>500 kcmil CU- HH Hollow - 2</v>
      </c>
      <c r="AP88" s="1">
        <f>CONVERT(Table2[[#This Row],[GMR (ft)]],"ft","mm")</f>
        <v>15.057119999999999</v>
      </c>
      <c r="AQ88" s="1">
        <f>CONVERT(Table2[[#This Row],[Outer Diameter (in)]],"in","mm")</f>
        <v>32.2072</v>
      </c>
      <c r="AR88" s="1" cm="1">
        <f t="array" ref="AR88">INDEX(Table3[MOT (C)],Table2[[#This Row],[Type Index]])</f>
        <v>75</v>
      </c>
      <c r="AS88" s="1">
        <f>Table2[[#This Row],[DC Resistance @ 20C (Ω/mi)]]/CONVERT(1,"mi","km")</f>
        <v>7.0074766178020359E-2</v>
      </c>
      <c r="AT88" s="1">
        <f>Table2[[#This Row],[Approx Current Carrying Capacity (amps)]]/1000</f>
        <v>0.97799999999999998</v>
      </c>
      <c r="AU88" s="1">
        <f>Table2[[#This Row],[DC Resistance
@ 20C (Ω/km)]]*(1+Table2[[#This Row],[alpha]]*(Table2[[#This Row],[MOT (C)]]-20))</f>
        <v>8.564923333491628E-2</v>
      </c>
      <c r="AZ88" s="1"/>
    </row>
    <row r="89" spans="1:52" x14ac:dyDescent="0.25">
      <c r="A89" s="1" t="s">
        <v>5342</v>
      </c>
      <c r="B89" s="9">
        <v>500000</v>
      </c>
      <c r="M89" s="1">
        <v>0.13</v>
      </c>
      <c r="N89" s="1">
        <v>1.1000000000000001</v>
      </c>
      <c r="O89" s="1">
        <v>21590</v>
      </c>
      <c r="P89" s="1">
        <v>8068</v>
      </c>
      <c r="Q89" s="1">
        <v>937</v>
      </c>
      <c r="R89" s="1">
        <v>4.2000000000000003E-2</v>
      </c>
      <c r="S89" s="1">
        <v>0.115</v>
      </c>
      <c r="T89" s="1">
        <v>0.11509999999999999</v>
      </c>
      <c r="U89" s="1">
        <v>0.1152</v>
      </c>
      <c r="V89" s="1">
        <v>0.1153</v>
      </c>
      <c r="W89" s="1">
        <v>0.1258</v>
      </c>
      <c r="X89" s="1">
        <v>0.12590000000000001</v>
      </c>
      <c r="Y89" s="1">
        <v>0.126</v>
      </c>
      <c r="Z89" s="1">
        <v>0.126</v>
      </c>
      <c r="AA89" s="1">
        <v>0.1603</v>
      </c>
      <c r="AB89" s="1">
        <v>0.32100000000000001</v>
      </c>
      <c r="AC89" s="1">
        <v>0.38500000000000001</v>
      </c>
      <c r="AD89" s="1">
        <v>0.219</v>
      </c>
      <c r="AE89" s="1">
        <v>0.10979999999999999</v>
      </c>
      <c r="AF89" s="1">
        <v>9.1499999999999998E-2</v>
      </c>
      <c r="AG89" s="1">
        <f>Table2[[#This Row],[DC]]</f>
        <v>0.115</v>
      </c>
      <c r="AH89" s="1">
        <f>Table2[[#This Row],[DC Resistance @ 25C (Ω/mi)]]*(1+Table2[[#This Row],[alpha]]*(20-25))</f>
        <v>0.112676425</v>
      </c>
      <c r="AI89" s="1">
        <f>Table2[[#This Row],[Outside Diameter (in)]]</f>
        <v>1.1000000000000001</v>
      </c>
      <c r="AJ89" s="1">
        <f>Table2[[#This Row],[Geometric Mean
Radius at 60 Cycles (ft)]]</f>
        <v>4.2000000000000003E-2</v>
      </c>
      <c r="AK89" s="1">
        <f>MATCH(Table2[[#This Row],[Type]],Table3[Type],0)</f>
        <v>7</v>
      </c>
      <c r="AL89" s="1" cm="1">
        <f t="array" ref="AL89">INDEX(Table3[alpha],Table2[[#This Row],[Type Index]])</f>
        <v>4.0410000000000003E-3</v>
      </c>
      <c r="AM8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HH Hollow</v>
      </c>
      <c r="AN89" s="1">
        <f>IFERROR(0*MATCH(Table2[[#This Row],[ID]],$AM$4:AM88,0)+AN88+1,1)</f>
        <v>3</v>
      </c>
      <c r="AO89" s="1" t="str">
        <f>Table2[[#This Row],[ID]]&amp;IF(ISBLANK(Table2[[#This Row],[Uniqueness]]),""," - "&amp;Table2[[#This Row],[Uniqueness]])</f>
        <v>500 kcmil CU- HH Hollow - 3</v>
      </c>
      <c r="AP89" s="1">
        <f>CONVERT(Table2[[#This Row],[GMR (ft)]],"ft","mm")</f>
        <v>12.801600000000002</v>
      </c>
      <c r="AQ89" s="1">
        <f>CONVERT(Table2[[#This Row],[Outer Diameter (in)]],"in","mm")</f>
        <v>27.94</v>
      </c>
      <c r="AR89" s="1" cm="1">
        <f t="array" ref="AR89">INDEX(Table3[MOT (C)],Table2[[#This Row],[Type Index]])</f>
        <v>75</v>
      </c>
      <c r="AS89" s="1">
        <f>Table2[[#This Row],[DC Resistance @ 20C (Ω/mi)]]/CONVERT(1,"mi","km")</f>
        <v>7.0013884539290541E-2</v>
      </c>
      <c r="AT89" s="1">
        <f>Table2[[#This Row],[Approx Current Carrying Capacity (amps)]]/1000</f>
        <v>0.93700000000000006</v>
      </c>
      <c r="AU89" s="1">
        <f>Table2[[#This Row],[DC Resistance
@ 20C (Ω/km)]]*(1+Table2[[#This Row],[alpha]]*(Table2[[#This Row],[MOT (C)]]-20))</f>
        <v>8.5574820447570574E-2</v>
      </c>
      <c r="AZ89" s="1"/>
    </row>
    <row r="90" spans="1:52" x14ac:dyDescent="0.25">
      <c r="A90" s="1" t="s">
        <v>5342</v>
      </c>
      <c r="B90" s="9">
        <v>500000</v>
      </c>
      <c r="M90" s="1">
        <v>0.14399999999999999</v>
      </c>
      <c r="N90" s="1">
        <v>1.02</v>
      </c>
      <c r="O90" s="9">
        <v>21590</v>
      </c>
      <c r="P90" s="1">
        <v>8063</v>
      </c>
      <c r="Q90" s="1">
        <v>915</v>
      </c>
      <c r="R90" s="1">
        <v>3.8399999999999997E-2</v>
      </c>
      <c r="S90" s="1">
        <v>0.115</v>
      </c>
      <c r="T90" s="1">
        <v>0.115</v>
      </c>
      <c r="U90" s="1">
        <v>0.1152</v>
      </c>
      <c r="V90" s="1">
        <v>0.1152</v>
      </c>
      <c r="W90" s="1">
        <v>0.1258</v>
      </c>
      <c r="X90" s="1">
        <v>0.12590000000000001</v>
      </c>
      <c r="Y90" s="1">
        <v>0.126</v>
      </c>
      <c r="Z90" s="1">
        <v>0.12609999999999999</v>
      </c>
      <c r="AA90" s="1">
        <v>0.1648</v>
      </c>
      <c r="AB90" s="1">
        <v>0.33</v>
      </c>
      <c r="AC90" s="1">
        <v>0.39600000000000002</v>
      </c>
      <c r="AD90" s="1">
        <v>0.22500000000000001</v>
      </c>
      <c r="AE90" s="1">
        <v>0.1124</v>
      </c>
      <c r="AF90" s="1">
        <v>9.3700000000000006E-2</v>
      </c>
      <c r="AG90" s="1">
        <f>Table2[[#This Row],[DC]]</f>
        <v>0.115</v>
      </c>
      <c r="AH90" s="1">
        <f>Table2[[#This Row],[DC Resistance @ 25C (Ω/mi)]]*(1+Table2[[#This Row],[alpha]]*(20-25))</f>
        <v>0.112676425</v>
      </c>
      <c r="AI90" s="1">
        <f>Table2[[#This Row],[Outside Diameter (in)]]</f>
        <v>1.02</v>
      </c>
      <c r="AJ90" s="1">
        <f>Table2[[#This Row],[Geometric Mean
Radius at 60 Cycles (ft)]]</f>
        <v>3.8399999999999997E-2</v>
      </c>
      <c r="AK90" s="1">
        <f>MATCH(Table2[[#This Row],[Type]],Table3[Type],0)</f>
        <v>7</v>
      </c>
      <c r="AL90" s="1" cm="1">
        <f t="array" ref="AL90">INDEX(Table3[alpha],Table2[[#This Row],[Type Index]])</f>
        <v>4.0410000000000003E-3</v>
      </c>
      <c r="AM9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CU- HH Hollow</v>
      </c>
      <c r="AN90" s="1">
        <f>IFERROR(0*MATCH(Table2[[#This Row],[ID]],$AM$4:AM89,0)+AN89+1,1)</f>
        <v>4</v>
      </c>
      <c r="AO90" s="1" t="str">
        <f>Table2[[#This Row],[ID]]&amp;IF(ISBLANK(Table2[[#This Row],[Uniqueness]]),""," - "&amp;Table2[[#This Row],[Uniqueness]])</f>
        <v>500 kcmil CU- HH Hollow - 4</v>
      </c>
      <c r="AP90" s="1">
        <f>CONVERT(Table2[[#This Row],[GMR (ft)]],"ft","mm")</f>
        <v>11.704319999999999</v>
      </c>
      <c r="AQ90" s="1">
        <f>CONVERT(Table2[[#This Row],[Outer Diameter (in)]],"in","mm")</f>
        <v>25.908000000000001</v>
      </c>
      <c r="AR90" s="1" cm="1">
        <f t="array" ref="AR90">INDEX(Table3[MOT (C)],Table2[[#This Row],[Type Index]])</f>
        <v>75</v>
      </c>
      <c r="AS90" s="1">
        <f>Table2[[#This Row],[DC Resistance @ 20C (Ω/mi)]]/CONVERT(1,"mi","km")</f>
        <v>7.0013884539290541E-2</v>
      </c>
      <c r="AT90" s="1">
        <f>Table2[[#This Row],[Approx Current Carrying Capacity (amps)]]/1000</f>
        <v>0.91500000000000004</v>
      </c>
      <c r="AU90" s="1">
        <f>Table2[[#This Row],[DC Resistance
@ 20C (Ω/km)]]*(1+Table2[[#This Row],[alpha]]*(Table2[[#This Row],[MOT (C)]]-20))</f>
        <v>8.5574820447570574E-2</v>
      </c>
      <c r="AZ90" s="1"/>
    </row>
    <row r="91" spans="1:52" x14ac:dyDescent="0.25">
      <c r="A91" s="1" t="s">
        <v>5342</v>
      </c>
      <c r="B91" s="9">
        <v>450000</v>
      </c>
      <c r="M91" s="1">
        <v>0.111</v>
      </c>
      <c r="N91" s="1">
        <v>1.3169999999999999</v>
      </c>
      <c r="O91" s="9">
        <v>19430</v>
      </c>
      <c r="P91" s="1">
        <v>7268</v>
      </c>
      <c r="Q91" s="1">
        <v>939</v>
      </c>
      <c r="R91" s="1">
        <v>5.1799999999999999E-2</v>
      </c>
      <c r="S91" s="1">
        <v>0.12790000000000001</v>
      </c>
      <c r="T91" s="1">
        <v>0.128</v>
      </c>
      <c r="U91" s="1">
        <v>0.128</v>
      </c>
      <c r="V91" s="1">
        <v>0.128</v>
      </c>
      <c r="W91" s="1">
        <v>0.14000000000000001</v>
      </c>
      <c r="X91" s="1">
        <v>0.1401</v>
      </c>
      <c r="Y91" s="1">
        <v>0.1401</v>
      </c>
      <c r="Z91" s="1">
        <v>0.1401</v>
      </c>
      <c r="AA91" s="1">
        <v>0.14960000000000001</v>
      </c>
      <c r="AB91" s="1">
        <v>0.29899999999999999</v>
      </c>
      <c r="AC91" s="1">
        <v>0.35899999999999999</v>
      </c>
      <c r="AD91" s="1">
        <v>0.20699999999999999</v>
      </c>
      <c r="AE91" s="1">
        <v>0.1033</v>
      </c>
      <c r="AF91" s="1">
        <v>8.6099999999999996E-2</v>
      </c>
      <c r="AG91" s="1">
        <f>Table2[[#This Row],[DC]]</f>
        <v>0.12790000000000001</v>
      </c>
      <c r="AH91" s="1">
        <f>Table2[[#This Row],[DC Resistance @ 25C (Ω/mi)]]*(1+Table2[[#This Row],[alpha]]*(20-25))</f>
        <v>0.1253157805</v>
      </c>
      <c r="AI91" s="1">
        <f>Table2[[#This Row],[Outside Diameter (in)]]</f>
        <v>1.3169999999999999</v>
      </c>
      <c r="AJ91" s="1">
        <f>Table2[[#This Row],[Geometric Mean
Radius at 60 Cycles (ft)]]</f>
        <v>5.1799999999999999E-2</v>
      </c>
      <c r="AK91" s="1">
        <f>MATCH(Table2[[#This Row],[Type]],Table3[Type],0)</f>
        <v>7</v>
      </c>
      <c r="AL91" s="1" cm="1">
        <f t="array" ref="AL91">INDEX(Table3[alpha],Table2[[#This Row],[Type Index]])</f>
        <v>4.0410000000000003E-3</v>
      </c>
      <c r="AM9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450 kcmil CU- HH Hollow</v>
      </c>
      <c r="AN91" s="1">
        <f>IFERROR(0*MATCH(Table2[[#This Row],[ID]],$AM$4:AM90,0)+AN90+1,1)</f>
        <v>1</v>
      </c>
      <c r="AO91" s="1" t="str">
        <f>Table2[[#This Row],[ID]]&amp;IF(ISBLANK(Table2[[#This Row],[Uniqueness]]),""," - "&amp;Table2[[#This Row],[Uniqueness]])</f>
        <v>450 kcmil CU- HH Hollow - 1</v>
      </c>
      <c r="AP91" s="1">
        <f>CONVERT(Table2[[#This Row],[GMR (ft)]],"ft","mm")</f>
        <v>15.788639999999999</v>
      </c>
      <c r="AQ91" s="1">
        <f>CONVERT(Table2[[#This Row],[Outer Diameter (in)]],"in","mm")</f>
        <v>33.451799999999999</v>
      </c>
      <c r="AR91" s="1" cm="1">
        <f t="array" ref="AR91">INDEX(Table3[MOT (C)],Table2[[#This Row],[Type Index]])</f>
        <v>75</v>
      </c>
      <c r="AS91" s="1">
        <f>Table2[[#This Row],[DC Resistance @ 20C (Ω/mi)]]/CONVERT(1,"mi","km")</f>
        <v>7.7867615935437048E-2</v>
      </c>
      <c r="AT91" s="1">
        <f>Table2[[#This Row],[Approx Current Carrying Capacity (amps)]]/1000</f>
        <v>0.93899999999999995</v>
      </c>
      <c r="AU91" s="1">
        <f>Table2[[#This Row],[DC Resistance
@ 20C (Ω/km)]]*(1+Table2[[#This Row],[alpha]]*(Table2[[#This Row],[MOT (C)]]-20))</f>
        <v>9.5174082915167615E-2</v>
      </c>
      <c r="AZ91" s="1"/>
    </row>
    <row r="92" spans="1:52" x14ac:dyDescent="0.25">
      <c r="A92" s="1" t="s">
        <v>5342</v>
      </c>
      <c r="B92" s="9">
        <v>450000</v>
      </c>
      <c r="M92" s="1">
        <v>0.105</v>
      </c>
      <c r="N92" s="1">
        <v>1.1879999999999999</v>
      </c>
      <c r="O92" s="9">
        <v>19430</v>
      </c>
      <c r="P92" s="1">
        <v>7266</v>
      </c>
      <c r="Q92" s="1">
        <v>910</v>
      </c>
      <c r="R92" s="1">
        <v>4.6199999999999998E-2</v>
      </c>
      <c r="S92" s="1">
        <v>0.1278</v>
      </c>
      <c r="T92" s="1">
        <v>0.12790000000000001</v>
      </c>
      <c r="U92" s="1">
        <v>0.12790000000000001</v>
      </c>
      <c r="V92" s="1">
        <v>0.128</v>
      </c>
      <c r="W92" s="1">
        <v>0.1399</v>
      </c>
      <c r="X92" s="1">
        <v>0.14000000000000001</v>
      </c>
      <c r="Y92" s="1">
        <v>0.14000000000000001</v>
      </c>
      <c r="Z92" s="1">
        <v>0.1401</v>
      </c>
      <c r="AA92" s="1">
        <v>0.15540000000000001</v>
      </c>
      <c r="AB92" s="1">
        <v>0.311</v>
      </c>
      <c r="AC92" s="1">
        <v>0.373</v>
      </c>
      <c r="AD92" s="1">
        <v>0.214</v>
      </c>
      <c r="AE92" s="1">
        <v>0.107</v>
      </c>
      <c r="AF92" s="1">
        <v>8.9200000000000002E-2</v>
      </c>
      <c r="AG92" s="1">
        <f>Table2[[#This Row],[DC]]</f>
        <v>0.1278</v>
      </c>
      <c r="AH92" s="1">
        <f>Table2[[#This Row],[DC Resistance @ 25C (Ω/mi)]]*(1+Table2[[#This Row],[alpha]]*(20-25))</f>
        <v>0.12521780099999999</v>
      </c>
      <c r="AI92" s="1">
        <f>Table2[[#This Row],[Outside Diameter (in)]]</f>
        <v>1.1879999999999999</v>
      </c>
      <c r="AJ92" s="1">
        <f>Table2[[#This Row],[Geometric Mean
Radius at 60 Cycles (ft)]]</f>
        <v>4.6199999999999998E-2</v>
      </c>
      <c r="AK92" s="1">
        <f>MATCH(Table2[[#This Row],[Type]],Table3[Type],0)</f>
        <v>7</v>
      </c>
      <c r="AL92" s="1" cm="1">
        <f t="array" ref="AL92">INDEX(Table3[alpha],Table2[[#This Row],[Type Index]])</f>
        <v>4.0410000000000003E-3</v>
      </c>
      <c r="AM9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450 kcmil CU- HH Hollow</v>
      </c>
      <c r="AN92" s="1">
        <f>IFERROR(0*MATCH(Table2[[#This Row],[ID]],$AM$4:AM91,0)+AN91+1,1)</f>
        <v>2</v>
      </c>
      <c r="AO92" s="1" t="str">
        <f>Table2[[#This Row],[ID]]&amp;IF(ISBLANK(Table2[[#This Row],[Uniqueness]]),""," - "&amp;Table2[[#This Row],[Uniqueness]])</f>
        <v>450 kcmil CU- HH Hollow - 2</v>
      </c>
      <c r="AP92" s="1">
        <f>CONVERT(Table2[[#This Row],[GMR (ft)]],"ft","mm")</f>
        <v>14.081760000000001</v>
      </c>
      <c r="AQ92" s="1">
        <f>CONVERT(Table2[[#This Row],[Outer Diameter (in)]],"in","mm")</f>
        <v>30.1752</v>
      </c>
      <c r="AR92" s="1" cm="1">
        <f t="array" ref="AR92">INDEX(Table3[MOT (C)],Table2[[#This Row],[Type Index]])</f>
        <v>75</v>
      </c>
      <c r="AS92" s="1">
        <f>Table2[[#This Row],[DC Resistance @ 20C (Ω/mi)]]/CONVERT(1,"mi","km")</f>
        <v>7.7806734296707217E-2</v>
      </c>
      <c r="AT92" s="1">
        <f>Table2[[#This Row],[Approx Current Carrying Capacity (amps)]]/1000</f>
        <v>0.91</v>
      </c>
      <c r="AU92" s="1">
        <f>Table2[[#This Row],[DC Resistance
@ 20C (Ω/km)]]*(1+Table2[[#This Row],[alpha]]*(Table2[[#This Row],[MOT (C)]]-20))</f>
        <v>9.5099670027821881E-2</v>
      </c>
      <c r="AZ92" s="1"/>
    </row>
    <row r="93" spans="1:52" x14ac:dyDescent="0.25">
      <c r="A93" s="1" t="s">
        <v>5342</v>
      </c>
      <c r="B93" s="9">
        <v>400000</v>
      </c>
      <c r="M93" s="1">
        <v>0.106</v>
      </c>
      <c r="N93" s="1">
        <v>1.218</v>
      </c>
      <c r="O93" s="9">
        <v>17270</v>
      </c>
      <c r="P93" s="1">
        <v>6460</v>
      </c>
      <c r="Q93" s="1">
        <v>864</v>
      </c>
      <c r="R93" s="1">
        <v>4.7800000000000002E-2</v>
      </c>
      <c r="S93" s="1">
        <v>0.1439</v>
      </c>
      <c r="T93" s="1">
        <v>0.14399999999999999</v>
      </c>
      <c r="U93" s="1">
        <v>0.14399999999999999</v>
      </c>
      <c r="V93" s="1">
        <v>0.14399999999999999</v>
      </c>
      <c r="W93" s="1">
        <v>0.1575</v>
      </c>
      <c r="X93" s="1">
        <v>0.15759999999999999</v>
      </c>
      <c r="Y93" s="1">
        <v>0.15759999999999999</v>
      </c>
      <c r="Z93" s="1">
        <v>0.15759999999999999</v>
      </c>
      <c r="AA93" s="1">
        <v>0.1537</v>
      </c>
      <c r="AB93" s="1">
        <v>0.307</v>
      </c>
      <c r="AC93" s="1">
        <v>0.36899999999999999</v>
      </c>
      <c r="AD93" s="1">
        <v>0.21199999999999999</v>
      </c>
      <c r="AE93" s="1">
        <v>0.1061</v>
      </c>
      <c r="AF93" s="1">
        <v>8.8400000000000006E-2</v>
      </c>
      <c r="AG93" s="1">
        <f>Table2[[#This Row],[DC]]</f>
        <v>0.1439</v>
      </c>
      <c r="AH93" s="1">
        <f>Table2[[#This Row],[DC Resistance @ 25C (Ω/mi)]]*(1+Table2[[#This Row],[alpha]]*(20-25))</f>
        <v>0.14099250050000001</v>
      </c>
      <c r="AI93" s="1">
        <f>Table2[[#This Row],[Outside Diameter (in)]]</f>
        <v>1.218</v>
      </c>
      <c r="AJ93" s="1">
        <f>Table2[[#This Row],[Geometric Mean
Radius at 60 Cycles (ft)]]</f>
        <v>4.7800000000000002E-2</v>
      </c>
      <c r="AK93" s="1">
        <f>MATCH(Table2[[#This Row],[Type]],Table3[Type],0)</f>
        <v>7</v>
      </c>
      <c r="AL93" s="1" cm="1">
        <f t="array" ref="AL93">INDEX(Table3[alpha],Table2[[#This Row],[Type Index]])</f>
        <v>4.0410000000000003E-3</v>
      </c>
      <c r="AM9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400 kcmil CU- HH Hollow</v>
      </c>
      <c r="AN93" s="1">
        <f>IFERROR(0*MATCH(Table2[[#This Row],[ID]],$AM$4:AM92,0)+AN92+1,1)</f>
        <v>1</v>
      </c>
      <c r="AO93" s="1" t="str">
        <f>Table2[[#This Row],[ID]]&amp;IF(ISBLANK(Table2[[#This Row],[Uniqueness]]),""," - "&amp;Table2[[#This Row],[Uniqueness]])</f>
        <v>400 kcmil CU- HH Hollow - 1</v>
      </c>
      <c r="AP93" s="1">
        <f>CONVERT(Table2[[#This Row],[GMR (ft)]],"ft","mm")</f>
        <v>14.56944</v>
      </c>
      <c r="AQ93" s="1">
        <f>CONVERT(Table2[[#This Row],[Outer Diameter (in)]],"in","mm")</f>
        <v>30.937200000000001</v>
      </c>
      <c r="AR93" s="1" cm="1">
        <f t="array" ref="AR93">INDEX(Table3[MOT (C)],Table2[[#This Row],[Type Index]])</f>
        <v>75</v>
      </c>
      <c r="AS93" s="1">
        <f>Table2[[#This Row],[DC Resistance @ 20C (Ω/mi)]]/CONVERT(1,"mi","km")</f>
        <v>8.7608678132207907E-2</v>
      </c>
      <c r="AT93" s="1">
        <f>Table2[[#This Row],[Approx Current Carrying Capacity (amps)]]/1000</f>
        <v>0.86399999999999999</v>
      </c>
      <c r="AU93" s="1">
        <f>Table2[[#This Row],[DC Resistance
@ 20C (Ω/km)]]*(1+Table2[[#This Row],[alpha]]*(Table2[[#This Row],[MOT (C)]]-20))</f>
        <v>0.10708014489048179</v>
      </c>
      <c r="AZ93" s="1"/>
    </row>
    <row r="94" spans="1:52" x14ac:dyDescent="0.25">
      <c r="A94" s="1" t="s">
        <v>5342</v>
      </c>
      <c r="B94" s="9">
        <v>400000</v>
      </c>
      <c r="M94" s="1">
        <v>0.1</v>
      </c>
      <c r="N94" s="1">
        <v>1.103</v>
      </c>
      <c r="O94" s="9">
        <v>17270</v>
      </c>
      <c r="P94" s="1">
        <v>6458</v>
      </c>
      <c r="Q94" s="1">
        <v>838</v>
      </c>
      <c r="R94" s="1">
        <v>4.2799999999999998E-2</v>
      </c>
      <c r="S94" s="1">
        <v>0.14380000000000001</v>
      </c>
      <c r="T94" s="1">
        <v>0.1439</v>
      </c>
      <c r="U94" s="1">
        <v>0.1439</v>
      </c>
      <c r="V94" s="1">
        <v>0.14399999999999999</v>
      </c>
      <c r="W94" s="1">
        <v>0.15740000000000001</v>
      </c>
      <c r="X94" s="1">
        <v>0.1575</v>
      </c>
      <c r="Y94" s="1">
        <v>0.1575</v>
      </c>
      <c r="Z94" s="1">
        <v>0.15759999999999999</v>
      </c>
      <c r="AA94" s="1">
        <v>0.1593</v>
      </c>
      <c r="AB94" s="1">
        <v>0.31900000000000001</v>
      </c>
      <c r="AC94" s="1">
        <v>0.38200000000000001</v>
      </c>
      <c r="AD94" s="1">
        <v>0.219</v>
      </c>
      <c r="AE94" s="1">
        <v>0.10970000000000001</v>
      </c>
      <c r="AF94" s="1">
        <v>9.1399999999999995E-2</v>
      </c>
      <c r="AG94" s="1">
        <f>Table2[[#This Row],[DC]]</f>
        <v>0.14380000000000001</v>
      </c>
      <c r="AH94" s="1">
        <f>Table2[[#This Row],[DC Resistance @ 25C (Ω/mi)]]*(1+Table2[[#This Row],[alpha]]*(20-25))</f>
        <v>0.14089452099999999</v>
      </c>
      <c r="AI94" s="1">
        <f>Table2[[#This Row],[Outside Diameter (in)]]</f>
        <v>1.103</v>
      </c>
      <c r="AJ94" s="1">
        <f>Table2[[#This Row],[Geometric Mean
Radius at 60 Cycles (ft)]]</f>
        <v>4.2799999999999998E-2</v>
      </c>
      <c r="AK94" s="1">
        <f>MATCH(Table2[[#This Row],[Type]],Table3[Type],0)</f>
        <v>7</v>
      </c>
      <c r="AL94" s="1" cm="1">
        <f t="array" ref="AL94">INDEX(Table3[alpha],Table2[[#This Row],[Type Index]])</f>
        <v>4.0410000000000003E-3</v>
      </c>
      <c r="AM9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400 kcmil CU- HH Hollow</v>
      </c>
      <c r="AN94" s="1">
        <f>IFERROR(0*MATCH(Table2[[#This Row],[ID]],$AM$4:AM93,0)+AN93+1,1)</f>
        <v>2</v>
      </c>
      <c r="AO94" s="1" t="str">
        <f>Table2[[#This Row],[ID]]&amp;IF(ISBLANK(Table2[[#This Row],[Uniqueness]]),""," - "&amp;Table2[[#This Row],[Uniqueness]])</f>
        <v>400 kcmil CU- HH Hollow - 2</v>
      </c>
      <c r="AP94" s="1">
        <f>CONVERT(Table2[[#This Row],[GMR (ft)]],"ft","mm")</f>
        <v>13.045440000000001</v>
      </c>
      <c r="AQ94" s="1">
        <f>CONVERT(Table2[[#This Row],[Outer Diameter (in)]],"in","mm")</f>
        <v>28.016200000000001</v>
      </c>
      <c r="AR94" s="1" cm="1">
        <f t="array" ref="AR94">INDEX(Table3[MOT (C)],Table2[[#This Row],[Type Index]])</f>
        <v>75</v>
      </c>
      <c r="AS94" s="1">
        <f>Table2[[#This Row],[DC Resistance @ 20C (Ω/mi)]]/CONVERT(1,"mi","km")</f>
        <v>8.7547796493478075E-2</v>
      </c>
      <c r="AT94" s="1">
        <f>Table2[[#This Row],[Approx Current Carrying Capacity (amps)]]/1000</f>
        <v>0.83799999999999997</v>
      </c>
      <c r="AU94" s="1">
        <f>Table2[[#This Row],[DC Resistance
@ 20C (Ω/km)]]*(1+Table2[[#This Row],[alpha]]*(Table2[[#This Row],[MOT (C)]]-20))</f>
        <v>0.10700573200313605</v>
      </c>
      <c r="AZ94" s="1"/>
    </row>
    <row r="95" spans="1:52" x14ac:dyDescent="0.25">
      <c r="A95" s="1" t="s">
        <v>5342</v>
      </c>
      <c r="B95" s="9">
        <v>350000</v>
      </c>
      <c r="M95" s="1">
        <v>0.10199999999999999</v>
      </c>
      <c r="N95" s="1">
        <v>1.1279999999999999</v>
      </c>
      <c r="O95" s="9">
        <v>15110</v>
      </c>
      <c r="P95" s="1">
        <v>5653</v>
      </c>
      <c r="Q95" s="1">
        <v>790</v>
      </c>
      <c r="R95" s="1">
        <v>4.4299999999999999E-2</v>
      </c>
      <c r="S95" s="1">
        <v>0.16439999999999999</v>
      </c>
      <c r="T95" s="1">
        <v>0.16450000000000001</v>
      </c>
      <c r="U95" s="1">
        <v>0.16450000000000001</v>
      </c>
      <c r="V95" s="1">
        <v>0.16450000000000001</v>
      </c>
      <c r="W95" s="1">
        <v>0.1799</v>
      </c>
      <c r="X95" s="1">
        <v>0.18</v>
      </c>
      <c r="Y95" s="1">
        <v>0.18</v>
      </c>
      <c r="Z95" s="1">
        <v>0.18</v>
      </c>
      <c r="AA95" s="1">
        <v>0.15759999999999999</v>
      </c>
      <c r="AB95" s="1">
        <v>0.315</v>
      </c>
      <c r="AC95" s="1">
        <v>0.378</v>
      </c>
      <c r="AD95" s="1">
        <v>0.218</v>
      </c>
      <c r="AE95" s="1">
        <v>0.1089</v>
      </c>
      <c r="AF95" s="1">
        <v>9.0700000000000003E-2</v>
      </c>
      <c r="AG95" s="1">
        <f>Table2[[#This Row],[DC]]</f>
        <v>0.16439999999999999</v>
      </c>
      <c r="AH95" s="1">
        <f>Table2[[#This Row],[DC Resistance @ 25C (Ω/mi)]]*(1+Table2[[#This Row],[alpha]]*(20-25))</f>
        <v>0.16107829799999998</v>
      </c>
      <c r="AI95" s="1">
        <f>Table2[[#This Row],[Outside Diameter (in)]]</f>
        <v>1.1279999999999999</v>
      </c>
      <c r="AJ95" s="1">
        <f>Table2[[#This Row],[Geometric Mean
Radius at 60 Cycles (ft)]]</f>
        <v>4.4299999999999999E-2</v>
      </c>
      <c r="AK95" s="1">
        <f>MATCH(Table2[[#This Row],[Type]],Table3[Type],0)</f>
        <v>7</v>
      </c>
      <c r="AL95" s="1" cm="1">
        <f t="array" ref="AL95">INDEX(Table3[alpha],Table2[[#This Row],[Type Index]])</f>
        <v>4.0410000000000003E-3</v>
      </c>
      <c r="AM9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kcmil CU- HH Hollow</v>
      </c>
      <c r="AN95" s="1">
        <f>IFERROR(0*MATCH(Table2[[#This Row],[ID]],$AM$4:AM94,0)+AN94+1,1)</f>
        <v>1</v>
      </c>
      <c r="AO95" s="1" t="str">
        <f>Table2[[#This Row],[ID]]&amp;IF(ISBLANK(Table2[[#This Row],[Uniqueness]]),""," - "&amp;Table2[[#This Row],[Uniqueness]])</f>
        <v>350 kcmil CU- HH Hollow - 1</v>
      </c>
      <c r="AP95" s="1">
        <f>CONVERT(Table2[[#This Row],[GMR (ft)]],"ft","mm")</f>
        <v>13.50264</v>
      </c>
      <c r="AQ95" s="1">
        <f>CONVERT(Table2[[#This Row],[Outer Diameter (in)]],"in","mm")</f>
        <v>28.651200000000003</v>
      </c>
      <c r="AR95" s="1" cm="1">
        <f t="array" ref="AR95">INDEX(Table3[MOT (C)],Table2[[#This Row],[Type Index]])</f>
        <v>75</v>
      </c>
      <c r="AS95" s="1">
        <f>Table2[[#This Row],[DC Resistance @ 20C (Ω/mi)]]/CONVERT(1,"mi","km")</f>
        <v>0.10008941407182055</v>
      </c>
      <c r="AT95" s="1">
        <f>Table2[[#This Row],[Approx Current Carrying Capacity (amps)]]/1000</f>
        <v>0.79</v>
      </c>
      <c r="AU95" s="1">
        <f>Table2[[#This Row],[DC Resistance
@ 20C (Ω/km)]]*(1+Table2[[#This Row],[alpha]]*(Table2[[#This Row],[MOT (C)]]-20))</f>
        <v>0.12233478679635304</v>
      </c>
      <c r="AZ95" s="1"/>
    </row>
    <row r="96" spans="1:52" x14ac:dyDescent="0.25">
      <c r="A96" s="1" t="s">
        <v>5342</v>
      </c>
      <c r="B96" s="9">
        <v>350000</v>
      </c>
      <c r="M96" s="1">
        <v>9.6000000000000002E-2</v>
      </c>
      <c r="N96" s="1">
        <v>1.014</v>
      </c>
      <c r="O96" s="9">
        <v>15110</v>
      </c>
      <c r="P96" s="1">
        <v>5650</v>
      </c>
      <c r="Q96" s="1">
        <v>764</v>
      </c>
      <c r="R96" s="1">
        <v>3.9300000000000002E-2</v>
      </c>
      <c r="S96" s="1">
        <v>0.16439999999999999</v>
      </c>
      <c r="T96" s="1">
        <v>0.16450000000000001</v>
      </c>
      <c r="U96" s="1">
        <v>0.16450000000000001</v>
      </c>
      <c r="V96" s="1">
        <v>0.1646</v>
      </c>
      <c r="W96" s="1">
        <v>0.1799</v>
      </c>
      <c r="X96" s="1">
        <v>0.18</v>
      </c>
      <c r="Y96" s="1">
        <v>0.18</v>
      </c>
      <c r="Z96" s="1">
        <v>0.18010000000000001</v>
      </c>
      <c r="AA96" s="1">
        <v>0.16370000000000001</v>
      </c>
      <c r="AB96" s="1">
        <v>0.32800000000000001</v>
      </c>
      <c r="AC96" s="1">
        <v>0.39300000000000002</v>
      </c>
      <c r="AD96" s="1">
        <v>0.22500000000000001</v>
      </c>
      <c r="AE96" s="1">
        <v>0.11269999999999999</v>
      </c>
      <c r="AF96" s="1">
        <v>9.3899999999999997E-2</v>
      </c>
      <c r="AG96" s="1">
        <f>Table2[[#This Row],[DC]]</f>
        <v>0.16439999999999999</v>
      </c>
      <c r="AH96" s="1">
        <f>Table2[[#This Row],[DC Resistance @ 25C (Ω/mi)]]*(1+Table2[[#This Row],[alpha]]*(20-25))</f>
        <v>0.16107829799999998</v>
      </c>
      <c r="AI96" s="1">
        <f>Table2[[#This Row],[Outside Diameter (in)]]</f>
        <v>1.014</v>
      </c>
      <c r="AJ96" s="1">
        <f>Table2[[#This Row],[Geometric Mean
Radius at 60 Cycles (ft)]]</f>
        <v>3.9300000000000002E-2</v>
      </c>
      <c r="AK96" s="1">
        <f>MATCH(Table2[[#This Row],[Type]],Table3[Type],0)</f>
        <v>7</v>
      </c>
      <c r="AL96" s="1" cm="1">
        <f t="array" ref="AL96">INDEX(Table3[alpha],Table2[[#This Row],[Type Index]])</f>
        <v>4.0410000000000003E-3</v>
      </c>
      <c r="AM9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kcmil CU- HH Hollow</v>
      </c>
      <c r="AN96" s="1">
        <f>IFERROR(0*MATCH(Table2[[#This Row],[ID]],$AM$4:AM95,0)+AN95+1,1)</f>
        <v>2</v>
      </c>
      <c r="AO96" s="1" t="str">
        <f>Table2[[#This Row],[ID]]&amp;IF(ISBLANK(Table2[[#This Row],[Uniqueness]]),""," - "&amp;Table2[[#This Row],[Uniqueness]])</f>
        <v>350 kcmil CU- HH Hollow - 2</v>
      </c>
      <c r="AP96" s="1">
        <f>CONVERT(Table2[[#This Row],[GMR (ft)]],"ft","mm")</f>
        <v>11.97864</v>
      </c>
      <c r="AQ96" s="1">
        <f>CONVERT(Table2[[#This Row],[Outer Diameter (in)]],"in","mm")</f>
        <v>25.755600000000001</v>
      </c>
      <c r="AR96" s="1" cm="1">
        <f t="array" ref="AR96">INDEX(Table3[MOT (C)],Table2[[#This Row],[Type Index]])</f>
        <v>75</v>
      </c>
      <c r="AS96" s="1">
        <f>Table2[[#This Row],[DC Resistance @ 20C (Ω/mi)]]/CONVERT(1,"mi","km")</f>
        <v>0.10008941407182055</v>
      </c>
      <c r="AT96" s="1">
        <f>Table2[[#This Row],[Approx Current Carrying Capacity (amps)]]/1000</f>
        <v>0.76400000000000001</v>
      </c>
      <c r="AU96" s="1">
        <f>Table2[[#This Row],[DC Resistance
@ 20C (Ω/km)]]*(1+Table2[[#This Row],[alpha]]*(Table2[[#This Row],[MOT (C)]]-20))</f>
        <v>0.12233478679635304</v>
      </c>
      <c r="AZ96" s="1"/>
    </row>
    <row r="97" spans="1:52" x14ac:dyDescent="0.25">
      <c r="A97" s="1" t="s">
        <v>5342</v>
      </c>
      <c r="B97" s="9">
        <v>300000</v>
      </c>
      <c r="M97" s="1">
        <v>9.6000000000000002E-2</v>
      </c>
      <c r="N97" s="1">
        <v>1.02</v>
      </c>
      <c r="O97" s="9">
        <v>12950</v>
      </c>
      <c r="P97" s="1">
        <v>4845</v>
      </c>
      <c r="Q97" s="1">
        <v>709</v>
      </c>
      <c r="R97" s="1">
        <v>3.9899999999999998E-2</v>
      </c>
      <c r="S97" s="1">
        <v>0.1918</v>
      </c>
      <c r="T97" s="1">
        <v>0.19189999999999999</v>
      </c>
      <c r="U97" s="1">
        <v>0.19189999999999999</v>
      </c>
      <c r="V97" s="1">
        <v>0.19189999999999999</v>
      </c>
      <c r="W97" s="1">
        <v>0.21</v>
      </c>
      <c r="X97" s="1">
        <v>0.21</v>
      </c>
      <c r="Y97" s="1">
        <v>0.21</v>
      </c>
      <c r="Z97" s="1">
        <v>0.21</v>
      </c>
      <c r="AA97" s="1">
        <v>0.1628</v>
      </c>
      <c r="AB97" s="1">
        <v>0.32600000000000001</v>
      </c>
      <c r="AC97" s="1">
        <v>0.39100000000000001</v>
      </c>
      <c r="AD97" s="1">
        <v>0.22500000000000001</v>
      </c>
      <c r="AE97" s="1">
        <v>0.1124</v>
      </c>
      <c r="AF97" s="1">
        <v>9.3700000000000006E-2</v>
      </c>
      <c r="AG97" s="1">
        <f>Table2[[#This Row],[DC]]</f>
        <v>0.1918</v>
      </c>
      <c r="AH97" s="1">
        <f>Table2[[#This Row],[DC Resistance @ 25C (Ω/mi)]]*(1+Table2[[#This Row],[alpha]]*(20-25))</f>
        <v>0.18792468099999998</v>
      </c>
      <c r="AI97" s="1">
        <f>Table2[[#This Row],[Outside Diameter (in)]]</f>
        <v>1.02</v>
      </c>
      <c r="AJ97" s="1">
        <f>Table2[[#This Row],[Geometric Mean
Radius at 60 Cycles (ft)]]</f>
        <v>3.9899999999999998E-2</v>
      </c>
      <c r="AK97" s="1">
        <f>MATCH(Table2[[#This Row],[Type]],Table3[Type],0)</f>
        <v>7</v>
      </c>
      <c r="AL97" s="1" cm="1">
        <f t="array" ref="AL97">INDEX(Table3[alpha],Table2[[#This Row],[Type Index]])</f>
        <v>4.0410000000000003E-3</v>
      </c>
      <c r="AM9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CU- HH Hollow</v>
      </c>
      <c r="AN97" s="1">
        <f>IFERROR(0*MATCH(Table2[[#This Row],[ID]],$AM$4:AM96,0)+AN96+1,1)</f>
        <v>1</v>
      </c>
      <c r="AO97" s="1" t="str">
        <f>Table2[[#This Row],[ID]]&amp;IF(ISBLANK(Table2[[#This Row],[Uniqueness]]),""," - "&amp;Table2[[#This Row],[Uniqueness]])</f>
        <v>300 kcmil CU- HH Hollow - 1</v>
      </c>
      <c r="AP97" s="1">
        <f>CONVERT(Table2[[#This Row],[GMR (ft)]],"ft","mm")</f>
        <v>12.161519999999999</v>
      </c>
      <c r="AQ97" s="1">
        <f>CONVERT(Table2[[#This Row],[Outer Diameter (in)]],"in","mm")</f>
        <v>25.908000000000001</v>
      </c>
      <c r="AR97" s="1" cm="1">
        <f t="array" ref="AR97">INDEX(Table3[MOT (C)],Table2[[#This Row],[Type Index]])</f>
        <v>75</v>
      </c>
      <c r="AS97" s="1">
        <f>Table2[[#This Row],[DC Resistance @ 20C (Ω/mi)]]/CONVERT(1,"mi","km")</f>
        <v>0.11677098308379065</v>
      </c>
      <c r="AT97" s="1">
        <f>Table2[[#This Row],[Approx Current Carrying Capacity (amps)]]/1000</f>
        <v>0.70899999999999996</v>
      </c>
      <c r="AU97" s="1">
        <f>Table2[[#This Row],[DC Resistance
@ 20C (Ω/km)]]*(1+Table2[[#This Row],[alpha]]*(Table2[[#This Row],[MOT (C)]]-20))</f>
        <v>0.14272391792907854</v>
      </c>
      <c r="AZ97" s="1"/>
    </row>
    <row r="98" spans="1:52" x14ac:dyDescent="0.25">
      <c r="A98" s="1" t="s">
        <v>5342</v>
      </c>
      <c r="B98" s="9">
        <v>300000</v>
      </c>
      <c r="M98" s="1">
        <v>9.0999999999999998E-2</v>
      </c>
      <c r="N98" s="1">
        <v>0.91900000000000004</v>
      </c>
      <c r="O98" s="9">
        <v>12950</v>
      </c>
      <c r="P98" s="1">
        <v>4843</v>
      </c>
      <c r="Q98" s="1">
        <v>687</v>
      </c>
      <c r="R98" s="1">
        <v>3.5499999999999997E-2</v>
      </c>
      <c r="S98" s="1">
        <v>0.19170000000000001</v>
      </c>
      <c r="T98" s="1">
        <v>0.1918</v>
      </c>
      <c r="U98" s="1">
        <v>0.1918</v>
      </c>
      <c r="V98" s="1">
        <v>0.19189999999999999</v>
      </c>
      <c r="W98" s="1">
        <v>0.21</v>
      </c>
      <c r="X98" s="1">
        <v>0.21</v>
      </c>
      <c r="Y98" s="1">
        <v>0.21</v>
      </c>
      <c r="Z98" s="1">
        <v>0.21</v>
      </c>
      <c r="AA98" s="1">
        <v>0.16880000000000001</v>
      </c>
      <c r="AB98" s="1">
        <v>0.33800000000000002</v>
      </c>
      <c r="AC98" s="1">
        <v>0.40500000000000003</v>
      </c>
      <c r="AD98" s="1">
        <v>0.23200000000000001</v>
      </c>
      <c r="AE98" s="1">
        <v>0.1162</v>
      </c>
      <c r="AF98" s="1">
        <v>9.6799999999999997E-2</v>
      </c>
      <c r="AG98" s="1">
        <f>Table2[[#This Row],[DC]]</f>
        <v>0.19170000000000001</v>
      </c>
      <c r="AH98" s="1">
        <f>Table2[[#This Row],[DC Resistance @ 25C (Ω/mi)]]*(1+Table2[[#This Row],[alpha]]*(20-25))</f>
        <v>0.1878267015</v>
      </c>
      <c r="AI98" s="1">
        <f>Table2[[#This Row],[Outside Diameter (in)]]</f>
        <v>0.91900000000000004</v>
      </c>
      <c r="AJ98" s="1">
        <f>Table2[[#This Row],[Geometric Mean
Radius at 60 Cycles (ft)]]</f>
        <v>3.5499999999999997E-2</v>
      </c>
      <c r="AK98" s="1">
        <f>MATCH(Table2[[#This Row],[Type]],Table3[Type],0)</f>
        <v>7</v>
      </c>
      <c r="AL98" s="1" cm="1">
        <f t="array" ref="AL98">INDEX(Table3[alpha],Table2[[#This Row],[Type Index]])</f>
        <v>4.0410000000000003E-3</v>
      </c>
      <c r="AM9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CU- HH Hollow</v>
      </c>
      <c r="AN98" s="1">
        <f>IFERROR(0*MATCH(Table2[[#This Row],[ID]],$AM$4:AM97,0)+AN97+1,1)</f>
        <v>2</v>
      </c>
      <c r="AO98" s="1" t="str">
        <f>Table2[[#This Row],[ID]]&amp;IF(ISBLANK(Table2[[#This Row],[Uniqueness]]),""," - "&amp;Table2[[#This Row],[Uniqueness]])</f>
        <v>300 kcmil CU- HH Hollow - 2</v>
      </c>
      <c r="AP98" s="1">
        <f>CONVERT(Table2[[#This Row],[GMR (ft)]],"ft","mm")</f>
        <v>10.820399999999999</v>
      </c>
      <c r="AQ98" s="1">
        <f>CONVERT(Table2[[#This Row],[Outer Diameter (in)]],"in","mm")</f>
        <v>23.342600000000001</v>
      </c>
      <c r="AR98" s="1" cm="1">
        <f t="array" ref="AR98">INDEX(Table3[MOT (C)],Table2[[#This Row],[Type Index]])</f>
        <v>75</v>
      </c>
      <c r="AS98" s="1">
        <f>Table2[[#This Row],[DC Resistance @ 20C (Ω/mi)]]/CONVERT(1,"mi","km")</f>
        <v>0.11671010144506083</v>
      </c>
      <c r="AT98" s="1">
        <f>Table2[[#This Row],[Approx Current Carrying Capacity (amps)]]/1000</f>
        <v>0.68700000000000006</v>
      </c>
      <c r="AU98" s="1">
        <f>Table2[[#This Row],[DC Resistance
@ 20C (Ω/km)]]*(1+Table2[[#This Row],[alpha]]*(Table2[[#This Row],[MOT (C)]]-20))</f>
        <v>0.14264950504173285</v>
      </c>
      <c r="AZ98" s="1"/>
    </row>
    <row r="99" spans="1:52" x14ac:dyDescent="0.25">
      <c r="A99" s="1" t="s">
        <v>5342</v>
      </c>
      <c r="B99" s="9">
        <v>250000</v>
      </c>
      <c r="M99" s="1">
        <v>9.0999999999999998E-2</v>
      </c>
      <c r="N99" s="1">
        <v>0.91400000000000003</v>
      </c>
      <c r="O99" s="9">
        <v>10790</v>
      </c>
      <c r="P99" s="1">
        <v>4037</v>
      </c>
      <c r="Q99" s="1">
        <v>626</v>
      </c>
      <c r="R99" s="1">
        <v>3.5700000000000003E-2</v>
      </c>
      <c r="S99" s="1">
        <v>0.23</v>
      </c>
      <c r="T99" s="1">
        <v>0.23</v>
      </c>
      <c r="U99" s="1">
        <v>0.23</v>
      </c>
      <c r="V99" s="1">
        <v>0.23</v>
      </c>
      <c r="W99" s="1">
        <v>0.252</v>
      </c>
      <c r="X99" s="1">
        <v>0.252</v>
      </c>
      <c r="Y99" s="1">
        <v>0.252</v>
      </c>
      <c r="Z99" s="1">
        <v>0.252</v>
      </c>
      <c r="AA99" s="1">
        <v>0.16850000000000001</v>
      </c>
      <c r="AB99" s="1">
        <v>0.33700000000000002</v>
      </c>
      <c r="AC99" s="1">
        <v>0.40400000000000003</v>
      </c>
      <c r="AD99" s="1">
        <v>0.23300000000000001</v>
      </c>
      <c r="AE99" s="1">
        <v>0.1163</v>
      </c>
      <c r="AF99" s="1">
        <v>9.7000000000000003E-2</v>
      </c>
      <c r="AG99" s="1">
        <f>Table2[[#This Row],[DC]]</f>
        <v>0.23</v>
      </c>
      <c r="AH99" s="1">
        <f>Table2[[#This Row],[DC Resistance @ 25C (Ω/mi)]]*(1+Table2[[#This Row],[alpha]]*(20-25))</f>
        <v>0.22535284999999999</v>
      </c>
      <c r="AI99" s="1">
        <f>Table2[[#This Row],[Outside Diameter (in)]]</f>
        <v>0.91400000000000003</v>
      </c>
      <c r="AJ99" s="1">
        <f>Table2[[#This Row],[Geometric Mean
Radius at 60 Cycles (ft)]]</f>
        <v>3.5700000000000003E-2</v>
      </c>
      <c r="AK99" s="1">
        <f>MATCH(Table2[[#This Row],[Type]],Table3[Type],0)</f>
        <v>7</v>
      </c>
      <c r="AL99" s="1" cm="1">
        <f t="array" ref="AL99">INDEX(Table3[alpha],Table2[[#This Row],[Type Index]])</f>
        <v>4.0410000000000003E-3</v>
      </c>
      <c r="AM9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CU- HH Hollow</v>
      </c>
      <c r="AN99" s="1">
        <f>IFERROR(0*MATCH(Table2[[#This Row],[ID]],$AM$4:AM98,0)+AN98+1,1)</f>
        <v>1</v>
      </c>
      <c r="AO99" s="1" t="str">
        <f>Table2[[#This Row],[ID]]&amp;IF(ISBLANK(Table2[[#This Row],[Uniqueness]]),""," - "&amp;Table2[[#This Row],[Uniqueness]])</f>
        <v>250 kcmil CU- HH Hollow - 1</v>
      </c>
      <c r="AP99" s="1">
        <f>CONVERT(Table2[[#This Row],[GMR (ft)]],"ft","mm")</f>
        <v>10.881360000000001</v>
      </c>
      <c r="AQ99" s="1">
        <f>CONVERT(Table2[[#This Row],[Outer Diameter (in)]],"in","mm")</f>
        <v>23.215599999999998</v>
      </c>
      <c r="AR99" s="1" cm="1">
        <f t="array" ref="AR99">INDEX(Table3[MOT (C)],Table2[[#This Row],[Type Index]])</f>
        <v>75</v>
      </c>
      <c r="AS99" s="1">
        <f>Table2[[#This Row],[DC Resistance @ 20C (Ω/mi)]]/CONVERT(1,"mi","km")</f>
        <v>0.14002776907858108</v>
      </c>
      <c r="AT99" s="1">
        <f>Table2[[#This Row],[Approx Current Carrying Capacity (amps)]]/1000</f>
        <v>0.626</v>
      </c>
      <c r="AU99" s="1">
        <f>Table2[[#This Row],[DC Resistance
@ 20C (Ω/km)]]*(1+Table2[[#This Row],[alpha]]*(Table2[[#This Row],[MOT (C)]]-20))</f>
        <v>0.17114964089514115</v>
      </c>
      <c r="AZ99" s="1"/>
    </row>
    <row r="100" spans="1:52" x14ac:dyDescent="0.25">
      <c r="A100" s="1" t="s">
        <v>5342</v>
      </c>
      <c r="B100" s="9">
        <v>250000</v>
      </c>
      <c r="M100" s="1">
        <v>8.5999999999999993E-2</v>
      </c>
      <c r="N100" s="1">
        <v>0.81799999999999995</v>
      </c>
      <c r="O100" s="9">
        <v>10790</v>
      </c>
      <c r="P100" s="1">
        <v>4036</v>
      </c>
      <c r="Q100" s="1">
        <v>606</v>
      </c>
      <c r="R100" s="1">
        <v>3.15E-2</v>
      </c>
      <c r="S100" s="1">
        <v>0.23</v>
      </c>
      <c r="T100" s="1">
        <v>0.23</v>
      </c>
      <c r="U100" s="1">
        <v>0.23</v>
      </c>
      <c r="V100" s="1">
        <v>0.23</v>
      </c>
      <c r="W100" s="1">
        <v>0.252</v>
      </c>
      <c r="X100" s="1">
        <v>0.252</v>
      </c>
      <c r="Y100" s="1">
        <v>0.252</v>
      </c>
      <c r="Z100" s="1">
        <v>0.252</v>
      </c>
      <c r="AA100" s="1">
        <v>6.1748000000000003</v>
      </c>
      <c r="AB100" s="1">
        <v>0.35</v>
      </c>
      <c r="AC100" s="1">
        <v>0.42</v>
      </c>
      <c r="AD100" s="1">
        <v>0.24099999999999999</v>
      </c>
      <c r="AE100" s="1">
        <v>0.1203</v>
      </c>
      <c r="AF100" s="1">
        <v>0.1002</v>
      </c>
      <c r="AG100" s="1">
        <f>Table2[[#This Row],[DC]]</f>
        <v>0.23</v>
      </c>
      <c r="AH100" s="1">
        <f>Table2[[#This Row],[DC Resistance @ 25C (Ω/mi)]]*(1+Table2[[#This Row],[alpha]]*(20-25))</f>
        <v>0.22535284999999999</v>
      </c>
      <c r="AI100" s="1">
        <f>Table2[[#This Row],[Outside Diameter (in)]]</f>
        <v>0.81799999999999995</v>
      </c>
      <c r="AJ100" s="1">
        <f>Table2[[#This Row],[Geometric Mean
Radius at 60 Cycles (ft)]]</f>
        <v>3.15E-2</v>
      </c>
      <c r="AK100" s="1">
        <f>MATCH(Table2[[#This Row],[Type]],Table3[Type],0)</f>
        <v>7</v>
      </c>
      <c r="AL100" s="1" cm="1">
        <f t="array" ref="AL100">INDEX(Table3[alpha],Table2[[#This Row],[Type Index]])</f>
        <v>4.0410000000000003E-3</v>
      </c>
      <c r="AM10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CU- HH Hollow</v>
      </c>
      <c r="AN100" s="1">
        <f>IFERROR(0*MATCH(Table2[[#This Row],[ID]],$AM$4:AM99,0)+AN99+1,1)</f>
        <v>2</v>
      </c>
      <c r="AO100" s="1" t="str">
        <f>Table2[[#This Row],[ID]]&amp;IF(ISBLANK(Table2[[#This Row],[Uniqueness]]),""," - "&amp;Table2[[#This Row],[Uniqueness]])</f>
        <v>250 kcmil CU- HH Hollow - 2</v>
      </c>
      <c r="AP100" s="1">
        <f>CONVERT(Table2[[#This Row],[GMR (ft)]],"ft","mm")</f>
        <v>9.6012000000000004</v>
      </c>
      <c r="AQ100" s="1">
        <f>CONVERT(Table2[[#This Row],[Outer Diameter (in)]],"in","mm")</f>
        <v>20.777200000000001</v>
      </c>
      <c r="AR100" s="1" cm="1">
        <f t="array" ref="AR100">INDEX(Table3[MOT (C)],Table2[[#This Row],[Type Index]])</f>
        <v>75</v>
      </c>
      <c r="AS100" s="1">
        <f>Table2[[#This Row],[DC Resistance @ 20C (Ω/mi)]]/CONVERT(1,"mi","km")</f>
        <v>0.14002776907858108</v>
      </c>
      <c r="AT100" s="1">
        <f>Table2[[#This Row],[Approx Current Carrying Capacity (amps)]]/1000</f>
        <v>0.60599999999999998</v>
      </c>
      <c r="AU100" s="1">
        <f>Table2[[#This Row],[DC Resistance
@ 20C (Ω/km)]]*(1+Table2[[#This Row],[alpha]]*(Table2[[#This Row],[MOT (C)]]-20))</f>
        <v>0.17114964089514115</v>
      </c>
      <c r="AZ100" s="1"/>
    </row>
    <row r="101" spans="1:52" x14ac:dyDescent="0.25">
      <c r="A101" s="1" t="s">
        <v>5342</v>
      </c>
      <c r="B101" s="9">
        <v>250000</v>
      </c>
      <c r="M101" s="1">
        <v>9.4E-2</v>
      </c>
      <c r="N101" s="1">
        <v>0.76600000000000001</v>
      </c>
      <c r="O101" s="9">
        <v>10790</v>
      </c>
      <c r="P101" s="1">
        <v>4034</v>
      </c>
      <c r="Q101" s="1">
        <v>594</v>
      </c>
      <c r="R101" s="1">
        <v>2.92E-2</v>
      </c>
      <c r="S101" s="1">
        <v>0.23</v>
      </c>
      <c r="T101" s="1">
        <v>0.23</v>
      </c>
      <c r="U101" s="1">
        <v>0.23</v>
      </c>
      <c r="V101" s="1">
        <v>0.23</v>
      </c>
      <c r="W101" s="1">
        <v>0.252</v>
      </c>
      <c r="X101" s="1">
        <v>0.252</v>
      </c>
      <c r="Y101" s="1">
        <v>0.252</v>
      </c>
      <c r="Z101" s="1">
        <v>0.252</v>
      </c>
      <c r="AA101" s="1">
        <v>0.1787</v>
      </c>
      <c r="AB101" s="1">
        <v>0.35699999999999998</v>
      </c>
      <c r="AC101" s="1">
        <v>0.42899999999999999</v>
      </c>
      <c r="AD101" s="1">
        <v>0.245</v>
      </c>
      <c r="AE101" s="1">
        <v>0.1226</v>
      </c>
      <c r="AF101" s="1">
        <v>0.1022</v>
      </c>
      <c r="AG101" s="1">
        <f>Table2[[#This Row],[DC]]</f>
        <v>0.23</v>
      </c>
      <c r="AH101" s="1">
        <f>Table2[[#This Row],[DC Resistance @ 25C (Ω/mi)]]*(1+Table2[[#This Row],[alpha]]*(20-25))</f>
        <v>0.22535284999999999</v>
      </c>
      <c r="AI101" s="1">
        <f>Table2[[#This Row],[Outside Diameter (in)]]</f>
        <v>0.76600000000000001</v>
      </c>
      <c r="AJ101" s="1">
        <f>Table2[[#This Row],[Geometric Mean
Radius at 60 Cycles (ft)]]</f>
        <v>2.92E-2</v>
      </c>
      <c r="AK101" s="1">
        <f>MATCH(Table2[[#This Row],[Type]],Table3[Type],0)</f>
        <v>7</v>
      </c>
      <c r="AL101" s="1" cm="1">
        <f t="array" ref="AL101">INDEX(Table3[alpha],Table2[[#This Row],[Type Index]])</f>
        <v>4.0410000000000003E-3</v>
      </c>
      <c r="AM10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CU- HH Hollow</v>
      </c>
      <c r="AN101" s="1">
        <f>IFERROR(0*MATCH(Table2[[#This Row],[ID]],$AM$4:AM100,0)+AN100+1,1)</f>
        <v>3</v>
      </c>
      <c r="AO101" s="1" t="str">
        <f>Table2[[#This Row],[ID]]&amp;IF(ISBLANK(Table2[[#This Row],[Uniqueness]]),""," - "&amp;Table2[[#This Row],[Uniqueness]])</f>
        <v>250 kcmil CU- HH Hollow - 3</v>
      </c>
      <c r="AP101" s="1">
        <f>CONVERT(Table2[[#This Row],[GMR (ft)]],"ft","mm")</f>
        <v>8.9001600000000014</v>
      </c>
      <c r="AQ101" s="1">
        <f>CONVERT(Table2[[#This Row],[Outer Diameter (in)]],"in","mm")</f>
        <v>19.456399999999999</v>
      </c>
      <c r="AR101" s="1" cm="1">
        <f t="array" ref="AR101">INDEX(Table3[MOT (C)],Table2[[#This Row],[Type Index]])</f>
        <v>75</v>
      </c>
      <c r="AS101" s="1">
        <f>Table2[[#This Row],[DC Resistance @ 20C (Ω/mi)]]/CONVERT(1,"mi","km")</f>
        <v>0.14002776907858108</v>
      </c>
      <c r="AT101" s="1">
        <f>Table2[[#This Row],[Approx Current Carrying Capacity (amps)]]/1000</f>
        <v>0.59399999999999997</v>
      </c>
      <c r="AU101" s="1">
        <f>Table2[[#This Row],[DC Resistance
@ 20C (Ω/km)]]*(1+Table2[[#This Row],[alpha]]*(Table2[[#This Row],[MOT (C)]]-20))</f>
        <v>0.17114964089514115</v>
      </c>
      <c r="AZ101" s="1"/>
    </row>
    <row r="102" spans="1:52" x14ac:dyDescent="0.25">
      <c r="A102" s="1" t="s">
        <v>5342</v>
      </c>
      <c r="B102" s="9">
        <v>214500</v>
      </c>
      <c r="M102" s="1">
        <v>9.8000000000000004E-2</v>
      </c>
      <c r="N102" s="1">
        <v>0.65</v>
      </c>
      <c r="O102" s="1">
        <v>9265</v>
      </c>
      <c r="P102" s="1">
        <v>3459</v>
      </c>
      <c r="Q102" s="1">
        <v>524</v>
      </c>
      <c r="R102" s="1">
        <v>2.4299999999999999E-2</v>
      </c>
      <c r="S102" s="1">
        <v>0.26800000000000002</v>
      </c>
      <c r="T102" s="1">
        <v>0.26800000000000002</v>
      </c>
      <c r="U102" s="1">
        <v>0.26800000000000002</v>
      </c>
      <c r="V102" s="1">
        <v>0.26800000000000002</v>
      </c>
      <c r="W102" s="1">
        <v>0.29299999999999998</v>
      </c>
      <c r="X102" s="1">
        <v>0.29299999999999998</v>
      </c>
      <c r="Y102" s="1">
        <v>0.29299999999999998</v>
      </c>
      <c r="Z102" s="1">
        <v>0.29399999999999998</v>
      </c>
      <c r="AA102" s="1">
        <v>0.18790000000000001</v>
      </c>
      <c r="AB102" s="1">
        <v>0.376</v>
      </c>
      <c r="AC102" s="1">
        <v>0.45100000000000001</v>
      </c>
      <c r="AD102" s="1">
        <v>0.25700000000000001</v>
      </c>
      <c r="AE102" s="1">
        <v>0.1285</v>
      </c>
      <c r="AF102" s="1">
        <v>0.1071</v>
      </c>
      <c r="AG102" s="1">
        <f>Table2[[#This Row],[DC]]</f>
        <v>0.26800000000000002</v>
      </c>
      <c r="AH102" s="1">
        <f>Table2[[#This Row],[DC Resistance @ 25C (Ω/mi)]]*(1+Table2[[#This Row],[alpha]]*(20-25))</f>
        <v>0.26258505999999998</v>
      </c>
      <c r="AI102" s="1">
        <f>Table2[[#This Row],[Outside Diameter (in)]]</f>
        <v>0.65</v>
      </c>
      <c r="AJ102" s="1">
        <f>Table2[[#This Row],[Geometric Mean
Radius at 60 Cycles (ft)]]</f>
        <v>2.4299999999999999E-2</v>
      </c>
      <c r="AK102" s="1">
        <f>MATCH(Table2[[#This Row],[Type]],Table3[Type],0)</f>
        <v>7</v>
      </c>
      <c r="AL102" s="1" cm="1">
        <f t="array" ref="AL102">INDEX(Table3[alpha],Table2[[#This Row],[Type Index]])</f>
        <v>4.0410000000000003E-3</v>
      </c>
      <c r="AM10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214.5 kcmil CU- HH Hollow</v>
      </c>
      <c r="AO102" s="1" t="str">
        <f>Table2[[#This Row],[ID]]&amp;IF(ISBLANK(Table2[[#This Row],[Uniqueness]]),""," - "&amp;Table2[[#This Row],[Uniqueness]])</f>
        <v>214.5 kcmil CU- HH Hollow</v>
      </c>
      <c r="AP102" s="1">
        <f>CONVERT(Table2[[#This Row],[GMR (ft)]],"ft","mm")</f>
        <v>7.4066400000000003</v>
      </c>
      <c r="AQ102" s="1">
        <f>CONVERT(Table2[[#This Row],[Outer Diameter (in)]],"in","mm")</f>
        <v>16.510000000000002</v>
      </c>
      <c r="AR102" s="1" cm="1">
        <f t="array" ref="AR102">INDEX(Table3[MOT (C)],Table2[[#This Row],[Type Index]])</f>
        <v>75</v>
      </c>
      <c r="AS102" s="1">
        <f>Table2[[#This Row],[DC Resistance @ 20C (Ω/mi)]]/CONVERT(1,"mi","km")</f>
        <v>0.16316279179591187</v>
      </c>
      <c r="AT102" s="1">
        <f>Table2[[#This Row],[Approx Current Carrying Capacity (amps)]]/1000</f>
        <v>0.52400000000000002</v>
      </c>
      <c r="AU102" s="1">
        <f>Table2[[#This Row],[DC Resistance
@ 20C (Ω/km)]]*(1+Table2[[#This Row],[alpha]]*(Table2[[#This Row],[MOT (C)]]-20))</f>
        <v>0.19942653808651228</v>
      </c>
      <c r="AZ102" s="1"/>
    </row>
    <row r="103" spans="1:52" x14ac:dyDescent="0.25">
      <c r="A103" s="1" t="s">
        <v>5342</v>
      </c>
      <c r="B103" s="1" t="s">
        <v>1</v>
      </c>
      <c r="C103" s="1" t="s">
        <v>1</v>
      </c>
      <c r="M103" s="1">
        <v>8.2000000000000003E-2</v>
      </c>
      <c r="N103" s="1">
        <v>0.73299999999999998</v>
      </c>
      <c r="O103" s="1">
        <v>9140</v>
      </c>
      <c r="P103" s="1">
        <v>3415</v>
      </c>
      <c r="Q103" s="1">
        <v>539</v>
      </c>
      <c r="R103" s="1">
        <v>2.81E-2</v>
      </c>
      <c r="S103" s="1">
        <v>0.27200000000000002</v>
      </c>
      <c r="T103" s="1">
        <v>0.27200000000000002</v>
      </c>
      <c r="U103" s="1">
        <v>0.27200000000000002</v>
      </c>
      <c r="V103" s="1">
        <v>0.27200000000000002</v>
      </c>
      <c r="W103" s="1">
        <v>0.29699999999999999</v>
      </c>
      <c r="X103" s="1">
        <v>0.29699999999999999</v>
      </c>
      <c r="Y103" s="1">
        <v>0.29799999999999999</v>
      </c>
      <c r="Z103" s="1">
        <v>0.29799999999999999</v>
      </c>
      <c r="AA103" s="1">
        <v>0.18060000000000001</v>
      </c>
      <c r="AB103" s="1">
        <v>0.36099999999999999</v>
      </c>
      <c r="AC103" s="1">
        <v>0.433</v>
      </c>
      <c r="AD103" s="1">
        <v>0.248</v>
      </c>
      <c r="AE103" s="1">
        <v>0.1242</v>
      </c>
      <c r="AF103" s="1">
        <v>0.10349999999999999</v>
      </c>
      <c r="AG103" s="1">
        <f>Table2[[#This Row],[DC]]</f>
        <v>0.27200000000000002</v>
      </c>
      <c r="AH103" s="1">
        <f>Table2[[#This Row],[DC Resistance @ 25C (Ω/mi)]]*(1+Table2[[#This Row],[alpha]]*(20-25))</f>
        <v>0.26650424</v>
      </c>
      <c r="AI103" s="1">
        <f>Table2[[#This Row],[Outside Diameter (in)]]</f>
        <v>0.73299999999999998</v>
      </c>
      <c r="AJ103" s="1">
        <f>Table2[[#This Row],[Geometric Mean
Radius at 60 Cycles (ft)]]</f>
        <v>2.81E-2</v>
      </c>
      <c r="AK103" s="1">
        <f>MATCH(Table2[[#This Row],[Type]],Table3[Type],0)</f>
        <v>7</v>
      </c>
      <c r="AL103" s="1" cm="1">
        <f t="array" ref="AL103">INDEX(Table3[alpha],Table2[[#This Row],[Type Index]])</f>
        <v>4.0410000000000003E-3</v>
      </c>
      <c r="AM10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CU- HH Hollow</v>
      </c>
      <c r="AO103" s="1" t="str">
        <f>Table2[[#This Row],[ID]]&amp;IF(ISBLANK(Table2[[#This Row],[Uniqueness]]),""," - "&amp;Table2[[#This Row],[Uniqueness]])</f>
        <v>4/0 CU- HH Hollow</v>
      </c>
      <c r="AP103" s="1">
        <f>CONVERT(Table2[[#This Row],[GMR (ft)]],"ft","mm")</f>
        <v>8.5648800000000005</v>
      </c>
      <c r="AQ103" s="1">
        <f>CONVERT(Table2[[#This Row],[Outer Diameter (in)]],"in","mm")</f>
        <v>18.618200000000002</v>
      </c>
      <c r="AR103" s="1" cm="1">
        <f t="array" ref="AR103">INDEX(Table3[MOT (C)],Table2[[#This Row],[Type Index]])</f>
        <v>75</v>
      </c>
      <c r="AS103" s="1">
        <f>Table2[[#This Row],[DC Resistance @ 20C (Ω/mi)]]/CONVERT(1,"mi","km")</f>
        <v>0.16559805734510458</v>
      </c>
      <c r="AT103" s="1">
        <f>Table2[[#This Row],[Approx Current Carrying Capacity (amps)]]/1000</f>
        <v>0.53900000000000003</v>
      </c>
      <c r="AU103" s="1">
        <f>Table2[[#This Row],[DC Resistance
@ 20C (Ω/km)]]*(1+Table2[[#This Row],[alpha]]*(Table2[[#This Row],[MOT (C)]]-20))</f>
        <v>0.2024030535803408</v>
      </c>
      <c r="AZ103" s="1"/>
    </row>
    <row r="104" spans="1:52" x14ac:dyDescent="0.25">
      <c r="A104" s="1" t="s">
        <v>5342</v>
      </c>
      <c r="B104" s="1" t="s">
        <v>3</v>
      </c>
      <c r="C104" s="1" t="s">
        <v>3</v>
      </c>
      <c r="M104" s="1">
        <v>0.08</v>
      </c>
      <c r="N104" s="1">
        <v>0.60799999999999998</v>
      </c>
      <c r="O104" s="1">
        <v>7240</v>
      </c>
      <c r="P104" s="1">
        <v>2707</v>
      </c>
      <c r="Q104" s="1">
        <v>454</v>
      </c>
      <c r="R104" s="1">
        <v>2.3E-2</v>
      </c>
      <c r="S104" s="1">
        <v>0.34300000000000003</v>
      </c>
      <c r="T104" s="1">
        <v>0.34300000000000003</v>
      </c>
      <c r="U104" s="1">
        <v>0.34300000000000003</v>
      </c>
      <c r="V104" s="1">
        <v>0.34300000000000003</v>
      </c>
      <c r="W104" s="1">
        <v>0.375</v>
      </c>
      <c r="X104" s="1">
        <v>0.375</v>
      </c>
      <c r="Y104" s="1">
        <v>0.375</v>
      </c>
      <c r="Z104" s="1">
        <v>0.375</v>
      </c>
      <c r="AA104" s="1">
        <v>0.19070000000000001</v>
      </c>
      <c r="AB104" s="1">
        <v>0.38100000000000001</v>
      </c>
      <c r="AC104" s="1">
        <v>0.45800000000000002</v>
      </c>
      <c r="AD104" s="1">
        <v>0.26200000000000001</v>
      </c>
      <c r="AE104" s="1">
        <v>0.13089999999999999</v>
      </c>
      <c r="AF104" s="1">
        <v>0.1091</v>
      </c>
      <c r="AG104" s="1">
        <f>Table2[[#This Row],[DC]]</f>
        <v>0.34300000000000003</v>
      </c>
      <c r="AH104" s="1">
        <f>Table2[[#This Row],[DC Resistance @ 25C (Ω/mi)]]*(1+Table2[[#This Row],[alpha]]*(20-25))</f>
        <v>0.33606968500000001</v>
      </c>
      <c r="AI104" s="1">
        <f>Table2[[#This Row],[Outside Diameter (in)]]</f>
        <v>0.60799999999999998</v>
      </c>
      <c r="AJ104" s="1">
        <f>Table2[[#This Row],[Geometric Mean
Radius at 60 Cycles (ft)]]</f>
        <v>2.3E-2</v>
      </c>
      <c r="AK104" s="1">
        <f>MATCH(Table2[[#This Row],[Type]],Table3[Type],0)</f>
        <v>7</v>
      </c>
      <c r="AL104" s="1" cm="1">
        <f t="array" ref="AL104">INDEX(Table3[alpha],Table2[[#This Row],[Type Index]])</f>
        <v>4.0410000000000003E-3</v>
      </c>
      <c r="AM10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CU- HH Hollow</v>
      </c>
      <c r="AO104" s="1" t="str">
        <f>Table2[[#This Row],[ID]]&amp;IF(ISBLANK(Table2[[#This Row],[Uniqueness]]),""," - "&amp;Table2[[#This Row],[Uniqueness]])</f>
        <v>3/0 CU- HH Hollow</v>
      </c>
      <c r="AP104" s="1">
        <f>CONVERT(Table2[[#This Row],[GMR (ft)]],"ft","mm")</f>
        <v>7.0103999999999997</v>
      </c>
      <c r="AQ104" s="1">
        <f>CONVERT(Table2[[#This Row],[Outer Diameter (in)]],"in","mm")</f>
        <v>15.443200000000001</v>
      </c>
      <c r="AR104" s="1" cm="1">
        <f t="array" ref="AR104">INDEX(Table3[MOT (C)],Table2[[#This Row],[Type Index]])</f>
        <v>75</v>
      </c>
      <c r="AS104" s="1">
        <f>Table2[[#This Row],[DC Resistance @ 20C (Ω/mi)]]/CONVERT(1,"mi","km")</f>
        <v>0.20882402084327525</v>
      </c>
      <c r="AT104" s="1">
        <f>Table2[[#This Row],[Approx Current Carrying Capacity (amps)]]/1000</f>
        <v>0.45400000000000001</v>
      </c>
      <c r="AU104" s="1">
        <f>Table2[[#This Row],[DC Resistance
@ 20C (Ω/km)]]*(1+Table2[[#This Row],[alpha]]*(Table2[[#This Row],[MOT (C)]]-20))</f>
        <v>0.25523620359579741</v>
      </c>
      <c r="AZ104" s="1"/>
    </row>
    <row r="105" spans="1:52" x14ac:dyDescent="0.25">
      <c r="A105" s="1" t="s">
        <v>5342</v>
      </c>
      <c r="B105" s="1" t="s">
        <v>4</v>
      </c>
      <c r="C105" s="1" t="s">
        <v>4</v>
      </c>
      <c r="M105" s="1">
        <v>0.08</v>
      </c>
      <c r="N105" s="1">
        <v>0.5</v>
      </c>
      <c r="O105" s="1">
        <v>5750</v>
      </c>
      <c r="P105" s="1">
        <v>2146</v>
      </c>
      <c r="Q105" s="1">
        <v>382</v>
      </c>
      <c r="R105" s="1">
        <v>1.7999999999999999E-2</v>
      </c>
      <c r="S105" s="1">
        <v>0.432</v>
      </c>
      <c r="T105" s="1">
        <v>0.432</v>
      </c>
      <c r="U105" s="1">
        <v>0.432</v>
      </c>
      <c r="V105" s="1">
        <v>0.432</v>
      </c>
      <c r="W105" s="1">
        <v>0.47199999999999998</v>
      </c>
      <c r="X105" s="1">
        <v>0.47299999999999998</v>
      </c>
      <c r="Y105" s="1">
        <v>0.47299999999999998</v>
      </c>
      <c r="Z105" s="1">
        <v>0.47299999999999998</v>
      </c>
      <c r="AA105" s="1">
        <v>0.20100000000000001</v>
      </c>
      <c r="AB105" s="1">
        <v>0.40300000000000002</v>
      </c>
      <c r="AC105" s="1">
        <v>0.48299999999999998</v>
      </c>
      <c r="AD105" s="1">
        <v>0.27600000000000002</v>
      </c>
      <c r="AE105" s="1">
        <v>0.13780000000000001</v>
      </c>
      <c r="AF105" s="1">
        <v>0.1149</v>
      </c>
      <c r="AG105" s="1">
        <f>Table2[[#This Row],[DC]]</f>
        <v>0.432</v>
      </c>
      <c r="AH105" s="1">
        <f>Table2[[#This Row],[DC Resistance @ 25C (Ω/mi)]]*(1+Table2[[#This Row],[alpha]]*(20-25))</f>
        <v>0.42327144</v>
      </c>
      <c r="AI105" s="1">
        <f>Table2[[#This Row],[Outside Diameter (in)]]</f>
        <v>0.5</v>
      </c>
      <c r="AJ105" s="1">
        <f>Table2[[#This Row],[Geometric Mean
Radius at 60 Cycles (ft)]]</f>
        <v>1.7999999999999999E-2</v>
      </c>
      <c r="AK105" s="1">
        <f>MATCH(Table2[[#This Row],[Type]],Table3[Type],0)</f>
        <v>7</v>
      </c>
      <c r="AL105" s="1" cm="1">
        <f t="array" ref="AL105">INDEX(Table3[alpha],Table2[[#This Row],[Type Index]])</f>
        <v>4.0410000000000003E-3</v>
      </c>
      <c r="AM10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CU- HH Hollow</v>
      </c>
      <c r="AO105" s="1" t="str">
        <f>Table2[[#This Row],[ID]]&amp;IF(ISBLANK(Table2[[#This Row],[Uniqueness]]),""," - "&amp;Table2[[#This Row],[Uniqueness]])</f>
        <v>2/0 CU- HH Hollow</v>
      </c>
      <c r="AP105" s="1">
        <f>CONVERT(Table2[[#This Row],[GMR (ft)]],"ft","mm")</f>
        <v>5.4863999999999988</v>
      </c>
      <c r="AQ105" s="1">
        <f>CONVERT(Table2[[#This Row],[Outer Diameter (in)]],"in","mm")</f>
        <v>12.7</v>
      </c>
      <c r="AR105" s="1" cm="1">
        <f t="array" ref="AR105">INDEX(Table3[MOT (C)],Table2[[#This Row],[Type Index]])</f>
        <v>75</v>
      </c>
      <c r="AS105" s="1">
        <f>Table2[[#This Row],[DC Resistance @ 20C (Ω/mi)]]/CONVERT(1,"mi","km")</f>
        <v>0.26300867931281313</v>
      </c>
      <c r="AT105" s="1">
        <f>Table2[[#This Row],[Approx Current Carrying Capacity (amps)]]/1000</f>
        <v>0.38200000000000001</v>
      </c>
      <c r="AU105" s="1">
        <f>Table2[[#This Row],[DC Resistance
@ 20C (Ω/km)]]*(1+Table2[[#This Row],[alpha]]*(Table2[[#This Row],[MOT (C)]]-20))</f>
        <v>0.32146367333348241</v>
      </c>
      <c r="AZ105" s="1"/>
    </row>
    <row r="106" spans="1:52" x14ac:dyDescent="0.25">
      <c r="A106" s="1" t="s">
        <v>5343</v>
      </c>
      <c r="B106" s="1" t="s">
        <v>11</v>
      </c>
      <c r="C106" s="1" t="s">
        <v>11</v>
      </c>
      <c r="J106" s="1">
        <v>7</v>
      </c>
      <c r="K106" s="1">
        <v>6.1199999999999997E-2</v>
      </c>
      <c r="N106" s="1">
        <v>0.184</v>
      </c>
      <c r="O106" s="1">
        <v>528</v>
      </c>
      <c r="P106" s="1">
        <v>130</v>
      </c>
      <c r="Q106" s="1">
        <v>100</v>
      </c>
      <c r="R106" s="1">
        <v>5.5599999999999998E-3</v>
      </c>
      <c r="S106" s="1">
        <v>3.56</v>
      </c>
      <c r="T106" s="1">
        <v>3.56</v>
      </c>
      <c r="U106" s="1">
        <v>3.56</v>
      </c>
      <c r="V106" s="1">
        <v>3.56</v>
      </c>
      <c r="W106" s="1">
        <v>3.91</v>
      </c>
      <c r="X106" s="1">
        <v>3.91</v>
      </c>
      <c r="Y106" s="1">
        <v>3.91</v>
      </c>
      <c r="Z106" s="1">
        <v>3.91</v>
      </c>
      <c r="AA106" s="1">
        <v>0.2626</v>
      </c>
      <c r="AB106" s="1">
        <v>0.52510000000000001</v>
      </c>
      <c r="AC106" s="1">
        <v>0.63009999999999999</v>
      </c>
      <c r="AD106" s="1">
        <v>0.3468</v>
      </c>
      <c r="AE106" s="1">
        <v>0.1734</v>
      </c>
      <c r="AF106" s="1">
        <v>0.14449999999999999</v>
      </c>
      <c r="AG106" s="1">
        <f>Table2[[#This Row],[DC]]</f>
        <v>3.56</v>
      </c>
      <c r="AH106" s="1">
        <f>Table2[[#This Row],[DC Resistance @ 25C (Ω/mi)]]*(1+Table2[[#This Row],[alpha]]*(20-25))</f>
        <v>3.4833175999999999</v>
      </c>
      <c r="AI106" s="1">
        <f>Table2[[#This Row],[Outside Diameter (in)]]</f>
        <v>0.184</v>
      </c>
      <c r="AJ106" s="1">
        <f>Table2[[#This Row],[Geometric Mean
Radius at 60 Cycles (ft)]]</f>
        <v>5.5599999999999998E-3</v>
      </c>
      <c r="AK106" s="1">
        <f>MATCH(Table2[[#This Row],[Type]],Table3[Type],0)</f>
        <v>2</v>
      </c>
      <c r="AL106" s="1" cm="1">
        <f t="array" ref="AL106">INDEX(Table3[alpha],Table2[[#This Row],[Type Index]])</f>
        <v>4.3080000000000002E-3</v>
      </c>
      <c r="AM10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 AL- Alcoa Hard Drawn (7)</v>
      </c>
      <c r="AO106" s="1" t="str">
        <f>Table2[[#This Row],[ID]]&amp;IF(ISBLANK(Table2[[#This Row],[Uniqueness]]),""," - "&amp;Table2[[#This Row],[Uniqueness]])</f>
        <v>6 AL- Alcoa Hard Drawn (7)</v>
      </c>
      <c r="AP106" s="1">
        <f>CONVERT(Table2[[#This Row],[GMR (ft)]],"ft","mm")</f>
        <v>1.694688</v>
      </c>
      <c r="AQ106" s="1">
        <f>CONVERT(Table2[[#This Row],[Outer Diameter (in)]],"in","mm")</f>
        <v>4.6736000000000004</v>
      </c>
      <c r="AR106" s="1" cm="1">
        <f t="array" ref="AR106">INDEX(Table3[MOT (C)],Table2[[#This Row],[Type Index]])</f>
        <v>90</v>
      </c>
      <c r="AS106" s="1">
        <f>Table2[[#This Row],[DC Resistance @ 20C (Ω/mi)]]/CONVERT(1,"mi","km")</f>
        <v>2.1644332100532884</v>
      </c>
      <c r="AT106" s="1">
        <f>Table2[[#This Row],[Approx Current Carrying Capacity (amps)]]/1000</f>
        <v>0.1</v>
      </c>
      <c r="AU106" s="1">
        <f>Table2[[#This Row],[DC Resistance
@ 20C (Ω/km)]]*(1+Table2[[#This Row],[alpha]]*(Table2[[#This Row],[MOT (C)]]-20))</f>
        <v>2.8171396888769582</v>
      </c>
      <c r="AZ106" s="1"/>
    </row>
    <row r="107" spans="1:52" x14ac:dyDescent="0.25">
      <c r="A107" s="1" t="s">
        <v>5343</v>
      </c>
      <c r="B107" s="1" t="s">
        <v>9</v>
      </c>
      <c r="C107" s="1" t="s">
        <v>9</v>
      </c>
      <c r="J107" s="1">
        <v>7</v>
      </c>
      <c r="K107" s="1">
        <v>7.7200000000000005E-2</v>
      </c>
      <c r="N107" s="1">
        <v>0.23200000000000001</v>
      </c>
      <c r="O107" s="1">
        <v>826</v>
      </c>
      <c r="P107" s="1">
        <v>207</v>
      </c>
      <c r="Q107" s="1">
        <v>134</v>
      </c>
      <c r="R107" s="1">
        <v>7.0000000000000001E-3</v>
      </c>
      <c r="S107" s="1">
        <v>2.2400000000000002</v>
      </c>
      <c r="T107" s="1">
        <v>2.2400000000000002</v>
      </c>
      <c r="U107" s="1">
        <v>2.2400000000000002</v>
      </c>
      <c r="V107" s="1">
        <v>2.2400000000000002</v>
      </c>
      <c r="W107" s="1">
        <v>2.46</v>
      </c>
      <c r="X107" s="1">
        <v>2.46</v>
      </c>
      <c r="Y107" s="1">
        <v>2.46</v>
      </c>
      <c r="Z107" s="1">
        <v>2.46</v>
      </c>
      <c r="AA107" s="1">
        <v>0.25090000000000001</v>
      </c>
      <c r="AB107" s="1">
        <v>0.50170000000000003</v>
      </c>
      <c r="AC107" s="1">
        <v>0.62009999999999998</v>
      </c>
      <c r="AD107" s="1">
        <v>0.33019999999999999</v>
      </c>
      <c r="AE107" s="1">
        <v>0.1651</v>
      </c>
      <c r="AF107" s="1">
        <v>0.1376</v>
      </c>
      <c r="AG107" s="1">
        <f>Table2[[#This Row],[DC]]</f>
        <v>2.2400000000000002</v>
      </c>
      <c r="AH107" s="1">
        <f>Table2[[#This Row],[DC Resistance @ 25C (Ω/mi)]]*(1+Table2[[#This Row],[alpha]]*(20-25))</f>
        <v>2.1917504000000001</v>
      </c>
      <c r="AI107" s="1">
        <f>Table2[[#This Row],[Outside Diameter (in)]]</f>
        <v>0.23200000000000001</v>
      </c>
      <c r="AJ107" s="1">
        <f>Table2[[#This Row],[Geometric Mean
Radius at 60 Cycles (ft)]]</f>
        <v>7.0000000000000001E-3</v>
      </c>
      <c r="AK107" s="1">
        <f>MATCH(Table2[[#This Row],[Type]],Table3[Type],0)</f>
        <v>2</v>
      </c>
      <c r="AL107" s="1" cm="1">
        <f t="array" ref="AL107">INDEX(Table3[alpha],Table2[[#This Row],[Type Index]])</f>
        <v>4.3080000000000002E-3</v>
      </c>
      <c r="AM10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 AL- Alcoa Hard Drawn (7)</v>
      </c>
      <c r="AO107" s="1" t="str">
        <f>Table2[[#This Row],[ID]]&amp;IF(ISBLANK(Table2[[#This Row],[Uniqueness]]),""," - "&amp;Table2[[#This Row],[Uniqueness]])</f>
        <v>4 AL- Alcoa Hard Drawn (7)</v>
      </c>
      <c r="AP107" s="1">
        <f>CONVERT(Table2[[#This Row],[GMR (ft)]],"ft","mm")</f>
        <v>2.1335999999999999</v>
      </c>
      <c r="AQ107" s="1">
        <f>CONVERT(Table2[[#This Row],[Outer Diameter (in)]],"in","mm")</f>
        <v>5.8928000000000003</v>
      </c>
      <c r="AR107" s="1" cm="1">
        <f t="array" ref="AR107">INDEX(Table3[MOT (C)],Table2[[#This Row],[Type Index]])</f>
        <v>90</v>
      </c>
      <c r="AS107" s="1">
        <f>Table2[[#This Row],[DC Resistance @ 20C (Ω/mi)]]/CONVERT(1,"mi","km")</f>
        <v>1.3618905591346535</v>
      </c>
      <c r="AT107" s="1">
        <f>Table2[[#This Row],[Approx Current Carrying Capacity (amps)]]/1000</f>
        <v>0.13400000000000001</v>
      </c>
      <c r="AU107" s="1">
        <f>Table2[[#This Row],[DC Resistance
@ 20C (Ω/km)]]*(1+Table2[[#This Row],[alpha]]*(Table2[[#This Row],[MOT (C)]]-20))</f>
        <v>1.7725822761472998</v>
      </c>
      <c r="AZ107" s="1"/>
    </row>
    <row r="108" spans="1:52" x14ac:dyDescent="0.25">
      <c r="A108" s="1" t="s">
        <v>5343</v>
      </c>
      <c r="B108" s="1" t="s">
        <v>7</v>
      </c>
      <c r="C108" s="1" t="s">
        <v>7</v>
      </c>
      <c r="J108" s="1">
        <v>7</v>
      </c>
      <c r="K108" s="1">
        <v>8.6699999999999999E-2</v>
      </c>
      <c r="N108" s="1">
        <v>0.26</v>
      </c>
      <c r="O108" s="1">
        <v>1022</v>
      </c>
      <c r="P108" s="1">
        <v>261</v>
      </c>
      <c r="Q108" s="1">
        <v>155</v>
      </c>
      <c r="R108" s="1">
        <v>7.8700000000000003E-3</v>
      </c>
      <c r="S108" s="1">
        <v>1.77</v>
      </c>
      <c r="T108" s="1">
        <v>1.77</v>
      </c>
      <c r="U108" s="1">
        <v>1.77</v>
      </c>
      <c r="V108" s="1">
        <v>1.77</v>
      </c>
      <c r="W108" s="1">
        <v>1.95</v>
      </c>
      <c r="X108" s="1">
        <v>1.95</v>
      </c>
      <c r="Y108" s="1">
        <v>1.95</v>
      </c>
      <c r="Z108" s="1">
        <v>1.95</v>
      </c>
      <c r="AA108" s="1">
        <v>0.245</v>
      </c>
      <c r="AB108" s="1">
        <v>0.4899</v>
      </c>
      <c r="AC108" s="1">
        <v>0.58789999999999998</v>
      </c>
      <c r="AD108" s="1">
        <v>0.3221</v>
      </c>
      <c r="AE108" s="1">
        <v>0.161</v>
      </c>
      <c r="AF108" s="1">
        <v>0.13420000000000001</v>
      </c>
      <c r="AG108" s="1">
        <f>Table2[[#This Row],[DC]]</f>
        <v>1.77</v>
      </c>
      <c r="AH108" s="1">
        <f>Table2[[#This Row],[DC Resistance @ 25C (Ω/mi)]]*(1+Table2[[#This Row],[alpha]]*(20-25))</f>
        <v>1.7318742</v>
      </c>
      <c r="AI108" s="1">
        <f>Table2[[#This Row],[Outside Diameter (in)]]</f>
        <v>0.26</v>
      </c>
      <c r="AJ108" s="1">
        <f>Table2[[#This Row],[Geometric Mean
Radius at 60 Cycles (ft)]]</f>
        <v>7.8700000000000003E-3</v>
      </c>
      <c r="AK108" s="1">
        <f>MATCH(Table2[[#This Row],[Type]],Table3[Type],0)</f>
        <v>2</v>
      </c>
      <c r="AL108" s="1" cm="1">
        <f t="array" ref="AL108">INDEX(Table3[alpha],Table2[[#This Row],[Type Index]])</f>
        <v>4.3080000000000002E-3</v>
      </c>
      <c r="AM10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AL- Alcoa Hard Drawn (7)</v>
      </c>
      <c r="AO108" s="1" t="str">
        <f>Table2[[#This Row],[ID]]&amp;IF(ISBLANK(Table2[[#This Row],[Uniqueness]]),""," - "&amp;Table2[[#This Row],[Uniqueness]])</f>
        <v>3 AL- Alcoa Hard Drawn (7)</v>
      </c>
      <c r="AP108" s="1">
        <f>CONVERT(Table2[[#This Row],[GMR (ft)]],"ft","mm")</f>
        <v>2.3987760000000002</v>
      </c>
      <c r="AQ108" s="1">
        <f>CONVERT(Table2[[#This Row],[Outer Diameter (in)]],"in","mm")</f>
        <v>6.6039999999999992</v>
      </c>
      <c r="AR108" s="1" cm="1">
        <f t="array" ref="AR108">INDEX(Table3[MOT (C)],Table2[[#This Row],[Type Index]])</f>
        <v>90</v>
      </c>
      <c r="AS108" s="1">
        <f>Table2[[#This Row],[DC Resistance @ 20C (Ω/mi)]]/CONVERT(1,"mi","km")</f>
        <v>1.076136736459079</v>
      </c>
      <c r="AT108" s="1">
        <f>Table2[[#This Row],[Approx Current Carrying Capacity (amps)]]/1000</f>
        <v>0.155</v>
      </c>
      <c r="AU108" s="1">
        <f>Table2[[#This Row],[DC Resistance
@ 20C (Ω/km)]]*(1+Table2[[#This Row],[alpha]]*(Table2[[#This Row],[MOT (C)]]-20))</f>
        <v>1.4006565307056789</v>
      </c>
      <c r="AZ108" s="1"/>
    </row>
    <row r="109" spans="1:52" x14ac:dyDescent="0.25">
      <c r="A109" s="1" t="s">
        <v>5343</v>
      </c>
      <c r="B109" s="1" t="s">
        <v>8</v>
      </c>
      <c r="C109" s="1" t="s">
        <v>8</v>
      </c>
      <c r="J109" s="1">
        <v>7</v>
      </c>
      <c r="K109" s="1">
        <v>9.74E-2</v>
      </c>
      <c r="N109" s="1">
        <v>0.29199999999999998</v>
      </c>
      <c r="O109" s="1">
        <v>1266</v>
      </c>
      <c r="P109" s="1">
        <v>329</v>
      </c>
      <c r="Q109" s="1">
        <v>180</v>
      </c>
      <c r="R109" s="1">
        <v>8.8299999999999993E-3</v>
      </c>
      <c r="S109" s="1">
        <v>1.41</v>
      </c>
      <c r="T109" s="1">
        <v>1.41</v>
      </c>
      <c r="U109" s="1">
        <v>1.41</v>
      </c>
      <c r="V109" s="1">
        <v>1.41</v>
      </c>
      <c r="W109" s="1">
        <v>1.55</v>
      </c>
      <c r="X109" s="1">
        <v>1.55</v>
      </c>
      <c r="Y109" s="1">
        <v>1.55</v>
      </c>
      <c r="Z109" s="1">
        <v>1.55</v>
      </c>
      <c r="AA109" s="1">
        <v>0.23910000000000001</v>
      </c>
      <c r="AB109" s="1">
        <v>0.47820000000000001</v>
      </c>
      <c r="AC109" s="1">
        <v>0.57389999999999997</v>
      </c>
      <c r="AD109" s="1">
        <v>0.31390000000000001</v>
      </c>
      <c r="AE109" s="1">
        <v>0.157</v>
      </c>
      <c r="AF109" s="1">
        <v>0.1308</v>
      </c>
      <c r="AG109" s="1">
        <f>Table2[[#This Row],[DC]]</f>
        <v>1.41</v>
      </c>
      <c r="AH109" s="1">
        <f>Table2[[#This Row],[DC Resistance @ 25C (Ω/mi)]]*(1+Table2[[#This Row],[alpha]]*(20-25))</f>
        <v>1.3796286</v>
      </c>
      <c r="AI109" s="1">
        <f>Table2[[#This Row],[Outside Diameter (in)]]</f>
        <v>0.29199999999999998</v>
      </c>
      <c r="AJ109" s="1">
        <f>Table2[[#This Row],[Geometric Mean
Radius at 60 Cycles (ft)]]</f>
        <v>8.8299999999999993E-3</v>
      </c>
      <c r="AK109" s="1">
        <f>MATCH(Table2[[#This Row],[Type]],Table3[Type],0)</f>
        <v>2</v>
      </c>
      <c r="AL109" s="1" cm="1">
        <f t="array" ref="AL109">INDEX(Table3[alpha],Table2[[#This Row],[Type Index]])</f>
        <v>4.3080000000000002E-3</v>
      </c>
      <c r="AM10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AL- Alcoa Hard Drawn (7)</v>
      </c>
      <c r="AO109" s="1" t="str">
        <f>Table2[[#This Row],[ID]]&amp;IF(ISBLANK(Table2[[#This Row],[Uniqueness]]),""," - "&amp;Table2[[#This Row],[Uniqueness]])</f>
        <v>2 AL- Alcoa Hard Drawn (7)</v>
      </c>
      <c r="AP109" s="1">
        <f>CONVERT(Table2[[#This Row],[GMR (ft)]],"ft","mm")</f>
        <v>2.6913839999999998</v>
      </c>
      <c r="AQ109" s="1">
        <f>CONVERT(Table2[[#This Row],[Outer Diameter (in)]],"in","mm")</f>
        <v>7.4168000000000003</v>
      </c>
      <c r="AR109" s="1" cm="1">
        <f t="array" ref="AR109">INDEX(Table3[MOT (C)],Table2[[#This Row],[Type Index]])</f>
        <v>90</v>
      </c>
      <c r="AS109" s="1">
        <f>Table2[[#This Row],[DC Resistance @ 20C (Ω/mi)]]/CONVERT(1,"mi","km")</f>
        <v>0.85726146802672387</v>
      </c>
      <c r="AT109" s="1">
        <f>Table2[[#This Row],[Approx Current Carrying Capacity (amps)]]/1000</f>
        <v>0.18</v>
      </c>
      <c r="AU109" s="1">
        <f>Table2[[#This Row],[DC Resistance
@ 20C (Ω/km)]]*(1+Table2[[#This Row],[alpha]]*(Table2[[#This Row],[MOT (C)]]-20))</f>
        <v>1.1157772363248628</v>
      </c>
      <c r="AZ109" s="1"/>
    </row>
    <row r="110" spans="1:52" x14ac:dyDescent="0.25">
      <c r="A110" s="1" t="s">
        <v>5343</v>
      </c>
      <c r="B110" s="1" t="s">
        <v>6</v>
      </c>
      <c r="C110" s="1" t="s">
        <v>6</v>
      </c>
      <c r="J110" s="1">
        <v>7</v>
      </c>
      <c r="K110" s="1">
        <v>0.1094</v>
      </c>
      <c r="N110" s="1">
        <v>0.32800000000000001</v>
      </c>
      <c r="O110" s="1">
        <v>1537</v>
      </c>
      <c r="P110" s="1">
        <v>414</v>
      </c>
      <c r="Q110" s="1">
        <v>209</v>
      </c>
      <c r="R110" s="1">
        <v>9.92E-3</v>
      </c>
      <c r="S110" s="1">
        <v>1.1200000000000001</v>
      </c>
      <c r="T110" s="1">
        <v>1.1200000000000001</v>
      </c>
      <c r="U110" s="1">
        <v>1.1200000000000001</v>
      </c>
      <c r="V110" s="1">
        <v>1.1200000000000001</v>
      </c>
      <c r="W110" s="1">
        <v>1.23</v>
      </c>
      <c r="X110" s="1">
        <v>1.23</v>
      </c>
      <c r="Y110" s="1">
        <v>1.23</v>
      </c>
      <c r="Z110" s="1">
        <v>1.23</v>
      </c>
      <c r="AA110" s="1">
        <v>0.23330000000000001</v>
      </c>
      <c r="AB110" s="1">
        <v>0.46650000000000003</v>
      </c>
      <c r="AC110" s="1">
        <v>0.55979999999999996</v>
      </c>
      <c r="AD110" s="1">
        <v>0.30549999999999999</v>
      </c>
      <c r="AE110" s="1">
        <v>0.15279999999999999</v>
      </c>
      <c r="AF110" s="1">
        <v>0.1273</v>
      </c>
      <c r="AG110" s="1">
        <f>Table2[[#This Row],[DC]]</f>
        <v>1.1200000000000001</v>
      </c>
      <c r="AH110" s="1">
        <f>Table2[[#This Row],[DC Resistance @ 25C (Ω/mi)]]*(1+Table2[[#This Row],[alpha]]*(20-25))</f>
        <v>1.0958752</v>
      </c>
      <c r="AI110" s="1">
        <f>Table2[[#This Row],[Outside Diameter (in)]]</f>
        <v>0.32800000000000001</v>
      </c>
      <c r="AJ110" s="1">
        <f>Table2[[#This Row],[Geometric Mean
Radius at 60 Cycles (ft)]]</f>
        <v>9.92E-3</v>
      </c>
      <c r="AK110" s="1">
        <f>MATCH(Table2[[#This Row],[Type]],Table3[Type],0)</f>
        <v>2</v>
      </c>
      <c r="AL110" s="1" cm="1">
        <f t="array" ref="AL110">INDEX(Table3[alpha],Table2[[#This Row],[Type Index]])</f>
        <v>4.3080000000000002E-3</v>
      </c>
      <c r="AM11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AL- Alcoa Hard Drawn (7)</v>
      </c>
      <c r="AO110" s="1" t="str">
        <f>Table2[[#This Row],[ID]]&amp;IF(ISBLANK(Table2[[#This Row],[Uniqueness]]),""," - "&amp;Table2[[#This Row],[Uniqueness]])</f>
        <v>1 AL- Alcoa Hard Drawn (7)</v>
      </c>
      <c r="AP110" s="1">
        <f>CONVERT(Table2[[#This Row],[GMR (ft)]],"ft","mm")</f>
        <v>3.0236159999999996</v>
      </c>
      <c r="AQ110" s="1">
        <f>CONVERT(Table2[[#This Row],[Outer Diameter (in)]],"in","mm")</f>
        <v>8.3312000000000008</v>
      </c>
      <c r="AR110" s="1" cm="1">
        <f t="array" ref="AR110">INDEX(Table3[MOT (C)],Table2[[#This Row],[Type Index]])</f>
        <v>90</v>
      </c>
      <c r="AS110" s="1">
        <f>Table2[[#This Row],[DC Resistance @ 20C (Ω/mi)]]/CONVERT(1,"mi","km")</f>
        <v>0.68094527956732676</v>
      </c>
      <c r="AT110" s="1">
        <f>Table2[[#This Row],[Approx Current Carrying Capacity (amps)]]/1000</f>
        <v>0.20899999999999999</v>
      </c>
      <c r="AU110" s="1">
        <f>Table2[[#This Row],[DC Resistance
@ 20C (Ω/km)]]*(1+Table2[[#This Row],[alpha]]*(Table2[[#This Row],[MOT (C)]]-20))</f>
        <v>0.8862911380736499</v>
      </c>
      <c r="AZ110" s="1"/>
    </row>
    <row r="111" spans="1:52" x14ac:dyDescent="0.25">
      <c r="A111" s="1" t="s">
        <v>5343</v>
      </c>
      <c r="B111" s="1" t="s">
        <v>5</v>
      </c>
      <c r="C111" s="1" t="s">
        <v>5</v>
      </c>
      <c r="J111" s="1">
        <v>7</v>
      </c>
      <c r="K111" s="1">
        <v>0.12280000000000001</v>
      </c>
      <c r="N111" s="1">
        <v>0.36799999999999999</v>
      </c>
      <c r="O111" s="1">
        <v>1865</v>
      </c>
      <c r="P111" s="1">
        <v>523</v>
      </c>
      <c r="Q111" s="1">
        <v>242</v>
      </c>
      <c r="R111" s="1">
        <v>1.1129999999999999E-2</v>
      </c>
      <c r="S111" s="1">
        <v>0.88500000000000001</v>
      </c>
      <c r="T111" s="1">
        <v>0.8851</v>
      </c>
      <c r="U111" s="1">
        <v>0.88529999999999998</v>
      </c>
      <c r="V111" s="1">
        <v>0.88500000000000001</v>
      </c>
      <c r="W111" s="1">
        <v>0.97299999999999998</v>
      </c>
      <c r="X111" s="1">
        <v>0.97309999999999997</v>
      </c>
      <c r="Y111" s="1">
        <v>0.97319999999999995</v>
      </c>
      <c r="Z111" s="1">
        <v>0.97299999999999998</v>
      </c>
      <c r="AA111" s="1">
        <v>0.22639999999999999</v>
      </c>
      <c r="AB111" s="1">
        <v>0.45279999999999998</v>
      </c>
      <c r="AC111" s="1">
        <v>0.54339999999999999</v>
      </c>
      <c r="AD111" s="1">
        <v>0.29759999999999998</v>
      </c>
      <c r="AE111" s="1">
        <v>0.14879999999999999</v>
      </c>
      <c r="AF111" s="1">
        <v>0.124</v>
      </c>
      <c r="AG111" s="1">
        <f>Table2[[#This Row],[DC]]</f>
        <v>0.88500000000000001</v>
      </c>
      <c r="AH111" s="1">
        <f>Table2[[#This Row],[DC Resistance @ 25C (Ω/mi)]]*(1+Table2[[#This Row],[alpha]]*(20-25))</f>
        <v>0.86593710000000002</v>
      </c>
      <c r="AI111" s="1">
        <f>Table2[[#This Row],[Outside Diameter (in)]]</f>
        <v>0.36799999999999999</v>
      </c>
      <c r="AJ111" s="1">
        <f>Table2[[#This Row],[Geometric Mean
Radius at 60 Cycles (ft)]]</f>
        <v>1.1129999999999999E-2</v>
      </c>
      <c r="AK111" s="1">
        <f>MATCH(Table2[[#This Row],[Type]],Table3[Type],0)</f>
        <v>2</v>
      </c>
      <c r="AL111" s="1" cm="1">
        <f t="array" ref="AL111">INDEX(Table3[alpha],Table2[[#This Row],[Type Index]])</f>
        <v>4.3080000000000002E-3</v>
      </c>
      <c r="AM11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AL- Alcoa Hard Drawn (7)</v>
      </c>
      <c r="AO111" s="1" t="str">
        <f>Table2[[#This Row],[ID]]&amp;IF(ISBLANK(Table2[[#This Row],[Uniqueness]]),""," - "&amp;Table2[[#This Row],[Uniqueness]])</f>
        <v>1/0 AL- Alcoa Hard Drawn (7)</v>
      </c>
      <c r="AP111" s="1">
        <f>CONVERT(Table2[[#This Row],[GMR (ft)]],"ft","mm")</f>
        <v>3.3924239999999997</v>
      </c>
      <c r="AQ111" s="1">
        <f>CONVERT(Table2[[#This Row],[Outer Diameter (in)]],"in","mm")</f>
        <v>9.3472000000000008</v>
      </c>
      <c r="AR111" s="1" cm="1">
        <f t="array" ref="AR111">INDEX(Table3[MOT (C)],Table2[[#This Row],[Type Index]])</f>
        <v>90</v>
      </c>
      <c r="AS111" s="1">
        <f>Table2[[#This Row],[DC Resistance @ 20C (Ω/mi)]]/CONVERT(1,"mi","km")</f>
        <v>0.53806836822953952</v>
      </c>
      <c r="AT111" s="1">
        <f>Table2[[#This Row],[Approx Current Carrying Capacity (amps)]]/1000</f>
        <v>0.24199999999999999</v>
      </c>
      <c r="AU111" s="1">
        <f>Table2[[#This Row],[DC Resistance
@ 20C (Ω/km)]]*(1+Table2[[#This Row],[alpha]]*(Table2[[#This Row],[MOT (C)]]-20))</f>
        <v>0.70032826535283943</v>
      </c>
      <c r="AZ111" s="1"/>
    </row>
    <row r="112" spans="1:52" x14ac:dyDescent="0.25">
      <c r="A112" s="1" t="s">
        <v>5343</v>
      </c>
      <c r="B112" s="1" t="s">
        <v>5</v>
      </c>
      <c r="C112" s="1" t="s">
        <v>5</v>
      </c>
      <c r="J112" s="1">
        <v>19</v>
      </c>
      <c r="K112" s="1">
        <v>7.4499999999999997E-2</v>
      </c>
      <c r="N112" s="1">
        <v>0.373</v>
      </c>
      <c r="O112" s="1">
        <v>2090</v>
      </c>
      <c r="P112" s="1">
        <v>523</v>
      </c>
      <c r="Q112" s="1">
        <v>244</v>
      </c>
      <c r="R112" s="1">
        <v>1.1769999999999999E-2</v>
      </c>
      <c r="S112" s="1">
        <v>0.88500000000000001</v>
      </c>
      <c r="T112" s="1">
        <v>0.8851</v>
      </c>
      <c r="U112" s="1">
        <v>0.88529999999999998</v>
      </c>
      <c r="V112" s="1">
        <v>0.88500000000000001</v>
      </c>
      <c r="W112" s="1">
        <v>0.97299999999999998</v>
      </c>
      <c r="X112" s="1">
        <v>0.97309999999999997</v>
      </c>
      <c r="Y112" s="1">
        <v>0.97319999999999995</v>
      </c>
      <c r="Z112" s="1">
        <v>0.97299999999999998</v>
      </c>
      <c r="AA112" s="1">
        <v>0.22459999999999999</v>
      </c>
      <c r="AB112" s="1">
        <v>0.44919999999999999</v>
      </c>
      <c r="AC112" s="1">
        <v>0.53910000000000002</v>
      </c>
      <c r="AD112" s="1">
        <v>0.2964</v>
      </c>
      <c r="AE112" s="1">
        <v>0.1482</v>
      </c>
      <c r="AF112" s="1">
        <v>0.1235</v>
      </c>
      <c r="AG112" s="1">
        <f>Table2[[#This Row],[DC]]</f>
        <v>0.88500000000000001</v>
      </c>
      <c r="AH112" s="1">
        <f>Table2[[#This Row],[DC Resistance @ 25C (Ω/mi)]]*(1+Table2[[#This Row],[alpha]]*(20-25))</f>
        <v>0.86593710000000002</v>
      </c>
      <c r="AI112" s="1">
        <f>Table2[[#This Row],[Outside Diameter (in)]]</f>
        <v>0.373</v>
      </c>
      <c r="AJ112" s="1">
        <f>Table2[[#This Row],[Geometric Mean
Radius at 60 Cycles (ft)]]</f>
        <v>1.1769999999999999E-2</v>
      </c>
      <c r="AK112" s="1">
        <f>MATCH(Table2[[#This Row],[Type]],Table3[Type],0)</f>
        <v>2</v>
      </c>
      <c r="AL112" s="1" cm="1">
        <f t="array" ref="AL112">INDEX(Table3[alpha],Table2[[#This Row],[Type Index]])</f>
        <v>4.3080000000000002E-3</v>
      </c>
      <c r="AM11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AL- Alcoa Hard Drawn (19)</v>
      </c>
      <c r="AO112" s="1" t="str">
        <f>Table2[[#This Row],[ID]]&amp;IF(ISBLANK(Table2[[#This Row],[Uniqueness]]),""," - "&amp;Table2[[#This Row],[Uniqueness]])</f>
        <v>1/0 AL- Alcoa Hard Drawn (19)</v>
      </c>
      <c r="AP112" s="1">
        <f>CONVERT(Table2[[#This Row],[GMR (ft)]],"ft","mm")</f>
        <v>3.5874959999999998</v>
      </c>
      <c r="AQ112" s="1">
        <f>CONVERT(Table2[[#This Row],[Outer Diameter (in)]],"in","mm")</f>
        <v>9.4741999999999997</v>
      </c>
      <c r="AR112" s="1" cm="1">
        <f t="array" ref="AR112">INDEX(Table3[MOT (C)],Table2[[#This Row],[Type Index]])</f>
        <v>90</v>
      </c>
      <c r="AS112" s="1">
        <f>Table2[[#This Row],[DC Resistance @ 20C (Ω/mi)]]/CONVERT(1,"mi","km")</f>
        <v>0.53806836822953952</v>
      </c>
      <c r="AT112" s="1">
        <f>Table2[[#This Row],[Approx Current Carrying Capacity (amps)]]/1000</f>
        <v>0.24399999999999999</v>
      </c>
      <c r="AU112" s="1">
        <f>Table2[[#This Row],[DC Resistance
@ 20C (Ω/km)]]*(1+Table2[[#This Row],[alpha]]*(Table2[[#This Row],[MOT (C)]]-20))</f>
        <v>0.70032826535283943</v>
      </c>
      <c r="AZ112" s="1"/>
    </row>
    <row r="113" spans="1:52" x14ac:dyDescent="0.25">
      <c r="A113" s="1" t="s">
        <v>5343</v>
      </c>
      <c r="B113" s="1" t="s">
        <v>4</v>
      </c>
      <c r="C113" s="1" t="s">
        <v>4</v>
      </c>
      <c r="J113" s="1">
        <v>7</v>
      </c>
      <c r="K113" s="1">
        <v>0.13789999999999999</v>
      </c>
      <c r="N113" s="1">
        <v>0.41399999999999998</v>
      </c>
      <c r="O113" s="1">
        <v>2350</v>
      </c>
      <c r="P113" s="1">
        <v>659</v>
      </c>
      <c r="Q113" s="1">
        <v>282</v>
      </c>
      <c r="R113" s="1">
        <v>1.251E-2</v>
      </c>
      <c r="S113" s="1">
        <v>0.70199999999999996</v>
      </c>
      <c r="T113" s="1">
        <v>0.70209999999999995</v>
      </c>
      <c r="U113" s="1">
        <v>0.70240000000000002</v>
      </c>
      <c r="V113" s="1">
        <v>0.70199999999999996</v>
      </c>
      <c r="W113" s="1">
        <v>0.77100000000000002</v>
      </c>
      <c r="X113" s="1">
        <v>0.77110000000000001</v>
      </c>
      <c r="Y113" s="1">
        <v>0.77129999999999999</v>
      </c>
      <c r="Z113" s="1">
        <v>0.77100000000000002</v>
      </c>
      <c r="AA113" s="1">
        <v>0.22159999999999999</v>
      </c>
      <c r="AB113" s="1">
        <v>0.44309999999999999</v>
      </c>
      <c r="AC113" s="1">
        <v>0.53169999999999995</v>
      </c>
      <c r="AD113" s="1">
        <v>0.28899999999999998</v>
      </c>
      <c r="AE113" s="1">
        <v>0.14449999999999999</v>
      </c>
      <c r="AF113" s="1">
        <v>0.12039999999999999</v>
      </c>
      <c r="AG113" s="1">
        <f>Table2[[#This Row],[DC]]</f>
        <v>0.70199999999999996</v>
      </c>
      <c r="AH113" s="1">
        <f>Table2[[#This Row],[DC Resistance @ 25C (Ω/mi)]]*(1+Table2[[#This Row],[alpha]]*(20-25))</f>
        <v>0.68687891999999995</v>
      </c>
      <c r="AI113" s="1">
        <f>Table2[[#This Row],[Outside Diameter (in)]]</f>
        <v>0.41399999999999998</v>
      </c>
      <c r="AJ113" s="1">
        <f>Table2[[#This Row],[Geometric Mean
Radius at 60 Cycles (ft)]]</f>
        <v>1.251E-2</v>
      </c>
      <c r="AK113" s="1">
        <f>MATCH(Table2[[#This Row],[Type]],Table3[Type],0)</f>
        <v>2</v>
      </c>
      <c r="AL113" s="1" cm="1">
        <f t="array" ref="AL113">INDEX(Table3[alpha],Table2[[#This Row],[Type Index]])</f>
        <v>4.3080000000000002E-3</v>
      </c>
      <c r="AM11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AL- Alcoa Hard Drawn (7)</v>
      </c>
      <c r="AO113" s="1" t="str">
        <f>Table2[[#This Row],[ID]]&amp;IF(ISBLANK(Table2[[#This Row],[Uniqueness]]),""," - "&amp;Table2[[#This Row],[Uniqueness]])</f>
        <v>2/0 AL- Alcoa Hard Drawn (7)</v>
      </c>
      <c r="AP113" s="1">
        <f>CONVERT(Table2[[#This Row],[GMR (ft)]],"ft","mm")</f>
        <v>3.8130479999999998</v>
      </c>
      <c r="AQ113" s="1">
        <f>CONVERT(Table2[[#This Row],[Outer Diameter (in)]],"in","mm")</f>
        <v>10.515599999999999</v>
      </c>
      <c r="AR113" s="1" cm="1">
        <f t="array" ref="AR113">INDEX(Table3[MOT (C)],Table2[[#This Row],[Type Index]])</f>
        <v>90</v>
      </c>
      <c r="AS113" s="1">
        <f>Table2[[#This Row],[DC Resistance @ 20C (Ω/mi)]]/CONVERT(1,"mi","km")</f>
        <v>0.42680677344309226</v>
      </c>
      <c r="AT113" s="1">
        <f>Table2[[#This Row],[Approx Current Carrying Capacity (amps)]]/1000</f>
        <v>0.28199999999999997</v>
      </c>
      <c r="AU113" s="1">
        <f>Table2[[#This Row],[DC Resistance
@ 20C (Ω/km)]]*(1+Table2[[#This Row],[alpha]]*(Table2[[#This Row],[MOT (C)]]-20))</f>
        <v>0.55551462404259122</v>
      </c>
      <c r="AZ113" s="1"/>
    </row>
    <row r="114" spans="1:52" x14ac:dyDescent="0.25">
      <c r="A114" s="1" t="s">
        <v>5343</v>
      </c>
      <c r="B114" s="1" t="s">
        <v>4</v>
      </c>
      <c r="C114" s="1" t="s">
        <v>4</v>
      </c>
      <c r="J114" s="1">
        <v>19</v>
      </c>
      <c r="K114" s="1">
        <v>8.3699999999999997E-2</v>
      </c>
      <c r="N114" s="1">
        <v>0.41899999999999998</v>
      </c>
      <c r="O114" s="1">
        <v>2586</v>
      </c>
      <c r="P114" s="1">
        <v>659</v>
      </c>
      <c r="Q114" s="1">
        <v>283</v>
      </c>
      <c r="R114" s="1">
        <v>1.321E-2</v>
      </c>
      <c r="S114" s="1">
        <v>0.70199999999999996</v>
      </c>
      <c r="T114" s="1">
        <v>0.70209999999999995</v>
      </c>
      <c r="U114" s="1">
        <v>0.70240000000000002</v>
      </c>
      <c r="V114" s="1">
        <v>0.70199999999999996</v>
      </c>
      <c r="W114" s="1">
        <v>0.77100000000000002</v>
      </c>
      <c r="X114" s="1">
        <v>0.77110000000000001</v>
      </c>
      <c r="Y114" s="1">
        <v>0.77129999999999999</v>
      </c>
      <c r="Z114" s="1">
        <v>0.77100000000000002</v>
      </c>
      <c r="AA114" s="1">
        <v>0.21879999999999999</v>
      </c>
      <c r="AB114" s="1">
        <v>0.43759999999999999</v>
      </c>
      <c r="AC114" s="1">
        <v>0.52510000000000001</v>
      </c>
      <c r="AD114" s="1">
        <v>0.28820000000000001</v>
      </c>
      <c r="AE114" s="1">
        <v>0.14410000000000001</v>
      </c>
      <c r="AF114" s="1">
        <v>0.1201</v>
      </c>
      <c r="AG114" s="1">
        <f>Table2[[#This Row],[DC]]</f>
        <v>0.70199999999999996</v>
      </c>
      <c r="AH114" s="1">
        <f>Table2[[#This Row],[DC Resistance @ 25C (Ω/mi)]]*(1+Table2[[#This Row],[alpha]]*(20-25))</f>
        <v>0.68687891999999995</v>
      </c>
      <c r="AI114" s="1">
        <f>Table2[[#This Row],[Outside Diameter (in)]]</f>
        <v>0.41899999999999998</v>
      </c>
      <c r="AJ114" s="1">
        <f>Table2[[#This Row],[Geometric Mean
Radius at 60 Cycles (ft)]]</f>
        <v>1.321E-2</v>
      </c>
      <c r="AK114" s="1">
        <f>MATCH(Table2[[#This Row],[Type]],Table3[Type],0)</f>
        <v>2</v>
      </c>
      <c r="AL114" s="1" cm="1">
        <f t="array" ref="AL114">INDEX(Table3[alpha],Table2[[#This Row],[Type Index]])</f>
        <v>4.3080000000000002E-3</v>
      </c>
      <c r="AM11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AL- Alcoa Hard Drawn (19)</v>
      </c>
      <c r="AO114" s="1" t="str">
        <f>Table2[[#This Row],[ID]]&amp;IF(ISBLANK(Table2[[#This Row],[Uniqueness]]),""," - "&amp;Table2[[#This Row],[Uniqueness]])</f>
        <v>2/0 AL- Alcoa Hard Drawn (19)</v>
      </c>
      <c r="AP114" s="1">
        <f>CONVERT(Table2[[#This Row],[GMR (ft)]],"ft","mm")</f>
        <v>4.026408</v>
      </c>
      <c r="AQ114" s="1">
        <f>CONVERT(Table2[[#This Row],[Outer Diameter (in)]],"in","mm")</f>
        <v>10.6426</v>
      </c>
      <c r="AR114" s="1" cm="1">
        <f t="array" ref="AR114">INDEX(Table3[MOT (C)],Table2[[#This Row],[Type Index]])</f>
        <v>90</v>
      </c>
      <c r="AS114" s="1">
        <f>Table2[[#This Row],[DC Resistance @ 20C (Ω/mi)]]/CONVERT(1,"mi","km")</f>
        <v>0.42680677344309226</v>
      </c>
      <c r="AT114" s="1">
        <f>Table2[[#This Row],[Approx Current Carrying Capacity (amps)]]/1000</f>
        <v>0.28299999999999997</v>
      </c>
      <c r="AU114" s="1">
        <f>Table2[[#This Row],[DC Resistance
@ 20C (Ω/km)]]*(1+Table2[[#This Row],[alpha]]*(Table2[[#This Row],[MOT (C)]]-20))</f>
        <v>0.55551462404259122</v>
      </c>
      <c r="AZ114" s="1"/>
    </row>
    <row r="115" spans="1:52" x14ac:dyDescent="0.25">
      <c r="A115" s="1" t="s">
        <v>5343</v>
      </c>
      <c r="B115" s="1" t="s">
        <v>3</v>
      </c>
      <c r="C115" s="1" t="s">
        <v>3</v>
      </c>
      <c r="J115" s="1">
        <v>7</v>
      </c>
      <c r="K115" s="1">
        <v>0.15479999999999999</v>
      </c>
      <c r="N115" s="1">
        <v>0.46400000000000002</v>
      </c>
      <c r="O115" s="1">
        <v>2845</v>
      </c>
      <c r="P115" s="1">
        <v>832</v>
      </c>
      <c r="Q115" s="1">
        <v>327</v>
      </c>
      <c r="R115" s="1">
        <v>1.404E-2</v>
      </c>
      <c r="S115" s="1">
        <v>0.55700000000000005</v>
      </c>
      <c r="T115" s="1">
        <v>0.55710000000000004</v>
      </c>
      <c r="U115" s="1">
        <v>0.55740000000000001</v>
      </c>
      <c r="V115" s="1">
        <v>0.55800000000000005</v>
      </c>
      <c r="W115" s="1">
        <v>0.61199999999999999</v>
      </c>
      <c r="X115" s="1">
        <v>0.61209999999999998</v>
      </c>
      <c r="Y115" s="1">
        <v>0.61240000000000006</v>
      </c>
      <c r="Z115" s="1">
        <v>0.61299999999999999</v>
      </c>
      <c r="AA115" s="1">
        <v>0.2157</v>
      </c>
      <c r="AB115" s="1">
        <v>0.43140000000000001</v>
      </c>
      <c r="AC115" s="1">
        <v>0.51770000000000005</v>
      </c>
      <c r="AD115" s="1">
        <v>0.28100000000000003</v>
      </c>
      <c r="AE115" s="1">
        <v>0.14050000000000001</v>
      </c>
      <c r="AF115" s="1">
        <v>0.1171</v>
      </c>
      <c r="AG115" s="1">
        <f>Table2[[#This Row],[DC]]</f>
        <v>0.55700000000000005</v>
      </c>
      <c r="AH115" s="1">
        <f>Table2[[#This Row],[DC Resistance @ 25C (Ω/mi)]]*(1+Table2[[#This Row],[alpha]]*(20-25))</f>
        <v>0.54500222000000009</v>
      </c>
      <c r="AI115" s="1">
        <f>Table2[[#This Row],[Outside Diameter (in)]]</f>
        <v>0.46400000000000002</v>
      </c>
      <c r="AJ115" s="1">
        <f>Table2[[#This Row],[Geometric Mean
Radius at 60 Cycles (ft)]]</f>
        <v>1.404E-2</v>
      </c>
      <c r="AK115" s="1">
        <f>MATCH(Table2[[#This Row],[Type]],Table3[Type],0)</f>
        <v>2</v>
      </c>
      <c r="AL115" s="1" cm="1">
        <f t="array" ref="AL115">INDEX(Table3[alpha],Table2[[#This Row],[Type Index]])</f>
        <v>4.3080000000000002E-3</v>
      </c>
      <c r="AM11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AL- Alcoa Hard Drawn (7)</v>
      </c>
      <c r="AO115" s="1" t="str">
        <f>Table2[[#This Row],[ID]]&amp;IF(ISBLANK(Table2[[#This Row],[Uniqueness]]),""," - "&amp;Table2[[#This Row],[Uniqueness]])</f>
        <v>3/0 AL- Alcoa Hard Drawn (7)</v>
      </c>
      <c r="AP115" s="1">
        <f>CONVERT(Table2[[#This Row],[GMR (ft)]],"ft","mm")</f>
        <v>4.2793919999999996</v>
      </c>
      <c r="AQ115" s="1">
        <f>CONVERT(Table2[[#This Row],[Outer Diameter (in)]],"in","mm")</f>
        <v>11.785600000000001</v>
      </c>
      <c r="AR115" s="1" cm="1">
        <f t="array" ref="AR115">INDEX(Table3[MOT (C)],Table2[[#This Row],[Type Index]])</f>
        <v>90</v>
      </c>
      <c r="AS115" s="1">
        <f>Table2[[#This Row],[DC Resistance @ 20C (Ω/mi)]]/CONVERT(1,"mi","km")</f>
        <v>0.33864867921339381</v>
      </c>
      <c r="AT115" s="1">
        <f>Table2[[#This Row],[Approx Current Carrying Capacity (amps)]]/1000</f>
        <v>0.32700000000000001</v>
      </c>
      <c r="AU115" s="1">
        <f>Table2[[#This Row],[DC Resistance
@ 20C (Ω/km)]]*(1+Table2[[#This Row],[alpha]]*(Table2[[#This Row],[MOT (C)]]-20))</f>
        <v>0.44077157491698488</v>
      </c>
      <c r="AZ115" s="1"/>
    </row>
    <row r="116" spans="1:52" x14ac:dyDescent="0.25">
      <c r="A116" s="1" t="s">
        <v>5343</v>
      </c>
      <c r="B116" s="1" t="s">
        <v>3</v>
      </c>
      <c r="C116" s="1" t="s">
        <v>3</v>
      </c>
      <c r="J116" s="1">
        <v>19</v>
      </c>
      <c r="K116" s="1">
        <v>9.4E-2</v>
      </c>
      <c r="N116" s="1">
        <v>0.47</v>
      </c>
      <c r="O116" s="1">
        <v>3200</v>
      </c>
      <c r="P116" s="1">
        <v>832</v>
      </c>
      <c r="Q116" s="1">
        <v>328</v>
      </c>
      <c r="R116" s="1">
        <v>1.4829999999999999E-2</v>
      </c>
      <c r="S116" s="1">
        <v>0.55700000000000005</v>
      </c>
      <c r="T116" s="1">
        <v>0.55710000000000004</v>
      </c>
      <c r="U116" s="1">
        <v>0.55740000000000001</v>
      </c>
      <c r="V116" s="1">
        <v>0.55800000000000005</v>
      </c>
      <c r="W116" s="1">
        <v>0.61199999999999999</v>
      </c>
      <c r="X116" s="1">
        <v>0.61209999999999998</v>
      </c>
      <c r="Y116" s="1">
        <v>0.61240000000000006</v>
      </c>
      <c r="Z116" s="1">
        <v>0.61299999999999999</v>
      </c>
      <c r="AA116" s="1">
        <v>0.21290000000000001</v>
      </c>
      <c r="AB116" s="1">
        <v>0.42580000000000001</v>
      </c>
      <c r="AC116" s="1">
        <v>0.51100000000000001</v>
      </c>
      <c r="AD116" s="1">
        <v>0.28010000000000002</v>
      </c>
      <c r="AE116" s="1">
        <v>0.14000000000000001</v>
      </c>
      <c r="AF116" s="1">
        <v>0.1167</v>
      </c>
      <c r="AG116" s="1">
        <f>Table2[[#This Row],[DC]]</f>
        <v>0.55700000000000005</v>
      </c>
      <c r="AH116" s="1">
        <f>Table2[[#This Row],[DC Resistance @ 25C (Ω/mi)]]*(1+Table2[[#This Row],[alpha]]*(20-25))</f>
        <v>0.54500222000000009</v>
      </c>
      <c r="AI116" s="1">
        <f>Table2[[#This Row],[Outside Diameter (in)]]</f>
        <v>0.47</v>
      </c>
      <c r="AJ116" s="1">
        <f>Table2[[#This Row],[Geometric Mean
Radius at 60 Cycles (ft)]]</f>
        <v>1.4829999999999999E-2</v>
      </c>
      <c r="AK116" s="1">
        <f>MATCH(Table2[[#This Row],[Type]],Table3[Type],0)</f>
        <v>2</v>
      </c>
      <c r="AL116" s="1" cm="1">
        <f t="array" ref="AL116">INDEX(Table3[alpha],Table2[[#This Row],[Type Index]])</f>
        <v>4.3080000000000002E-3</v>
      </c>
      <c r="AM11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AL- Alcoa Hard Drawn (19)</v>
      </c>
      <c r="AO116" s="1" t="str">
        <f>Table2[[#This Row],[ID]]&amp;IF(ISBLANK(Table2[[#This Row],[Uniqueness]]),""," - "&amp;Table2[[#This Row],[Uniqueness]])</f>
        <v>3/0 AL- Alcoa Hard Drawn (19)</v>
      </c>
      <c r="AP116" s="1">
        <f>CONVERT(Table2[[#This Row],[GMR (ft)]],"ft","mm")</f>
        <v>4.5201840000000004</v>
      </c>
      <c r="AQ116" s="1">
        <f>CONVERT(Table2[[#This Row],[Outer Diameter (in)]],"in","mm")</f>
        <v>11.938000000000001</v>
      </c>
      <c r="AR116" s="1" cm="1">
        <f t="array" ref="AR116">INDEX(Table3[MOT (C)],Table2[[#This Row],[Type Index]])</f>
        <v>90</v>
      </c>
      <c r="AS116" s="1">
        <f>Table2[[#This Row],[DC Resistance @ 20C (Ω/mi)]]/CONVERT(1,"mi","km")</f>
        <v>0.33864867921339381</v>
      </c>
      <c r="AT116" s="1">
        <f>Table2[[#This Row],[Approx Current Carrying Capacity (amps)]]/1000</f>
        <v>0.32800000000000001</v>
      </c>
      <c r="AU116" s="1">
        <f>Table2[[#This Row],[DC Resistance
@ 20C (Ω/km)]]*(1+Table2[[#This Row],[alpha]]*(Table2[[#This Row],[MOT (C)]]-20))</f>
        <v>0.44077157491698488</v>
      </c>
      <c r="AZ116" s="1"/>
    </row>
    <row r="117" spans="1:52" x14ac:dyDescent="0.25">
      <c r="A117" s="1" t="s">
        <v>5343</v>
      </c>
      <c r="B117" s="1" t="s">
        <v>1</v>
      </c>
      <c r="C117" s="1" t="s">
        <v>1</v>
      </c>
      <c r="J117" s="1">
        <v>7</v>
      </c>
      <c r="K117" s="1">
        <v>0.1739</v>
      </c>
      <c r="N117" s="1">
        <v>0.52200000000000002</v>
      </c>
      <c r="O117" s="1">
        <v>3590</v>
      </c>
      <c r="P117" s="1">
        <v>1049</v>
      </c>
      <c r="Q117" s="1">
        <v>380</v>
      </c>
      <c r="R117" s="1">
        <v>1.5769999999999999E-2</v>
      </c>
      <c r="S117" s="1">
        <v>0.441</v>
      </c>
      <c r="T117" s="1">
        <v>0.44109999999999999</v>
      </c>
      <c r="U117" s="1">
        <v>0.4415</v>
      </c>
      <c r="V117" s="1">
        <v>0.442</v>
      </c>
      <c r="W117" s="1">
        <v>0.48499999999999999</v>
      </c>
      <c r="X117" s="1">
        <v>0.48509999999999998</v>
      </c>
      <c r="Y117" s="1">
        <v>0.48549999999999999</v>
      </c>
      <c r="Z117" s="1">
        <v>0.48599999999999999</v>
      </c>
      <c r="AA117" s="1">
        <v>0.2099</v>
      </c>
      <c r="AB117" s="1">
        <v>0.41959999999999997</v>
      </c>
      <c r="AC117" s="1">
        <v>0.50360000000000005</v>
      </c>
      <c r="AD117" s="1">
        <v>0.27260000000000001</v>
      </c>
      <c r="AE117" s="1">
        <v>0.1363</v>
      </c>
      <c r="AF117" s="1">
        <v>0.11360000000000001</v>
      </c>
      <c r="AG117" s="1">
        <f>Table2[[#This Row],[DC]]</f>
        <v>0.441</v>
      </c>
      <c r="AH117" s="1">
        <f>Table2[[#This Row],[DC Resistance @ 25C (Ω/mi)]]*(1+Table2[[#This Row],[alpha]]*(20-25))</f>
        <v>0.43150085999999999</v>
      </c>
      <c r="AI117" s="1">
        <f>Table2[[#This Row],[Outside Diameter (in)]]</f>
        <v>0.52200000000000002</v>
      </c>
      <c r="AJ117" s="1">
        <f>Table2[[#This Row],[Geometric Mean
Radius at 60 Cycles (ft)]]</f>
        <v>1.5769999999999999E-2</v>
      </c>
      <c r="AK117" s="1">
        <f>MATCH(Table2[[#This Row],[Type]],Table3[Type],0)</f>
        <v>2</v>
      </c>
      <c r="AL117" s="1" cm="1">
        <f t="array" ref="AL117">INDEX(Table3[alpha],Table2[[#This Row],[Type Index]])</f>
        <v>4.3080000000000002E-3</v>
      </c>
      <c r="AM11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AL- Alcoa Hard Drawn (7)</v>
      </c>
      <c r="AO117" s="1" t="str">
        <f>Table2[[#This Row],[ID]]&amp;IF(ISBLANK(Table2[[#This Row],[Uniqueness]]),""," - "&amp;Table2[[#This Row],[Uniqueness]])</f>
        <v>4/0 AL- Alcoa Hard Drawn (7)</v>
      </c>
      <c r="AP117" s="1">
        <f>CONVERT(Table2[[#This Row],[GMR (ft)]],"ft","mm")</f>
        <v>4.8066959999999996</v>
      </c>
      <c r="AQ117" s="1">
        <f>CONVERT(Table2[[#This Row],[Outer Diameter (in)]],"in","mm")</f>
        <v>13.258799999999999</v>
      </c>
      <c r="AR117" s="1" cm="1">
        <f t="array" ref="AR117">INDEX(Table3[MOT (C)],Table2[[#This Row],[Type Index]])</f>
        <v>90</v>
      </c>
      <c r="AS117" s="1">
        <f>Table2[[#This Row],[DC Resistance @ 20C (Ω/mi)]]/CONVERT(1,"mi","km")</f>
        <v>0.26812220382963492</v>
      </c>
      <c r="AT117" s="1">
        <f>Table2[[#This Row],[Approx Current Carrying Capacity (amps)]]/1000</f>
        <v>0.38</v>
      </c>
      <c r="AU117" s="1">
        <f>Table2[[#This Row],[DC Resistance
@ 20C (Ω/km)]]*(1+Table2[[#This Row],[alpha]]*(Table2[[#This Row],[MOT (C)]]-20))</f>
        <v>0.34897713561649962</v>
      </c>
      <c r="AZ117" s="1"/>
    </row>
    <row r="118" spans="1:52" x14ac:dyDescent="0.25">
      <c r="A118" s="1" t="s">
        <v>5343</v>
      </c>
      <c r="B118" s="1" t="s">
        <v>1</v>
      </c>
      <c r="C118" s="1" t="s">
        <v>1</v>
      </c>
      <c r="J118" s="1">
        <v>19</v>
      </c>
      <c r="K118" s="1">
        <v>0.1055</v>
      </c>
      <c r="N118" s="1">
        <v>0.52800000000000002</v>
      </c>
      <c r="O118" s="1">
        <v>3890</v>
      </c>
      <c r="P118" s="1">
        <v>1049</v>
      </c>
      <c r="Q118" s="1">
        <v>381</v>
      </c>
      <c r="R118" s="1">
        <v>1.6660000000000001E-2</v>
      </c>
      <c r="S118" s="1">
        <v>0.441</v>
      </c>
      <c r="T118" s="1">
        <v>0.44109999999999999</v>
      </c>
      <c r="U118" s="1">
        <v>0.4415</v>
      </c>
      <c r="V118" s="1">
        <v>0.442</v>
      </c>
      <c r="W118" s="1">
        <v>0.48499999999999999</v>
      </c>
      <c r="X118" s="1">
        <v>0.48509999999999998</v>
      </c>
      <c r="Y118" s="1">
        <v>0.48549999999999999</v>
      </c>
      <c r="Z118" s="1">
        <v>0.48599999999999999</v>
      </c>
      <c r="AA118" s="1">
        <v>0.20710000000000001</v>
      </c>
      <c r="AB118" s="1">
        <v>0.41410000000000002</v>
      </c>
      <c r="AC118" s="1">
        <v>0.49690000000000001</v>
      </c>
      <c r="AD118" s="1">
        <v>0.2717</v>
      </c>
      <c r="AE118" s="1">
        <v>0.1358</v>
      </c>
      <c r="AF118" s="1">
        <v>0.1132</v>
      </c>
      <c r="AG118" s="1">
        <f>Table2[[#This Row],[DC]]</f>
        <v>0.441</v>
      </c>
      <c r="AH118" s="1">
        <f>Table2[[#This Row],[DC Resistance @ 25C (Ω/mi)]]*(1+Table2[[#This Row],[alpha]]*(20-25))</f>
        <v>0.43150085999999999</v>
      </c>
      <c r="AI118" s="1">
        <f>Table2[[#This Row],[Outside Diameter (in)]]</f>
        <v>0.52800000000000002</v>
      </c>
      <c r="AJ118" s="1">
        <f>Table2[[#This Row],[Geometric Mean
Radius at 60 Cycles (ft)]]</f>
        <v>1.6660000000000001E-2</v>
      </c>
      <c r="AK118" s="1">
        <f>MATCH(Table2[[#This Row],[Type]],Table3[Type],0)</f>
        <v>2</v>
      </c>
      <c r="AL118" s="1" cm="1">
        <f t="array" ref="AL118">INDEX(Table3[alpha],Table2[[#This Row],[Type Index]])</f>
        <v>4.3080000000000002E-3</v>
      </c>
      <c r="AM11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AL- Alcoa Hard Drawn (19)</v>
      </c>
      <c r="AO118" s="1" t="str">
        <f>Table2[[#This Row],[ID]]&amp;IF(ISBLANK(Table2[[#This Row],[Uniqueness]]),""," - "&amp;Table2[[#This Row],[Uniqueness]])</f>
        <v>4/0 AL- Alcoa Hard Drawn (19)</v>
      </c>
      <c r="AP118" s="1">
        <f>CONVERT(Table2[[#This Row],[GMR (ft)]],"ft","mm")</f>
        <v>5.0779680000000003</v>
      </c>
      <c r="AQ118" s="1">
        <f>CONVERT(Table2[[#This Row],[Outer Diameter (in)]],"in","mm")</f>
        <v>13.411199999999999</v>
      </c>
      <c r="AR118" s="1" cm="1">
        <f t="array" ref="AR118">INDEX(Table3[MOT (C)],Table2[[#This Row],[Type Index]])</f>
        <v>90</v>
      </c>
      <c r="AS118" s="1">
        <f>Table2[[#This Row],[DC Resistance @ 20C (Ω/mi)]]/CONVERT(1,"mi","km")</f>
        <v>0.26812220382963492</v>
      </c>
      <c r="AT118" s="1">
        <f>Table2[[#This Row],[Approx Current Carrying Capacity (amps)]]/1000</f>
        <v>0.38100000000000001</v>
      </c>
      <c r="AU118" s="1">
        <f>Table2[[#This Row],[DC Resistance
@ 20C (Ω/km)]]*(1+Table2[[#This Row],[alpha]]*(Table2[[#This Row],[MOT (C)]]-20))</f>
        <v>0.34897713561649962</v>
      </c>
      <c r="AZ118" s="1"/>
    </row>
    <row r="119" spans="1:52" x14ac:dyDescent="0.25">
      <c r="A119" s="1" t="s">
        <v>5343</v>
      </c>
      <c r="B119" s="9">
        <v>250000</v>
      </c>
      <c r="J119" s="1">
        <v>37</v>
      </c>
      <c r="K119" s="1">
        <v>8.2199999999999995E-2</v>
      </c>
      <c r="N119" s="1">
        <v>0.57499999999999996</v>
      </c>
      <c r="O119" s="1">
        <v>4860</v>
      </c>
      <c r="P119" s="1">
        <v>1239</v>
      </c>
      <c r="Q119" s="1">
        <v>425</v>
      </c>
      <c r="R119" s="1">
        <v>1.8409999999999999E-2</v>
      </c>
      <c r="S119" s="1">
        <v>0.374</v>
      </c>
      <c r="T119" s="1">
        <v>0.37409999999999999</v>
      </c>
      <c r="U119" s="1">
        <v>0.37459999999999999</v>
      </c>
      <c r="V119" s="1">
        <v>0.375</v>
      </c>
      <c r="W119" s="1">
        <v>0.41099999999999998</v>
      </c>
      <c r="X119" s="1">
        <v>0.41110000000000002</v>
      </c>
      <c r="Y119" s="1">
        <v>0.41149999999999998</v>
      </c>
      <c r="Z119" s="1">
        <v>0.41199999999999998</v>
      </c>
      <c r="AA119" s="1">
        <v>0.20200000000000001</v>
      </c>
      <c r="AB119" s="1">
        <v>0.40400000000000003</v>
      </c>
      <c r="AC119" s="1">
        <v>0.48480000000000001</v>
      </c>
      <c r="AD119" s="1">
        <v>0.26569999999999999</v>
      </c>
      <c r="AE119" s="1">
        <v>0.1328</v>
      </c>
      <c r="AF119" s="1">
        <v>0.11070000000000001</v>
      </c>
      <c r="AG119" s="1">
        <f>Table2[[#This Row],[DC]]</f>
        <v>0.374</v>
      </c>
      <c r="AH119" s="1">
        <f>Table2[[#This Row],[DC Resistance @ 25C (Ω/mi)]]*(1+Table2[[#This Row],[alpha]]*(20-25))</f>
        <v>0.36594403999999997</v>
      </c>
      <c r="AI119" s="1">
        <f>Table2[[#This Row],[Outside Diameter (in)]]</f>
        <v>0.57499999999999996</v>
      </c>
      <c r="AJ119" s="1">
        <f>Table2[[#This Row],[Geometric Mean
Radius at 60 Cycles (ft)]]</f>
        <v>1.8409999999999999E-2</v>
      </c>
      <c r="AK119" s="1">
        <f>MATCH(Table2[[#This Row],[Type]],Table3[Type],0)</f>
        <v>2</v>
      </c>
      <c r="AL119" s="1" cm="1">
        <f t="array" ref="AL119">INDEX(Table3[alpha],Table2[[#This Row],[Type Index]])</f>
        <v>4.3080000000000002E-3</v>
      </c>
      <c r="AM11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kcmil AL- Alcoa Hard Drawn (37)</v>
      </c>
      <c r="AO119" s="1" t="str">
        <f>Table2[[#This Row],[ID]]&amp;IF(ISBLANK(Table2[[#This Row],[Uniqueness]]),""," - "&amp;Table2[[#This Row],[Uniqueness]])</f>
        <v>250 kcmil AL- Alcoa Hard Drawn (37)</v>
      </c>
      <c r="AP119" s="1">
        <f>CONVERT(Table2[[#This Row],[GMR (ft)]],"ft","mm")</f>
        <v>5.6113680000000006</v>
      </c>
      <c r="AQ119" s="1">
        <f>CONVERT(Table2[[#This Row],[Outer Diameter (in)]],"in","mm")</f>
        <v>14.605</v>
      </c>
      <c r="AR119" s="1" cm="1">
        <f t="array" ref="AR119">INDEX(Table3[MOT (C)],Table2[[#This Row],[Type Index]])</f>
        <v>90</v>
      </c>
      <c r="AS119" s="1">
        <f>Table2[[#This Row],[DC Resistance @ 20C (Ω/mi)]]/CONVERT(1,"mi","km")</f>
        <v>0.22738708442694661</v>
      </c>
      <c r="AT119" s="1">
        <f>Table2[[#This Row],[Approx Current Carrying Capacity (amps)]]/1000</f>
        <v>0.42499999999999999</v>
      </c>
      <c r="AU119" s="1">
        <f>Table2[[#This Row],[DC Resistance
@ 20C (Ω/km)]]*(1+Table2[[#This Row],[alpha]]*(Table2[[#This Row],[MOT (C)]]-20))</f>
        <v>0.29595793360673661</v>
      </c>
      <c r="AZ119" s="1"/>
    </row>
    <row r="120" spans="1:52" x14ac:dyDescent="0.25">
      <c r="A120" s="1" t="s">
        <v>5343</v>
      </c>
      <c r="B120" s="9">
        <v>266800</v>
      </c>
      <c r="J120" s="1">
        <v>7</v>
      </c>
      <c r="K120" s="1">
        <v>0.1953</v>
      </c>
      <c r="N120" s="1">
        <v>0.58599999999999997</v>
      </c>
      <c r="O120" s="1">
        <v>4525</v>
      </c>
      <c r="P120" s="1">
        <v>1322</v>
      </c>
      <c r="Q120" s="1">
        <v>441</v>
      </c>
      <c r="R120" s="1">
        <v>1.771E-2</v>
      </c>
      <c r="S120" s="1">
        <v>0.35</v>
      </c>
      <c r="T120" s="1">
        <v>0.35020000000000001</v>
      </c>
      <c r="U120" s="1">
        <v>0.35060000000000002</v>
      </c>
      <c r="V120" s="1">
        <v>0.35099999999999998</v>
      </c>
      <c r="W120" s="1">
        <v>0.38500000000000001</v>
      </c>
      <c r="X120" s="1">
        <v>0.38519999999999999</v>
      </c>
      <c r="Y120" s="1">
        <v>0.38550000000000001</v>
      </c>
      <c r="Z120" s="1">
        <v>0.38600000000000001</v>
      </c>
      <c r="AA120" s="1">
        <v>0.20399999999999999</v>
      </c>
      <c r="AB120" s="1">
        <v>0.40789999999999998</v>
      </c>
      <c r="AC120" s="1">
        <v>0.48949999999999999</v>
      </c>
      <c r="AD120" s="1">
        <v>0.26419999999999999</v>
      </c>
      <c r="AE120" s="1">
        <v>0.1321</v>
      </c>
      <c r="AF120" s="1">
        <v>0.1101</v>
      </c>
      <c r="AG120" s="1">
        <f>Table2[[#This Row],[DC]]</f>
        <v>0.35</v>
      </c>
      <c r="AH120" s="1">
        <f>Table2[[#This Row],[DC Resistance @ 25C (Ω/mi)]]*(1+Table2[[#This Row],[alpha]]*(20-25))</f>
        <v>0.34246099999999996</v>
      </c>
      <c r="AI120" s="1">
        <f>Table2[[#This Row],[Outside Diameter (in)]]</f>
        <v>0.58599999999999997</v>
      </c>
      <c r="AJ120" s="1">
        <f>Table2[[#This Row],[Geometric Mean
Radius at 60 Cycles (ft)]]</f>
        <v>1.771E-2</v>
      </c>
      <c r="AK120" s="1">
        <f>MATCH(Table2[[#This Row],[Type]],Table3[Type],0)</f>
        <v>2</v>
      </c>
      <c r="AL120" s="1" cm="1">
        <f t="array" ref="AL120">INDEX(Table3[alpha],Table2[[#This Row],[Type Index]])</f>
        <v>4.3080000000000002E-3</v>
      </c>
      <c r="AM12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266.8 kcmil AL- Alcoa Hard Drawn (7)</v>
      </c>
      <c r="AO120" s="1" t="str">
        <f>Table2[[#This Row],[ID]]&amp;IF(ISBLANK(Table2[[#This Row],[Uniqueness]]),""," - "&amp;Table2[[#This Row],[Uniqueness]])</f>
        <v>266.8 kcmil AL- Alcoa Hard Drawn (7)</v>
      </c>
      <c r="AP120" s="1">
        <f>CONVERT(Table2[[#This Row],[GMR (ft)]],"ft","mm")</f>
        <v>5.3980079999999999</v>
      </c>
      <c r="AQ120" s="1">
        <f>CONVERT(Table2[[#This Row],[Outer Diameter (in)]],"in","mm")</f>
        <v>14.884400000000001</v>
      </c>
      <c r="AR120" s="1" cm="1">
        <f t="array" ref="AR120">INDEX(Table3[MOT (C)],Table2[[#This Row],[Type Index]])</f>
        <v>90</v>
      </c>
      <c r="AS120" s="1">
        <f>Table2[[#This Row],[DC Resistance @ 20C (Ω/mi)]]/CONVERT(1,"mi","km")</f>
        <v>0.2127953998647896</v>
      </c>
      <c r="AT120" s="1">
        <f>Table2[[#This Row],[Approx Current Carrying Capacity (amps)]]/1000</f>
        <v>0.441</v>
      </c>
      <c r="AU120" s="1">
        <f>Table2[[#This Row],[DC Resistance
@ 20C (Ω/km)]]*(1+Table2[[#This Row],[alpha]]*(Table2[[#This Row],[MOT (C)]]-20))</f>
        <v>0.27696598064801559</v>
      </c>
      <c r="AZ120" s="1"/>
    </row>
    <row r="121" spans="1:52" x14ac:dyDescent="0.25">
      <c r="A121" s="1" t="s">
        <v>5343</v>
      </c>
      <c r="B121" s="9">
        <v>266800</v>
      </c>
      <c r="J121" s="1">
        <v>37</v>
      </c>
      <c r="K121" s="1">
        <v>8.4900000000000003E-2</v>
      </c>
      <c r="N121" s="1">
        <v>0.59399999999999997</v>
      </c>
      <c r="O121" s="1">
        <v>5180</v>
      </c>
      <c r="P121" s="1">
        <v>1322</v>
      </c>
      <c r="Q121" s="1">
        <v>443</v>
      </c>
      <c r="R121" s="1">
        <v>1.9019999999999999E-2</v>
      </c>
      <c r="S121" s="1">
        <v>0.35</v>
      </c>
      <c r="T121" s="1">
        <v>0.35020000000000001</v>
      </c>
      <c r="U121" s="1">
        <v>0.35060000000000002</v>
      </c>
      <c r="V121" s="1">
        <v>0.35099999999999998</v>
      </c>
      <c r="W121" s="1">
        <v>0.38500000000000001</v>
      </c>
      <c r="X121" s="1">
        <v>0.38519999999999999</v>
      </c>
      <c r="Y121" s="1">
        <v>0.38550000000000001</v>
      </c>
      <c r="Z121" s="1">
        <v>0.38600000000000001</v>
      </c>
      <c r="AA121" s="1">
        <v>0.20039999999999999</v>
      </c>
      <c r="AB121" s="1">
        <v>0.4007</v>
      </c>
      <c r="AC121" s="1">
        <v>0.48089999999999999</v>
      </c>
      <c r="AD121" s="1">
        <v>0.26329999999999998</v>
      </c>
      <c r="AE121" s="1">
        <v>0.13159999999999999</v>
      </c>
      <c r="AF121" s="1">
        <v>0.10970000000000001</v>
      </c>
      <c r="AG121" s="1">
        <f>Table2[[#This Row],[DC]]</f>
        <v>0.35</v>
      </c>
      <c r="AH121" s="1">
        <f>Table2[[#This Row],[DC Resistance @ 25C (Ω/mi)]]*(1+Table2[[#This Row],[alpha]]*(20-25))</f>
        <v>0.34246099999999996</v>
      </c>
      <c r="AI121" s="1">
        <f>Table2[[#This Row],[Outside Diameter (in)]]</f>
        <v>0.59399999999999997</v>
      </c>
      <c r="AJ121" s="1">
        <f>Table2[[#This Row],[Geometric Mean
Radius at 60 Cycles (ft)]]</f>
        <v>1.9019999999999999E-2</v>
      </c>
      <c r="AK121" s="1">
        <f>MATCH(Table2[[#This Row],[Type]],Table3[Type],0)</f>
        <v>2</v>
      </c>
      <c r="AL121" s="1" cm="1">
        <f t="array" ref="AL121">INDEX(Table3[alpha],Table2[[#This Row],[Type Index]])</f>
        <v>4.3080000000000002E-3</v>
      </c>
      <c r="AM12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266.8 kcmil AL- Alcoa Hard Drawn (37)</v>
      </c>
      <c r="AO121" s="1" t="str">
        <f>Table2[[#This Row],[ID]]&amp;IF(ISBLANK(Table2[[#This Row],[Uniqueness]]),""," - "&amp;Table2[[#This Row],[Uniqueness]])</f>
        <v>266.8 kcmil AL- Alcoa Hard Drawn (37)</v>
      </c>
      <c r="AP121" s="1">
        <f>CONVERT(Table2[[#This Row],[GMR (ft)]],"ft","mm")</f>
        <v>5.7972959999999993</v>
      </c>
      <c r="AQ121" s="1">
        <f>CONVERT(Table2[[#This Row],[Outer Diameter (in)]],"in","mm")</f>
        <v>15.0876</v>
      </c>
      <c r="AR121" s="1" cm="1">
        <f t="array" ref="AR121">INDEX(Table3[MOT (C)],Table2[[#This Row],[Type Index]])</f>
        <v>90</v>
      </c>
      <c r="AS121" s="1">
        <f>Table2[[#This Row],[DC Resistance @ 20C (Ω/mi)]]/CONVERT(1,"mi","km")</f>
        <v>0.2127953998647896</v>
      </c>
      <c r="AT121" s="1">
        <f>Table2[[#This Row],[Approx Current Carrying Capacity (amps)]]/1000</f>
        <v>0.443</v>
      </c>
      <c r="AU121" s="1">
        <f>Table2[[#This Row],[DC Resistance
@ 20C (Ω/km)]]*(1+Table2[[#This Row],[alpha]]*(Table2[[#This Row],[MOT (C)]]-20))</f>
        <v>0.27696598064801559</v>
      </c>
      <c r="AZ121" s="1"/>
    </row>
    <row r="122" spans="1:52" x14ac:dyDescent="0.25">
      <c r="A122" s="1" t="s">
        <v>5343</v>
      </c>
      <c r="B122" s="9">
        <v>300000</v>
      </c>
      <c r="J122" s="1">
        <v>19</v>
      </c>
      <c r="K122" s="1">
        <v>0.12570000000000001</v>
      </c>
      <c r="N122" s="1">
        <v>0.629</v>
      </c>
      <c r="O122" s="1">
        <v>5300</v>
      </c>
      <c r="P122" s="1">
        <v>1487</v>
      </c>
      <c r="Q122" s="1">
        <v>478</v>
      </c>
      <c r="R122" s="1">
        <v>1.983E-2</v>
      </c>
      <c r="S122" s="1">
        <v>0.311</v>
      </c>
      <c r="T122" s="1">
        <v>0.31119999999999998</v>
      </c>
      <c r="U122" s="1">
        <v>0.31169999999999998</v>
      </c>
      <c r="V122" s="1">
        <v>0.312</v>
      </c>
      <c r="W122" s="1">
        <v>0.34200000000000003</v>
      </c>
      <c r="X122" s="1">
        <v>0.3422</v>
      </c>
      <c r="Y122" s="1">
        <v>0.34260000000000002</v>
      </c>
      <c r="Z122" s="1">
        <v>0.34300000000000003</v>
      </c>
      <c r="AA122" s="1">
        <v>0.1983</v>
      </c>
      <c r="AB122" s="1">
        <v>0.39650000000000002</v>
      </c>
      <c r="AC122" s="1">
        <v>0.4758</v>
      </c>
      <c r="AD122" s="1">
        <v>0.25919999999999999</v>
      </c>
      <c r="AE122" s="1">
        <v>0.12959999999999999</v>
      </c>
      <c r="AF122" s="1">
        <v>0.108</v>
      </c>
      <c r="AG122" s="1">
        <f>Table2[[#This Row],[DC]]</f>
        <v>0.311</v>
      </c>
      <c r="AH122" s="1">
        <f>Table2[[#This Row],[DC Resistance @ 25C (Ω/mi)]]*(1+Table2[[#This Row],[alpha]]*(20-25))</f>
        <v>0.30430106000000001</v>
      </c>
      <c r="AI122" s="1">
        <f>Table2[[#This Row],[Outside Diameter (in)]]</f>
        <v>0.629</v>
      </c>
      <c r="AJ122" s="1">
        <f>Table2[[#This Row],[Geometric Mean
Radius at 60 Cycles (ft)]]</f>
        <v>1.983E-2</v>
      </c>
      <c r="AK122" s="1">
        <f>MATCH(Table2[[#This Row],[Type]],Table3[Type],0)</f>
        <v>2</v>
      </c>
      <c r="AL122" s="1" cm="1">
        <f t="array" ref="AL122">INDEX(Table3[alpha],Table2[[#This Row],[Type Index]])</f>
        <v>4.3080000000000002E-3</v>
      </c>
      <c r="AM12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AL- Alcoa Hard Drawn (19)</v>
      </c>
      <c r="AO122" s="1" t="str">
        <f>Table2[[#This Row],[ID]]&amp;IF(ISBLANK(Table2[[#This Row],[Uniqueness]]),""," - "&amp;Table2[[#This Row],[Uniqueness]])</f>
        <v>300 kcmil AL- Alcoa Hard Drawn (19)</v>
      </c>
      <c r="AP122" s="1">
        <f>CONVERT(Table2[[#This Row],[GMR (ft)]],"ft","mm")</f>
        <v>6.0441840000000004</v>
      </c>
      <c r="AQ122" s="1">
        <f>CONVERT(Table2[[#This Row],[Outer Diameter (in)]],"in","mm")</f>
        <v>15.976600000000001</v>
      </c>
      <c r="AR122" s="1" cm="1">
        <f t="array" ref="AR122">INDEX(Table3[MOT (C)],Table2[[#This Row],[Type Index]])</f>
        <v>90</v>
      </c>
      <c r="AS122" s="1">
        <f>Table2[[#This Row],[DC Resistance @ 20C (Ω/mi)]]/CONVERT(1,"mi","km")</f>
        <v>0.1890839124512845</v>
      </c>
      <c r="AT122" s="1">
        <f>Table2[[#This Row],[Approx Current Carrying Capacity (amps)]]/1000</f>
        <v>0.47799999999999998</v>
      </c>
      <c r="AU122" s="1">
        <f>Table2[[#This Row],[DC Resistance
@ 20C (Ω/km)]]*(1+Table2[[#This Row],[alpha]]*(Table2[[#This Row],[MOT (C)]]-20))</f>
        <v>0.24610405709009386</v>
      </c>
      <c r="AZ122" s="1"/>
    </row>
    <row r="123" spans="1:52" x14ac:dyDescent="0.25">
      <c r="A123" s="1" t="s">
        <v>5343</v>
      </c>
      <c r="B123" s="9">
        <v>300000</v>
      </c>
      <c r="J123" s="1">
        <v>37</v>
      </c>
      <c r="K123" s="1">
        <v>0.09</v>
      </c>
      <c r="N123" s="1">
        <v>0.63</v>
      </c>
      <c r="O123" s="1">
        <v>5830</v>
      </c>
      <c r="P123" s="1">
        <v>1487</v>
      </c>
      <c r="Q123" s="1">
        <v>478</v>
      </c>
      <c r="R123" s="1">
        <v>2.017E-2</v>
      </c>
      <c r="S123" s="1">
        <v>0.311</v>
      </c>
      <c r="T123" s="1">
        <v>0.31119999999999998</v>
      </c>
      <c r="U123" s="1">
        <v>0.31169999999999998</v>
      </c>
      <c r="V123" s="1">
        <v>0.312</v>
      </c>
      <c r="W123" s="1">
        <v>0.34200000000000003</v>
      </c>
      <c r="X123" s="1">
        <v>0.3422</v>
      </c>
      <c r="Y123" s="1">
        <v>0.34260000000000002</v>
      </c>
      <c r="Z123" s="1">
        <v>0.34300000000000003</v>
      </c>
      <c r="AA123" s="1">
        <v>0.19739999999999999</v>
      </c>
      <c r="AB123" s="1">
        <v>0.3947</v>
      </c>
      <c r="AC123" s="1">
        <v>0.47370000000000001</v>
      </c>
      <c r="AD123" s="1">
        <v>0.25919999999999999</v>
      </c>
      <c r="AE123" s="1">
        <v>0.12959999999999999</v>
      </c>
      <c r="AF123" s="1">
        <v>0.108</v>
      </c>
      <c r="AG123" s="1">
        <f>Table2[[#This Row],[DC]]</f>
        <v>0.311</v>
      </c>
      <c r="AH123" s="1">
        <f>Table2[[#This Row],[DC Resistance @ 25C (Ω/mi)]]*(1+Table2[[#This Row],[alpha]]*(20-25))</f>
        <v>0.30430106000000001</v>
      </c>
      <c r="AI123" s="1">
        <f>Table2[[#This Row],[Outside Diameter (in)]]</f>
        <v>0.63</v>
      </c>
      <c r="AJ123" s="1">
        <f>Table2[[#This Row],[Geometric Mean
Radius at 60 Cycles (ft)]]</f>
        <v>2.017E-2</v>
      </c>
      <c r="AK123" s="1">
        <f>MATCH(Table2[[#This Row],[Type]],Table3[Type],0)</f>
        <v>2</v>
      </c>
      <c r="AL123" s="1" cm="1">
        <f t="array" ref="AL123">INDEX(Table3[alpha],Table2[[#This Row],[Type Index]])</f>
        <v>4.3080000000000002E-3</v>
      </c>
      <c r="AM12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kcmil AL- Alcoa Hard Drawn (37)</v>
      </c>
      <c r="AO123" s="1" t="str">
        <f>Table2[[#This Row],[ID]]&amp;IF(ISBLANK(Table2[[#This Row],[Uniqueness]]),""," - "&amp;Table2[[#This Row],[Uniqueness]])</f>
        <v>300 kcmil AL- Alcoa Hard Drawn (37)</v>
      </c>
      <c r="AP123" s="1">
        <f>CONVERT(Table2[[#This Row],[GMR (ft)]],"ft","mm")</f>
        <v>6.1478160000000006</v>
      </c>
      <c r="AQ123" s="1">
        <f>CONVERT(Table2[[#This Row],[Outer Diameter (in)]],"in","mm")</f>
        <v>16.001999999999999</v>
      </c>
      <c r="AR123" s="1" cm="1">
        <f t="array" ref="AR123">INDEX(Table3[MOT (C)],Table2[[#This Row],[Type Index]])</f>
        <v>90</v>
      </c>
      <c r="AS123" s="1">
        <f>Table2[[#This Row],[DC Resistance @ 20C (Ω/mi)]]/CONVERT(1,"mi","km")</f>
        <v>0.1890839124512845</v>
      </c>
      <c r="AT123" s="1">
        <f>Table2[[#This Row],[Approx Current Carrying Capacity (amps)]]/1000</f>
        <v>0.47799999999999998</v>
      </c>
      <c r="AU123" s="1">
        <f>Table2[[#This Row],[DC Resistance
@ 20C (Ω/km)]]*(1+Table2[[#This Row],[alpha]]*(Table2[[#This Row],[MOT (C)]]-20))</f>
        <v>0.24610405709009386</v>
      </c>
      <c r="AZ123" s="1"/>
    </row>
    <row r="124" spans="1:52" x14ac:dyDescent="0.25">
      <c r="A124" s="1" t="s">
        <v>5343</v>
      </c>
      <c r="B124" s="9">
        <v>336400</v>
      </c>
      <c r="J124" s="1">
        <v>19</v>
      </c>
      <c r="K124" s="1">
        <v>0.1331</v>
      </c>
      <c r="N124" s="1">
        <v>0.66600000000000004</v>
      </c>
      <c r="O124" s="1">
        <v>5940</v>
      </c>
      <c r="P124" s="1">
        <v>1667</v>
      </c>
      <c r="Q124" s="1">
        <v>514</v>
      </c>
      <c r="R124" s="1">
        <v>2.1000000000000001E-2</v>
      </c>
      <c r="S124" s="1">
        <v>0.27800000000000002</v>
      </c>
      <c r="T124" s="1">
        <v>0.2782</v>
      </c>
      <c r="U124" s="1">
        <v>0.27879999999999999</v>
      </c>
      <c r="V124" s="1">
        <v>0.27900000000000003</v>
      </c>
      <c r="W124" s="1">
        <v>0.30599999999999999</v>
      </c>
      <c r="X124" s="1">
        <v>0.30620000000000003</v>
      </c>
      <c r="Y124" s="1">
        <v>0.30669999999999997</v>
      </c>
      <c r="Z124" s="1">
        <v>0.307</v>
      </c>
      <c r="AA124" s="1">
        <v>0.1953</v>
      </c>
      <c r="AB124" s="1">
        <v>0.39069999999999999</v>
      </c>
      <c r="AC124" s="1">
        <v>0.46879999999999999</v>
      </c>
      <c r="AD124" s="1">
        <v>0.25509999999999999</v>
      </c>
      <c r="AE124" s="1">
        <v>0.12759999999999999</v>
      </c>
      <c r="AF124" s="1">
        <v>0.10630000000000001</v>
      </c>
      <c r="AG124" s="1">
        <f>Table2[[#This Row],[DC]]</f>
        <v>0.27800000000000002</v>
      </c>
      <c r="AH124" s="1">
        <f>Table2[[#This Row],[DC Resistance @ 25C (Ω/mi)]]*(1+Table2[[#This Row],[alpha]]*(20-25))</f>
        <v>0.27201188000000004</v>
      </c>
      <c r="AI124" s="1">
        <f>Table2[[#This Row],[Outside Diameter (in)]]</f>
        <v>0.66600000000000004</v>
      </c>
      <c r="AJ124" s="1">
        <f>Table2[[#This Row],[Geometric Mean
Radius at 60 Cycles (ft)]]</f>
        <v>2.1000000000000001E-2</v>
      </c>
      <c r="AK124" s="1">
        <f>MATCH(Table2[[#This Row],[Type]],Table3[Type],0)</f>
        <v>2</v>
      </c>
      <c r="AL124" s="1" cm="1">
        <f t="array" ref="AL124">INDEX(Table3[alpha],Table2[[#This Row],[Type Index]])</f>
        <v>4.3080000000000002E-3</v>
      </c>
      <c r="AM12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336.4 kcmil AL- Alcoa Hard Drawn (19)</v>
      </c>
      <c r="AO124" s="1" t="str">
        <f>Table2[[#This Row],[ID]]&amp;IF(ISBLANK(Table2[[#This Row],[Uniqueness]]),""," - "&amp;Table2[[#This Row],[Uniqueness]])</f>
        <v>336.4 kcmil AL- Alcoa Hard Drawn (19)</v>
      </c>
      <c r="AP124" s="1">
        <f>CONVERT(Table2[[#This Row],[GMR (ft)]],"ft","mm")</f>
        <v>6.4008000000000012</v>
      </c>
      <c r="AQ124" s="1">
        <f>CONVERT(Table2[[#This Row],[Outer Diameter (in)]],"in","mm")</f>
        <v>16.916400000000003</v>
      </c>
      <c r="AR124" s="1" cm="1">
        <f t="array" ref="AR124">INDEX(Table3[MOT (C)],Table2[[#This Row],[Type Index]])</f>
        <v>90</v>
      </c>
      <c r="AS124" s="1">
        <f>Table2[[#This Row],[DC Resistance @ 20C (Ω/mi)]]/CONVERT(1,"mi","km")</f>
        <v>0.16902034617831863</v>
      </c>
      <c r="AT124" s="1">
        <f>Table2[[#This Row],[Approx Current Carrying Capacity (amps)]]/1000</f>
        <v>0.51400000000000001</v>
      </c>
      <c r="AU124" s="1">
        <f>Table2[[#This Row],[DC Resistance
@ 20C (Ω/km)]]*(1+Table2[[#This Row],[alpha]]*(Table2[[#This Row],[MOT (C)]]-20))</f>
        <v>0.2199901217718524</v>
      </c>
      <c r="AZ124" s="1"/>
    </row>
    <row r="125" spans="1:52" x14ac:dyDescent="0.25">
      <c r="A125" s="1" t="s">
        <v>5343</v>
      </c>
      <c r="B125" s="9">
        <v>336400</v>
      </c>
      <c r="J125" s="1">
        <v>37</v>
      </c>
      <c r="K125" s="1">
        <v>9.5399999999999999E-2</v>
      </c>
      <c r="N125" s="1">
        <v>0.66800000000000004</v>
      </c>
      <c r="O125" s="1">
        <v>6400</v>
      </c>
      <c r="P125" s="1">
        <v>1667</v>
      </c>
      <c r="Q125" s="1">
        <v>514</v>
      </c>
      <c r="R125" s="1">
        <v>2.1350000000000001E-2</v>
      </c>
      <c r="S125" s="1">
        <v>0.27800000000000002</v>
      </c>
      <c r="T125" s="1">
        <v>0.2782</v>
      </c>
      <c r="U125" s="1">
        <v>0.27879999999999999</v>
      </c>
      <c r="V125" s="1">
        <v>0.27900000000000003</v>
      </c>
      <c r="W125" s="1">
        <v>0.30599999999999999</v>
      </c>
      <c r="X125" s="1">
        <v>0.30620000000000003</v>
      </c>
      <c r="Y125" s="1">
        <v>0.30669999999999997</v>
      </c>
      <c r="Z125" s="1">
        <v>0.307</v>
      </c>
      <c r="AA125" s="1">
        <v>0.19450000000000001</v>
      </c>
      <c r="AB125" s="1">
        <v>0.38900000000000001</v>
      </c>
      <c r="AC125" s="1">
        <v>0.46679999999999999</v>
      </c>
      <c r="AD125" s="1">
        <v>0.25490000000000002</v>
      </c>
      <c r="AE125" s="1">
        <v>0.12740000000000001</v>
      </c>
      <c r="AF125" s="1">
        <v>0.1062</v>
      </c>
      <c r="AG125" s="1">
        <f>Table2[[#This Row],[DC]]</f>
        <v>0.27800000000000002</v>
      </c>
      <c r="AH125" s="1">
        <f>Table2[[#This Row],[DC Resistance @ 25C (Ω/mi)]]*(1+Table2[[#This Row],[alpha]]*(20-25))</f>
        <v>0.27201188000000004</v>
      </c>
      <c r="AI125" s="1">
        <f>Table2[[#This Row],[Outside Diameter (in)]]</f>
        <v>0.66800000000000004</v>
      </c>
      <c r="AJ125" s="1">
        <f>Table2[[#This Row],[Geometric Mean
Radius at 60 Cycles (ft)]]</f>
        <v>2.1350000000000001E-2</v>
      </c>
      <c r="AK125" s="1">
        <f>MATCH(Table2[[#This Row],[Type]],Table3[Type],0)</f>
        <v>2</v>
      </c>
      <c r="AL125" s="1" cm="1">
        <f t="array" ref="AL125">INDEX(Table3[alpha],Table2[[#This Row],[Type Index]])</f>
        <v>4.3080000000000002E-3</v>
      </c>
      <c r="AM12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336.4 kcmil AL- Alcoa Hard Drawn (37)</v>
      </c>
      <c r="AO125" s="1" t="str">
        <f>Table2[[#This Row],[ID]]&amp;IF(ISBLANK(Table2[[#This Row],[Uniqueness]]),""," - "&amp;Table2[[#This Row],[Uniqueness]])</f>
        <v>336.4 kcmil AL- Alcoa Hard Drawn (37)</v>
      </c>
      <c r="AP125" s="1">
        <f>CONVERT(Table2[[#This Row],[GMR (ft)]],"ft","mm")</f>
        <v>6.5074800000000002</v>
      </c>
      <c r="AQ125" s="1">
        <f>CONVERT(Table2[[#This Row],[Outer Diameter (in)]],"in","mm")</f>
        <v>16.967200000000002</v>
      </c>
      <c r="AR125" s="1" cm="1">
        <f t="array" ref="AR125">INDEX(Table3[MOT (C)],Table2[[#This Row],[Type Index]])</f>
        <v>90</v>
      </c>
      <c r="AS125" s="1">
        <f>Table2[[#This Row],[DC Resistance @ 20C (Ω/mi)]]/CONVERT(1,"mi","km")</f>
        <v>0.16902034617831863</v>
      </c>
      <c r="AT125" s="1">
        <f>Table2[[#This Row],[Approx Current Carrying Capacity (amps)]]/1000</f>
        <v>0.51400000000000001</v>
      </c>
      <c r="AU125" s="1">
        <f>Table2[[#This Row],[DC Resistance
@ 20C (Ω/km)]]*(1+Table2[[#This Row],[alpha]]*(Table2[[#This Row],[MOT (C)]]-20))</f>
        <v>0.2199901217718524</v>
      </c>
      <c r="AZ125" s="1"/>
    </row>
    <row r="126" spans="1:52" x14ac:dyDescent="0.25">
      <c r="A126" s="1" t="s">
        <v>5343</v>
      </c>
      <c r="B126" s="9">
        <v>350000</v>
      </c>
      <c r="J126" s="1">
        <v>37</v>
      </c>
      <c r="K126" s="1">
        <v>9.7299999999999998E-2</v>
      </c>
      <c r="N126" s="1">
        <v>0.68100000000000005</v>
      </c>
      <c r="O126" s="1">
        <v>6680</v>
      </c>
      <c r="P126" s="1">
        <v>1735</v>
      </c>
      <c r="Q126" s="1">
        <v>528</v>
      </c>
      <c r="R126" s="1">
        <v>2.1780000000000001E-2</v>
      </c>
      <c r="S126" s="1">
        <v>0.26700000000000002</v>
      </c>
      <c r="T126" s="1">
        <v>0.26719999999999999</v>
      </c>
      <c r="U126" s="1">
        <v>0.26779999999999998</v>
      </c>
      <c r="V126" s="1">
        <v>0.26800000000000002</v>
      </c>
      <c r="W126" s="1">
        <v>0.29399999999999998</v>
      </c>
      <c r="X126" s="1">
        <v>0.29420000000000002</v>
      </c>
      <c r="Y126" s="1">
        <v>0.29470000000000002</v>
      </c>
      <c r="Z126" s="1">
        <v>0.29499999999999998</v>
      </c>
      <c r="AA126" s="1">
        <v>0.19350000000000001</v>
      </c>
      <c r="AB126" s="1">
        <v>0.38700000000000001</v>
      </c>
      <c r="AC126" s="1">
        <v>0.46439999999999998</v>
      </c>
      <c r="AD126" s="1">
        <v>0.25369999999999998</v>
      </c>
      <c r="AE126" s="1">
        <v>0.1268</v>
      </c>
      <c r="AF126" s="1">
        <v>0.1057</v>
      </c>
      <c r="AG126" s="1">
        <f>Table2[[#This Row],[DC]]</f>
        <v>0.26700000000000002</v>
      </c>
      <c r="AH126" s="1">
        <f>Table2[[#This Row],[DC Resistance @ 25C (Ω/mi)]]*(1+Table2[[#This Row],[alpha]]*(20-25))</f>
        <v>0.26124881999999999</v>
      </c>
      <c r="AI126" s="1">
        <f>Table2[[#This Row],[Outside Diameter (in)]]</f>
        <v>0.68100000000000005</v>
      </c>
      <c r="AJ126" s="1">
        <f>Table2[[#This Row],[Geometric Mean
Radius at 60 Cycles (ft)]]</f>
        <v>2.1780000000000001E-2</v>
      </c>
      <c r="AK126" s="1">
        <f>MATCH(Table2[[#This Row],[Type]],Table3[Type],0)</f>
        <v>2</v>
      </c>
      <c r="AL126" s="1" cm="1">
        <f t="array" ref="AL126">INDEX(Table3[alpha],Table2[[#This Row],[Type Index]])</f>
        <v>4.3080000000000002E-3</v>
      </c>
      <c r="AM12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kcmil AL- Alcoa Hard Drawn (37)</v>
      </c>
      <c r="AO126" s="1" t="str">
        <f>Table2[[#This Row],[ID]]&amp;IF(ISBLANK(Table2[[#This Row],[Uniqueness]]),""," - "&amp;Table2[[#This Row],[Uniqueness]])</f>
        <v>350 kcmil AL- Alcoa Hard Drawn (37)</v>
      </c>
      <c r="AP126" s="1">
        <f>CONVERT(Table2[[#This Row],[GMR (ft)]],"ft","mm")</f>
        <v>6.6385439999999996</v>
      </c>
      <c r="AQ126" s="1">
        <f>CONVERT(Table2[[#This Row],[Outer Diameter (in)]],"in","mm")</f>
        <v>17.2974</v>
      </c>
      <c r="AR126" s="1" cm="1">
        <f t="array" ref="AR126">INDEX(Table3[MOT (C)],Table2[[#This Row],[Type Index]])</f>
        <v>90</v>
      </c>
      <c r="AS126" s="1">
        <f>Table2[[#This Row],[DC Resistance @ 20C (Ω/mi)]]/CONVERT(1,"mi","km")</f>
        <v>0.16233249075399664</v>
      </c>
      <c r="AT126" s="1">
        <f>Table2[[#This Row],[Approx Current Carrying Capacity (amps)]]/1000</f>
        <v>0.52800000000000002</v>
      </c>
      <c r="AU126" s="1">
        <f>Table2[[#This Row],[DC Resistance
@ 20C (Ω/km)]]*(1+Table2[[#This Row],[alpha]]*(Table2[[#This Row],[MOT (C)]]-20))</f>
        <v>0.21128547666577188</v>
      </c>
      <c r="AZ126" s="1"/>
    </row>
    <row r="127" spans="1:52" x14ac:dyDescent="0.25">
      <c r="A127" s="1" t="s">
        <v>5343</v>
      </c>
      <c r="B127" s="9">
        <v>397500</v>
      </c>
      <c r="J127" s="1">
        <v>19</v>
      </c>
      <c r="K127" s="1">
        <v>0.1447</v>
      </c>
      <c r="N127" s="1">
        <v>0.72399999999999998</v>
      </c>
      <c r="O127" s="1">
        <v>6880</v>
      </c>
      <c r="P127" s="1">
        <v>1967</v>
      </c>
      <c r="Q127" s="1">
        <v>575</v>
      </c>
      <c r="R127" s="1">
        <v>2.283E-2</v>
      </c>
      <c r="S127" s="1">
        <v>0.23499999999999999</v>
      </c>
      <c r="T127" s="1">
        <v>0.23519999999999999</v>
      </c>
      <c r="U127" s="1">
        <v>0.2359</v>
      </c>
      <c r="V127" s="1">
        <v>0.23599999999999999</v>
      </c>
      <c r="W127" s="1">
        <v>0.25800000000000001</v>
      </c>
      <c r="X127" s="1">
        <v>0.25819999999999999</v>
      </c>
      <c r="Y127" s="1">
        <v>0.25890000000000002</v>
      </c>
      <c r="Z127" s="1">
        <v>0.25900000000000001</v>
      </c>
      <c r="AA127" s="1">
        <v>0.19109999999999999</v>
      </c>
      <c r="AB127" s="1">
        <v>0.38219999999999998</v>
      </c>
      <c r="AC127" s="1">
        <v>0.4587</v>
      </c>
      <c r="AD127" s="1">
        <v>0.24909999999999999</v>
      </c>
      <c r="AE127" s="1">
        <v>0.1246</v>
      </c>
      <c r="AF127" s="1">
        <v>0.1038</v>
      </c>
      <c r="AG127" s="1">
        <f>Table2[[#This Row],[DC]]</f>
        <v>0.23499999999999999</v>
      </c>
      <c r="AH127" s="1">
        <f>Table2[[#This Row],[DC Resistance @ 25C (Ω/mi)]]*(1+Table2[[#This Row],[alpha]]*(20-25))</f>
        <v>0.22993809999999998</v>
      </c>
      <c r="AI127" s="1">
        <f>Table2[[#This Row],[Outside Diameter (in)]]</f>
        <v>0.72399999999999998</v>
      </c>
      <c r="AJ127" s="1">
        <f>Table2[[#This Row],[Geometric Mean
Radius at 60 Cycles (ft)]]</f>
        <v>2.283E-2</v>
      </c>
      <c r="AK127" s="1">
        <f>MATCH(Table2[[#This Row],[Type]],Table3[Type],0)</f>
        <v>2</v>
      </c>
      <c r="AL127" s="1" cm="1">
        <f t="array" ref="AL127">INDEX(Table3[alpha],Table2[[#This Row],[Type Index]])</f>
        <v>4.3080000000000002E-3</v>
      </c>
      <c r="AM12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397.5 kcmil AL- Alcoa Hard Drawn (19)</v>
      </c>
      <c r="AO127" s="1" t="str">
        <f>Table2[[#This Row],[ID]]&amp;IF(ISBLANK(Table2[[#This Row],[Uniqueness]]),""," - "&amp;Table2[[#This Row],[Uniqueness]])</f>
        <v>397.5 kcmil AL- Alcoa Hard Drawn (19)</v>
      </c>
      <c r="AP127" s="1">
        <f>CONVERT(Table2[[#This Row],[GMR (ft)]],"ft","mm")</f>
        <v>6.9585840000000001</v>
      </c>
      <c r="AQ127" s="1">
        <f>CONVERT(Table2[[#This Row],[Outer Diameter (in)]],"in","mm")</f>
        <v>18.389599999999998</v>
      </c>
      <c r="AR127" s="1" cm="1">
        <f t="array" ref="AR127">INDEX(Table3[MOT (C)],Table2[[#This Row],[Type Index]])</f>
        <v>90</v>
      </c>
      <c r="AS127" s="1">
        <f>Table2[[#This Row],[DC Resistance @ 20C (Ω/mi)]]/CONVERT(1,"mi","km")</f>
        <v>0.14287691133778729</v>
      </c>
      <c r="AT127" s="1">
        <f>Table2[[#This Row],[Approx Current Carrying Capacity (amps)]]/1000</f>
        <v>0.57499999999999996</v>
      </c>
      <c r="AU127" s="1">
        <f>Table2[[#This Row],[DC Resistance
@ 20C (Ω/km)]]*(1+Table2[[#This Row],[alpha]]*(Table2[[#This Row],[MOT (C)]]-20))</f>
        <v>0.18596287272081044</v>
      </c>
      <c r="AZ127" s="1"/>
    </row>
    <row r="128" spans="1:52" x14ac:dyDescent="0.25">
      <c r="A128" s="1" t="s">
        <v>5343</v>
      </c>
      <c r="B128" s="9">
        <v>477000</v>
      </c>
      <c r="J128" s="1">
        <v>19</v>
      </c>
      <c r="K128" s="1">
        <v>0.1585</v>
      </c>
      <c r="N128" s="1">
        <v>0.79300000000000004</v>
      </c>
      <c r="O128" s="1">
        <v>8090</v>
      </c>
      <c r="P128" s="1">
        <v>2364</v>
      </c>
      <c r="Q128" s="1">
        <v>646</v>
      </c>
      <c r="R128" s="1">
        <v>2.5010000000000001E-2</v>
      </c>
      <c r="S128" s="1">
        <v>0.19600000000000001</v>
      </c>
      <c r="T128" s="1">
        <v>0.1963</v>
      </c>
      <c r="U128" s="1">
        <v>0.1971</v>
      </c>
      <c r="V128" s="1">
        <v>0.19800000000000001</v>
      </c>
      <c r="W128" s="1">
        <v>0.215</v>
      </c>
      <c r="X128" s="1">
        <v>0.21529999999999999</v>
      </c>
      <c r="Y128" s="1">
        <v>0.216</v>
      </c>
      <c r="Z128" s="1">
        <v>0.216</v>
      </c>
      <c r="AA128" s="1">
        <v>0.1865</v>
      </c>
      <c r="AB128" s="1">
        <v>0.373</v>
      </c>
      <c r="AC128" s="1">
        <v>0.4476</v>
      </c>
      <c r="AD128" s="1">
        <v>0.2429</v>
      </c>
      <c r="AE128" s="1">
        <v>0.12139999999999999</v>
      </c>
      <c r="AF128" s="1">
        <v>0.1012</v>
      </c>
      <c r="AG128" s="1">
        <f>Table2[[#This Row],[DC]]</f>
        <v>0.19600000000000001</v>
      </c>
      <c r="AH128" s="1">
        <f>Table2[[#This Row],[DC Resistance @ 25C (Ω/mi)]]*(1+Table2[[#This Row],[alpha]]*(20-25))</f>
        <v>0.19177816</v>
      </c>
      <c r="AI128" s="1">
        <f>Table2[[#This Row],[Outside Diameter (in)]]</f>
        <v>0.79300000000000004</v>
      </c>
      <c r="AJ128" s="1">
        <f>Table2[[#This Row],[Geometric Mean
Radius at 60 Cycles (ft)]]</f>
        <v>2.5010000000000001E-2</v>
      </c>
      <c r="AK128" s="1">
        <f>MATCH(Table2[[#This Row],[Type]],Table3[Type],0)</f>
        <v>2</v>
      </c>
      <c r="AL128" s="1" cm="1">
        <f t="array" ref="AL128">INDEX(Table3[alpha],Table2[[#This Row],[Type Index]])</f>
        <v>4.3080000000000002E-3</v>
      </c>
      <c r="AM12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477 kcmil AL- Alcoa Hard Drawn (19)</v>
      </c>
      <c r="AO128" s="1" t="str">
        <f>Table2[[#This Row],[ID]]&amp;IF(ISBLANK(Table2[[#This Row],[Uniqueness]]),""," - "&amp;Table2[[#This Row],[Uniqueness]])</f>
        <v>477 kcmil AL- Alcoa Hard Drawn (19)</v>
      </c>
      <c r="AP128" s="1">
        <f>CONVERT(Table2[[#This Row],[GMR (ft)]],"ft","mm")</f>
        <v>7.6230480000000007</v>
      </c>
      <c r="AQ128" s="1">
        <f>CONVERT(Table2[[#This Row],[Outer Diameter (in)]],"in","mm")</f>
        <v>20.142199999999999</v>
      </c>
      <c r="AR128" s="1" cm="1">
        <f t="array" ref="AR128">INDEX(Table3[MOT (C)],Table2[[#This Row],[Type Index]])</f>
        <v>90</v>
      </c>
      <c r="AS128" s="1">
        <f>Table2[[#This Row],[DC Resistance @ 20C (Ω/mi)]]/CONVERT(1,"mi","km")</f>
        <v>0.11916542392428218</v>
      </c>
      <c r="AT128" s="1">
        <f>Table2[[#This Row],[Approx Current Carrying Capacity (amps)]]/1000</f>
        <v>0.64600000000000002</v>
      </c>
      <c r="AU128" s="1">
        <f>Table2[[#This Row],[DC Resistance
@ 20C (Ω/km)]]*(1+Table2[[#This Row],[alpha]]*(Table2[[#This Row],[MOT (C)]]-20))</f>
        <v>0.15510094916288872</v>
      </c>
      <c r="AZ128" s="1"/>
    </row>
    <row r="129" spans="1:52" x14ac:dyDescent="0.25">
      <c r="A129" s="1" t="s">
        <v>5343</v>
      </c>
      <c r="B129" s="9">
        <v>500000</v>
      </c>
      <c r="J129" s="1">
        <v>19</v>
      </c>
      <c r="K129" s="1">
        <v>0.1623</v>
      </c>
      <c r="N129" s="1">
        <v>0.81200000000000006</v>
      </c>
      <c r="O129" s="1">
        <v>8475</v>
      </c>
      <c r="P129" s="1">
        <v>2478</v>
      </c>
      <c r="Q129" s="1">
        <v>664</v>
      </c>
      <c r="R129" s="1">
        <v>2.5600000000000001E-2</v>
      </c>
      <c r="S129" s="1">
        <v>0.187</v>
      </c>
      <c r="T129" s="1">
        <v>0.18729999999999999</v>
      </c>
      <c r="U129" s="1">
        <v>0.18820000000000001</v>
      </c>
      <c r="V129" s="1">
        <v>0.189</v>
      </c>
      <c r="W129" s="1">
        <v>0.20599999999999999</v>
      </c>
      <c r="X129" s="1">
        <v>0.20619999999999999</v>
      </c>
      <c r="Y129" s="1">
        <v>0.20699999999999999</v>
      </c>
      <c r="Z129" s="1">
        <v>0.20799999999999999</v>
      </c>
      <c r="AA129" s="1">
        <v>0.18529999999999999</v>
      </c>
      <c r="AB129" s="1">
        <v>0.37069999999999997</v>
      </c>
      <c r="AC129" s="1">
        <v>0.44479999999999997</v>
      </c>
      <c r="AD129" s="1">
        <v>0.2412</v>
      </c>
      <c r="AE129" s="1">
        <v>0.1206</v>
      </c>
      <c r="AF129" s="1">
        <v>0.10050000000000001</v>
      </c>
      <c r="AG129" s="1">
        <f>Table2[[#This Row],[DC]]</f>
        <v>0.187</v>
      </c>
      <c r="AH129" s="1">
        <f>Table2[[#This Row],[DC Resistance @ 25C (Ω/mi)]]*(1+Table2[[#This Row],[alpha]]*(20-25))</f>
        <v>0.18297201999999999</v>
      </c>
      <c r="AI129" s="1">
        <f>Table2[[#This Row],[Outside Diameter (in)]]</f>
        <v>0.81200000000000006</v>
      </c>
      <c r="AJ129" s="1">
        <f>Table2[[#This Row],[Geometric Mean
Radius at 60 Cycles (ft)]]</f>
        <v>2.5600000000000001E-2</v>
      </c>
      <c r="AK129" s="1">
        <f>MATCH(Table2[[#This Row],[Type]],Table3[Type],0)</f>
        <v>2</v>
      </c>
      <c r="AL129" s="1" cm="1">
        <f t="array" ref="AL129">INDEX(Table3[alpha],Table2[[#This Row],[Type Index]])</f>
        <v>4.3080000000000002E-3</v>
      </c>
      <c r="AM12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AL- Alcoa Hard Drawn (19)</v>
      </c>
      <c r="AO129" s="1" t="str">
        <f>Table2[[#This Row],[ID]]&amp;IF(ISBLANK(Table2[[#This Row],[Uniqueness]]),""," - "&amp;Table2[[#This Row],[Uniqueness]])</f>
        <v>500 kcmil AL- Alcoa Hard Drawn (19)</v>
      </c>
      <c r="AP129" s="1">
        <f>CONVERT(Table2[[#This Row],[GMR (ft)]],"ft","mm")</f>
        <v>7.80288</v>
      </c>
      <c r="AQ129" s="1">
        <f>CONVERT(Table2[[#This Row],[Outer Diameter (in)]],"in","mm")</f>
        <v>20.6248</v>
      </c>
      <c r="AR129" s="1" cm="1">
        <f t="array" ref="AR129">INDEX(Table3[MOT (C)],Table2[[#This Row],[Type Index]])</f>
        <v>90</v>
      </c>
      <c r="AS129" s="1">
        <f>Table2[[#This Row],[DC Resistance @ 20C (Ω/mi)]]/CONVERT(1,"mi","km")</f>
        <v>0.1136935422134733</v>
      </c>
      <c r="AT129" s="1">
        <f>Table2[[#This Row],[Approx Current Carrying Capacity (amps)]]/1000</f>
        <v>0.66400000000000003</v>
      </c>
      <c r="AU129" s="1">
        <f>Table2[[#This Row],[DC Resistance
@ 20C (Ω/km)]]*(1+Table2[[#This Row],[alpha]]*(Table2[[#This Row],[MOT (C)]]-20))</f>
        <v>0.14797896680336831</v>
      </c>
      <c r="AZ129" s="1"/>
    </row>
    <row r="130" spans="1:52" x14ac:dyDescent="0.25">
      <c r="A130" s="1" t="s">
        <v>5343</v>
      </c>
      <c r="B130" s="9">
        <v>500000</v>
      </c>
      <c r="J130" s="1">
        <v>37</v>
      </c>
      <c r="K130" s="1">
        <v>0.1162</v>
      </c>
      <c r="N130" s="1">
        <v>0.81299999999999994</v>
      </c>
      <c r="O130" s="1">
        <v>9010</v>
      </c>
      <c r="P130" s="1">
        <v>2478</v>
      </c>
      <c r="Q130" s="1">
        <v>664</v>
      </c>
      <c r="R130" s="1">
        <v>2.6030000000000001E-2</v>
      </c>
      <c r="S130" s="1">
        <v>0.187</v>
      </c>
      <c r="T130" s="1">
        <v>0.18729999999999999</v>
      </c>
      <c r="U130" s="1">
        <v>0.18820000000000001</v>
      </c>
      <c r="V130" s="1">
        <v>0.189</v>
      </c>
      <c r="W130" s="1">
        <v>0.20599999999999999</v>
      </c>
      <c r="X130" s="1">
        <v>0.20619999999999999</v>
      </c>
      <c r="Y130" s="1">
        <v>0.20699999999999999</v>
      </c>
      <c r="Z130" s="1">
        <v>0.20799999999999999</v>
      </c>
      <c r="AA130" s="1">
        <v>0.1845</v>
      </c>
      <c r="AB130" s="1">
        <v>0.36890000000000001</v>
      </c>
      <c r="AC130" s="1">
        <v>0.44269999999999998</v>
      </c>
      <c r="AD130" s="1">
        <v>0.24099999999999999</v>
      </c>
      <c r="AE130" s="1">
        <v>0.1205</v>
      </c>
      <c r="AF130" s="1">
        <v>0.1004</v>
      </c>
      <c r="AG130" s="1">
        <f>Table2[[#This Row],[DC]]</f>
        <v>0.187</v>
      </c>
      <c r="AH130" s="1">
        <f>Table2[[#This Row],[DC Resistance @ 25C (Ω/mi)]]*(1+Table2[[#This Row],[alpha]]*(20-25))</f>
        <v>0.18297201999999999</v>
      </c>
      <c r="AI130" s="1">
        <f>Table2[[#This Row],[Outside Diameter (in)]]</f>
        <v>0.81299999999999994</v>
      </c>
      <c r="AJ130" s="1">
        <f>Table2[[#This Row],[Geometric Mean
Radius at 60 Cycles (ft)]]</f>
        <v>2.6030000000000001E-2</v>
      </c>
      <c r="AK130" s="1">
        <f>MATCH(Table2[[#This Row],[Type]],Table3[Type],0)</f>
        <v>2</v>
      </c>
      <c r="AL130" s="1" cm="1">
        <f t="array" ref="AL130">INDEX(Table3[alpha],Table2[[#This Row],[Type Index]])</f>
        <v>4.3080000000000002E-3</v>
      </c>
      <c r="AM13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AL- Alcoa Hard Drawn (37)</v>
      </c>
      <c r="AO130" s="1" t="str">
        <f>Table2[[#This Row],[ID]]&amp;IF(ISBLANK(Table2[[#This Row],[Uniqueness]]),""," - "&amp;Table2[[#This Row],[Uniqueness]])</f>
        <v>500 kcmil AL- Alcoa Hard Drawn (37)</v>
      </c>
      <c r="AP130" s="1">
        <f>CONVERT(Table2[[#This Row],[GMR (ft)]],"ft","mm")</f>
        <v>7.9339440000000003</v>
      </c>
      <c r="AQ130" s="1">
        <f>CONVERT(Table2[[#This Row],[Outer Diameter (in)]],"in","mm")</f>
        <v>20.650200000000002</v>
      </c>
      <c r="AR130" s="1" cm="1">
        <f t="array" ref="AR130">INDEX(Table3[MOT (C)],Table2[[#This Row],[Type Index]])</f>
        <v>90</v>
      </c>
      <c r="AS130" s="1">
        <f>Table2[[#This Row],[DC Resistance @ 20C (Ω/mi)]]/CONVERT(1,"mi","km")</f>
        <v>0.1136935422134733</v>
      </c>
      <c r="AT130" s="1">
        <f>Table2[[#This Row],[Approx Current Carrying Capacity (amps)]]/1000</f>
        <v>0.66400000000000003</v>
      </c>
      <c r="AU130" s="1">
        <f>Table2[[#This Row],[DC Resistance
@ 20C (Ω/km)]]*(1+Table2[[#This Row],[alpha]]*(Table2[[#This Row],[MOT (C)]]-20))</f>
        <v>0.14797896680336831</v>
      </c>
      <c r="AZ130" s="1"/>
    </row>
    <row r="131" spans="1:52" x14ac:dyDescent="0.25">
      <c r="A131" s="1" t="s">
        <v>5343</v>
      </c>
      <c r="B131" s="9">
        <v>556500</v>
      </c>
      <c r="J131" s="1">
        <v>19</v>
      </c>
      <c r="K131" s="1">
        <v>0.1711</v>
      </c>
      <c r="N131" s="1">
        <v>0.85599999999999998</v>
      </c>
      <c r="O131" s="1">
        <v>9440</v>
      </c>
      <c r="P131" s="1">
        <v>2758</v>
      </c>
      <c r="Q131" s="1">
        <v>710</v>
      </c>
      <c r="R131" s="1">
        <v>2.7009999999999999E-2</v>
      </c>
      <c r="S131" s="1">
        <v>0.16800000000000001</v>
      </c>
      <c r="T131" s="1">
        <v>0.16830000000000001</v>
      </c>
      <c r="U131" s="1">
        <v>0.16930000000000001</v>
      </c>
      <c r="V131" s="1">
        <v>0.17</v>
      </c>
      <c r="W131" s="1">
        <v>0.185</v>
      </c>
      <c r="X131" s="1">
        <v>0.18529999999999999</v>
      </c>
      <c r="Y131" s="1">
        <v>0.1862</v>
      </c>
      <c r="Z131" s="1">
        <v>0.187</v>
      </c>
      <c r="AA131" s="1">
        <v>0.18260000000000001</v>
      </c>
      <c r="AB131" s="1">
        <v>0.36520000000000002</v>
      </c>
      <c r="AC131" s="1">
        <v>0.43830000000000002</v>
      </c>
      <c r="AD131" s="1">
        <v>0.2374</v>
      </c>
      <c r="AE131" s="1">
        <v>0.1187</v>
      </c>
      <c r="AF131" s="1">
        <v>9.8900000000000002E-2</v>
      </c>
      <c r="AG131" s="1">
        <f>Table2[[#This Row],[DC]]</f>
        <v>0.16800000000000001</v>
      </c>
      <c r="AH131" s="1">
        <f>Table2[[#This Row],[DC Resistance @ 25C (Ω/mi)]]*(1+Table2[[#This Row],[alpha]]*(20-25))</f>
        <v>0.16438128000000002</v>
      </c>
      <c r="AI131" s="1">
        <f>Table2[[#This Row],[Outside Diameter (in)]]</f>
        <v>0.85599999999999998</v>
      </c>
      <c r="AJ131" s="1">
        <f>Table2[[#This Row],[Geometric Mean
Radius at 60 Cycles (ft)]]</f>
        <v>2.7009999999999999E-2</v>
      </c>
      <c r="AK131" s="1">
        <f>MATCH(Table2[[#This Row],[Type]],Table3[Type],0)</f>
        <v>2</v>
      </c>
      <c r="AL131" s="1" cm="1">
        <f t="array" ref="AL131">INDEX(Table3[alpha],Table2[[#This Row],[Type Index]])</f>
        <v>4.3080000000000002E-3</v>
      </c>
      <c r="AM13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556.5 kcmil AL- Alcoa Hard Drawn (19)</v>
      </c>
      <c r="AO131" s="1" t="str">
        <f>Table2[[#This Row],[ID]]&amp;IF(ISBLANK(Table2[[#This Row],[Uniqueness]]),""," - "&amp;Table2[[#This Row],[Uniqueness]])</f>
        <v>556.5 kcmil AL- Alcoa Hard Drawn (19)</v>
      </c>
      <c r="AP131" s="1">
        <f>CONVERT(Table2[[#This Row],[GMR (ft)]],"ft","mm")</f>
        <v>8.2326480000000011</v>
      </c>
      <c r="AQ131" s="1">
        <f>CONVERT(Table2[[#This Row],[Outer Diameter (in)]],"in","mm")</f>
        <v>21.7424</v>
      </c>
      <c r="AR131" s="1" cm="1">
        <f t="array" ref="AR131">INDEX(Table3[MOT (C)],Table2[[#This Row],[Type Index]])</f>
        <v>90</v>
      </c>
      <c r="AS131" s="1">
        <f>Table2[[#This Row],[DC Resistance @ 20C (Ω/mi)]]/CONVERT(1,"mi","km")</f>
        <v>0.10214179193509902</v>
      </c>
      <c r="AT131" s="1">
        <f>Table2[[#This Row],[Approx Current Carrying Capacity (amps)]]/1000</f>
        <v>0.71</v>
      </c>
      <c r="AU131" s="1">
        <f>Table2[[#This Row],[DC Resistance
@ 20C (Ω/km)]]*(1+Table2[[#This Row],[alpha]]*(Table2[[#This Row],[MOT (C)]]-20))</f>
        <v>0.13294367071104748</v>
      </c>
      <c r="AZ131" s="1"/>
    </row>
    <row r="132" spans="1:52" x14ac:dyDescent="0.25">
      <c r="A132" s="1" t="s">
        <v>5343</v>
      </c>
      <c r="B132" s="9">
        <v>636000</v>
      </c>
      <c r="J132" s="1">
        <v>37</v>
      </c>
      <c r="K132" s="1">
        <v>0.13109999999999999</v>
      </c>
      <c r="N132" s="1">
        <v>0.91800000000000004</v>
      </c>
      <c r="O132" s="9">
        <v>11240</v>
      </c>
      <c r="P132" s="1">
        <v>3152</v>
      </c>
      <c r="Q132" s="1">
        <v>776</v>
      </c>
      <c r="R132" s="1">
        <v>2.9360000000000001E-2</v>
      </c>
      <c r="S132" s="1">
        <v>0.14699999999999999</v>
      </c>
      <c r="T132" s="1">
        <v>0.1474</v>
      </c>
      <c r="U132" s="1">
        <v>0.1484</v>
      </c>
      <c r="V132" s="1">
        <v>0.14899999999999999</v>
      </c>
      <c r="W132" s="1">
        <v>0.16200000000000001</v>
      </c>
      <c r="X132" s="1">
        <v>0.1623</v>
      </c>
      <c r="Y132" s="1">
        <v>0.1633</v>
      </c>
      <c r="Z132" s="1">
        <v>0.16400000000000001</v>
      </c>
      <c r="AA132" s="1">
        <v>0.17849999999999999</v>
      </c>
      <c r="AB132" s="1">
        <v>0.3569</v>
      </c>
      <c r="AC132" s="1">
        <v>0.42830000000000001</v>
      </c>
      <c r="AD132" s="1">
        <v>0.23230000000000001</v>
      </c>
      <c r="AE132" s="1">
        <v>0.1162</v>
      </c>
      <c r="AF132" s="1">
        <v>9.6799999999999997E-2</v>
      </c>
      <c r="AG132" s="1">
        <f>Table2[[#This Row],[DC]]</f>
        <v>0.14699999999999999</v>
      </c>
      <c r="AH132" s="1">
        <f>Table2[[#This Row],[DC Resistance @ 25C (Ω/mi)]]*(1+Table2[[#This Row],[alpha]]*(20-25))</f>
        <v>0.14383362</v>
      </c>
      <c r="AI132" s="1">
        <f>Table2[[#This Row],[Outside Diameter (in)]]</f>
        <v>0.91800000000000004</v>
      </c>
      <c r="AJ132" s="1">
        <f>Table2[[#This Row],[Geometric Mean
Radius at 60 Cycles (ft)]]</f>
        <v>2.9360000000000001E-2</v>
      </c>
      <c r="AK132" s="1">
        <f>MATCH(Table2[[#This Row],[Type]],Table3[Type],0)</f>
        <v>2</v>
      </c>
      <c r="AL132" s="1" cm="1">
        <f t="array" ref="AL132">INDEX(Table3[alpha],Table2[[#This Row],[Type Index]])</f>
        <v>4.3080000000000002E-3</v>
      </c>
      <c r="AM13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636 kcmil AL- Alcoa Hard Drawn (37)</v>
      </c>
      <c r="AO132" s="1" t="str">
        <f>Table2[[#This Row],[ID]]&amp;IF(ISBLANK(Table2[[#This Row],[Uniqueness]]),""," - "&amp;Table2[[#This Row],[Uniqueness]])</f>
        <v>636 kcmil AL- Alcoa Hard Drawn (37)</v>
      </c>
      <c r="AP132" s="1">
        <f>CONVERT(Table2[[#This Row],[GMR (ft)]],"ft","mm")</f>
        <v>8.9489280000000004</v>
      </c>
      <c r="AQ132" s="1">
        <f>CONVERT(Table2[[#This Row],[Outer Diameter (in)]],"in","mm")</f>
        <v>23.3172</v>
      </c>
      <c r="AR132" s="1" cm="1">
        <f t="array" ref="AR132">INDEX(Table3[MOT (C)],Table2[[#This Row],[Type Index]])</f>
        <v>90</v>
      </c>
      <c r="AS132" s="1">
        <f>Table2[[#This Row],[DC Resistance @ 20C (Ω/mi)]]/CONVERT(1,"mi","km")</f>
        <v>8.9374067943211635E-2</v>
      </c>
      <c r="AT132" s="1">
        <f>Table2[[#This Row],[Approx Current Carrying Capacity (amps)]]/1000</f>
        <v>0.77600000000000002</v>
      </c>
      <c r="AU132" s="1">
        <f>Table2[[#This Row],[DC Resistance
@ 20C (Ω/km)]]*(1+Table2[[#This Row],[alpha]]*(Table2[[#This Row],[MOT (C)]]-20))</f>
        <v>0.11632571187216655</v>
      </c>
      <c r="AZ132" s="1"/>
    </row>
    <row r="133" spans="1:52" x14ac:dyDescent="0.25">
      <c r="A133" s="1" t="s">
        <v>5343</v>
      </c>
      <c r="B133" s="9">
        <v>715500</v>
      </c>
      <c r="J133" s="1">
        <v>37</v>
      </c>
      <c r="K133" s="1">
        <v>0.1391</v>
      </c>
      <c r="N133" s="1">
        <v>0.97399999999999998</v>
      </c>
      <c r="O133" s="9">
        <v>12640</v>
      </c>
      <c r="P133" s="1">
        <v>3546</v>
      </c>
      <c r="Q133" s="1">
        <v>817</v>
      </c>
      <c r="R133" s="1">
        <v>3.1140000000000001E-2</v>
      </c>
      <c r="S133" s="1">
        <v>0.13700000000000001</v>
      </c>
      <c r="T133" s="1">
        <v>0.13139999999999999</v>
      </c>
      <c r="U133" s="1">
        <v>0.1326</v>
      </c>
      <c r="V133" s="1">
        <v>0.13300000000000001</v>
      </c>
      <c r="W133" s="1">
        <v>0.14399999999999999</v>
      </c>
      <c r="X133" s="1">
        <v>0.1444</v>
      </c>
      <c r="Y133" s="1">
        <v>0.14549999999999999</v>
      </c>
      <c r="Z133" s="1">
        <v>0.14599999999999999</v>
      </c>
      <c r="AA133" s="1">
        <v>0.1754</v>
      </c>
      <c r="AB133" s="1">
        <v>0.3508</v>
      </c>
      <c r="AC133" s="1">
        <v>0.42099999999999999</v>
      </c>
      <c r="AD133" s="1">
        <v>0.22819999999999999</v>
      </c>
      <c r="AE133" s="1">
        <v>0.11409999999999999</v>
      </c>
      <c r="AF133" s="1">
        <v>9.5100000000000004E-2</v>
      </c>
      <c r="AG133" s="1">
        <f>Table2[[#This Row],[DC]]</f>
        <v>0.13700000000000001</v>
      </c>
      <c r="AH133" s="1">
        <f>Table2[[#This Row],[DC Resistance @ 25C (Ω/mi)]]*(1+Table2[[#This Row],[alpha]]*(20-25))</f>
        <v>0.13404902000000002</v>
      </c>
      <c r="AI133" s="1">
        <f>Table2[[#This Row],[Outside Diameter (in)]]</f>
        <v>0.97399999999999998</v>
      </c>
      <c r="AJ133" s="1">
        <f>Table2[[#This Row],[Geometric Mean
Radius at 60 Cycles (ft)]]</f>
        <v>3.1140000000000001E-2</v>
      </c>
      <c r="AK133" s="1">
        <f>MATCH(Table2[[#This Row],[Type]],Table3[Type],0)</f>
        <v>2</v>
      </c>
      <c r="AL133" s="1" cm="1">
        <f t="array" ref="AL133">INDEX(Table3[alpha],Table2[[#This Row],[Type Index]])</f>
        <v>4.3080000000000002E-3</v>
      </c>
      <c r="AM13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715.5 kcmil AL- Alcoa Hard Drawn (37)</v>
      </c>
      <c r="AO133" s="1" t="str">
        <f>Table2[[#This Row],[ID]]&amp;IF(ISBLANK(Table2[[#This Row],[Uniqueness]]),""," - "&amp;Table2[[#This Row],[Uniqueness]])</f>
        <v>715.5 kcmil AL- Alcoa Hard Drawn (37)</v>
      </c>
      <c r="AP133" s="1">
        <f>CONVERT(Table2[[#This Row],[GMR (ft)]],"ft","mm")</f>
        <v>9.4914720000000017</v>
      </c>
      <c r="AQ133" s="1">
        <f>CONVERT(Table2[[#This Row],[Outer Diameter (in)]],"in","mm")</f>
        <v>24.739599999999999</v>
      </c>
      <c r="AR133" s="1" cm="1">
        <f t="array" ref="AR133">INDEX(Table3[MOT (C)],Table2[[#This Row],[Type Index]])</f>
        <v>90</v>
      </c>
      <c r="AS133" s="1">
        <f>Table2[[#This Row],[DC Resistance @ 20C (Ω/mi)]]/CONVERT(1,"mi","km")</f>
        <v>8.3294199375646236E-2</v>
      </c>
      <c r="AT133" s="1">
        <f>Table2[[#This Row],[Approx Current Carrying Capacity (amps)]]/1000</f>
        <v>0.81699999999999995</v>
      </c>
      <c r="AU133" s="1">
        <f>Table2[[#This Row],[DC Resistance
@ 20C (Ω/km)]]*(1+Table2[[#This Row],[alpha]]*(Table2[[#This Row],[MOT (C)]]-20))</f>
        <v>0.10841239813936612</v>
      </c>
      <c r="AZ133" s="1"/>
    </row>
    <row r="134" spans="1:52" x14ac:dyDescent="0.25">
      <c r="A134" s="1" t="s">
        <v>5343</v>
      </c>
      <c r="B134" s="9">
        <v>750000</v>
      </c>
      <c r="J134" s="1">
        <v>37</v>
      </c>
      <c r="K134" s="1">
        <v>0.1424</v>
      </c>
      <c r="N134" s="1">
        <v>0.997</v>
      </c>
      <c r="O134" s="9">
        <v>12980</v>
      </c>
      <c r="P134" s="1">
        <v>3717</v>
      </c>
      <c r="Q134" s="1">
        <v>864</v>
      </c>
      <c r="R134" s="1">
        <v>3.1879999999999999E-2</v>
      </c>
      <c r="S134" s="1">
        <v>0.125</v>
      </c>
      <c r="T134" s="1">
        <v>0.12540000000000001</v>
      </c>
      <c r="U134" s="1">
        <v>0.12670000000000001</v>
      </c>
      <c r="V134" s="1">
        <v>0.127</v>
      </c>
      <c r="W134" s="1">
        <v>0.13700000000000001</v>
      </c>
      <c r="X134" s="1">
        <v>0.13739999999999999</v>
      </c>
      <c r="Y134" s="1">
        <v>0.13850000000000001</v>
      </c>
      <c r="Z134" s="1">
        <v>0.13900000000000001</v>
      </c>
      <c r="AA134" s="1">
        <v>0.17430000000000001</v>
      </c>
      <c r="AB134" s="1">
        <v>0.34849999999999998</v>
      </c>
      <c r="AC134" s="1">
        <v>0.41820000000000002</v>
      </c>
      <c r="AD134" s="1">
        <v>0.2266</v>
      </c>
      <c r="AE134" s="1">
        <v>0.1133</v>
      </c>
      <c r="AF134" s="1">
        <v>9.4399999999999998E-2</v>
      </c>
      <c r="AG134" s="1">
        <f>Table2[[#This Row],[DC]]</f>
        <v>0.125</v>
      </c>
      <c r="AH134" s="1">
        <f>Table2[[#This Row],[DC Resistance @ 25C (Ω/mi)]]*(1+Table2[[#This Row],[alpha]]*(20-25))</f>
        <v>0.1223075</v>
      </c>
      <c r="AI134" s="1">
        <f>Table2[[#This Row],[Outside Diameter (in)]]</f>
        <v>0.997</v>
      </c>
      <c r="AJ134" s="1">
        <f>Table2[[#This Row],[Geometric Mean
Radius at 60 Cycles (ft)]]</f>
        <v>3.1879999999999999E-2</v>
      </c>
      <c r="AK134" s="1">
        <f>MATCH(Table2[[#This Row],[Type]],Table3[Type],0)</f>
        <v>2</v>
      </c>
      <c r="AL134" s="1" cm="1">
        <f t="array" ref="AL134">INDEX(Table3[alpha],Table2[[#This Row],[Type Index]])</f>
        <v>4.3080000000000002E-3</v>
      </c>
      <c r="AM13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750 kcmil AL- Alcoa Hard Drawn (37)</v>
      </c>
      <c r="AO134" s="1" t="str">
        <f>Table2[[#This Row],[ID]]&amp;IF(ISBLANK(Table2[[#This Row],[Uniqueness]]),""," - "&amp;Table2[[#This Row],[Uniqueness]])</f>
        <v>750 kcmil AL- Alcoa Hard Drawn (37)</v>
      </c>
      <c r="AP134" s="1">
        <f>CONVERT(Table2[[#This Row],[GMR (ft)]],"ft","mm")</f>
        <v>9.7170240000000003</v>
      </c>
      <c r="AQ134" s="1">
        <f>CONVERT(Table2[[#This Row],[Outer Diameter (in)]],"in","mm")</f>
        <v>25.323800000000002</v>
      </c>
      <c r="AR134" s="1" cm="1">
        <f t="array" ref="AR134">INDEX(Table3[MOT (C)],Table2[[#This Row],[Type Index]])</f>
        <v>90</v>
      </c>
      <c r="AS134" s="1">
        <f>Table2[[#This Row],[DC Resistance @ 20C (Ω/mi)]]/CONVERT(1,"mi","km")</f>
        <v>7.5998357094567717E-2</v>
      </c>
      <c r="AT134" s="1">
        <f>Table2[[#This Row],[Approx Current Carrying Capacity (amps)]]/1000</f>
        <v>0.86399999999999999</v>
      </c>
      <c r="AU134" s="1">
        <f>Table2[[#This Row],[DC Resistance
@ 20C (Ω/km)]]*(1+Table2[[#This Row],[alpha]]*(Table2[[#This Row],[MOT (C)]]-20))</f>
        <v>9.8916421660005568E-2</v>
      </c>
      <c r="AZ134" s="1"/>
    </row>
    <row r="135" spans="1:52" x14ac:dyDescent="0.25">
      <c r="A135" s="1" t="s">
        <v>5343</v>
      </c>
      <c r="B135" s="9">
        <v>750000</v>
      </c>
      <c r="J135" s="1">
        <v>61</v>
      </c>
      <c r="K135" s="1">
        <v>0.1109</v>
      </c>
      <c r="N135" s="1">
        <v>0.998</v>
      </c>
      <c r="O135" s="9">
        <v>13510</v>
      </c>
      <c r="P135" s="1">
        <v>3717</v>
      </c>
      <c r="Q135" s="1">
        <v>864</v>
      </c>
      <c r="R135" s="1">
        <v>3.211E-2</v>
      </c>
      <c r="S135" s="1">
        <v>0.125</v>
      </c>
      <c r="T135" s="1">
        <v>0.12540000000000001</v>
      </c>
      <c r="U135" s="1">
        <v>0.12670000000000001</v>
      </c>
      <c r="V135" s="1">
        <v>0.127</v>
      </c>
      <c r="W135" s="1">
        <v>0.13700000000000001</v>
      </c>
      <c r="X135" s="1">
        <v>0.13739999999999999</v>
      </c>
      <c r="Y135" s="1">
        <v>0.13850000000000001</v>
      </c>
      <c r="Z135" s="1">
        <v>0.13900000000000001</v>
      </c>
      <c r="AA135" s="1">
        <v>0.1739</v>
      </c>
      <c r="AB135" s="1">
        <v>0.34770000000000001</v>
      </c>
      <c r="AC135" s="1">
        <v>0.4173</v>
      </c>
      <c r="AD135" s="1">
        <v>0.2263</v>
      </c>
      <c r="AE135" s="1">
        <v>0.1132</v>
      </c>
      <c r="AF135" s="1">
        <v>9.4299999999999995E-2</v>
      </c>
      <c r="AG135" s="1">
        <f>Table2[[#This Row],[DC]]</f>
        <v>0.125</v>
      </c>
      <c r="AH135" s="1">
        <f>Table2[[#This Row],[DC Resistance @ 25C (Ω/mi)]]*(1+Table2[[#This Row],[alpha]]*(20-25))</f>
        <v>0.1223075</v>
      </c>
      <c r="AI135" s="1">
        <f>Table2[[#This Row],[Outside Diameter (in)]]</f>
        <v>0.998</v>
      </c>
      <c r="AJ135" s="1">
        <f>Table2[[#This Row],[Geometric Mean
Radius at 60 Cycles (ft)]]</f>
        <v>3.211E-2</v>
      </c>
      <c r="AK135" s="1">
        <f>MATCH(Table2[[#This Row],[Type]],Table3[Type],0)</f>
        <v>2</v>
      </c>
      <c r="AL135" s="1" cm="1">
        <f t="array" ref="AL135">INDEX(Table3[alpha],Table2[[#This Row],[Type Index]])</f>
        <v>4.3080000000000002E-3</v>
      </c>
      <c r="AM13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750 kcmil AL- Alcoa Hard Drawn (61)</v>
      </c>
      <c r="AO135" s="1" t="str">
        <f>Table2[[#This Row],[ID]]&amp;IF(ISBLANK(Table2[[#This Row],[Uniqueness]]),""," - "&amp;Table2[[#This Row],[Uniqueness]])</f>
        <v>750 kcmil AL- Alcoa Hard Drawn (61)</v>
      </c>
      <c r="AP135" s="1">
        <f>CONVERT(Table2[[#This Row],[GMR (ft)]],"ft","mm")</f>
        <v>9.7871280000000009</v>
      </c>
      <c r="AQ135" s="1">
        <f>CONVERT(Table2[[#This Row],[Outer Diameter (in)]],"in","mm")</f>
        <v>25.3492</v>
      </c>
      <c r="AR135" s="1" cm="1">
        <f t="array" ref="AR135">INDEX(Table3[MOT (C)],Table2[[#This Row],[Type Index]])</f>
        <v>90</v>
      </c>
      <c r="AS135" s="1">
        <f>Table2[[#This Row],[DC Resistance @ 20C (Ω/mi)]]/CONVERT(1,"mi","km")</f>
        <v>7.5998357094567717E-2</v>
      </c>
      <c r="AT135" s="1">
        <f>Table2[[#This Row],[Approx Current Carrying Capacity (amps)]]/1000</f>
        <v>0.86399999999999999</v>
      </c>
      <c r="AU135" s="1">
        <f>Table2[[#This Row],[DC Resistance
@ 20C (Ω/km)]]*(1+Table2[[#This Row],[alpha]]*(Table2[[#This Row],[MOT (C)]]-20))</f>
        <v>9.8916421660005568E-2</v>
      </c>
      <c r="AZ135" s="1"/>
    </row>
    <row r="136" spans="1:52" x14ac:dyDescent="0.25">
      <c r="A136" s="1" t="s">
        <v>5343</v>
      </c>
      <c r="B136" s="9">
        <v>795000</v>
      </c>
      <c r="J136" s="1">
        <v>37</v>
      </c>
      <c r="K136" s="1">
        <v>0.14660000000000001</v>
      </c>
      <c r="N136" s="1">
        <v>1.026</v>
      </c>
      <c r="O136" s="9">
        <v>13770</v>
      </c>
      <c r="P136" s="1">
        <v>3940</v>
      </c>
      <c r="Q136" s="1">
        <v>897</v>
      </c>
      <c r="R136" s="1">
        <v>3.2829999999999998E-2</v>
      </c>
      <c r="S136" s="1">
        <v>0.11700000000000001</v>
      </c>
      <c r="T136" s="1">
        <v>0.11749999999999999</v>
      </c>
      <c r="U136" s="1">
        <v>0.1188</v>
      </c>
      <c r="V136" s="1">
        <v>0.12</v>
      </c>
      <c r="W136" s="1">
        <v>0.129</v>
      </c>
      <c r="X136" s="1">
        <v>0.12939999999999999</v>
      </c>
      <c r="Y136" s="1">
        <v>0.13059999999999999</v>
      </c>
      <c r="Z136" s="1">
        <v>0.13100000000000001</v>
      </c>
      <c r="AA136" s="1">
        <v>0.17280000000000001</v>
      </c>
      <c r="AB136" s="1">
        <v>0.34549999999999997</v>
      </c>
      <c r="AC136" s="1">
        <v>0.41460000000000002</v>
      </c>
      <c r="AD136" s="1">
        <v>0.22439999999999999</v>
      </c>
      <c r="AE136" s="1">
        <v>0.11219999999999999</v>
      </c>
      <c r="AF136" s="1">
        <v>9.35E-2</v>
      </c>
      <c r="AG136" s="1">
        <f>Table2[[#This Row],[DC]]</f>
        <v>0.11700000000000001</v>
      </c>
      <c r="AH136" s="1">
        <f>Table2[[#This Row],[DC Resistance @ 25C (Ω/mi)]]*(1+Table2[[#This Row],[alpha]]*(20-25))</f>
        <v>0.11447982000000001</v>
      </c>
      <c r="AI136" s="1">
        <f>Table2[[#This Row],[Outside Diameter (in)]]</f>
        <v>1.026</v>
      </c>
      <c r="AJ136" s="1">
        <f>Table2[[#This Row],[Geometric Mean
Radius at 60 Cycles (ft)]]</f>
        <v>3.2829999999999998E-2</v>
      </c>
      <c r="AK136" s="1">
        <f>MATCH(Table2[[#This Row],[Type]],Table3[Type],0)</f>
        <v>2</v>
      </c>
      <c r="AL136" s="1" cm="1">
        <f t="array" ref="AL136">INDEX(Table3[alpha],Table2[[#This Row],[Type Index]])</f>
        <v>4.3080000000000002E-3</v>
      </c>
      <c r="AM13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795 kcmil AL- Alcoa Hard Drawn (37)</v>
      </c>
      <c r="AO136" s="1" t="str">
        <f>Table2[[#This Row],[ID]]&amp;IF(ISBLANK(Table2[[#This Row],[Uniqueness]]),""," - "&amp;Table2[[#This Row],[Uniqueness]])</f>
        <v>795 kcmil AL- Alcoa Hard Drawn (37)</v>
      </c>
      <c r="AP136" s="1">
        <f>CONVERT(Table2[[#This Row],[GMR (ft)]],"ft","mm")</f>
        <v>10.006584</v>
      </c>
      <c r="AQ136" s="1">
        <f>CONVERT(Table2[[#This Row],[Outer Diameter (in)]],"in","mm")</f>
        <v>26.060400000000001</v>
      </c>
      <c r="AR136" s="1" cm="1">
        <f t="array" ref="AR136">INDEX(Table3[MOT (C)],Table2[[#This Row],[Type Index]])</f>
        <v>90</v>
      </c>
      <c r="AS136" s="1">
        <f>Table2[[#This Row],[DC Resistance @ 20C (Ω/mi)]]/CONVERT(1,"mi","km")</f>
        <v>7.1134462240515395E-2</v>
      </c>
      <c r="AT136" s="1">
        <f>Table2[[#This Row],[Approx Current Carrying Capacity (amps)]]/1000</f>
        <v>0.89700000000000002</v>
      </c>
      <c r="AU136" s="1">
        <f>Table2[[#This Row],[DC Resistance
@ 20C (Ω/km)]]*(1+Table2[[#This Row],[alpha]]*(Table2[[#This Row],[MOT (C)]]-20))</f>
        <v>9.2585770673765222E-2</v>
      </c>
      <c r="AZ136" s="1"/>
    </row>
    <row r="137" spans="1:52" x14ac:dyDescent="0.25">
      <c r="A137" s="1" t="s">
        <v>5343</v>
      </c>
      <c r="B137" s="9">
        <v>874500</v>
      </c>
      <c r="J137" s="1">
        <v>37</v>
      </c>
      <c r="K137" s="1">
        <v>0.15379999999999999</v>
      </c>
      <c r="N137" s="1">
        <v>1.077</v>
      </c>
      <c r="O137" s="9">
        <v>14830</v>
      </c>
      <c r="P137" s="1">
        <v>4334</v>
      </c>
      <c r="Q137" s="1">
        <v>949</v>
      </c>
      <c r="R137" s="1">
        <v>3.4430000000000002E-2</v>
      </c>
      <c r="S137" s="1">
        <v>0.107</v>
      </c>
      <c r="T137" s="1">
        <v>0.1075</v>
      </c>
      <c r="U137" s="1">
        <v>0.1089</v>
      </c>
      <c r="V137" s="1">
        <v>0.11</v>
      </c>
      <c r="W137" s="1">
        <v>0.11799999999999999</v>
      </c>
      <c r="X137" s="1">
        <v>0.11849999999999999</v>
      </c>
      <c r="Y137" s="1">
        <v>0.1198</v>
      </c>
      <c r="Z137" s="1">
        <v>0.121</v>
      </c>
      <c r="AA137" s="1">
        <v>0.17030000000000001</v>
      </c>
      <c r="AB137" s="1">
        <v>0.3407</v>
      </c>
      <c r="AC137" s="1">
        <v>0.4088</v>
      </c>
      <c r="AD137" s="1">
        <v>0.221</v>
      </c>
      <c r="AE137" s="1">
        <v>0.1105</v>
      </c>
      <c r="AF137" s="1">
        <v>9.2100000000000001E-2</v>
      </c>
      <c r="AG137" s="1">
        <f>Table2[[#This Row],[DC]]</f>
        <v>0.107</v>
      </c>
      <c r="AH137" s="1">
        <f>Table2[[#This Row],[DC Resistance @ 25C (Ω/mi)]]*(1+Table2[[#This Row],[alpha]]*(20-25))</f>
        <v>0.10469521999999999</v>
      </c>
      <c r="AI137" s="1">
        <f>Table2[[#This Row],[Outside Diameter (in)]]</f>
        <v>1.077</v>
      </c>
      <c r="AJ137" s="1">
        <f>Table2[[#This Row],[Geometric Mean
Radius at 60 Cycles (ft)]]</f>
        <v>3.4430000000000002E-2</v>
      </c>
      <c r="AK137" s="1">
        <f>MATCH(Table2[[#This Row],[Type]],Table3[Type],0)</f>
        <v>2</v>
      </c>
      <c r="AL137" s="1" cm="1">
        <f t="array" ref="AL137">INDEX(Table3[alpha],Table2[[#This Row],[Type Index]])</f>
        <v>4.3080000000000002E-3</v>
      </c>
      <c r="AM13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874.5 kcmil AL- Alcoa Hard Drawn (37)</v>
      </c>
      <c r="AO137" s="1" t="str">
        <f>Table2[[#This Row],[ID]]&amp;IF(ISBLANK(Table2[[#This Row],[Uniqueness]]),""," - "&amp;Table2[[#This Row],[Uniqueness]])</f>
        <v>874.5 kcmil AL- Alcoa Hard Drawn (37)</v>
      </c>
      <c r="AP137" s="1">
        <f>CONVERT(Table2[[#This Row],[GMR (ft)]],"ft","mm")</f>
        <v>10.494263999999999</v>
      </c>
      <c r="AQ137" s="1">
        <f>CONVERT(Table2[[#This Row],[Outer Diameter (in)]],"in","mm")</f>
        <v>27.355799999999999</v>
      </c>
      <c r="AR137" s="1" cm="1">
        <f t="array" ref="AR137">INDEX(Table3[MOT (C)],Table2[[#This Row],[Type Index]])</f>
        <v>90</v>
      </c>
      <c r="AS137" s="1">
        <f>Table2[[#This Row],[DC Resistance @ 20C (Ω/mi)]]/CONVERT(1,"mi","km")</f>
        <v>6.5054593672949967E-2</v>
      </c>
      <c r="AT137" s="1">
        <f>Table2[[#This Row],[Approx Current Carrying Capacity (amps)]]/1000</f>
        <v>0.94899999999999995</v>
      </c>
      <c r="AU137" s="1">
        <f>Table2[[#This Row],[DC Resistance
@ 20C (Ω/km)]]*(1+Table2[[#This Row],[alpha]]*(Table2[[#This Row],[MOT (C)]]-20))</f>
        <v>8.4672456940964758E-2</v>
      </c>
      <c r="AZ137" s="1"/>
    </row>
    <row r="138" spans="1:52" x14ac:dyDescent="0.25">
      <c r="A138" s="1" t="s">
        <v>5343</v>
      </c>
      <c r="B138" s="9">
        <v>954000</v>
      </c>
      <c r="J138" s="1">
        <v>37</v>
      </c>
      <c r="K138" s="1">
        <v>0.16059999999999999</v>
      </c>
      <c r="N138" s="1">
        <v>1.024</v>
      </c>
      <c r="O138" s="9">
        <v>16180</v>
      </c>
      <c r="P138" s="1">
        <v>4728</v>
      </c>
      <c r="Q138" s="1">
        <v>1000</v>
      </c>
      <c r="R138" s="1">
        <v>3.5959999999999999E-2</v>
      </c>
      <c r="S138" s="1">
        <v>9.7900000000000001E-2</v>
      </c>
      <c r="T138" s="1">
        <v>9.8500000000000004E-2</v>
      </c>
      <c r="U138" s="1">
        <v>0.1002</v>
      </c>
      <c r="V138" s="1">
        <v>0.1</v>
      </c>
      <c r="W138" s="1">
        <v>0.108</v>
      </c>
      <c r="X138" s="1">
        <v>0.1085</v>
      </c>
      <c r="Y138" s="1">
        <v>0.11</v>
      </c>
      <c r="Z138" s="1">
        <v>0.111</v>
      </c>
      <c r="AA138" s="1">
        <v>0.16819999999999999</v>
      </c>
      <c r="AB138" s="1">
        <v>0.33629999999999999</v>
      </c>
      <c r="AC138" s="1">
        <v>0.40360000000000001</v>
      </c>
      <c r="AD138" s="1">
        <v>0.21790000000000001</v>
      </c>
      <c r="AE138" s="1">
        <v>0.109</v>
      </c>
      <c r="AF138" s="1">
        <v>9.0800000000000006E-2</v>
      </c>
      <c r="AG138" s="1">
        <f>Table2[[#This Row],[DC]]</f>
        <v>9.7900000000000001E-2</v>
      </c>
      <c r="AH138" s="1">
        <f>Table2[[#This Row],[DC Resistance @ 25C (Ω/mi)]]*(1+Table2[[#This Row],[alpha]]*(20-25))</f>
        <v>9.5791234000000003E-2</v>
      </c>
      <c r="AI138" s="1">
        <f>Table2[[#This Row],[Outside Diameter (in)]]</f>
        <v>1.024</v>
      </c>
      <c r="AJ138" s="1">
        <f>Table2[[#This Row],[Geometric Mean
Radius at 60 Cycles (ft)]]</f>
        <v>3.5959999999999999E-2</v>
      </c>
      <c r="AK138" s="1">
        <f>MATCH(Table2[[#This Row],[Type]],Table3[Type],0)</f>
        <v>2</v>
      </c>
      <c r="AL138" s="1" cm="1">
        <f t="array" ref="AL138">INDEX(Table3[alpha],Table2[[#This Row],[Type Index]])</f>
        <v>4.3080000000000002E-3</v>
      </c>
      <c r="AM13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954 kcmil AL- Alcoa Hard Drawn (37)</v>
      </c>
      <c r="AO138" s="1" t="str">
        <f>Table2[[#This Row],[ID]]&amp;IF(ISBLANK(Table2[[#This Row],[Uniqueness]]),""," - "&amp;Table2[[#This Row],[Uniqueness]])</f>
        <v>954 kcmil AL- Alcoa Hard Drawn (37)</v>
      </c>
      <c r="AP138" s="1">
        <f>CONVERT(Table2[[#This Row],[GMR (ft)]],"ft","mm")</f>
        <v>10.960608000000001</v>
      </c>
      <c r="AQ138" s="1">
        <f>CONVERT(Table2[[#This Row],[Outer Diameter (in)]],"in","mm")</f>
        <v>26.009600000000002</v>
      </c>
      <c r="AR138" s="1" cm="1">
        <f t="array" ref="AR138">INDEX(Table3[MOT (C)],Table2[[#This Row],[Type Index]])</f>
        <v>90</v>
      </c>
      <c r="AS138" s="1">
        <f>Table2[[#This Row],[DC Resistance @ 20C (Ω/mi)]]/CONVERT(1,"mi","km")</f>
        <v>5.9521913276465437E-2</v>
      </c>
      <c r="AT138" s="1">
        <f>Table2[[#This Row],[Approx Current Carrying Capacity (amps)]]/1000</f>
        <v>1</v>
      </c>
      <c r="AU138" s="1">
        <f>Table2[[#This Row],[DC Resistance
@ 20C (Ω/km)]]*(1+Table2[[#This Row],[alpha]]*(Table2[[#This Row],[MOT (C)]]-20))</f>
        <v>7.7471341444116354E-2</v>
      </c>
      <c r="AZ138" s="1"/>
    </row>
    <row r="139" spans="1:52" x14ac:dyDescent="0.25">
      <c r="A139" s="1" t="s">
        <v>5343</v>
      </c>
      <c r="B139" s="9">
        <v>1000000</v>
      </c>
      <c r="J139" s="1">
        <v>61</v>
      </c>
      <c r="K139" s="1">
        <v>0.128</v>
      </c>
      <c r="N139" s="1">
        <v>1.1519999999999999</v>
      </c>
      <c r="O139" s="9">
        <v>17670</v>
      </c>
      <c r="P139" s="1">
        <v>4956</v>
      </c>
      <c r="Q139" s="1">
        <v>1030</v>
      </c>
      <c r="R139" s="1">
        <v>3.7069999999999999E-2</v>
      </c>
      <c r="S139" s="1">
        <v>9.3399999999999997E-2</v>
      </c>
      <c r="T139" s="1">
        <v>9.4E-2</v>
      </c>
      <c r="U139" s="1">
        <v>9.5600000000000004E-2</v>
      </c>
      <c r="V139" s="1">
        <v>9.6600000000000005E-2</v>
      </c>
      <c r="W139" s="1">
        <v>0.10299999999999999</v>
      </c>
      <c r="X139" s="1">
        <v>0.10349999999999999</v>
      </c>
      <c r="Y139" s="1">
        <v>0.105</v>
      </c>
      <c r="Z139" s="1">
        <v>0.106</v>
      </c>
      <c r="AA139" s="1">
        <v>0.1666</v>
      </c>
      <c r="AB139" s="1">
        <v>0.3332</v>
      </c>
      <c r="AC139" s="1">
        <v>0.39979999999999999</v>
      </c>
      <c r="AD139" s="1">
        <v>0.2162</v>
      </c>
      <c r="AE139" s="1">
        <v>0.1081</v>
      </c>
      <c r="AF139" s="1">
        <v>9.01E-2</v>
      </c>
      <c r="AG139" s="1">
        <f>Table2[[#This Row],[DC]]</f>
        <v>9.3399999999999997E-2</v>
      </c>
      <c r="AH139" s="1">
        <f>Table2[[#This Row],[DC Resistance @ 25C (Ω/mi)]]*(1+Table2[[#This Row],[alpha]]*(20-25))</f>
        <v>9.1388163999999994E-2</v>
      </c>
      <c r="AI139" s="1">
        <f>Table2[[#This Row],[Outside Diameter (in)]]</f>
        <v>1.1519999999999999</v>
      </c>
      <c r="AJ139" s="1">
        <f>Table2[[#This Row],[Geometric Mean
Radius at 60 Cycles (ft)]]</f>
        <v>3.7069999999999999E-2</v>
      </c>
      <c r="AK139" s="1">
        <f>MATCH(Table2[[#This Row],[Type]],Table3[Type],0)</f>
        <v>2</v>
      </c>
      <c r="AL139" s="1" cm="1">
        <f t="array" ref="AL139">INDEX(Table3[alpha],Table2[[#This Row],[Type Index]])</f>
        <v>4.3080000000000002E-3</v>
      </c>
      <c r="AM13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1000 kcmil AL- Alcoa Hard Drawn (61)</v>
      </c>
      <c r="AO139" s="1" t="str">
        <f>Table2[[#This Row],[ID]]&amp;IF(ISBLANK(Table2[[#This Row],[Uniqueness]]),""," - "&amp;Table2[[#This Row],[Uniqueness]])</f>
        <v>1000 kcmil AL- Alcoa Hard Drawn (61)</v>
      </c>
      <c r="AP139" s="1">
        <f>CONVERT(Table2[[#This Row],[GMR (ft)]],"ft","mm")</f>
        <v>11.298936000000001</v>
      </c>
      <c r="AQ139" s="1">
        <f>CONVERT(Table2[[#This Row],[Outer Diameter (in)]],"in","mm")</f>
        <v>29.2608</v>
      </c>
      <c r="AR139" s="1" cm="1">
        <f t="array" ref="AR139">INDEX(Table3[MOT (C)],Table2[[#This Row],[Type Index]])</f>
        <v>90</v>
      </c>
      <c r="AS139" s="1">
        <f>Table2[[#This Row],[DC Resistance @ 20C (Ω/mi)]]/CONVERT(1,"mi","km")</f>
        <v>5.6785972421060996E-2</v>
      </c>
      <c r="AT139" s="1">
        <f>Table2[[#This Row],[Approx Current Carrying Capacity (amps)]]/1000</f>
        <v>1.03</v>
      </c>
      <c r="AU139" s="1">
        <f>Table2[[#This Row],[DC Resistance
@ 20C (Ω/km)]]*(1+Table2[[#This Row],[alpha]]*(Table2[[#This Row],[MOT (C)]]-20))</f>
        <v>7.3910350264356148E-2</v>
      </c>
      <c r="AZ139" s="1"/>
    </row>
    <row r="140" spans="1:52" x14ac:dyDescent="0.25">
      <c r="A140" s="1" t="s">
        <v>5343</v>
      </c>
      <c r="B140" s="9">
        <v>1000000</v>
      </c>
      <c r="J140" s="1">
        <v>91</v>
      </c>
      <c r="K140" s="1">
        <v>0.1048</v>
      </c>
      <c r="N140" s="1">
        <v>1.153</v>
      </c>
      <c r="O140" s="9">
        <v>18380</v>
      </c>
      <c r="P140" s="1">
        <v>4956</v>
      </c>
      <c r="Q140" s="1">
        <v>1030</v>
      </c>
      <c r="R140" s="1">
        <v>3.7199999999999997E-2</v>
      </c>
      <c r="S140" s="1">
        <v>9.3399999999999997E-2</v>
      </c>
      <c r="T140" s="1">
        <v>9.4E-2</v>
      </c>
      <c r="U140" s="1">
        <v>9.5600000000000004E-2</v>
      </c>
      <c r="V140" s="1">
        <v>9.6600000000000005E-2</v>
      </c>
      <c r="W140" s="1">
        <v>0.10299999999999999</v>
      </c>
      <c r="X140" s="1">
        <v>0.10349999999999999</v>
      </c>
      <c r="Y140" s="1">
        <v>0.105</v>
      </c>
      <c r="Z140" s="1">
        <v>0.106</v>
      </c>
      <c r="AA140" s="1">
        <v>0.16639999999999999</v>
      </c>
      <c r="AB140" s="1">
        <v>0.33279999999999998</v>
      </c>
      <c r="AC140" s="1">
        <v>0.39939999999999998</v>
      </c>
      <c r="AD140" s="1">
        <v>0.216</v>
      </c>
      <c r="AE140" s="1">
        <v>0.108</v>
      </c>
      <c r="AF140" s="1">
        <v>0.09</v>
      </c>
      <c r="AG140" s="1">
        <f>Table2[[#This Row],[DC]]</f>
        <v>9.3399999999999997E-2</v>
      </c>
      <c r="AH140" s="1">
        <f>Table2[[#This Row],[DC Resistance @ 25C (Ω/mi)]]*(1+Table2[[#This Row],[alpha]]*(20-25))</f>
        <v>9.1388163999999994E-2</v>
      </c>
      <c r="AI140" s="1">
        <f>Table2[[#This Row],[Outside Diameter (in)]]</f>
        <v>1.153</v>
      </c>
      <c r="AJ140" s="1">
        <f>Table2[[#This Row],[Geometric Mean
Radius at 60 Cycles (ft)]]</f>
        <v>3.7199999999999997E-2</v>
      </c>
      <c r="AK140" s="1">
        <f>MATCH(Table2[[#This Row],[Type]],Table3[Type],0)</f>
        <v>2</v>
      </c>
      <c r="AL140" s="1" cm="1">
        <f t="array" ref="AL140">INDEX(Table3[alpha],Table2[[#This Row],[Type Index]])</f>
        <v>4.3080000000000002E-3</v>
      </c>
      <c r="AM14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1000 kcmil AL- Alcoa Hard Drawn (91)</v>
      </c>
      <c r="AO140" s="1" t="str">
        <f>Table2[[#This Row],[ID]]&amp;IF(ISBLANK(Table2[[#This Row],[Uniqueness]]),""," - "&amp;Table2[[#This Row],[Uniqueness]])</f>
        <v>1000 kcmil AL- Alcoa Hard Drawn (91)</v>
      </c>
      <c r="AP140" s="1">
        <f>CONVERT(Table2[[#This Row],[GMR (ft)]],"ft","mm")</f>
        <v>11.338559999999999</v>
      </c>
      <c r="AQ140" s="1">
        <f>CONVERT(Table2[[#This Row],[Outer Diameter (in)]],"in","mm")</f>
        <v>29.286199999999997</v>
      </c>
      <c r="AR140" s="1" cm="1">
        <f t="array" ref="AR140">INDEX(Table3[MOT (C)],Table2[[#This Row],[Type Index]])</f>
        <v>90</v>
      </c>
      <c r="AS140" s="1">
        <f>Table2[[#This Row],[DC Resistance @ 20C (Ω/mi)]]/CONVERT(1,"mi","km")</f>
        <v>5.6785972421060996E-2</v>
      </c>
      <c r="AT140" s="1">
        <f>Table2[[#This Row],[Approx Current Carrying Capacity (amps)]]/1000</f>
        <v>1.03</v>
      </c>
      <c r="AU140" s="1">
        <f>Table2[[#This Row],[DC Resistance
@ 20C (Ω/km)]]*(1+Table2[[#This Row],[alpha]]*(Table2[[#This Row],[MOT (C)]]-20))</f>
        <v>7.3910350264356148E-2</v>
      </c>
      <c r="AZ140" s="1"/>
    </row>
    <row r="141" spans="1:52" x14ac:dyDescent="0.25">
      <c r="A141" s="1" t="s">
        <v>5343</v>
      </c>
      <c r="B141" s="9">
        <v>1033500</v>
      </c>
      <c r="J141" s="1">
        <v>37</v>
      </c>
      <c r="K141" s="1">
        <v>0.16719999999999999</v>
      </c>
      <c r="N141" s="1">
        <v>1.17</v>
      </c>
      <c r="O141" s="9">
        <v>18260</v>
      </c>
      <c r="P141" s="1">
        <v>5122</v>
      </c>
      <c r="Q141" s="1">
        <v>1050</v>
      </c>
      <c r="R141" s="1">
        <v>3.7429999999999998E-2</v>
      </c>
      <c r="S141" s="1">
        <v>9.0399999999999994E-2</v>
      </c>
      <c r="T141" s="1">
        <v>9.0999999999999998E-2</v>
      </c>
      <c r="U141" s="1">
        <v>9.2700000000000005E-2</v>
      </c>
      <c r="V141" s="1">
        <v>9.3600000000000003E-2</v>
      </c>
      <c r="W141" s="1">
        <v>9.9400000000000002E-2</v>
      </c>
      <c r="X141" s="1">
        <v>9.9900000000000003E-2</v>
      </c>
      <c r="Y141" s="1">
        <v>0.10150000000000001</v>
      </c>
      <c r="Z141" s="1">
        <v>0.10199999999999999</v>
      </c>
      <c r="AA141" s="1">
        <v>0.1661</v>
      </c>
      <c r="AB141" s="1">
        <v>0.3322</v>
      </c>
      <c r="AC141" s="1">
        <v>0.3987</v>
      </c>
      <c r="AD141" s="1">
        <v>0.215</v>
      </c>
      <c r="AE141" s="1">
        <v>0.1075</v>
      </c>
      <c r="AF141" s="1">
        <v>8.9499999999999996E-2</v>
      </c>
      <c r="AG141" s="1">
        <f>Table2[[#This Row],[DC]]</f>
        <v>9.0399999999999994E-2</v>
      </c>
      <c r="AH141" s="1">
        <f>Table2[[#This Row],[DC Resistance @ 25C (Ω/mi)]]*(1+Table2[[#This Row],[alpha]]*(20-25))</f>
        <v>8.8452783999999993E-2</v>
      </c>
      <c r="AI141" s="1">
        <f>Table2[[#This Row],[Outside Diameter (in)]]</f>
        <v>1.17</v>
      </c>
      <c r="AJ141" s="1">
        <f>Table2[[#This Row],[Geometric Mean
Radius at 60 Cycles (ft)]]</f>
        <v>3.7429999999999998E-2</v>
      </c>
      <c r="AK141" s="1">
        <f>MATCH(Table2[[#This Row],[Type]],Table3[Type],0)</f>
        <v>2</v>
      </c>
      <c r="AL141" s="1" cm="1">
        <f t="array" ref="AL141">INDEX(Table3[alpha],Table2[[#This Row],[Type Index]])</f>
        <v>4.3080000000000002E-3</v>
      </c>
      <c r="AM14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1033.5 kcmil AL- Alcoa Hard Drawn (37)</v>
      </c>
      <c r="AO141" s="1" t="str">
        <f>Table2[[#This Row],[ID]]&amp;IF(ISBLANK(Table2[[#This Row],[Uniqueness]]),""," - "&amp;Table2[[#This Row],[Uniqueness]])</f>
        <v>1033.5 kcmil AL- Alcoa Hard Drawn (37)</v>
      </c>
      <c r="AP141" s="1">
        <f>CONVERT(Table2[[#This Row],[GMR (ft)]],"ft","mm")</f>
        <v>11.408664</v>
      </c>
      <c r="AQ141" s="1">
        <f>CONVERT(Table2[[#This Row],[Outer Diameter (in)]],"in","mm")</f>
        <v>29.718</v>
      </c>
      <c r="AR141" s="1" cm="1">
        <f t="array" ref="AR141">INDEX(Table3[MOT (C)],Table2[[#This Row],[Type Index]])</f>
        <v>90</v>
      </c>
      <c r="AS141" s="1">
        <f>Table2[[#This Row],[DC Resistance @ 20C (Ω/mi)]]/CONVERT(1,"mi","km")</f>
        <v>5.4962011850791373E-2</v>
      </c>
      <c r="AT141" s="1">
        <f>Table2[[#This Row],[Approx Current Carrying Capacity (amps)]]/1000</f>
        <v>1.05</v>
      </c>
      <c r="AU141" s="1">
        <f>Table2[[#This Row],[DC Resistance
@ 20C (Ω/km)]]*(1+Table2[[#This Row],[alpha]]*(Table2[[#This Row],[MOT (C)]]-20))</f>
        <v>7.153635614451602E-2</v>
      </c>
      <c r="AZ141" s="1"/>
    </row>
    <row r="142" spans="1:52" x14ac:dyDescent="0.25">
      <c r="A142" s="1" t="s">
        <v>5343</v>
      </c>
      <c r="B142" s="9">
        <v>1113000</v>
      </c>
      <c r="J142" s="1">
        <v>61</v>
      </c>
      <c r="K142" s="1">
        <v>0.1351</v>
      </c>
      <c r="N142" s="1">
        <v>1.216</v>
      </c>
      <c r="O142" s="9">
        <v>19660</v>
      </c>
      <c r="P142" s="1">
        <v>5517</v>
      </c>
      <c r="Q142" s="1">
        <v>1110</v>
      </c>
      <c r="R142" s="1">
        <v>3.9100000000000003E-2</v>
      </c>
      <c r="S142" s="1">
        <v>8.3900000000000002E-2</v>
      </c>
      <c r="T142" s="1">
        <v>8.4500000000000006E-2</v>
      </c>
      <c r="U142" s="1">
        <v>8.6400000000000005E-2</v>
      </c>
      <c r="V142" s="1">
        <v>8.7400000000000005E-2</v>
      </c>
      <c r="W142" s="1">
        <v>9.2200000000000004E-2</v>
      </c>
      <c r="X142" s="1">
        <v>9.2799999999999994E-2</v>
      </c>
      <c r="Y142" s="1">
        <v>9.4500000000000001E-2</v>
      </c>
      <c r="Z142" s="1">
        <v>9.5399999999999999E-2</v>
      </c>
      <c r="AA142" s="1">
        <v>0.16389999999999999</v>
      </c>
      <c r="AB142" s="1">
        <v>0.32779999999999998</v>
      </c>
      <c r="AC142" s="1">
        <v>0.39340000000000003</v>
      </c>
      <c r="AD142" s="1">
        <v>0.21240000000000001</v>
      </c>
      <c r="AE142" s="1">
        <v>0.1062</v>
      </c>
      <c r="AF142" s="1">
        <v>8.8499999999999995E-2</v>
      </c>
      <c r="AG142" s="1">
        <f>Table2[[#This Row],[DC]]</f>
        <v>8.3900000000000002E-2</v>
      </c>
      <c r="AH142" s="1">
        <f>Table2[[#This Row],[DC Resistance @ 25C (Ω/mi)]]*(1+Table2[[#This Row],[alpha]]*(20-25))</f>
        <v>8.2092793999999997E-2</v>
      </c>
      <c r="AI142" s="1">
        <f>Table2[[#This Row],[Outside Diameter (in)]]</f>
        <v>1.216</v>
      </c>
      <c r="AJ142" s="1">
        <f>Table2[[#This Row],[Geometric Mean
Radius at 60 Cycles (ft)]]</f>
        <v>3.9100000000000003E-2</v>
      </c>
      <c r="AK142" s="1">
        <f>MATCH(Table2[[#This Row],[Type]],Table3[Type],0)</f>
        <v>2</v>
      </c>
      <c r="AL142" s="1" cm="1">
        <f t="array" ref="AL142">INDEX(Table3[alpha],Table2[[#This Row],[Type Index]])</f>
        <v>4.3080000000000002E-3</v>
      </c>
      <c r="AM14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1113 kcmil AL- Alcoa Hard Drawn (61)</v>
      </c>
      <c r="AO142" s="1" t="str">
        <f>Table2[[#This Row],[ID]]&amp;IF(ISBLANK(Table2[[#This Row],[Uniqueness]]),""," - "&amp;Table2[[#This Row],[Uniqueness]])</f>
        <v>1113 kcmil AL- Alcoa Hard Drawn (61)</v>
      </c>
      <c r="AP142" s="1">
        <f>CONVERT(Table2[[#This Row],[GMR (ft)]],"ft","mm")</f>
        <v>11.917680000000002</v>
      </c>
      <c r="AQ142" s="1">
        <f>CONVERT(Table2[[#This Row],[Outer Diameter (in)]],"in","mm")</f>
        <v>30.886400000000002</v>
      </c>
      <c r="AR142" s="1" cm="1">
        <f t="array" ref="AR142">INDEX(Table3[MOT (C)],Table2[[#This Row],[Type Index]])</f>
        <v>90</v>
      </c>
      <c r="AS142" s="1">
        <f>Table2[[#This Row],[DC Resistance @ 20C (Ω/mi)]]/CONVERT(1,"mi","km")</f>
        <v>5.1010097281873848E-2</v>
      </c>
      <c r="AT142" s="1">
        <f>Table2[[#This Row],[Approx Current Carrying Capacity (amps)]]/1000</f>
        <v>1.1100000000000001</v>
      </c>
      <c r="AU142" s="1">
        <f>Table2[[#This Row],[DC Resistance
@ 20C (Ω/km)]]*(1+Table2[[#This Row],[alpha]]*(Table2[[#This Row],[MOT (C)]]-20))</f>
        <v>6.6392702218195723E-2</v>
      </c>
      <c r="AZ142" s="1"/>
    </row>
    <row r="143" spans="1:52" x14ac:dyDescent="0.25">
      <c r="A143" s="1" t="s">
        <v>5343</v>
      </c>
      <c r="B143" s="9">
        <v>1192500</v>
      </c>
      <c r="J143" s="1">
        <v>61</v>
      </c>
      <c r="K143" s="1">
        <v>0.13980000000000001</v>
      </c>
      <c r="N143" s="1">
        <v>1.258</v>
      </c>
      <c r="O143" s="9">
        <v>21000</v>
      </c>
      <c r="P143" s="1">
        <v>5908</v>
      </c>
      <c r="Q143" s="1">
        <v>1160</v>
      </c>
      <c r="R143" s="1">
        <v>4.0480000000000002E-2</v>
      </c>
      <c r="S143" s="1">
        <v>7.8299999999999995E-2</v>
      </c>
      <c r="T143" s="1">
        <v>7.9000000000000001E-2</v>
      </c>
      <c r="U143" s="1">
        <v>8.1000000000000003E-2</v>
      </c>
      <c r="V143" s="1">
        <v>8.2100000000000006E-2</v>
      </c>
      <c r="W143" s="1">
        <v>8.5999999999999993E-2</v>
      </c>
      <c r="X143" s="1">
        <v>8.6599999999999996E-2</v>
      </c>
      <c r="Y143" s="1">
        <v>8.8400000000000006E-2</v>
      </c>
      <c r="Z143" s="1">
        <v>8.9499999999999996E-2</v>
      </c>
      <c r="AA143" s="1">
        <v>0.16220000000000001</v>
      </c>
      <c r="AB143" s="1">
        <v>0.32429999999999998</v>
      </c>
      <c r="AC143" s="1">
        <v>0.38919999999999999</v>
      </c>
      <c r="AD143" s="1">
        <v>0.21</v>
      </c>
      <c r="AE143" s="1">
        <v>0.105</v>
      </c>
      <c r="AF143" s="1">
        <v>8.7499999999999994E-2</v>
      </c>
      <c r="AG143" s="1">
        <f>Table2[[#This Row],[DC]]</f>
        <v>7.8299999999999995E-2</v>
      </c>
      <c r="AH143" s="1">
        <f>Table2[[#This Row],[DC Resistance @ 25C (Ω/mi)]]*(1+Table2[[#This Row],[alpha]]*(20-25))</f>
        <v>7.6613417999999989E-2</v>
      </c>
      <c r="AI143" s="1">
        <f>Table2[[#This Row],[Outside Diameter (in)]]</f>
        <v>1.258</v>
      </c>
      <c r="AJ143" s="1">
        <f>Table2[[#This Row],[Geometric Mean
Radius at 60 Cycles (ft)]]</f>
        <v>4.0480000000000002E-2</v>
      </c>
      <c r="AK143" s="1">
        <f>MATCH(Table2[[#This Row],[Type]],Table3[Type],0)</f>
        <v>2</v>
      </c>
      <c r="AL143" s="1" cm="1">
        <f t="array" ref="AL143">INDEX(Table3[alpha],Table2[[#This Row],[Type Index]])</f>
        <v>4.3080000000000002E-3</v>
      </c>
      <c r="AM14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1192.5 kcmil AL- Alcoa Hard Drawn (61)</v>
      </c>
      <c r="AO143" s="1" t="str">
        <f>Table2[[#This Row],[ID]]&amp;IF(ISBLANK(Table2[[#This Row],[Uniqueness]]),""," - "&amp;Table2[[#This Row],[Uniqueness]])</f>
        <v>1192.5 kcmil AL- Alcoa Hard Drawn (61)</v>
      </c>
      <c r="AP143" s="1">
        <f>CONVERT(Table2[[#This Row],[GMR (ft)]],"ft","mm")</f>
        <v>12.338303999999999</v>
      </c>
      <c r="AQ143" s="1">
        <f>CONVERT(Table2[[#This Row],[Outer Diameter (in)]],"in","mm")</f>
        <v>31.953200000000002</v>
      </c>
      <c r="AR143" s="1" cm="1">
        <f t="array" ref="AR143">INDEX(Table3[MOT (C)],Table2[[#This Row],[Type Index]])</f>
        <v>90</v>
      </c>
      <c r="AS143" s="1">
        <f>Table2[[#This Row],[DC Resistance @ 20C (Ω/mi)]]/CONVERT(1,"mi","km")</f>
        <v>4.7605370884037213E-2</v>
      </c>
      <c r="AT143" s="1">
        <f>Table2[[#This Row],[Approx Current Carrying Capacity (amps)]]/1000</f>
        <v>1.1599999999999999</v>
      </c>
      <c r="AU143" s="1">
        <f>Table2[[#This Row],[DC Resistance
@ 20C (Ω/km)]]*(1+Table2[[#This Row],[alpha]]*(Table2[[#This Row],[MOT (C)]]-20))</f>
        <v>6.1961246527827474E-2</v>
      </c>
      <c r="AZ143" s="1"/>
    </row>
    <row r="144" spans="1:52" x14ac:dyDescent="0.25">
      <c r="A144" s="1" t="s">
        <v>5343</v>
      </c>
      <c r="B144" s="9">
        <v>1192500</v>
      </c>
      <c r="J144" s="1">
        <v>91</v>
      </c>
      <c r="K144" s="1">
        <v>0.1145</v>
      </c>
      <c r="N144" s="1">
        <v>1.2589999999999999</v>
      </c>
      <c r="O144" s="9">
        <v>21400</v>
      </c>
      <c r="P144" s="1">
        <v>5908</v>
      </c>
      <c r="Q144" s="1">
        <v>1160</v>
      </c>
      <c r="R144" s="1">
        <v>4.0620000000000003E-2</v>
      </c>
      <c r="S144" s="1">
        <v>7.8299999999999995E-2</v>
      </c>
      <c r="T144" s="1">
        <v>7.9000000000000001E-2</v>
      </c>
      <c r="U144" s="1">
        <v>8.1000000000000003E-2</v>
      </c>
      <c r="V144" s="1">
        <v>8.2100000000000006E-2</v>
      </c>
      <c r="W144" s="1">
        <v>8.5999999999999993E-2</v>
      </c>
      <c r="X144" s="1">
        <v>8.6599999999999996E-2</v>
      </c>
      <c r="Y144" s="1">
        <v>8.8400000000000006E-2</v>
      </c>
      <c r="Z144" s="1">
        <v>8.9499999999999996E-2</v>
      </c>
      <c r="AA144" s="1">
        <v>0.16200000000000001</v>
      </c>
      <c r="AB144" s="1">
        <v>0.32400000000000001</v>
      </c>
      <c r="AC144" s="1">
        <v>0.38879999999999998</v>
      </c>
      <c r="AD144" s="1">
        <v>0.20979999999999999</v>
      </c>
      <c r="AE144" s="1">
        <v>0.10489999999999999</v>
      </c>
      <c r="AF144" s="1">
        <v>8.7400000000000005E-2</v>
      </c>
      <c r="AG144" s="1">
        <f>Table2[[#This Row],[DC]]</f>
        <v>7.8299999999999995E-2</v>
      </c>
      <c r="AH144" s="1">
        <f>Table2[[#This Row],[DC Resistance @ 25C (Ω/mi)]]*(1+Table2[[#This Row],[alpha]]*(20-25))</f>
        <v>7.6613417999999989E-2</v>
      </c>
      <c r="AI144" s="1">
        <f>Table2[[#This Row],[Outside Diameter (in)]]</f>
        <v>1.2589999999999999</v>
      </c>
      <c r="AJ144" s="1">
        <f>Table2[[#This Row],[Geometric Mean
Radius at 60 Cycles (ft)]]</f>
        <v>4.0620000000000003E-2</v>
      </c>
      <c r="AK144" s="1">
        <f>MATCH(Table2[[#This Row],[Type]],Table3[Type],0)</f>
        <v>2</v>
      </c>
      <c r="AL144" s="1" cm="1">
        <f t="array" ref="AL144">INDEX(Table3[alpha],Table2[[#This Row],[Type Index]])</f>
        <v>4.3080000000000002E-3</v>
      </c>
      <c r="AM14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1192.5 kcmil AL- Alcoa Hard Drawn (91)</v>
      </c>
      <c r="AO144" s="1" t="str">
        <f>Table2[[#This Row],[ID]]&amp;IF(ISBLANK(Table2[[#This Row],[Uniqueness]]),""," - "&amp;Table2[[#This Row],[Uniqueness]])</f>
        <v>1192.5 kcmil AL- Alcoa Hard Drawn (91)</v>
      </c>
      <c r="AP144" s="1">
        <f>CONVERT(Table2[[#This Row],[GMR (ft)]],"ft","mm")</f>
        <v>12.380976000000002</v>
      </c>
      <c r="AQ144" s="1">
        <f>CONVERT(Table2[[#This Row],[Outer Diameter (in)]],"in","mm")</f>
        <v>31.978600000000004</v>
      </c>
      <c r="AR144" s="1" cm="1">
        <f t="array" ref="AR144">INDEX(Table3[MOT (C)],Table2[[#This Row],[Type Index]])</f>
        <v>90</v>
      </c>
      <c r="AS144" s="1">
        <f>Table2[[#This Row],[DC Resistance @ 20C (Ω/mi)]]/CONVERT(1,"mi","km")</f>
        <v>4.7605370884037213E-2</v>
      </c>
      <c r="AT144" s="1">
        <f>Table2[[#This Row],[Approx Current Carrying Capacity (amps)]]/1000</f>
        <v>1.1599999999999999</v>
      </c>
      <c r="AU144" s="1">
        <f>Table2[[#This Row],[DC Resistance
@ 20C (Ω/km)]]*(1+Table2[[#This Row],[alpha]]*(Table2[[#This Row],[MOT (C)]]-20))</f>
        <v>6.1961246527827474E-2</v>
      </c>
      <c r="AZ144" s="1"/>
    </row>
    <row r="145" spans="1:52" x14ac:dyDescent="0.25">
      <c r="A145" s="1" t="s">
        <v>5343</v>
      </c>
      <c r="B145" s="9">
        <v>1272000</v>
      </c>
      <c r="J145" s="1">
        <v>61</v>
      </c>
      <c r="K145" s="1">
        <v>0.1444</v>
      </c>
      <c r="N145" s="1">
        <v>1.3</v>
      </c>
      <c r="O145" s="9">
        <v>22000</v>
      </c>
      <c r="P145" s="1">
        <v>6299</v>
      </c>
      <c r="Q145" s="1">
        <v>1210</v>
      </c>
      <c r="R145" s="1">
        <v>4.1799999999999997E-2</v>
      </c>
      <c r="S145" s="1">
        <v>7.3400000000000007E-2</v>
      </c>
      <c r="T145" s="1">
        <v>7.4099999999999999E-2</v>
      </c>
      <c r="U145" s="1">
        <v>7.6200000000000004E-2</v>
      </c>
      <c r="V145" s="1">
        <v>7.7399999999999997E-2</v>
      </c>
      <c r="W145" s="1">
        <v>8.0600000000000005E-2</v>
      </c>
      <c r="X145" s="1">
        <v>8.1299999999999997E-2</v>
      </c>
      <c r="Y145" s="1">
        <v>8.3199999999999996E-2</v>
      </c>
      <c r="Z145" s="1">
        <v>8.43E-2</v>
      </c>
      <c r="AA145" s="1">
        <v>0.16059999999999999</v>
      </c>
      <c r="AB145" s="1">
        <v>0.3211</v>
      </c>
      <c r="AC145" s="1">
        <v>0.38529999999999998</v>
      </c>
      <c r="AD145" s="1">
        <v>0.20760000000000001</v>
      </c>
      <c r="AE145" s="1">
        <v>0.1038</v>
      </c>
      <c r="AF145" s="1">
        <v>8.6499999999999994E-2</v>
      </c>
      <c r="AG145" s="1">
        <f>Table2[[#This Row],[DC]]</f>
        <v>7.3400000000000007E-2</v>
      </c>
      <c r="AH145" s="1">
        <f>Table2[[#This Row],[DC Resistance @ 25C (Ω/mi)]]*(1+Table2[[#This Row],[alpha]]*(20-25))</f>
        <v>7.1818964000000013E-2</v>
      </c>
      <c r="AI145" s="1">
        <f>Table2[[#This Row],[Outside Diameter (in)]]</f>
        <v>1.3</v>
      </c>
      <c r="AJ145" s="1">
        <f>Table2[[#This Row],[Geometric Mean
Radius at 60 Cycles (ft)]]</f>
        <v>4.1799999999999997E-2</v>
      </c>
      <c r="AK145" s="1">
        <f>MATCH(Table2[[#This Row],[Type]],Table3[Type],0)</f>
        <v>2</v>
      </c>
      <c r="AL145" s="1" cm="1">
        <f t="array" ref="AL145">INDEX(Table3[alpha],Table2[[#This Row],[Type Index]])</f>
        <v>4.3080000000000002E-3</v>
      </c>
      <c r="AM14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1272 kcmil AL- Alcoa Hard Drawn (61)</v>
      </c>
      <c r="AO145" s="1" t="str">
        <f>Table2[[#This Row],[ID]]&amp;IF(ISBLANK(Table2[[#This Row],[Uniqueness]]),""," - "&amp;Table2[[#This Row],[Uniqueness]])</f>
        <v>1272 kcmil AL- Alcoa Hard Drawn (61)</v>
      </c>
      <c r="AP145" s="1">
        <f>CONVERT(Table2[[#This Row],[GMR (ft)]],"ft","mm")</f>
        <v>12.740639999999999</v>
      </c>
      <c r="AQ145" s="1">
        <f>CONVERT(Table2[[#This Row],[Outer Diameter (in)]],"in","mm")</f>
        <v>33.020000000000003</v>
      </c>
      <c r="AR145" s="1" cm="1">
        <f t="array" ref="AR145">INDEX(Table3[MOT (C)],Table2[[#This Row],[Type Index]])</f>
        <v>90</v>
      </c>
      <c r="AS145" s="1">
        <f>Table2[[#This Row],[DC Resistance @ 20C (Ω/mi)]]/CONVERT(1,"mi","km")</f>
        <v>4.4626235285930176E-2</v>
      </c>
      <c r="AT145" s="1">
        <f>Table2[[#This Row],[Approx Current Carrying Capacity (amps)]]/1000</f>
        <v>1.21</v>
      </c>
      <c r="AU145" s="1">
        <f>Table2[[#This Row],[DC Resistance
@ 20C (Ω/km)]]*(1+Table2[[#This Row],[alpha]]*(Table2[[#This Row],[MOT (C)]]-20))</f>
        <v>5.8083722798755281E-2</v>
      </c>
      <c r="AZ145" s="1"/>
    </row>
    <row r="146" spans="1:52" x14ac:dyDescent="0.25">
      <c r="A146" s="1" t="s">
        <v>5343</v>
      </c>
      <c r="B146" s="9">
        <v>1351500</v>
      </c>
      <c r="J146" s="1">
        <v>61</v>
      </c>
      <c r="K146" s="1">
        <v>0.1489</v>
      </c>
      <c r="N146" s="1">
        <v>1.34</v>
      </c>
      <c r="O146" s="9">
        <v>23400</v>
      </c>
      <c r="P146" s="1">
        <v>6700</v>
      </c>
      <c r="Q146" s="1">
        <v>1250</v>
      </c>
      <c r="R146" s="1">
        <v>4.3090000000000003E-2</v>
      </c>
      <c r="S146" s="1">
        <v>6.9099999999999995E-2</v>
      </c>
      <c r="T146" s="1">
        <v>6.9900000000000004E-2</v>
      </c>
      <c r="U146" s="1">
        <v>7.2099999999999997E-2</v>
      </c>
      <c r="V146" s="1">
        <v>7.3300000000000004E-2</v>
      </c>
      <c r="W146" s="1">
        <v>7.5999999999999998E-2</v>
      </c>
      <c r="X146" s="1">
        <v>7.6700000000000004E-2</v>
      </c>
      <c r="Y146" s="1">
        <v>7.8700000000000006E-2</v>
      </c>
      <c r="Z146" s="1">
        <v>7.9799999999999996E-2</v>
      </c>
      <c r="AA146" s="1">
        <v>0.159</v>
      </c>
      <c r="AB146" s="1">
        <v>0.318</v>
      </c>
      <c r="AC146" s="1">
        <v>0.38159999999999999</v>
      </c>
      <c r="AD146" s="1">
        <v>0.2054</v>
      </c>
      <c r="AE146" s="1">
        <v>0.1027</v>
      </c>
      <c r="AF146" s="1">
        <v>8.5599999999999996E-2</v>
      </c>
      <c r="AG146" s="1">
        <f>Table2[[#This Row],[DC]]</f>
        <v>6.9099999999999995E-2</v>
      </c>
      <c r="AH146" s="1">
        <f>Table2[[#This Row],[DC Resistance @ 25C (Ω/mi)]]*(1+Table2[[#This Row],[alpha]]*(20-25))</f>
        <v>6.7611586000000001E-2</v>
      </c>
      <c r="AI146" s="1">
        <f>Table2[[#This Row],[Outside Diameter (in)]]</f>
        <v>1.34</v>
      </c>
      <c r="AJ146" s="1">
        <f>Table2[[#This Row],[Geometric Mean
Radius at 60 Cycles (ft)]]</f>
        <v>4.3090000000000003E-2</v>
      </c>
      <c r="AK146" s="1">
        <f>MATCH(Table2[[#This Row],[Type]],Table3[Type],0)</f>
        <v>2</v>
      </c>
      <c r="AL146" s="1" cm="1">
        <f t="array" ref="AL146">INDEX(Table3[alpha],Table2[[#This Row],[Type Index]])</f>
        <v>4.3080000000000002E-3</v>
      </c>
      <c r="AM14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1351.5 kcmil AL- Alcoa Hard Drawn (61)</v>
      </c>
      <c r="AO146" s="1" t="str">
        <f>Table2[[#This Row],[ID]]&amp;IF(ISBLANK(Table2[[#This Row],[Uniqueness]]),""," - "&amp;Table2[[#This Row],[Uniqueness]])</f>
        <v>1351.5 kcmil AL- Alcoa Hard Drawn (61)</v>
      </c>
      <c r="AP146" s="1">
        <f>CONVERT(Table2[[#This Row],[GMR (ft)]],"ft","mm")</f>
        <v>13.133832000000002</v>
      </c>
      <c r="AQ146" s="1">
        <f>CONVERT(Table2[[#This Row],[Outer Diameter (in)]],"in","mm")</f>
        <v>34.035999999999994</v>
      </c>
      <c r="AR146" s="1" cm="1">
        <f t="array" ref="AR146">INDEX(Table3[MOT (C)],Table2[[#This Row],[Type Index]])</f>
        <v>90</v>
      </c>
      <c r="AS146" s="1">
        <f>Table2[[#This Row],[DC Resistance @ 20C (Ω/mi)]]/CONVERT(1,"mi","km")</f>
        <v>4.2011891801877033E-2</v>
      </c>
      <c r="AT146" s="1">
        <f>Table2[[#This Row],[Approx Current Carrying Capacity (amps)]]/1000</f>
        <v>1.25</v>
      </c>
      <c r="AU146" s="1">
        <f>Table2[[#This Row],[DC Resistance
@ 20C (Ω/km)]]*(1+Table2[[#This Row],[alpha]]*(Table2[[#This Row],[MOT (C)]]-20))</f>
        <v>5.4680997893651072E-2</v>
      </c>
      <c r="AZ146" s="1"/>
    </row>
    <row r="147" spans="1:52" x14ac:dyDescent="0.25">
      <c r="A147" s="1" t="s">
        <v>5343</v>
      </c>
      <c r="B147" s="9">
        <v>1431000</v>
      </c>
      <c r="J147" s="1">
        <v>61</v>
      </c>
      <c r="K147" s="1">
        <v>0.1532</v>
      </c>
      <c r="N147" s="1">
        <v>1.379</v>
      </c>
      <c r="O147" s="9">
        <v>24300</v>
      </c>
      <c r="P147" s="1">
        <v>7091</v>
      </c>
      <c r="Q147" s="1">
        <v>1300</v>
      </c>
      <c r="R147" s="1">
        <v>4.4339999999999997E-2</v>
      </c>
      <c r="S147" s="1">
        <v>6.5299999999999997E-2</v>
      </c>
      <c r="T147" s="1">
        <v>6.6100000000000006E-2</v>
      </c>
      <c r="U147" s="1">
        <v>6.8500000000000005E-2</v>
      </c>
      <c r="V147" s="1">
        <v>6.9699999999999998E-2</v>
      </c>
      <c r="W147" s="1">
        <v>7.1800000000000003E-2</v>
      </c>
      <c r="X147" s="1">
        <v>7.2499999999999995E-2</v>
      </c>
      <c r="Y147" s="1">
        <v>7.4700000000000003E-2</v>
      </c>
      <c r="Z147" s="1">
        <v>7.5899999999999995E-2</v>
      </c>
      <c r="AA147" s="1">
        <v>0.15759999999999999</v>
      </c>
      <c r="AB147" s="1">
        <v>0.31519999999999998</v>
      </c>
      <c r="AC147" s="1">
        <v>0.37819999999999998</v>
      </c>
      <c r="AD147" s="1">
        <v>0.20330000000000001</v>
      </c>
      <c r="AE147" s="1">
        <v>0.1016</v>
      </c>
      <c r="AF147" s="1">
        <v>8.4699999999999998E-2</v>
      </c>
      <c r="AG147" s="1">
        <f>Table2[[#This Row],[DC]]</f>
        <v>6.5299999999999997E-2</v>
      </c>
      <c r="AH147" s="1">
        <f>Table2[[#This Row],[DC Resistance @ 25C (Ω/mi)]]*(1+Table2[[#This Row],[alpha]]*(20-25))</f>
        <v>6.3893437999999997E-2</v>
      </c>
      <c r="AI147" s="1">
        <f>Table2[[#This Row],[Outside Diameter (in)]]</f>
        <v>1.379</v>
      </c>
      <c r="AJ147" s="1">
        <f>Table2[[#This Row],[Geometric Mean
Radius at 60 Cycles (ft)]]</f>
        <v>4.4339999999999997E-2</v>
      </c>
      <c r="AK147" s="1">
        <f>MATCH(Table2[[#This Row],[Type]],Table3[Type],0)</f>
        <v>2</v>
      </c>
      <c r="AL147" s="1" cm="1">
        <f t="array" ref="AL147">INDEX(Table3[alpha],Table2[[#This Row],[Type Index]])</f>
        <v>4.3080000000000002E-3</v>
      </c>
      <c r="AM14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1431 kcmil AL- Alcoa Hard Drawn (61)</v>
      </c>
      <c r="AO147" s="1" t="str">
        <f>Table2[[#This Row],[ID]]&amp;IF(ISBLANK(Table2[[#This Row],[Uniqueness]]),""," - "&amp;Table2[[#This Row],[Uniqueness]])</f>
        <v>1431 kcmil AL- Alcoa Hard Drawn (61)</v>
      </c>
      <c r="AP147" s="1">
        <f>CONVERT(Table2[[#This Row],[GMR (ft)]],"ft","mm")</f>
        <v>13.514831999999998</v>
      </c>
      <c r="AQ147" s="1">
        <f>CONVERT(Table2[[#This Row],[Outer Diameter (in)]],"in","mm")</f>
        <v>35.026599999999995</v>
      </c>
      <c r="AR147" s="1" cm="1">
        <f t="array" ref="AR147">INDEX(Table3[MOT (C)],Table2[[#This Row],[Type Index]])</f>
        <v>90</v>
      </c>
      <c r="AS147" s="1">
        <f>Table2[[#This Row],[DC Resistance @ 20C (Ω/mi)]]/CONVERT(1,"mi","km")</f>
        <v>3.9701541746202176E-2</v>
      </c>
      <c r="AT147" s="1">
        <f>Table2[[#This Row],[Approx Current Carrying Capacity (amps)]]/1000</f>
        <v>1.3</v>
      </c>
      <c r="AU147" s="1">
        <f>Table2[[#This Row],[DC Resistance
@ 20C (Ω/km)]]*(1+Table2[[#This Row],[alpha]]*(Table2[[#This Row],[MOT (C)]]-20))</f>
        <v>5.1673938675186909E-2</v>
      </c>
      <c r="AZ147" s="1"/>
    </row>
    <row r="148" spans="1:52" x14ac:dyDescent="0.25">
      <c r="A148" s="1" t="s">
        <v>5343</v>
      </c>
      <c r="B148" s="9">
        <v>1510500</v>
      </c>
      <c r="J148" s="1">
        <v>61</v>
      </c>
      <c r="K148" s="1">
        <v>0.15740000000000001</v>
      </c>
      <c r="N148" s="1">
        <v>1.417</v>
      </c>
      <c r="O148" s="9">
        <v>25600</v>
      </c>
      <c r="P148" s="1">
        <v>7487</v>
      </c>
      <c r="Q148" s="1">
        <v>1320</v>
      </c>
      <c r="R148" s="1">
        <v>4.5560000000000003E-2</v>
      </c>
      <c r="S148" s="1">
        <v>6.1800000000000001E-2</v>
      </c>
      <c r="T148" s="1">
        <v>6.2700000000000006E-2</v>
      </c>
      <c r="U148" s="1">
        <v>6.5100000000000005E-2</v>
      </c>
      <c r="V148" s="1">
        <v>6.6500000000000004E-2</v>
      </c>
      <c r="W148" s="1">
        <v>6.7900000000000002E-2</v>
      </c>
      <c r="X148" s="1">
        <v>6.8699999999999997E-2</v>
      </c>
      <c r="Y148" s="1">
        <v>7.0999999999999994E-2</v>
      </c>
      <c r="Z148" s="1">
        <v>7.22E-2</v>
      </c>
      <c r="AA148" s="1">
        <v>0.15620000000000001</v>
      </c>
      <c r="AB148" s="1">
        <v>0.31230000000000002</v>
      </c>
      <c r="AC148" s="1">
        <v>0.37480000000000002</v>
      </c>
      <c r="AD148" s="1">
        <v>0.2014</v>
      </c>
      <c r="AE148" s="1">
        <v>0.1007</v>
      </c>
      <c r="AF148" s="1">
        <v>8.3900000000000002E-2</v>
      </c>
      <c r="AG148" s="1">
        <f>Table2[[#This Row],[DC]]</f>
        <v>6.1800000000000001E-2</v>
      </c>
      <c r="AH148" s="1">
        <f>Table2[[#This Row],[DC Resistance @ 25C (Ω/mi)]]*(1+Table2[[#This Row],[alpha]]*(20-25))</f>
        <v>6.0468828000000002E-2</v>
      </c>
      <c r="AI148" s="1">
        <f>Table2[[#This Row],[Outside Diameter (in)]]</f>
        <v>1.417</v>
      </c>
      <c r="AJ148" s="1">
        <f>Table2[[#This Row],[Geometric Mean
Radius at 60 Cycles (ft)]]</f>
        <v>4.5560000000000003E-2</v>
      </c>
      <c r="AK148" s="1">
        <f>MATCH(Table2[[#This Row],[Type]],Table3[Type],0)</f>
        <v>2</v>
      </c>
      <c r="AL148" s="1" cm="1">
        <f t="array" ref="AL148">INDEX(Table3[alpha],Table2[[#This Row],[Type Index]])</f>
        <v>4.3080000000000002E-3</v>
      </c>
      <c r="AM14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1510.5 kcmil AL- Alcoa Hard Drawn (61)</v>
      </c>
      <c r="AO148" s="1" t="str">
        <f>Table2[[#This Row],[ID]]&amp;IF(ISBLANK(Table2[[#This Row],[Uniqueness]]),""," - "&amp;Table2[[#This Row],[Uniqueness]])</f>
        <v>1510.5 kcmil AL- Alcoa Hard Drawn (61)</v>
      </c>
      <c r="AP148" s="1">
        <f>CONVERT(Table2[[#This Row],[GMR (ft)]],"ft","mm")</f>
        <v>13.886687999999999</v>
      </c>
      <c r="AQ148" s="1">
        <f>CONVERT(Table2[[#This Row],[Outer Diameter (in)]],"in","mm")</f>
        <v>35.991799999999998</v>
      </c>
      <c r="AR148" s="1" cm="1">
        <f t="array" ref="AR148">INDEX(Table3[MOT (C)],Table2[[#This Row],[Type Index]])</f>
        <v>90</v>
      </c>
      <c r="AS148" s="1">
        <f>Table2[[#This Row],[DC Resistance @ 20C (Ω/mi)]]/CONVERT(1,"mi","km")</f>
        <v>3.7573587747554281E-2</v>
      </c>
      <c r="AT148" s="1">
        <f>Table2[[#This Row],[Approx Current Carrying Capacity (amps)]]/1000</f>
        <v>1.32</v>
      </c>
      <c r="AU148" s="1">
        <f>Table2[[#This Row],[DC Resistance
@ 20C (Ω/km)]]*(1+Table2[[#This Row],[alpha]]*(Table2[[#This Row],[MOT (C)]]-20))</f>
        <v>4.8904278868706755E-2</v>
      </c>
      <c r="AZ148" s="1"/>
    </row>
    <row r="149" spans="1:52" x14ac:dyDescent="0.25">
      <c r="A149" s="1" t="s">
        <v>5343</v>
      </c>
      <c r="B149" s="9">
        <v>1590000</v>
      </c>
      <c r="J149" s="1">
        <v>61</v>
      </c>
      <c r="K149" s="1">
        <v>0.1615</v>
      </c>
      <c r="N149" s="1">
        <v>1.454</v>
      </c>
      <c r="O149" s="9">
        <v>27000</v>
      </c>
      <c r="P149" s="1">
        <v>7883</v>
      </c>
      <c r="Q149" s="1">
        <v>1380</v>
      </c>
      <c r="R149" s="1">
        <v>4.6739999999999997E-2</v>
      </c>
      <c r="S149" s="1">
        <v>5.9700000000000003E-2</v>
      </c>
      <c r="T149" s="1">
        <v>5.96E-2</v>
      </c>
      <c r="U149" s="1">
        <v>6.2199999999999998E-2</v>
      </c>
      <c r="V149" s="1">
        <v>6.3600000000000004E-2</v>
      </c>
      <c r="W149" s="1">
        <v>6.4500000000000002E-2</v>
      </c>
      <c r="X149" s="1">
        <v>6.5299999999999997E-2</v>
      </c>
      <c r="Y149" s="1">
        <v>6.7699999999999996E-2</v>
      </c>
      <c r="Z149" s="1">
        <v>6.9000000000000006E-2</v>
      </c>
      <c r="AA149" s="1">
        <v>0.15490000000000001</v>
      </c>
      <c r="AB149" s="1">
        <v>0.30980000000000002</v>
      </c>
      <c r="AC149" s="1">
        <v>0.37180000000000002</v>
      </c>
      <c r="AD149" s="1">
        <v>0.19969999999999999</v>
      </c>
      <c r="AE149" s="1">
        <v>9.98E-2</v>
      </c>
      <c r="AF149" s="1">
        <v>8.3199999999999996E-2</v>
      </c>
      <c r="AG149" s="1">
        <f>Table2[[#This Row],[DC]]</f>
        <v>5.9700000000000003E-2</v>
      </c>
      <c r="AH149" s="1">
        <f>Table2[[#This Row],[DC Resistance @ 25C (Ω/mi)]]*(1+Table2[[#This Row],[alpha]]*(20-25))</f>
        <v>5.8414062000000003E-2</v>
      </c>
      <c r="AI149" s="1">
        <f>Table2[[#This Row],[Outside Diameter (in)]]</f>
        <v>1.454</v>
      </c>
      <c r="AJ149" s="1">
        <f>Table2[[#This Row],[Geometric Mean
Radius at 60 Cycles (ft)]]</f>
        <v>4.6739999999999997E-2</v>
      </c>
      <c r="AK149" s="1">
        <f>MATCH(Table2[[#This Row],[Type]],Table3[Type],0)</f>
        <v>2</v>
      </c>
      <c r="AL149" s="1" cm="1">
        <f t="array" ref="AL149">INDEX(Table3[alpha],Table2[[#This Row],[Type Index]])</f>
        <v>4.3080000000000002E-3</v>
      </c>
      <c r="AM14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1590 kcmil AL- Alcoa Hard Drawn (61)</v>
      </c>
      <c r="AO149" s="1" t="str">
        <f>Table2[[#This Row],[ID]]&amp;IF(ISBLANK(Table2[[#This Row],[Uniqueness]]),""," - "&amp;Table2[[#This Row],[Uniqueness]])</f>
        <v>1590 kcmil AL- Alcoa Hard Drawn (61)</v>
      </c>
      <c r="AP149" s="1">
        <f>CONVERT(Table2[[#This Row],[GMR (ft)]],"ft","mm")</f>
        <v>14.246352</v>
      </c>
      <c r="AQ149" s="1">
        <f>CONVERT(Table2[[#This Row],[Outer Diameter (in)]],"in","mm")</f>
        <v>36.931600000000003</v>
      </c>
      <c r="AR149" s="1" cm="1">
        <f t="array" ref="AR149">INDEX(Table3[MOT (C)],Table2[[#This Row],[Type Index]])</f>
        <v>90</v>
      </c>
      <c r="AS149" s="1">
        <f>Table2[[#This Row],[DC Resistance @ 20C (Ω/mi)]]/CONVERT(1,"mi","km")</f>
        <v>3.6296815348365548E-2</v>
      </c>
      <c r="AT149" s="1">
        <f>Table2[[#This Row],[Approx Current Carrying Capacity (amps)]]/1000</f>
        <v>1.38</v>
      </c>
      <c r="AU149" s="1">
        <f>Table2[[#This Row],[DC Resistance
@ 20C (Ω/km)]]*(1+Table2[[#This Row],[alpha]]*(Table2[[#This Row],[MOT (C)]]-20))</f>
        <v>4.7242482984818666E-2</v>
      </c>
      <c r="AZ149" s="1"/>
    </row>
    <row r="150" spans="1:52" x14ac:dyDescent="0.25">
      <c r="A150" s="1" t="s">
        <v>5343</v>
      </c>
      <c r="B150" s="9">
        <v>1590000</v>
      </c>
      <c r="J150" s="1">
        <v>91</v>
      </c>
      <c r="K150" s="1">
        <v>0.13220000000000001</v>
      </c>
      <c r="N150" s="1">
        <v>1.454</v>
      </c>
      <c r="O150" s="9">
        <v>28100</v>
      </c>
      <c r="P150" s="1">
        <v>7883</v>
      </c>
      <c r="Q150" s="1">
        <v>1380</v>
      </c>
      <c r="R150" s="1">
        <v>4.691E-2</v>
      </c>
      <c r="S150" s="1">
        <v>5.8700000000000002E-2</v>
      </c>
      <c r="T150" s="1">
        <v>5.96E-2</v>
      </c>
      <c r="U150" s="1">
        <v>6.2199999999999998E-2</v>
      </c>
      <c r="V150" s="1">
        <v>6.3600000000000004E-2</v>
      </c>
      <c r="W150" s="1">
        <v>6.4500000000000002E-2</v>
      </c>
      <c r="X150" s="1">
        <v>6.5299999999999997E-2</v>
      </c>
      <c r="Y150" s="1">
        <v>6.7699999999999996E-2</v>
      </c>
      <c r="Z150" s="1">
        <v>6.9000000000000006E-2</v>
      </c>
      <c r="AA150" s="1">
        <v>0.1547</v>
      </c>
      <c r="AB150" s="1">
        <v>0.30940000000000001</v>
      </c>
      <c r="AC150" s="1">
        <v>0.37130000000000002</v>
      </c>
      <c r="AD150" s="1">
        <v>0.19969999999999999</v>
      </c>
      <c r="AE150" s="1">
        <v>9.98E-2</v>
      </c>
      <c r="AF150" s="1">
        <v>8.3199999999999996E-2</v>
      </c>
      <c r="AG150" s="1">
        <f>Table2[[#This Row],[DC]]</f>
        <v>5.8700000000000002E-2</v>
      </c>
      <c r="AH150" s="1">
        <f>Table2[[#This Row],[DC Resistance @ 25C (Ω/mi)]]*(1+Table2[[#This Row],[alpha]]*(20-25))</f>
        <v>5.7435602000000002E-2</v>
      </c>
      <c r="AI150" s="1">
        <f>Table2[[#This Row],[Outside Diameter (in)]]</f>
        <v>1.454</v>
      </c>
      <c r="AJ150" s="1">
        <f>Table2[[#This Row],[Geometric Mean
Radius at 60 Cycles (ft)]]</f>
        <v>4.691E-2</v>
      </c>
      <c r="AK150" s="1">
        <f>MATCH(Table2[[#This Row],[Type]],Table3[Type],0)</f>
        <v>2</v>
      </c>
      <c r="AL150" s="1" cm="1">
        <f t="array" ref="AL150">INDEX(Table3[alpha],Table2[[#This Row],[Type Index]])</f>
        <v>4.3080000000000002E-3</v>
      </c>
      <c r="AM15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1590 kcmil AL- Alcoa Hard Drawn (91)</v>
      </c>
      <c r="AO150" s="1" t="str">
        <f>Table2[[#This Row],[ID]]&amp;IF(ISBLANK(Table2[[#This Row],[Uniqueness]]),""," - "&amp;Table2[[#This Row],[Uniqueness]])</f>
        <v>1590 kcmil AL- Alcoa Hard Drawn (91)</v>
      </c>
      <c r="AP150" s="1">
        <f>CONVERT(Table2[[#This Row],[GMR (ft)]],"ft","mm")</f>
        <v>14.298168</v>
      </c>
      <c r="AQ150" s="1">
        <f>CONVERT(Table2[[#This Row],[Outer Diameter (in)]],"in","mm")</f>
        <v>36.931600000000003</v>
      </c>
      <c r="AR150" s="1" cm="1">
        <f t="array" ref="AR150">INDEX(Table3[MOT (C)],Table2[[#This Row],[Type Index]])</f>
        <v>90</v>
      </c>
      <c r="AS150" s="1">
        <f>Table2[[#This Row],[DC Resistance @ 20C (Ω/mi)]]/CONVERT(1,"mi","km")</f>
        <v>3.5688828491609002E-2</v>
      </c>
      <c r="AT150" s="1">
        <f>Table2[[#This Row],[Approx Current Carrying Capacity (amps)]]/1000</f>
        <v>1.38</v>
      </c>
      <c r="AU150" s="1">
        <f>Table2[[#This Row],[DC Resistance
@ 20C (Ω/km)]]*(1+Table2[[#This Row],[alpha]]*(Table2[[#This Row],[MOT (C)]]-20))</f>
        <v>4.6451151611538614E-2</v>
      </c>
      <c r="AZ150" s="1"/>
    </row>
    <row r="151" spans="1:52" x14ac:dyDescent="0.25">
      <c r="A151" s="1" t="s">
        <v>66</v>
      </c>
      <c r="B151" s="10">
        <v>1590</v>
      </c>
      <c r="E151" s="1">
        <v>54</v>
      </c>
      <c r="F151" s="1">
        <v>3</v>
      </c>
      <c r="G151" s="1">
        <v>0.1716</v>
      </c>
      <c r="H151" s="1">
        <v>19</v>
      </c>
      <c r="I151" s="1">
        <v>0.10299999999999999</v>
      </c>
      <c r="N151" s="1">
        <v>1.5449999999999999</v>
      </c>
      <c r="O151" s="9">
        <v>56000</v>
      </c>
      <c r="P151" s="9">
        <v>10777</v>
      </c>
      <c r="Q151" s="1">
        <v>1380</v>
      </c>
      <c r="R151" s="1">
        <v>5.1999999999999998E-2</v>
      </c>
      <c r="S151" s="1">
        <v>5.8700000000000002E-2</v>
      </c>
      <c r="T151" s="1">
        <v>5.8799999999999998E-2</v>
      </c>
      <c r="U151" s="1">
        <v>5.8999999999999997E-2</v>
      </c>
      <c r="V151" s="1">
        <v>5.91E-2</v>
      </c>
      <c r="W151" s="1">
        <v>6.4600000000000005E-2</v>
      </c>
      <c r="X151" s="1">
        <v>6.5600000000000006E-2</v>
      </c>
      <c r="Y151" s="1">
        <v>6.7500000000000004E-2</v>
      </c>
      <c r="Z151" s="1">
        <v>6.8400000000000002E-2</v>
      </c>
      <c r="AA151" s="1">
        <v>0.14949999999999999</v>
      </c>
      <c r="AB151" s="1">
        <v>0.29899999999999999</v>
      </c>
      <c r="AC151" s="1">
        <v>0.35899999999999999</v>
      </c>
      <c r="AD151" s="1">
        <v>0.1953</v>
      </c>
      <c r="AE151" s="1">
        <v>9.7699999999999995E-2</v>
      </c>
      <c r="AF151" s="1">
        <v>8.14E-2</v>
      </c>
      <c r="AG151" s="1">
        <f>Table2[[#This Row],[DC]]</f>
        <v>5.8700000000000002E-2</v>
      </c>
      <c r="AH151" s="1">
        <f>Table2[[#This Row],[DC Resistance @ 25C (Ω/mi)]]*(1+Table2[[#This Row],[alpha]]*(20-25))</f>
        <v>5.7435602000000002E-2</v>
      </c>
      <c r="AI151" s="1">
        <f>Table2[[#This Row],[Outside Diameter (in)]]</f>
        <v>1.5449999999999999</v>
      </c>
      <c r="AJ151" s="1">
        <f>Table2[[#This Row],[Geometric Mean
Radius at 60 Cycles (ft)]]</f>
        <v>5.1999999999999998E-2</v>
      </c>
      <c r="AK151" s="1">
        <f>MATCH(Table2[[#This Row],[Type]],Table3[Type],0)</f>
        <v>1</v>
      </c>
      <c r="AL151" s="1" cm="1">
        <f t="array" ref="AL151">INDEX(Table3[alpha],Table2[[#This Row],[Type Index]])</f>
        <v>4.3080000000000002E-3</v>
      </c>
      <c r="AM15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1.59 kcmil ACSR</v>
      </c>
      <c r="AO151" s="1" t="str">
        <f>Table2[[#This Row],[ID]]&amp;IF(ISBLANK(Table2[[#This Row],[Uniqueness]]),""," - "&amp;Table2[[#This Row],[Uniqueness]])</f>
        <v>1.59 kcmil ACSR</v>
      </c>
      <c r="AP151" s="1">
        <f>CONVERT(Table2[[#This Row],[GMR (ft)]],"ft","mm")</f>
        <v>15.849599999999999</v>
      </c>
      <c r="AQ151" s="1">
        <f>CONVERT(Table2[[#This Row],[Outer Diameter (in)]],"in","mm")</f>
        <v>39.243000000000002</v>
      </c>
      <c r="AR151" s="1" cm="1">
        <f t="array" ref="AR151">INDEX(Table3[MOT (C)],Table2[[#This Row],[Type Index]])</f>
        <v>95</v>
      </c>
      <c r="AS151" s="1">
        <f>Table2[[#This Row],[DC Resistance @ 20C (Ω/mi)]]/CONVERT(1,"mi","km")</f>
        <v>3.5688828491609002E-2</v>
      </c>
      <c r="AT151" s="1">
        <f>Table2[[#This Row],[Approx Current Carrying Capacity (amps)]]/1000</f>
        <v>1.38</v>
      </c>
      <c r="AU151" s="1">
        <f>Table2[[#This Row],[DC Resistance
@ 20C (Ω/km)]]*(1+Table2[[#This Row],[alpha]]*(Table2[[#This Row],[MOT (C)]]-20))</f>
        <v>4.7219888977247867E-2</v>
      </c>
      <c r="AZ151" s="1"/>
    </row>
    <row r="152" spans="1:52" x14ac:dyDescent="0.25">
      <c r="A152" s="1" t="s">
        <v>66</v>
      </c>
      <c r="B152" s="9">
        <v>1510500</v>
      </c>
      <c r="E152" s="1">
        <v>54</v>
      </c>
      <c r="F152" s="1">
        <v>3</v>
      </c>
      <c r="G152" s="1">
        <v>0.1673</v>
      </c>
      <c r="H152" s="1">
        <v>19</v>
      </c>
      <c r="I152" s="1">
        <v>0.1004</v>
      </c>
      <c r="N152" s="1">
        <v>1.506</v>
      </c>
      <c r="O152" s="9">
        <v>53200</v>
      </c>
      <c r="P152" s="9">
        <v>10237</v>
      </c>
      <c r="Q152" s="1">
        <v>1340</v>
      </c>
      <c r="R152" s="1">
        <v>5.0700000000000002E-2</v>
      </c>
      <c r="S152" s="1">
        <v>6.1800000000000001E-2</v>
      </c>
      <c r="T152" s="1">
        <v>6.1899999999999997E-2</v>
      </c>
      <c r="U152" s="1">
        <v>6.2100000000000002E-2</v>
      </c>
      <c r="V152" s="1">
        <v>6.2199999999999998E-2</v>
      </c>
      <c r="W152" s="1">
        <v>6.8000000000000005E-2</v>
      </c>
      <c r="X152" s="1">
        <v>6.9000000000000006E-2</v>
      </c>
      <c r="Y152" s="1">
        <v>7.0999999999999994E-2</v>
      </c>
      <c r="Z152" s="1">
        <v>7.1999999999999995E-2</v>
      </c>
      <c r="AA152" s="1">
        <v>0.15079999999999999</v>
      </c>
      <c r="AB152" s="1">
        <v>0.30199999999999999</v>
      </c>
      <c r="AC152" s="1">
        <v>0.36199999999999999</v>
      </c>
      <c r="AD152" s="1">
        <v>0.1971</v>
      </c>
      <c r="AE152" s="1">
        <v>9.8599999999999993E-2</v>
      </c>
      <c r="AF152" s="1">
        <v>8.2100000000000006E-2</v>
      </c>
      <c r="AG152" s="1">
        <f>Table2[[#This Row],[DC]]</f>
        <v>6.1800000000000001E-2</v>
      </c>
      <c r="AH152" s="1">
        <f>Table2[[#This Row],[DC Resistance @ 25C (Ω/mi)]]*(1+Table2[[#This Row],[alpha]]*(20-25))</f>
        <v>6.0468828000000002E-2</v>
      </c>
      <c r="AI152" s="1">
        <f>Table2[[#This Row],[Outside Diameter (in)]]</f>
        <v>1.506</v>
      </c>
      <c r="AJ152" s="1">
        <f>Table2[[#This Row],[Geometric Mean
Radius at 60 Cycles (ft)]]</f>
        <v>5.0700000000000002E-2</v>
      </c>
      <c r="AK152" s="1">
        <f>MATCH(Table2[[#This Row],[Type]],Table3[Type],0)</f>
        <v>1</v>
      </c>
      <c r="AL152" s="1" cm="1">
        <f t="array" ref="AL152">INDEX(Table3[alpha],Table2[[#This Row],[Type Index]])</f>
        <v>4.3080000000000002E-3</v>
      </c>
      <c r="AM15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1510.5 kcmil ACSR</v>
      </c>
      <c r="AO152" s="1" t="str">
        <f>Table2[[#This Row],[ID]]&amp;IF(ISBLANK(Table2[[#This Row],[Uniqueness]]),""," - "&amp;Table2[[#This Row],[Uniqueness]])</f>
        <v>1510.5 kcmil ACSR</v>
      </c>
      <c r="AP152" s="1">
        <f>CONVERT(Table2[[#This Row],[GMR (ft)]],"ft","mm")</f>
        <v>15.45336</v>
      </c>
      <c r="AQ152" s="1">
        <f>CONVERT(Table2[[#This Row],[Outer Diameter (in)]],"in","mm")</f>
        <v>38.252400000000002</v>
      </c>
      <c r="AR152" s="1" cm="1">
        <f t="array" ref="AR152">INDEX(Table3[MOT (C)],Table2[[#This Row],[Type Index]])</f>
        <v>95</v>
      </c>
      <c r="AS152" s="1">
        <f>Table2[[#This Row],[DC Resistance @ 20C (Ω/mi)]]/CONVERT(1,"mi","km")</f>
        <v>3.7573587747554281E-2</v>
      </c>
      <c r="AT152" s="1">
        <f>Table2[[#This Row],[Approx Current Carrying Capacity (amps)]]/1000</f>
        <v>1.34</v>
      </c>
      <c r="AU152" s="1">
        <f>Table2[[#This Row],[DC Resistance
@ 20C (Ω/km)]]*(1+Table2[[#This Row],[alpha]]*(Table2[[#This Row],[MOT (C)]]-20))</f>
        <v>4.9713613948789065E-2</v>
      </c>
      <c r="AZ152" s="1"/>
    </row>
    <row r="153" spans="1:52" x14ac:dyDescent="0.25">
      <c r="A153" s="1" t="s">
        <v>66</v>
      </c>
      <c r="B153" s="9">
        <v>1431000</v>
      </c>
      <c r="E153" s="1">
        <v>54</v>
      </c>
      <c r="F153" s="1">
        <v>3</v>
      </c>
      <c r="G153" s="1">
        <v>0.1628</v>
      </c>
      <c r="H153" s="1">
        <v>19</v>
      </c>
      <c r="I153" s="1">
        <v>9.7699999999999995E-2</v>
      </c>
      <c r="N153" s="1">
        <v>1.4650000000000001</v>
      </c>
      <c r="O153" s="9">
        <v>50400</v>
      </c>
      <c r="P153" s="1">
        <v>9699</v>
      </c>
      <c r="Q153" s="1">
        <v>1300</v>
      </c>
      <c r="R153" s="1">
        <v>4.9299999999999997E-2</v>
      </c>
      <c r="S153" s="1">
        <v>6.5199999999999994E-2</v>
      </c>
      <c r="T153" s="1">
        <v>6.5299999999999997E-2</v>
      </c>
      <c r="U153" s="1">
        <v>6.5500000000000003E-2</v>
      </c>
      <c r="V153" s="1">
        <v>6.5600000000000006E-2</v>
      </c>
      <c r="W153" s="1">
        <v>7.1800000000000003E-2</v>
      </c>
      <c r="X153" s="1">
        <v>7.2900000000000006E-2</v>
      </c>
      <c r="Y153" s="1">
        <v>7.4899999999999994E-2</v>
      </c>
      <c r="Z153" s="1">
        <v>7.5999999999999998E-2</v>
      </c>
      <c r="AA153" s="1">
        <v>0.1522</v>
      </c>
      <c r="AB153" s="1">
        <v>0.30399999999999999</v>
      </c>
      <c r="AC153" s="1">
        <v>0.36499999999999999</v>
      </c>
      <c r="AD153" s="1">
        <v>0.1991</v>
      </c>
      <c r="AE153" s="1">
        <v>9.9599999999999994E-2</v>
      </c>
      <c r="AF153" s="1">
        <v>8.3000000000000004E-2</v>
      </c>
      <c r="AG153" s="1">
        <f>Table2[[#This Row],[DC]]</f>
        <v>6.5199999999999994E-2</v>
      </c>
      <c r="AH153" s="1">
        <f>Table2[[#This Row],[DC Resistance @ 25C (Ω/mi)]]*(1+Table2[[#This Row],[alpha]]*(20-25))</f>
        <v>6.3795591999999998E-2</v>
      </c>
      <c r="AI153" s="1">
        <f>Table2[[#This Row],[Outside Diameter (in)]]</f>
        <v>1.4650000000000001</v>
      </c>
      <c r="AJ153" s="1">
        <f>Table2[[#This Row],[Geometric Mean
Radius at 60 Cycles (ft)]]</f>
        <v>4.9299999999999997E-2</v>
      </c>
      <c r="AK153" s="1">
        <f>MATCH(Table2[[#This Row],[Type]],Table3[Type],0)</f>
        <v>1</v>
      </c>
      <c r="AL153" s="1" cm="1">
        <f t="array" ref="AL153">INDEX(Table3[alpha],Table2[[#This Row],[Type Index]])</f>
        <v>4.3080000000000002E-3</v>
      </c>
      <c r="AM15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1431 kcmil ACSR</v>
      </c>
      <c r="AO153" s="1" t="str">
        <f>Table2[[#This Row],[ID]]&amp;IF(ISBLANK(Table2[[#This Row],[Uniqueness]]),""," - "&amp;Table2[[#This Row],[Uniqueness]])</f>
        <v>1431 kcmil ACSR</v>
      </c>
      <c r="AP153" s="1">
        <f>CONVERT(Table2[[#This Row],[GMR (ft)]],"ft","mm")</f>
        <v>15.02664</v>
      </c>
      <c r="AQ153" s="1">
        <f>CONVERT(Table2[[#This Row],[Outer Diameter (in)]],"in","mm")</f>
        <v>37.210999999999999</v>
      </c>
      <c r="AR153" s="1" cm="1">
        <f t="array" ref="AR153">INDEX(Table3[MOT (C)],Table2[[#This Row],[Type Index]])</f>
        <v>95</v>
      </c>
      <c r="AS153" s="1">
        <f>Table2[[#This Row],[DC Resistance @ 20C (Ω/mi)]]/CONVERT(1,"mi","km")</f>
        <v>3.964074306052652E-2</v>
      </c>
      <c r="AT153" s="1">
        <f>Table2[[#This Row],[Approx Current Carrying Capacity (amps)]]/1000</f>
        <v>1.3</v>
      </c>
      <c r="AU153" s="1">
        <f>Table2[[#This Row],[DC Resistance
@ 20C (Ω/km)]]*(1+Table2[[#This Row],[alpha]]*(Table2[[#This Row],[MOT (C)]]-20))</f>
        <v>5.2448667143382637E-2</v>
      </c>
      <c r="AZ153" s="1"/>
    </row>
    <row r="154" spans="1:52" x14ac:dyDescent="0.25">
      <c r="A154" s="1" t="s">
        <v>66</v>
      </c>
      <c r="B154" s="9">
        <v>1351000</v>
      </c>
      <c r="E154" s="1">
        <v>54</v>
      </c>
      <c r="F154" s="1">
        <v>3</v>
      </c>
      <c r="G154" s="1">
        <v>0.15820000000000001</v>
      </c>
      <c r="H154" s="1">
        <v>19</v>
      </c>
      <c r="I154" s="1">
        <v>9.4899999999999998E-2</v>
      </c>
      <c r="N154" s="1">
        <v>1.4239999999999999</v>
      </c>
      <c r="O154" s="9">
        <v>47600</v>
      </c>
      <c r="P154" s="1">
        <v>9160</v>
      </c>
      <c r="Q154" s="1">
        <v>1250</v>
      </c>
      <c r="R154" s="1">
        <v>4.7899999999999998E-2</v>
      </c>
      <c r="S154" s="1">
        <v>6.9099999999999995E-2</v>
      </c>
      <c r="T154" s="1">
        <v>6.9199999999999998E-2</v>
      </c>
      <c r="U154" s="1">
        <v>6.9400000000000003E-2</v>
      </c>
      <c r="V154" s="1">
        <v>6.9500000000000006E-2</v>
      </c>
      <c r="W154" s="1">
        <v>7.6100000000000001E-2</v>
      </c>
      <c r="X154" s="1">
        <v>7.7100000000000002E-2</v>
      </c>
      <c r="Y154" s="1">
        <v>7.9200000000000007E-2</v>
      </c>
      <c r="Z154" s="1">
        <v>8.0299999999999996E-2</v>
      </c>
      <c r="AA154" s="1">
        <v>0.15359999999999999</v>
      </c>
      <c r="AB154" s="1">
        <v>0.307</v>
      </c>
      <c r="AC154" s="1">
        <v>0.36899999999999999</v>
      </c>
      <c r="AD154" s="1">
        <v>0.20100000000000001</v>
      </c>
      <c r="AE154" s="1">
        <v>0.10059999999999999</v>
      </c>
      <c r="AF154" s="1">
        <v>8.3799999999999999E-2</v>
      </c>
      <c r="AG154" s="1">
        <f>Table2[[#This Row],[DC]]</f>
        <v>6.9099999999999995E-2</v>
      </c>
      <c r="AH154" s="1">
        <f>Table2[[#This Row],[DC Resistance @ 25C (Ω/mi)]]*(1+Table2[[#This Row],[alpha]]*(20-25))</f>
        <v>6.7611586000000001E-2</v>
      </c>
      <c r="AI154" s="1">
        <f>Table2[[#This Row],[Outside Diameter (in)]]</f>
        <v>1.4239999999999999</v>
      </c>
      <c r="AJ154" s="1">
        <f>Table2[[#This Row],[Geometric Mean
Radius at 60 Cycles (ft)]]</f>
        <v>4.7899999999999998E-2</v>
      </c>
      <c r="AK154" s="1">
        <f>MATCH(Table2[[#This Row],[Type]],Table3[Type],0)</f>
        <v>1</v>
      </c>
      <c r="AL154" s="1" cm="1">
        <f t="array" ref="AL154">INDEX(Table3[alpha],Table2[[#This Row],[Type Index]])</f>
        <v>4.3080000000000002E-3</v>
      </c>
      <c r="AM15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1351 kcmil ACSR</v>
      </c>
      <c r="AO154" s="1" t="str">
        <f>Table2[[#This Row],[ID]]&amp;IF(ISBLANK(Table2[[#This Row],[Uniqueness]]),""," - "&amp;Table2[[#This Row],[Uniqueness]])</f>
        <v>1351 kcmil ACSR</v>
      </c>
      <c r="AP154" s="1">
        <f>CONVERT(Table2[[#This Row],[GMR (ft)]],"ft","mm")</f>
        <v>14.599920000000001</v>
      </c>
      <c r="AQ154" s="1">
        <f>CONVERT(Table2[[#This Row],[Outer Diameter (in)]],"in","mm")</f>
        <v>36.169600000000003</v>
      </c>
      <c r="AR154" s="1" cm="1">
        <f t="array" ref="AR154">INDEX(Table3[MOT (C)],Table2[[#This Row],[Type Index]])</f>
        <v>95</v>
      </c>
      <c r="AS154" s="1">
        <f>Table2[[#This Row],[DC Resistance @ 20C (Ω/mi)]]/CONVERT(1,"mi","km")</f>
        <v>4.2011891801877033E-2</v>
      </c>
      <c r="AT154" s="1">
        <f>Table2[[#This Row],[Approx Current Carrying Capacity (amps)]]/1000</f>
        <v>1.25</v>
      </c>
      <c r="AU154" s="1">
        <f>Table2[[#This Row],[DC Resistance
@ 20C (Ω/km)]]*(1+Table2[[#This Row],[alpha]]*(Table2[[#This Row],[MOT (C)]]-20))</f>
        <v>5.5585934043063501E-2</v>
      </c>
      <c r="AZ154" s="1"/>
    </row>
    <row r="155" spans="1:52" x14ac:dyDescent="0.25">
      <c r="A155" s="1" t="s">
        <v>66</v>
      </c>
      <c r="B155" s="9">
        <v>1272000</v>
      </c>
      <c r="E155" s="1">
        <v>54</v>
      </c>
      <c r="F155" s="1">
        <v>3</v>
      </c>
      <c r="G155" s="1">
        <v>0.1535</v>
      </c>
      <c r="H155" s="1">
        <v>19</v>
      </c>
      <c r="I155" s="1">
        <v>9.2100000000000001E-2</v>
      </c>
      <c r="N155" s="1">
        <v>1.3819999999999999</v>
      </c>
      <c r="O155" s="9">
        <v>44800</v>
      </c>
      <c r="P155" s="1">
        <v>8621</v>
      </c>
      <c r="Q155" s="1">
        <v>1200</v>
      </c>
      <c r="R155" s="1">
        <v>4.65E-2</v>
      </c>
      <c r="S155" s="1">
        <v>7.3400000000000007E-2</v>
      </c>
      <c r="T155" s="1">
        <v>7.3499999999999996E-2</v>
      </c>
      <c r="U155" s="1">
        <v>7.3700000000000002E-2</v>
      </c>
      <c r="V155" s="1">
        <v>7.3800000000000004E-2</v>
      </c>
      <c r="W155" s="1">
        <v>8.0799999999999997E-2</v>
      </c>
      <c r="X155" s="1">
        <v>8.1900000000000001E-2</v>
      </c>
      <c r="Y155" s="1">
        <v>8.4000000000000005E-2</v>
      </c>
      <c r="Z155" s="1">
        <v>8.5099999999999995E-2</v>
      </c>
      <c r="AA155" s="1">
        <v>0.15509999999999999</v>
      </c>
      <c r="AB155" s="1">
        <v>0.31</v>
      </c>
      <c r="AC155" s="1">
        <v>0.372</v>
      </c>
      <c r="AD155" s="1">
        <v>0.20300000000000001</v>
      </c>
      <c r="AE155" s="1">
        <v>0.1016</v>
      </c>
      <c r="AF155" s="1">
        <v>8.4699999999999998E-2</v>
      </c>
      <c r="AG155" s="1">
        <f>Table2[[#This Row],[DC]]</f>
        <v>7.3400000000000007E-2</v>
      </c>
      <c r="AH155" s="1">
        <f>Table2[[#This Row],[DC Resistance @ 25C (Ω/mi)]]*(1+Table2[[#This Row],[alpha]]*(20-25))</f>
        <v>7.1818964000000013E-2</v>
      </c>
      <c r="AI155" s="1">
        <f>Table2[[#This Row],[Outside Diameter (in)]]</f>
        <v>1.3819999999999999</v>
      </c>
      <c r="AJ155" s="1">
        <f>Table2[[#This Row],[Geometric Mean
Radius at 60 Cycles (ft)]]</f>
        <v>4.65E-2</v>
      </c>
      <c r="AK155" s="1">
        <f>MATCH(Table2[[#This Row],[Type]],Table3[Type],0)</f>
        <v>1</v>
      </c>
      <c r="AL155" s="1" cm="1">
        <f t="array" ref="AL155">INDEX(Table3[alpha],Table2[[#This Row],[Type Index]])</f>
        <v>4.3080000000000002E-3</v>
      </c>
      <c r="AM15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1272 kcmil ACSR</v>
      </c>
      <c r="AO155" s="1" t="str">
        <f>Table2[[#This Row],[ID]]&amp;IF(ISBLANK(Table2[[#This Row],[Uniqueness]]),""," - "&amp;Table2[[#This Row],[Uniqueness]])</f>
        <v>1272 kcmil ACSR</v>
      </c>
      <c r="AP155" s="1">
        <f>CONVERT(Table2[[#This Row],[GMR (ft)]],"ft","mm")</f>
        <v>14.1732</v>
      </c>
      <c r="AQ155" s="1">
        <f>CONVERT(Table2[[#This Row],[Outer Diameter (in)]],"in","mm")</f>
        <v>35.102800000000002</v>
      </c>
      <c r="AR155" s="1" cm="1">
        <f t="array" ref="AR155">INDEX(Table3[MOT (C)],Table2[[#This Row],[Type Index]])</f>
        <v>95</v>
      </c>
      <c r="AS155" s="1">
        <f>Table2[[#This Row],[DC Resistance @ 20C (Ω/mi)]]/CONVERT(1,"mi","km")</f>
        <v>4.4626235285930176E-2</v>
      </c>
      <c r="AT155" s="1">
        <f>Table2[[#This Row],[Approx Current Carrying Capacity (amps)]]/1000</f>
        <v>1.2</v>
      </c>
      <c r="AU155" s="1">
        <f>Table2[[#This Row],[DC Resistance
@ 20C (Ω/km)]]*(1+Table2[[#This Row],[alpha]]*(Table2[[#This Row],[MOT (C)]]-20))</f>
        <v>5.9044971906814216E-2</v>
      </c>
      <c r="AZ155" s="1"/>
    </row>
    <row r="156" spans="1:52" x14ac:dyDescent="0.25">
      <c r="A156" s="1" t="s">
        <v>66</v>
      </c>
      <c r="B156" s="9">
        <v>1192500</v>
      </c>
      <c r="E156" s="1">
        <v>54</v>
      </c>
      <c r="F156" s="1">
        <v>3</v>
      </c>
      <c r="G156" s="1">
        <v>0.14860000000000001</v>
      </c>
      <c r="H156" s="1">
        <v>19</v>
      </c>
      <c r="I156" s="1">
        <v>8.9200000000000002E-2</v>
      </c>
      <c r="N156" s="1">
        <v>1.3380000000000001</v>
      </c>
      <c r="O156" s="9">
        <v>43100</v>
      </c>
      <c r="P156" s="1">
        <v>8082</v>
      </c>
      <c r="Q156" s="1">
        <v>1160</v>
      </c>
      <c r="R156" s="1">
        <v>4.4999999999999998E-2</v>
      </c>
      <c r="S156" s="1">
        <v>7.8299999999999995E-2</v>
      </c>
      <c r="T156" s="1">
        <v>7.8399999999999997E-2</v>
      </c>
      <c r="U156" s="1">
        <v>7.8600000000000003E-2</v>
      </c>
      <c r="V156" s="1">
        <v>7.8799999999999995E-2</v>
      </c>
      <c r="W156" s="1">
        <v>8.6199999999999999E-2</v>
      </c>
      <c r="X156" s="1">
        <v>8.72E-2</v>
      </c>
      <c r="Y156" s="1">
        <v>8.9399999999999993E-2</v>
      </c>
      <c r="Z156" s="1">
        <v>9.06E-2</v>
      </c>
      <c r="AA156" s="1">
        <v>0.15679999999999999</v>
      </c>
      <c r="AB156" s="1">
        <v>0.314</v>
      </c>
      <c r="AC156" s="1">
        <v>0.376</v>
      </c>
      <c r="AD156" s="1">
        <v>0.20599999999999999</v>
      </c>
      <c r="AE156" s="1">
        <v>0.1028</v>
      </c>
      <c r="AF156" s="1">
        <v>8.5699999999999998E-2</v>
      </c>
      <c r="AG156" s="1">
        <f>Table2[[#This Row],[DC]]</f>
        <v>7.8299999999999995E-2</v>
      </c>
      <c r="AH156" s="1">
        <f>Table2[[#This Row],[DC Resistance @ 25C (Ω/mi)]]*(1+Table2[[#This Row],[alpha]]*(20-25))</f>
        <v>7.6613417999999989E-2</v>
      </c>
      <c r="AI156" s="1">
        <f>Table2[[#This Row],[Outside Diameter (in)]]</f>
        <v>1.3380000000000001</v>
      </c>
      <c r="AJ156" s="1">
        <f>Table2[[#This Row],[Geometric Mean
Radius at 60 Cycles (ft)]]</f>
        <v>4.4999999999999998E-2</v>
      </c>
      <c r="AK156" s="1">
        <f>MATCH(Table2[[#This Row],[Type]],Table3[Type],0)</f>
        <v>1</v>
      </c>
      <c r="AL156" s="1" cm="1">
        <f t="array" ref="AL156">INDEX(Table3[alpha],Table2[[#This Row],[Type Index]])</f>
        <v>4.3080000000000002E-3</v>
      </c>
      <c r="AM15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1192.5 kcmil ACSR</v>
      </c>
      <c r="AO156" s="1" t="str">
        <f>Table2[[#This Row],[ID]]&amp;IF(ISBLANK(Table2[[#This Row],[Uniqueness]]),""," - "&amp;Table2[[#This Row],[Uniqueness]])</f>
        <v>1192.5 kcmil ACSR</v>
      </c>
      <c r="AP156" s="1">
        <f>CONVERT(Table2[[#This Row],[GMR (ft)]],"ft","mm")</f>
        <v>13.716000000000001</v>
      </c>
      <c r="AQ156" s="1">
        <f>CONVERT(Table2[[#This Row],[Outer Diameter (in)]],"in","mm")</f>
        <v>33.985199999999999</v>
      </c>
      <c r="AR156" s="1" cm="1">
        <f t="array" ref="AR156">INDEX(Table3[MOT (C)],Table2[[#This Row],[Type Index]])</f>
        <v>95</v>
      </c>
      <c r="AS156" s="1">
        <f>Table2[[#This Row],[DC Resistance @ 20C (Ω/mi)]]/CONVERT(1,"mi","km")</f>
        <v>4.7605370884037213E-2</v>
      </c>
      <c r="AT156" s="1">
        <f>Table2[[#This Row],[Approx Current Carrying Capacity (amps)]]/1000</f>
        <v>1.1599999999999999</v>
      </c>
      <c r="AU156" s="1">
        <f>Table2[[#This Row],[DC Resistance
@ 20C (Ω/km)]]*(1+Table2[[#This Row],[alpha]]*(Table2[[#This Row],[MOT (C)]]-20))</f>
        <v>6.2986666216669637E-2</v>
      </c>
      <c r="AZ156" s="1"/>
    </row>
    <row r="157" spans="1:52" x14ac:dyDescent="0.25">
      <c r="A157" s="1" t="s">
        <v>66</v>
      </c>
      <c r="B157" s="9">
        <v>1113000</v>
      </c>
      <c r="E157" s="1">
        <v>54</v>
      </c>
      <c r="F157" s="1">
        <v>3</v>
      </c>
      <c r="G157" s="1">
        <v>0.14360000000000001</v>
      </c>
      <c r="H157" s="1">
        <v>19</v>
      </c>
      <c r="I157" s="1">
        <v>8.6199999999999999E-2</v>
      </c>
      <c r="N157" s="1">
        <v>1.2929999999999999</v>
      </c>
      <c r="O157" s="9">
        <v>40200</v>
      </c>
      <c r="P157" s="1">
        <v>7544</v>
      </c>
      <c r="Q157" s="1">
        <v>1110</v>
      </c>
      <c r="R157" s="1">
        <v>4.3499999999999997E-2</v>
      </c>
      <c r="S157" s="1">
        <v>8.3900000000000002E-2</v>
      </c>
      <c r="T157" s="1">
        <v>8.4000000000000005E-2</v>
      </c>
      <c r="U157" s="1">
        <v>8.4199999999999997E-2</v>
      </c>
      <c r="V157" s="1">
        <v>8.4400000000000003E-2</v>
      </c>
      <c r="W157" s="1">
        <v>9.2399999999999996E-2</v>
      </c>
      <c r="X157" s="1">
        <v>9.35E-2</v>
      </c>
      <c r="Y157" s="1">
        <v>9.5699999999999993E-2</v>
      </c>
      <c r="Z157" s="1">
        <v>9.69E-2</v>
      </c>
      <c r="AA157" s="1">
        <v>0.1585</v>
      </c>
      <c r="AB157" s="1">
        <v>0.317</v>
      </c>
      <c r="AC157" s="1">
        <v>0.38</v>
      </c>
      <c r="AD157" s="1">
        <v>0.20799999999999999</v>
      </c>
      <c r="AE157" s="1">
        <v>0.104</v>
      </c>
      <c r="AF157" s="1">
        <v>8.6699999999999999E-2</v>
      </c>
      <c r="AG157" s="1">
        <f>Table2[[#This Row],[DC]]</f>
        <v>8.3900000000000002E-2</v>
      </c>
      <c r="AH157" s="1">
        <f>Table2[[#This Row],[DC Resistance @ 25C (Ω/mi)]]*(1+Table2[[#This Row],[alpha]]*(20-25))</f>
        <v>8.2092793999999997E-2</v>
      </c>
      <c r="AI157" s="1">
        <f>Table2[[#This Row],[Outside Diameter (in)]]</f>
        <v>1.2929999999999999</v>
      </c>
      <c r="AJ157" s="1">
        <f>Table2[[#This Row],[Geometric Mean
Radius at 60 Cycles (ft)]]</f>
        <v>4.3499999999999997E-2</v>
      </c>
      <c r="AK157" s="1">
        <f>MATCH(Table2[[#This Row],[Type]],Table3[Type],0)</f>
        <v>1</v>
      </c>
      <c r="AL157" s="1" cm="1">
        <f t="array" ref="AL157">INDEX(Table3[alpha],Table2[[#This Row],[Type Index]])</f>
        <v>4.3080000000000002E-3</v>
      </c>
      <c r="AM15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1113 kcmil ACSR</v>
      </c>
      <c r="AO157" s="1" t="str">
        <f>Table2[[#This Row],[ID]]&amp;IF(ISBLANK(Table2[[#This Row],[Uniqueness]]),""," - "&amp;Table2[[#This Row],[Uniqueness]])</f>
        <v>1113 kcmil ACSR</v>
      </c>
      <c r="AP157" s="1">
        <f>CONVERT(Table2[[#This Row],[GMR (ft)]],"ft","mm")</f>
        <v>13.258799999999997</v>
      </c>
      <c r="AQ157" s="1">
        <f>CONVERT(Table2[[#This Row],[Outer Diameter (in)]],"in","mm")</f>
        <v>32.842200000000005</v>
      </c>
      <c r="AR157" s="1" cm="1">
        <f t="array" ref="AR157">INDEX(Table3[MOT (C)],Table2[[#This Row],[Type Index]])</f>
        <v>95</v>
      </c>
      <c r="AS157" s="1">
        <f>Table2[[#This Row],[DC Resistance @ 20C (Ω/mi)]]/CONVERT(1,"mi","km")</f>
        <v>5.1010097281873848E-2</v>
      </c>
      <c r="AT157" s="1">
        <f>Table2[[#This Row],[Approx Current Carrying Capacity (amps)]]/1000</f>
        <v>1.1100000000000001</v>
      </c>
      <c r="AU157" s="1">
        <f>Table2[[#This Row],[DC Resistance
@ 20C (Ω/km)]]*(1+Table2[[#This Row],[alpha]]*(Table2[[#This Row],[MOT (C)]]-20))</f>
        <v>6.7491459713647284E-2</v>
      </c>
      <c r="AZ157" s="1"/>
    </row>
    <row r="158" spans="1:52" x14ac:dyDescent="0.25">
      <c r="A158" s="1" t="s">
        <v>66</v>
      </c>
      <c r="B158" s="9">
        <v>1033500</v>
      </c>
      <c r="E158" s="1">
        <v>54</v>
      </c>
      <c r="F158" s="1">
        <v>3</v>
      </c>
      <c r="G158" s="1">
        <v>0.1384</v>
      </c>
      <c r="H158" s="1">
        <v>7</v>
      </c>
      <c r="I158" s="1">
        <v>0.1384</v>
      </c>
      <c r="N158" s="1">
        <v>1.246</v>
      </c>
      <c r="O158" s="9">
        <v>37100</v>
      </c>
      <c r="P158" s="1">
        <v>7019</v>
      </c>
      <c r="Q158" s="1">
        <v>1060</v>
      </c>
      <c r="R158" s="1">
        <v>4.2000000000000003E-2</v>
      </c>
      <c r="S158" s="1">
        <v>9.0300000000000005E-2</v>
      </c>
      <c r="T158" s="1">
        <v>9.0499999999999997E-2</v>
      </c>
      <c r="U158" s="1">
        <v>9.0700000000000003E-2</v>
      </c>
      <c r="V158" s="1">
        <v>9.0800000000000006E-2</v>
      </c>
      <c r="W158" s="1">
        <v>9.9400000000000002E-2</v>
      </c>
      <c r="X158" s="1">
        <v>0.10050000000000001</v>
      </c>
      <c r="Y158" s="1">
        <v>0.10249999999999999</v>
      </c>
      <c r="Z158" s="1">
        <v>0.10349999999999999</v>
      </c>
      <c r="AA158" s="1">
        <v>0.1603</v>
      </c>
      <c r="AB158" s="1">
        <v>0.32100000000000001</v>
      </c>
      <c r="AC158" s="1">
        <v>0.38500000000000001</v>
      </c>
      <c r="AD158" s="1">
        <v>0.21099999999999999</v>
      </c>
      <c r="AE158" s="1">
        <v>0.1053</v>
      </c>
      <c r="AF158" s="1">
        <v>8.7800000000000003E-2</v>
      </c>
      <c r="AG158" s="1">
        <f>Table2[[#This Row],[DC]]</f>
        <v>9.0300000000000005E-2</v>
      </c>
      <c r="AH158" s="1">
        <f>Table2[[#This Row],[DC Resistance @ 25C (Ω/mi)]]*(1+Table2[[#This Row],[alpha]]*(20-25))</f>
        <v>8.8354938000000008E-2</v>
      </c>
      <c r="AI158" s="1">
        <f>Table2[[#This Row],[Outside Diameter (in)]]</f>
        <v>1.246</v>
      </c>
      <c r="AJ158" s="1">
        <f>Table2[[#This Row],[Geometric Mean
Radius at 60 Cycles (ft)]]</f>
        <v>4.2000000000000003E-2</v>
      </c>
      <c r="AK158" s="1">
        <f>MATCH(Table2[[#This Row],[Type]],Table3[Type],0)</f>
        <v>1</v>
      </c>
      <c r="AL158" s="1" cm="1">
        <f t="array" ref="AL158">INDEX(Table3[alpha],Table2[[#This Row],[Type Index]])</f>
        <v>4.3080000000000002E-3</v>
      </c>
      <c r="AM15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1033.5 kcmil ACSR</v>
      </c>
      <c r="AO158" s="1" t="str">
        <f>Table2[[#This Row],[ID]]&amp;IF(ISBLANK(Table2[[#This Row],[Uniqueness]]),""," - "&amp;Table2[[#This Row],[Uniqueness]])</f>
        <v>1033.5 kcmil ACSR</v>
      </c>
      <c r="AP158" s="1">
        <f>CONVERT(Table2[[#This Row],[GMR (ft)]],"ft","mm")</f>
        <v>12.801600000000002</v>
      </c>
      <c r="AQ158" s="1">
        <f>CONVERT(Table2[[#This Row],[Outer Diameter (in)]],"in","mm")</f>
        <v>31.648399999999999</v>
      </c>
      <c r="AR158" s="1" cm="1">
        <f t="array" ref="AR158">INDEX(Table3[MOT (C)],Table2[[#This Row],[Type Index]])</f>
        <v>95</v>
      </c>
      <c r="AS158" s="1">
        <f>Table2[[#This Row],[DC Resistance @ 20C (Ω/mi)]]/CONVERT(1,"mi","km")</f>
        <v>5.4901213165115724E-2</v>
      </c>
      <c r="AT158" s="1">
        <f>Table2[[#This Row],[Approx Current Carrying Capacity (amps)]]/1000</f>
        <v>1.06</v>
      </c>
      <c r="AU158" s="1">
        <f>Table2[[#This Row],[DC Resistance
@ 20C (Ω/km)]]*(1+Table2[[#This Row],[alpha]]*(Table2[[#This Row],[MOT (C)]]-20))</f>
        <v>7.2639795138764618E-2</v>
      </c>
      <c r="AZ158" s="1"/>
    </row>
    <row r="159" spans="1:52" x14ac:dyDescent="0.25">
      <c r="A159" s="1" t="s">
        <v>66</v>
      </c>
      <c r="B159" s="9">
        <v>954000</v>
      </c>
      <c r="E159" s="1">
        <v>54</v>
      </c>
      <c r="F159" s="1">
        <v>3</v>
      </c>
      <c r="G159" s="1">
        <v>0.13289999999999999</v>
      </c>
      <c r="H159" s="1">
        <v>7</v>
      </c>
      <c r="I159" s="1">
        <v>0.13289999999999999</v>
      </c>
      <c r="N159" s="1">
        <v>1.196</v>
      </c>
      <c r="O159" s="9">
        <v>34200</v>
      </c>
      <c r="P159" s="1">
        <v>6479</v>
      </c>
      <c r="Q159" s="1">
        <v>1010</v>
      </c>
      <c r="R159" s="1">
        <v>4.0300000000000002E-2</v>
      </c>
      <c r="S159" s="1">
        <v>9.7900000000000001E-2</v>
      </c>
      <c r="T159" s="1">
        <v>9.8000000000000004E-2</v>
      </c>
      <c r="U159" s="1">
        <v>9.8100000000000007E-2</v>
      </c>
      <c r="V159" s="1">
        <v>9.8199999999999996E-2</v>
      </c>
      <c r="W159" s="1">
        <v>0.10780000000000001</v>
      </c>
      <c r="X159" s="1">
        <v>0.10879999999999999</v>
      </c>
      <c r="Y159" s="1">
        <v>0.1118</v>
      </c>
      <c r="Z159" s="1">
        <v>0.1128</v>
      </c>
      <c r="AA159" s="1">
        <v>0.16239999999999999</v>
      </c>
      <c r="AB159" s="1">
        <v>0.32500000000000001</v>
      </c>
      <c r="AC159" s="1">
        <v>0.39</v>
      </c>
      <c r="AD159" s="1">
        <v>0.214</v>
      </c>
      <c r="AE159" s="1">
        <v>0.10680000000000001</v>
      </c>
      <c r="AF159" s="1">
        <v>8.8999999999999996E-2</v>
      </c>
      <c r="AG159" s="1">
        <f>Table2[[#This Row],[DC]]</f>
        <v>9.7900000000000001E-2</v>
      </c>
      <c r="AH159" s="1">
        <f>Table2[[#This Row],[DC Resistance @ 25C (Ω/mi)]]*(1+Table2[[#This Row],[alpha]]*(20-25))</f>
        <v>9.5791234000000003E-2</v>
      </c>
      <c r="AI159" s="1">
        <f>Table2[[#This Row],[Outside Diameter (in)]]</f>
        <v>1.196</v>
      </c>
      <c r="AJ159" s="1">
        <f>Table2[[#This Row],[Geometric Mean
Radius at 60 Cycles (ft)]]</f>
        <v>4.0300000000000002E-2</v>
      </c>
      <c r="AK159" s="1">
        <f>MATCH(Table2[[#This Row],[Type]],Table3[Type],0)</f>
        <v>1</v>
      </c>
      <c r="AL159" s="1" cm="1">
        <f t="array" ref="AL159">INDEX(Table3[alpha],Table2[[#This Row],[Type Index]])</f>
        <v>4.3080000000000002E-3</v>
      </c>
      <c r="AM15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954 kcmil ACSR</v>
      </c>
      <c r="AO159" s="1" t="str">
        <f>Table2[[#This Row],[ID]]&amp;IF(ISBLANK(Table2[[#This Row],[Uniqueness]]),""," - "&amp;Table2[[#This Row],[Uniqueness]])</f>
        <v>954 kcmil ACSR</v>
      </c>
      <c r="AP159" s="1">
        <f>CONVERT(Table2[[#This Row],[GMR (ft)]],"ft","mm")</f>
        <v>12.283440000000001</v>
      </c>
      <c r="AQ159" s="1">
        <f>CONVERT(Table2[[#This Row],[Outer Diameter (in)]],"in","mm")</f>
        <v>30.378399999999999</v>
      </c>
      <c r="AR159" s="1" cm="1">
        <f t="array" ref="AR159">INDEX(Table3[MOT (C)],Table2[[#This Row],[Type Index]])</f>
        <v>95</v>
      </c>
      <c r="AS159" s="1">
        <f>Table2[[#This Row],[DC Resistance @ 20C (Ω/mi)]]/CONVERT(1,"mi","km")</f>
        <v>5.9521913276465437E-2</v>
      </c>
      <c r="AT159" s="1">
        <f>Table2[[#This Row],[Approx Current Carrying Capacity (amps)]]/1000</f>
        <v>1.01</v>
      </c>
      <c r="AU159" s="1">
        <f>Table2[[#This Row],[DC Resistance
@ 20C (Ω/km)]]*(1+Table2[[#This Row],[alpha]]*(Table2[[#This Row],[MOT (C)]]-20))</f>
        <v>7.8753443456091421E-2</v>
      </c>
      <c r="AZ159" s="1"/>
    </row>
    <row r="160" spans="1:52" x14ac:dyDescent="0.25">
      <c r="A160" s="1" t="s">
        <v>66</v>
      </c>
      <c r="B160" s="9">
        <v>900000</v>
      </c>
      <c r="E160" s="1">
        <v>54</v>
      </c>
      <c r="F160" s="1">
        <v>3</v>
      </c>
      <c r="G160" s="1">
        <v>0.12909999999999999</v>
      </c>
      <c r="H160" s="1">
        <v>7</v>
      </c>
      <c r="I160" s="1">
        <v>0.12909999999999999</v>
      </c>
      <c r="N160" s="1">
        <v>1.1619999999999999</v>
      </c>
      <c r="O160" s="9">
        <v>32300</v>
      </c>
      <c r="P160" s="1">
        <v>6112</v>
      </c>
      <c r="Q160" s="1">
        <v>970</v>
      </c>
      <c r="R160" s="1">
        <v>3.9100000000000003E-2</v>
      </c>
      <c r="S160" s="1">
        <v>0.104</v>
      </c>
      <c r="T160" s="1">
        <v>0.104</v>
      </c>
      <c r="U160" s="1">
        <v>0.104</v>
      </c>
      <c r="V160" s="1">
        <v>0.104</v>
      </c>
      <c r="W160" s="1">
        <v>0.1145</v>
      </c>
      <c r="X160" s="1">
        <v>0.11550000000000001</v>
      </c>
      <c r="Y160" s="1">
        <v>0.11749999999999999</v>
      </c>
      <c r="Z160" s="1">
        <v>0.11849999999999999</v>
      </c>
      <c r="AA160" s="1">
        <v>0.16389999999999999</v>
      </c>
      <c r="AB160" s="1">
        <v>0.32800000000000001</v>
      </c>
      <c r="AC160" s="1">
        <v>0.39300000000000002</v>
      </c>
      <c r="AD160" s="1">
        <v>0.216</v>
      </c>
      <c r="AE160" s="1">
        <v>0.10780000000000001</v>
      </c>
      <c r="AF160" s="1">
        <v>8.9800000000000005E-2</v>
      </c>
      <c r="AG160" s="1">
        <f>Table2[[#This Row],[DC]]</f>
        <v>0.104</v>
      </c>
      <c r="AH160" s="1">
        <f>Table2[[#This Row],[DC Resistance @ 25C (Ω/mi)]]*(1+Table2[[#This Row],[alpha]]*(20-25))</f>
        <v>0.10175983999999999</v>
      </c>
      <c r="AI160" s="1">
        <f>Table2[[#This Row],[Outside Diameter (in)]]</f>
        <v>1.1619999999999999</v>
      </c>
      <c r="AJ160" s="1">
        <f>Table2[[#This Row],[Geometric Mean
Radius at 60 Cycles (ft)]]</f>
        <v>3.9100000000000003E-2</v>
      </c>
      <c r="AK160" s="1">
        <f>MATCH(Table2[[#This Row],[Type]],Table3[Type],0)</f>
        <v>1</v>
      </c>
      <c r="AL160" s="1" cm="1">
        <f t="array" ref="AL160">INDEX(Table3[alpha],Table2[[#This Row],[Type Index]])</f>
        <v>4.3080000000000002E-3</v>
      </c>
      <c r="AM16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900 kcmil ACSR</v>
      </c>
      <c r="AO160" s="1" t="str">
        <f>Table2[[#This Row],[ID]]&amp;IF(ISBLANK(Table2[[#This Row],[Uniqueness]]),""," - "&amp;Table2[[#This Row],[Uniqueness]])</f>
        <v>900 kcmil ACSR</v>
      </c>
      <c r="AP160" s="1">
        <f>CONVERT(Table2[[#This Row],[GMR (ft)]],"ft","mm")</f>
        <v>11.917680000000002</v>
      </c>
      <c r="AQ160" s="1">
        <f>CONVERT(Table2[[#This Row],[Outer Diameter (in)]],"in","mm")</f>
        <v>29.514800000000001</v>
      </c>
      <c r="AR160" s="1" cm="1">
        <f t="array" ref="AR160">INDEX(Table3[MOT (C)],Table2[[#This Row],[Type Index]])</f>
        <v>95</v>
      </c>
      <c r="AS160" s="1">
        <f>Table2[[#This Row],[DC Resistance @ 20C (Ω/mi)]]/CONVERT(1,"mi","km")</f>
        <v>6.3230633102680331E-2</v>
      </c>
      <c r="AT160" s="1">
        <f>Table2[[#This Row],[Approx Current Carrying Capacity (amps)]]/1000</f>
        <v>0.97</v>
      </c>
      <c r="AU160" s="1">
        <f>Table2[[#This Row],[DC Resistance
@ 20C (Ω/km)]]*(1+Table2[[#This Row],[alpha]]*(Table2[[#This Row],[MOT (C)]]-20))</f>
        <v>8.3660450658156346E-2</v>
      </c>
      <c r="AZ160" s="1"/>
    </row>
    <row r="161" spans="1:52" x14ac:dyDescent="0.25">
      <c r="A161" s="1" t="s">
        <v>66</v>
      </c>
      <c r="B161" s="9">
        <v>874500</v>
      </c>
      <c r="E161" s="1">
        <v>54</v>
      </c>
      <c r="F161" s="1">
        <v>3</v>
      </c>
      <c r="G161" s="1">
        <v>0.1273</v>
      </c>
      <c r="H161" s="1">
        <v>7</v>
      </c>
      <c r="I161" s="1">
        <v>0.1273</v>
      </c>
      <c r="N161" s="1">
        <v>1.1459999999999999</v>
      </c>
      <c r="O161" s="9">
        <v>31400</v>
      </c>
      <c r="P161" s="1">
        <v>5940</v>
      </c>
      <c r="Q161" s="1">
        <v>950</v>
      </c>
      <c r="R161" s="1">
        <v>3.8600000000000002E-2</v>
      </c>
      <c r="S161" s="1">
        <v>0.107</v>
      </c>
      <c r="T161" s="1">
        <v>0.107</v>
      </c>
      <c r="U161" s="1">
        <v>0.107</v>
      </c>
      <c r="V161" s="1">
        <v>0.108</v>
      </c>
      <c r="W161" s="1">
        <v>0.1178</v>
      </c>
      <c r="X161" s="1">
        <v>0.1188</v>
      </c>
      <c r="Y161" s="1">
        <v>0.12180000000000001</v>
      </c>
      <c r="Z161" s="1">
        <v>0.12280000000000001</v>
      </c>
      <c r="AA161" s="1">
        <v>0.1646</v>
      </c>
      <c r="AB161" s="1">
        <v>0.32900000000000001</v>
      </c>
      <c r="AC161" s="1">
        <v>0.39500000000000002</v>
      </c>
      <c r="AD161" s="1">
        <v>0.217</v>
      </c>
      <c r="AE161" s="1">
        <v>0.10829999999999999</v>
      </c>
      <c r="AF161" s="1">
        <v>9.0300000000000005E-2</v>
      </c>
      <c r="AG161" s="1">
        <f>Table2[[#This Row],[DC]]</f>
        <v>0.107</v>
      </c>
      <c r="AH161" s="1">
        <f>Table2[[#This Row],[DC Resistance @ 25C (Ω/mi)]]*(1+Table2[[#This Row],[alpha]]*(20-25))</f>
        <v>0.10469521999999999</v>
      </c>
      <c r="AI161" s="1">
        <f>Table2[[#This Row],[Outside Diameter (in)]]</f>
        <v>1.1459999999999999</v>
      </c>
      <c r="AJ161" s="1">
        <f>Table2[[#This Row],[Geometric Mean
Radius at 60 Cycles (ft)]]</f>
        <v>3.8600000000000002E-2</v>
      </c>
      <c r="AK161" s="1">
        <f>MATCH(Table2[[#This Row],[Type]],Table3[Type],0)</f>
        <v>1</v>
      </c>
      <c r="AL161" s="1" cm="1">
        <f t="array" ref="AL161">INDEX(Table3[alpha],Table2[[#This Row],[Type Index]])</f>
        <v>4.3080000000000002E-3</v>
      </c>
      <c r="AM16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874.5 kcmil ACSR</v>
      </c>
      <c r="AO161" s="1" t="str">
        <f>Table2[[#This Row],[ID]]&amp;IF(ISBLANK(Table2[[#This Row],[Uniqueness]]),""," - "&amp;Table2[[#This Row],[Uniqueness]])</f>
        <v>874.5 kcmil ACSR</v>
      </c>
      <c r="AP161" s="1">
        <f>CONVERT(Table2[[#This Row],[GMR (ft)]],"ft","mm")</f>
        <v>11.765279999999999</v>
      </c>
      <c r="AQ161" s="1">
        <f>CONVERT(Table2[[#This Row],[Outer Diameter (in)]],"in","mm")</f>
        <v>29.1084</v>
      </c>
      <c r="AR161" s="1" cm="1">
        <f t="array" ref="AR161">INDEX(Table3[MOT (C)],Table2[[#This Row],[Type Index]])</f>
        <v>95</v>
      </c>
      <c r="AS161" s="1">
        <f>Table2[[#This Row],[DC Resistance @ 20C (Ω/mi)]]/CONVERT(1,"mi","km")</f>
        <v>6.5054593672949967E-2</v>
      </c>
      <c r="AT161" s="1">
        <f>Table2[[#This Row],[Approx Current Carrying Capacity (amps)]]/1000</f>
        <v>0.95</v>
      </c>
      <c r="AU161" s="1">
        <f>Table2[[#This Row],[DC Resistance
@ 20C (Ω/km)]]*(1+Table2[[#This Row],[alpha]]*(Table2[[#This Row],[MOT (C)]]-20))</f>
        <v>8.6073732888680102E-2</v>
      </c>
      <c r="AZ161" s="1"/>
    </row>
    <row r="162" spans="1:52" x14ac:dyDescent="0.25">
      <c r="A162" s="1" t="s">
        <v>66</v>
      </c>
      <c r="B162" s="9">
        <v>795000</v>
      </c>
      <c r="E162" s="1">
        <v>54</v>
      </c>
      <c r="F162" s="1">
        <v>3</v>
      </c>
      <c r="G162" s="1">
        <v>0.12139999999999999</v>
      </c>
      <c r="H162" s="1">
        <v>7</v>
      </c>
      <c r="I162" s="1">
        <v>0.12139999999999999</v>
      </c>
      <c r="N162" s="1">
        <v>1.093</v>
      </c>
      <c r="O162" s="9">
        <v>28500</v>
      </c>
      <c r="P162" s="1">
        <v>5399</v>
      </c>
      <c r="Q162" s="1">
        <v>900</v>
      </c>
      <c r="R162" s="1">
        <v>3.6799999999999999E-2</v>
      </c>
      <c r="S162" s="1">
        <v>0.11700000000000001</v>
      </c>
      <c r="T162" s="1">
        <v>0.11799999999999999</v>
      </c>
      <c r="U162" s="1">
        <v>0.11799999999999999</v>
      </c>
      <c r="V162" s="1">
        <v>0.11899999999999999</v>
      </c>
      <c r="W162" s="1">
        <v>0.1288</v>
      </c>
      <c r="X162" s="1">
        <v>0.1308</v>
      </c>
      <c r="Y162" s="1">
        <v>0.1358</v>
      </c>
      <c r="Z162" s="1">
        <v>0.13780000000000001</v>
      </c>
      <c r="AA162" s="1">
        <v>0.16700000000000001</v>
      </c>
      <c r="AB162" s="1">
        <v>0.33400000000000002</v>
      </c>
      <c r="AC162" s="1">
        <v>0.40100000000000002</v>
      </c>
      <c r="AD162" s="1">
        <v>0.22</v>
      </c>
      <c r="AE162" s="1">
        <v>0.11</v>
      </c>
      <c r="AF162" s="1">
        <v>9.1700000000000004E-2</v>
      </c>
      <c r="AG162" s="1">
        <f>Table2[[#This Row],[DC]]</f>
        <v>0.11700000000000001</v>
      </c>
      <c r="AH162" s="1">
        <f>Table2[[#This Row],[DC Resistance @ 25C (Ω/mi)]]*(1+Table2[[#This Row],[alpha]]*(20-25))</f>
        <v>0.11447982000000001</v>
      </c>
      <c r="AI162" s="1">
        <f>Table2[[#This Row],[Outside Diameter (in)]]</f>
        <v>1.093</v>
      </c>
      <c r="AJ162" s="1">
        <f>Table2[[#This Row],[Geometric Mean
Radius at 60 Cycles (ft)]]</f>
        <v>3.6799999999999999E-2</v>
      </c>
      <c r="AK162" s="1">
        <f>MATCH(Table2[[#This Row],[Type]],Table3[Type],0)</f>
        <v>1</v>
      </c>
      <c r="AL162" s="1" cm="1">
        <f t="array" ref="AL162">INDEX(Table3[alpha],Table2[[#This Row],[Type Index]])</f>
        <v>4.3080000000000002E-3</v>
      </c>
      <c r="AM16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795 kcmil ACSR</v>
      </c>
      <c r="AN162" s="1">
        <f>IFERROR(0*MATCH(Table2[[#This Row],[ID]],$AM$4:AM161,0)+AN161+1,1)</f>
        <v>1</v>
      </c>
      <c r="AO162" s="1" t="str">
        <f>Table2[[#This Row],[ID]]&amp;IF(ISBLANK(Table2[[#This Row],[Uniqueness]]),""," - "&amp;Table2[[#This Row],[Uniqueness]])</f>
        <v>795 kcmil ACSR - 1</v>
      </c>
      <c r="AP162" s="1">
        <f>CONVERT(Table2[[#This Row],[GMR (ft)]],"ft","mm")</f>
        <v>11.21664</v>
      </c>
      <c r="AQ162" s="1">
        <f>CONVERT(Table2[[#This Row],[Outer Diameter (in)]],"in","mm")</f>
        <v>27.7622</v>
      </c>
      <c r="AR162" s="1" cm="1">
        <f t="array" ref="AR162">INDEX(Table3[MOT (C)],Table2[[#This Row],[Type Index]])</f>
        <v>95</v>
      </c>
      <c r="AS162" s="1">
        <f>Table2[[#This Row],[DC Resistance @ 20C (Ω/mi)]]/CONVERT(1,"mi","km")</f>
        <v>7.1134462240515395E-2</v>
      </c>
      <c r="AT162" s="1">
        <f>Table2[[#This Row],[Approx Current Carrying Capacity (amps)]]/1000</f>
        <v>0.9</v>
      </c>
      <c r="AU162" s="1">
        <f>Table2[[#This Row],[DC Resistance
@ 20C (Ω/km)]]*(1+Table2[[#This Row],[alpha]]*(Table2[[#This Row],[MOT (C)]]-20))</f>
        <v>9.4118006990425912E-2</v>
      </c>
      <c r="AZ162" s="1"/>
    </row>
    <row r="163" spans="1:52" x14ac:dyDescent="0.25">
      <c r="A163" s="1" t="s">
        <v>66</v>
      </c>
      <c r="B163" s="9">
        <v>795000</v>
      </c>
      <c r="E163" s="1">
        <v>26</v>
      </c>
      <c r="F163" s="1">
        <v>2</v>
      </c>
      <c r="G163" s="1">
        <v>0.1749</v>
      </c>
      <c r="H163" s="1">
        <v>7</v>
      </c>
      <c r="I163" s="1">
        <v>0.13600000000000001</v>
      </c>
      <c r="N163" s="1">
        <v>1.1080000000000001</v>
      </c>
      <c r="O163" s="9">
        <v>31200</v>
      </c>
      <c r="P163" s="1">
        <v>5770</v>
      </c>
      <c r="Q163" s="1">
        <v>900</v>
      </c>
      <c r="R163" s="1">
        <v>3.7499999999999999E-2</v>
      </c>
      <c r="S163" s="1">
        <v>0.11700000000000001</v>
      </c>
      <c r="T163" s="1">
        <v>0.11700000000000001</v>
      </c>
      <c r="U163" s="1">
        <v>0.11700000000000001</v>
      </c>
      <c r="V163" s="1">
        <v>0.11700000000000001</v>
      </c>
      <c r="W163" s="1">
        <v>0.1288</v>
      </c>
      <c r="X163" s="1">
        <v>0.1288</v>
      </c>
      <c r="Y163" s="1">
        <v>0.1288</v>
      </c>
      <c r="Z163" s="1">
        <v>0.1288</v>
      </c>
      <c r="AA163" s="1">
        <v>0.16600000000000001</v>
      </c>
      <c r="AB163" s="1">
        <v>0.33200000000000002</v>
      </c>
      <c r="AC163" s="1">
        <v>0.39900000000000002</v>
      </c>
      <c r="AD163" s="1">
        <v>0.219</v>
      </c>
      <c r="AE163" s="1">
        <v>0.1095</v>
      </c>
      <c r="AF163" s="1">
        <v>9.1200000000000003E-2</v>
      </c>
      <c r="AG163" s="1">
        <f>Table2[[#This Row],[DC]]</f>
        <v>0.11700000000000001</v>
      </c>
      <c r="AH163" s="1">
        <f>Table2[[#This Row],[DC Resistance @ 25C (Ω/mi)]]*(1+Table2[[#This Row],[alpha]]*(20-25))</f>
        <v>0.11447982000000001</v>
      </c>
      <c r="AI163" s="1">
        <f>Table2[[#This Row],[Outside Diameter (in)]]</f>
        <v>1.1080000000000001</v>
      </c>
      <c r="AJ163" s="1">
        <f>Table2[[#This Row],[Geometric Mean
Radius at 60 Cycles (ft)]]</f>
        <v>3.7499999999999999E-2</v>
      </c>
      <c r="AK163" s="1">
        <f>MATCH(Table2[[#This Row],[Type]],Table3[Type],0)</f>
        <v>1</v>
      </c>
      <c r="AL163" s="1" cm="1">
        <f t="array" ref="AL163">INDEX(Table3[alpha],Table2[[#This Row],[Type Index]])</f>
        <v>4.3080000000000002E-3</v>
      </c>
      <c r="AM16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795 kcmil ACSR</v>
      </c>
      <c r="AN163" s="1">
        <f>IFERROR(0*MATCH(Table2[[#This Row],[ID]],$AM$4:AM162,0)+AN162+1,1)</f>
        <v>2</v>
      </c>
      <c r="AO163" s="1" t="str">
        <f>Table2[[#This Row],[ID]]&amp;IF(ISBLANK(Table2[[#This Row],[Uniqueness]]),""," - "&amp;Table2[[#This Row],[Uniqueness]])</f>
        <v>795 kcmil ACSR - 2</v>
      </c>
      <c r="AP163" s="1">
        <f>CONVERT(Table2[[#This Row],[GMR (ft)]],"ft","mm")</f>
        <v>11.43</v>
      </c>
      <c r="AQ163" s="1">
        <f>CONVERT(Table2[[#This Row],[Outer Diameter (in)]],"in","mm")</f>
        <v>28.1432</v>
      </c>
      <c r="AR163" s="1" cm="1">
        <f t="array" ref="AR163">INDEX(Table3[MOT (C)],Table2[[#This Row],[Type Index]])</f>
        <v>95</v>
      </c>
      <c r="AS163" s="1">
        <f>Table2[[#This Row],[DC Resistance @ 20C (Ω/mi)]]/CONVERT(1,"mi","km")</f>
        <v>7.1134462240515395E-2</v>
      </c>
      <c r="AT163" s="1">
        <f>Table2[[#This Row],[Approx Current Carrying Capacity (amps)]]/1000</f>
        <v>0.9</v>
      </c>
      <c r="AU163" s="1">
        <f>Table2[[#This Row],[DC Resistance
@ 20C (Ω/km)]]*(1+Table2[[#This Row],[alpha]]*(Table2[[#This Row],[MOT (C)]]-20))</f>
        <v>9.4118006990425912E-2</v>
      </c>
      <c r="AZ163" s="1"/>
    </row>
    <row r="164" spans="1:52" x14ac:dyDescent="0.25">
      <c r="A164" s="1" t="s">
        <v>66</v>
      </c>
      <c r="B164" s="9">
        <v>795000</v>
      </c>
      <c r="E164" s="1">
        <v>30</v>
      </c>
      <c r="F164" s="1">
        <v>2</v>
      </c>
      <c r="G164" s="1">
        <v>0.1628</v>
      </c>
      <c r="H164" s="1">
        <v>19</v>
      </c>
      <c r="I164" s="1">
        <v>9.7699999999999995E-2</v>
      </c>
      <c r="N164" s="1">
        <v>1.1399999999999999</v>
      </c>
      <c r="O164" s="9">
        <v>38400</v>
      </c>
      <c r="P164" s="1">
        <v>6517</v>
      </c>
      <c r="Q164" s="1">
        <v>910</v>
      </c>
      <c r="R164" s="1">
        <v>3.9300000000000002E-2</v>
      </c>
      <c r="S164" s="1">
        <v>0.11700000000000001</v>
      </c>
      <c r="T164" s="1">
        <v>0.11700000000000001</v>
      </c>
      <c r="U164" s="1">
        <v>0.11700000000000001</v>
      </c>
      <c r="V164" s="1">
        <v>0.11700000000000001</v>
      </c>
      <c r="W164" s="1">
        <v>0.1288</v>
      </c>
      <c r="X164" s="1">
        <v>0.1288</v>
      </c>
      <c r="Y164" s="1">
        <v>0.1288</v>
      </c>
      <c r="Z164" s="1">
        <v>0.1288</v>
      </c>
      <c r="AA164" s="1">
        <v>0.16370000000000001</v>
      </c>
      <c r="AB164" s="1">
        <v>0.32700000000000001</v>
      </c>
      <c r="AC164" s="1">
        <v>0.39300000000000002</v>
      </c>
      <c r="AD164" s="1">
        <v>0.217</v>
      </c>
      <c r="AE164" s="1">
        <v>0.1085</v>
      </c>
      <c r="AF164" s="1">
        <v>9.0399999999999994E-2</v>
      </c>
      <c r="AG164" s="1">
        <f>Table2[[#This Row],[DC]]</f>
        <v>0.11700000000000001</v>
      </c>
      <c r="AH164" s="1">
        <f>Table2[[#This Row],[DC Resistance @ 25C (Ω/mi)]]*(1+Table2[[#This Row],[alpha]]*(20-25))</f>
        <v>0.11447982000000001</v>
      </c>
      <c r="AI164" s="1">
        <f>Table2[[#This Row],[Outside Diameter (in)]]</f>
        <v>1.1399999999999999</v>
      </c>
      <c r="AJ164" s="1">
        <f>Table2[[#This Row],[Geometric Mean
Radius at 60 Cycles (ft)]]</f>
        <v>3.9300000000000002E-2</v>
      </c>
      <c r="AK164" s="1">
        <f>MATCH(Table2[[#This Row],[Type]],Table3[Type],0)</f>
        <v>1</v>
      </c>
      <c r="AL164" s="1" cm="1">
        <f t="array" ref="AL164">INDEX(Table3[alpha],Table2[[#This Row],[Type Index]])</f>
        <v>4.3080000000000002E-3</v>
      </c>
      <c r="AM16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795 kcmil ACSR</v>
      </c>
      <c r="AN164" s="1">
        <f>IFERROR(0*MATCH(Table2[[#This Row],[ID]],$AM$4:AM163,0)+AN163+1,1)</f>
        <v>3</v>
      </c>
      <c r="AO164" s="1" t="str">
        <f>Table2[[#This Row],[ID]]&amp;IF(ISBLANK(Table2[[#This Row],[Uniqueness]]),""," - "&amp;Table2[[#This Row],[Uniqueness]])</f>
        <v>795 kcmil ACSR - 3</v>
      </c>
      <c r="AP164" s="1">
        <f>CONVERT(Table2[[#This Row],[GMR (ft)]],"ft","mm")</f>
        <v>11.97864</v>
      </c>
      <c r="AQ164" s="1">
        <f>CONVERT(Table2[[#This Row],[Outer Diameter (in)]],"in","mm")</f>
        <v>28.956</v>
      </c>
      <c r="AR164" s="1" cm="1">
        <f t="array" ref="AR164">INDEX(Table3[MOT (C)],Table2[[#This Row],[Type Index]])</f>
        <v>95</v>
      </c>
      <c r="AS164" s="1">
        <f>Table2[[#This Row],[DC Resistance @ 20C (Ω/mi)]]/CONVERT(1,"mi","km")</f>
        <v>7.1134462240515395E-2</v>
      </c>
      <c r="AT164" s="1">
        <f>Table2[[#This Row],[Approx Current Carrying Capacity (amps)]]/1000</f>
        <v>0.91</v>
      </c>
      <c r="AU164" s="1">
        <f>Table2[[#This Row],[DC Resistance
@ 20C (Ω/km)]]*(1+Table2[[#This Row],[alpha]]*(Table2[[#This Row],[MOT (C)]]-20))</f>
        <v>9.4118006990425912E-2</v>
      </c>
      <c r="AZ164" s="1"/>
    </row>
    <row r="165" spans="1:52" x14ac:dyDescent="0.25">
      <c r="A165" s="1" t="s">
        <v>66</v>
      </c>
      <c r="B165" s="9">
        <v>715500</v>
      </c>
      <c r="E165" s="1">
        <v>54</v>
      </c>
      <c r="F165" s="1">
        <v>3</v>
      </c>
      <c r="G165" s="1">
        <v>0.11509999999999999</v>
      </c>
      <c r="H165" s="1">
        <v>7</v>
      </c>
      <c r="I165" s="1">
        <v>0.11509999999999999</v>
      </c>
      <c r="N165" s="1">
        <v>1.036</v>
      </c>
      <c r="O165" s="9">
        <v>26300</v>
      </c>
      <c r="P165" s="1">
        <v>4859</v>
      </c>
      <c r="Q165" s="1">
        <v>830</v>
      </c>
      <c r="R165" s="1">
        <v>3.49E-2</v>
      </c>
      <c r="S165" s="1">
        <v>0.13100000000000001</v>
      </c>
      <c r="T165" s="1">
        <v>0.13100000000000001</v>
      </c>
      <c r="U165" s="1">
        <v>0.13100000000000001</v>
      </c>
      <c r="V165" s="1">
        <v>0.13200000000000001</v>
      </c>
      <c r="W165" s="1">
        <v>0.14419999999999999</v>
      </c>
      <c r="X165" s="1">
        <v>0.1452</v>
      </c>
      <c r="Y165" s="1">
        <v>0.1472</v>
      </c>
      <c r="Z165" s="1">
        <v>0.1482</v>
      </c>
      <c r="AA165" s="1">
        <v>0.16969999999999999</v>
      </c>
      <c r="AB165" s="1">
        <v>0.33900000000000002</v>
      </c>
      <c r="AC165" s="1">
        <v>0.40699999999999997</v>
      </c>
      <c r="AD165" s="1">
        <v>0.224</v>
      </c>
      <c r="AE165" s="1">
        <v>0.1119</v>
      </c>
      <c r="AF165" s="1">
        <v>9.3200000000000005E-2</v>
      </c>
      <c r="AG165" s="1">
        <f>Table2[[#This Row],[DC]]</f>
        <v>0.13100000000000001</v>
      </c>
      <c r="AH165" s="1">
        <f>Table2[[#This Row],[DC Resistance @ 25C (Ω/mi)]]*(1+Table2[[#This Row],[alpha]]*(20-25))</f>
        <v>0.12817826000000002</v>
      </c>
      <c r="AI165" s="1">
        <f>Table2[[#This Row],[Outside Diameter (in)]]</f>
        <v>1.036</v>
      </c>
      <c r="AJ165" s="1">
        <f>Table2[[#This Row],[Geometric Mean
Radius at 60 Cycles (ft)]]</f>
        <v>3.49E-2</v>
      </c>
      <c r="AK165" s="1">
        <f>MATCH(Table2[[#This Row],[Type]],Table3[Type],0)</f>
        <v>1</v>
      </c>
      <c r="AL165" s="1" cm="1">
        <f t="array" ref="AL165">INDEX(Table3[alpha],Table2[[#This Row],[Type Index]])</f>
        <v>4.3080000000000002E-3</v>
      </c>
      <c r="AM16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715.5 kcmil ACSR</v>
      </c>
      <c r="AN165" s="1">
        <f>IFERROR(0*MATCH(Table2[[#This Row],[ID]],$AM$4:AM164,0)+AN164+1,1)</f>
        <v>1</v>
      </c>
      <c r="AO165" s="1" t="str">
        <f>Table2[[#This Row],[ID]]&amp;IF(ISBLANK(Table2[[#This Row],[Uniqueness]]),""," - "&amp;Table2[[#This Row],[Uniqueness]])</f>
        <v>715.5 kcmil ACSR - 1</v>
      </c>
      <c r="AP165" s="1">
        <f>CONVERT(Table2[[#This Row],[GMR (ft)]],"ft","mm")</f>
        <v>10.637519999999999</v>
      </c>
      <c r="AQ165" s="1">
        <f>CONVERT(Table2[[#This Row],[Outer Diameter (in)]],"in","mm")</f>
        <v>26.314400000000003</v>
      </c>
      <c r="AR165" s="1" cm="1">
        <f t="array" ref="AR165">INDEX(Table3[MOT (C)],Table2[[#This Row],[Type Index]])</f>
        <v>95</v>
      </c>
      <c r="AS165" s="1">
        <f>Table2[[#This Row],[DC Resistance @ 20C (Ω/mi)]]/CONVERT(1,"mi","km")</f>
        <v>7.9646278235106976E-2</v>
      </c>
      <c r="AT165" s="1">
        <f>Table2[[#This Row],[Approx Current Carrying Capacity (amps)]]/1000</f>
        <v>0.83</v>
      </c>
      <c r="AU165" s="1">
        <f>Table2[[#This Row],[DC Resistance
@ 20C (Ω/km)]]*(1+Table2[[#This Row],[alpha]]*(Table2[[#This Row],[MOT (C)]]-20))</f>
        <v>0.10537999073287004</v>
      </c>
      <c r="AZ165" s="1"/>
    </row>
    <row r="166" spans="1:52" x14ac:dyDescent="0.25">
      <c r="A166" s="1" t="s">
        <v>66</v>
      </c>
      <c r="B166" s="9">
        <v>715500</v>
      </c>
      <c r="E166" s="1">
        <v>26</v>
      </c>
      <c r="F166" s="1">
        <v>2</v>
      </c>
      <c r="G166" s="1">
        <v>0.16589999999999999</v>
      </c>
      <c r="H166" s="1">
        <v>7</v>
      </c>
      <c r="I166" s="1">
        <v>0.129</v>
      </c>
      <c r="N166" s="1">
        <v>1.0509999999999999</v>
      </c>
      <c r="O166" s="9">
        <v>28100</v>
      </c>
      <c r="P166" s="1">
        <v>5193</v>
      </c>
      <c r="Q166" s="1">
        <v>840</v>
      </c>
      <c r="R166" s="1">
        <v>3.5499999999999997E-2</v>
      </c>
      <c r="S166" s="1">
        <v>0.13100000000000001</v>
      </c>
      <c r="T166" s="1">
        <v>0.13100000000000001</v>
      </c>
      <c r="U166" s="1" t="s">
        <v>72</v>
      </c>
      <c r="V166" s="1">
        <v>0.13100000000000001</v>
      </c>
      <c r="W166" s="1">
        <v>0.14419999999999999</v>
      </c>
      <c r="X166" s="1">
        <v>0.14419999999999999</v>
      </c>
      <c r="Y166" s="1">
        <v>0.14419999999999999</v>
      </c>
      <c r="Z166" s="1">
        <v>0.14419999999999999</v>
      </c>
      <c r="AA166" s="1">
        <v>0.16869999999999999</v>
      </c>
      <c r="AB166" s="1">
        <v>0.33700000000000002</v>
      </c>
      <c r="AC166" s="1">
        <v>0.40500000000000003</v>
      </c>
      <c r="AD166" s="1">
        <v>0.223</v>
      </c>
      <c r="AE166" s="1">
        <v>0.1114</v>
      </c>
      <c r="AF166" s="1">
        <v>9.2799999999999994E-2</v>
      </c>
      <c r="AG166" s="1">
        <f>Table2[[#This Row],[DC]]</f>
        <v>0.13100000000000001</v>
      </c>
      <c r="AH166" s="1">
        <f>Table2[[#This Row],[DC Resistance @ 25C (Ω/mi)]]*(1+Table2[[#This Row],[alpha]]*(20-25))</f>
        <v>0.12817826000000002</v>
      </c>
      <c r="AI166" s="1">
        <f>Table2[[#This Row],[Outside Diameter (in)]]</f>
        <v>1.0509999999999999</v>
      </c>
      <c r="AJ166" s="1">
        <f>Table2[[#This Row],[Geometric Mean
Radius at 60 Cycles (ft)]]</f>
        <v>3.5499999999999997E-2</v>
      </c>
      <c r="AK166" s="1">
        <f>MATCH(Table2[[#This Row],[Type]],Table3[Type],0)</f>
        <v>1</v>
      </c>
      <c r="AL166" s="1" cm="1">
        <f t="array" ref="AL166">INDEX(Table3[alpha],Table2[[#This Row],[Type Index]])</f>
        <v>4.3080000000000002E-3</v>
      </c>
      <c r="AM16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715.5 kcmil ACSR</v>
      </c>
      <c r="AN166" s="1">
        <f>IFERROR(0*MATCH(Table2[[#This Row],[ID]],$AM$4:AM165,0)+AN165+1,1)</f>
        <v>2</v>
      </c>
      <c r="AO166" s="1" t="str">
        <f>Table2[[#This Row],[ID]]&amp;IF(ISBLANK(Table2[[#This Row],[Uniqueness]]),""," - "&amp;Table2[[#This Row],[Uniqueness]])</f>
        <v>715.5 kcmil ACSR - 2</v>
      </c>
      <c r="AP166" s="1">
        <f>CONVERT(Table2[[#This Row],[GMR (ft)]],"ft","mm")</f>
        <v>10.820399999999999</v>
      </c>
      <c r="AQ166" s="1">
        <f>CONVERT(Table2[[#This Row],[Outer Diameter (in)]],"in","mm")</f>
        <v>26.695399999999999</v>
      </c>
      <c r="AR166" s="1" cm="1">
        <f t="array" ref="AR166">INDEX(Table3[MOT (C)],Table2[[#This Row],[Type Index]])</f>
        <v>95</v>
      </c>
      <c r="AS166" s="1">
        <f>Table2[[#This Row],[DC Resistance @ 20C (Ω/mi)]]/CONVERT(1,"mi","km")</f>
        <v>7.9646278235106976E-2</v>
      </c>
      <c r="AT166" s="1">
        <f>Table2[[#This Row],[Approx Current Carrying Capacity (amps)]]/1000</f>
        <v>0.84</v>
      </c>
      <c r="AU166" s="1">
        <f>Table2[[#This Row],[DC Resistance
@ 20C (Ω/km)]]*(1+Table2[[#This Row],[alpha]]*(Table2[[#This Row],[MOT (C)]]-20))</f>
        <v>0.10537999073287004</v>
      </c>
      <c r="AZ166" s="1"/>
    </row>
    <row r="167" spans="1:52" x14ac:dyDescent="0.25">
      <c r="A167" s="1" t="s">
        <v>66</v>
      </c>
      <c r="B167" s="9">
        <v>715500</v>
      </c>
      <c r="E167" s="1">
        <v>30</v>
      </c>
      <c r="F167" s="1">
        <v>2</v>
      </c>
      <c r="G167" s="1">
        <v>0.15440000000000001</v>
      </c>
      <c r="H167" s="1">
        <v>19</v>
      </c>
      <c r="I167" s="1">
        <v>9.2600000000000002E-2</v>
      </c>
      <c r="N167" s="1">
        <v>1.081</v>
      </c>
      <c r="O167" s="9">
        <v>34600</v>
      </c>
      <c r="P167" s="1">
        <v>5865</v>
      </c>
      <c r="Q167" s="1">
        <v>840</v>
      </c>
      <c r="R167" s="1">
        <v>3.7199999999999997E-2</v>
      </c>
      <c r="S167" s="1">
        <v>0.13100000000000001</v>
      </c>
      <c r="T167" s="1">
        <v>0.13100000000000001</v>
      </c>
      <c r="U167" s="1">
        <v>0.13100000000000001</v>
      </c>
      <c r="V167" s="1">
        <v>0.13100000000000001</v>
      </c>
      <c r="W167" s="1">
        <v>0.14419999999999999</v>
      </c>
      <c r="X167" s="1">
        <v>0.14419999999999999</v>
      </c>
      <c r="Y167" s="1">
        <v>0.14419999999999999</v>
      </c>
      <c r="Z167" s="1">
        <v>0.14419999999999999</v>
      </c>
      <c r="AA167" s="1">
        <v>0.16639999999999999</v>
      </c>
      <c r="AB167" s="1">
        <v>0.33300000000000002</v>
      </c>
      <c r="AC167" s="1">
        <v>0.39900000000000002</v>
      </c>
      <c r="AD167" s="1">
        <v>0.221</v>
      </c>
      <c r="AE167" s="1">
        <v>0.1104</v>
      </c>
      <c r="AF167" s="1">
        <v>9.1999999999999998E-2</v>
      </c>
      <c r="AG167" s="1">
        <f>Table2[[#This Row],[DC]]</f>
        <v>0.13100000000000001</v>
      </c>
      <c r="AH167" s="1">
        <f>Table2[[#This Row],[DC Resistance @ 25C (Ω/mi)]]*(1+Table2[[#This Row],[alpha]]*(20-25))</f>
        <v>0.12817826000000002</v>
      </c>
      <c r="AI167" s="1">
        <f>Table2[[#This Row],[Outside Diameter (in)]]</f>
        <v>1.081</v>
      </c>
      <c r="AJ167" s="1">
        <f>Table2[[#This Row],[Geometric Mean
Radius at 60 Cycles (ft)]]</f>
        <v>3.7199999999999997E-2</v>
      </c>
      <c r="AK167" s="1">
        <f>MATCH(Table2[[#This Row],[Type]],Table3[Type],0)</f>
        <v>1</v>
      </c>
      <c r="AL167" s="1" cm="1">
        <f t="array" ref="AL167">INDEX(Table3[alpha],Table2[[#This Row],[Type Index]])</f>
        <v>4.3080000000000002E-3</v>
      </c>
      <c r="AM16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715.5 kcmil ACSR</v>
      </c>
      <c r="AN167" s="1">
        <f>IFERROR(0*MATCH(Table2[[#This Row],[ID]],$AM$4:AM166,0)+AN166+1,1)</f>
        <v>3</v>
      </c>
      <c r="AO167" s="1" t="str">
        <f>Table2[[#This Row],[ID]]&amp;IF(ISBLANK(Table2[[#This Row],[Uniqueness]]),""," - "&amp;Table2[[#This Row],[Uniqueness]])</f>
        <v>715.5 kcmil ACSR - 3</v>
      </c>
      <c r="AP167" s="1">
        <f>CONVERT(Table2[[#This Row],[GMR (ft)]],"ft","mm")</f>
        <v>11.338559999999999</v>
      </c>
      <c r="AQ167" s="1">
        <f>CONVERT(Table2[[#This Row],[Outer Diameter (in)]],"in","mm")</f>
        <v>27.4574</v>
      </c>
      <c r="AR167" s="1" cm="1">
        <f t="array" ref="AR167">INDEX(Table3[MOT (C)],Table2[[#This Row],[Type Index]])</f>
        <v>95</v>
      </c>
      <c r="AS167" s="1">
        <f>Table2[[#This Row],[DC Resistance @ 20C (Ω/mi)]]/CONVERT(1,"mi","km")</f>
        <v>7.9646278235106976E-2</v>
      </c>
      <c r="AT167" s="1">
        <f>Table2[[#This Row],[Approx Current Carrying Capacity (amps)]]/1000</f>
        <v>0.84</v>
      </c>
      <c r="AU167" s="1">
        <f>Table2[[#This Row],[DC Resistance
@ 20C (Ω/km)]]*(1+Table2[[#This Row],[alpha]]*(Table2[[#This Row],[MOT (C)]]-20))</f>
        <v>0.10537999073287004</v>
      </c>
      <c r="AZ167" s="1"/>
    </row>
    <row r="168" spans="1:52" x14ac:dyDescent="0.25">
      <c r="A168" s="1" t="s">
        <v>66</v>
      </c>
      <c r="B168" s="9">
        <v>666600</v>
      </c>
      <c r="E168" s="1">
        <v>54</v>
      </c>
      <c r="F168" s="1">
        <v>3</v>
      </c>
      <c r="G168" s="1">
        <v>0.1111</v>
      </c>
      <c r="H168" s="1">
        <v>7</v>
      </c>
      <c r="I168" s="1">
        <v>0.1111</v>
      </c>
      <c r="N168" s="1">
        <v>1</v>
      </c>
      <c r="O168" s="9">
        <v>24500</v>
      </c>
      <c r="P168" s="1">
        <v>4527</v>
      </c>
      <c r="Q168" s="1">
        <v>800</v>
      </c>
      <c r="R168" s="1">
        <v>3.3700000000000001E-2</v>
      </c>
      <c r="S168" s="1">
        <v>0.14000000000000001</v>
      </c>
      <c r="T168" s="1">
        <v>0.14000000000000001</v>
      </c>
      <c r="U168" s="1">
        <v>0.14099999999999999</v>
      </c>
      <c r="V168" s="1">
        <v>0.14099999999999999</v>
      </c>
      <c r="W168" s="1">
        <v>0.15409999999999999</v>
      </c>
      <c r="X168" s="1">
        <v>0.15709999999999999</v>
      </c>
      <c r="Y168" s="1">
        <v>0.15909999999999999</v>
      </c>
      <c r="Z168" s="1">
        <v>0.16009999999999999</v>
      </c>
      <c r="AA168" s="1">
        <v>0.17150000000000001</v>
      </c>
      <c r="AB168" s="1">
        <v>0.34300000000000003</v>
      </c>
      <c r="AC168" s="1">
        <v>0.41199999999999998</v>
      </c>
      <c r="AD168" s="1">
        <v>0.22600000000000001</v>
      </c>
      <c r="AE168" s="1">
        <v>0.1132</v>
      </c>
      <c r="AF168" s="1">
        <v>9.4299999999999995E-2</v>
      </c>
      <c r="AG168" s="1">
        <f>Table2[[#This Row],[DC]]</f>
        <v>0.14000000000000001</v>
      </c>
      <c r="AH168" s="1">
        <f>Table2[[#This Row],[DC Resistance @ 25C (Ω/mi)]]*(1+Table2[[#This Row],[alpha]]*(20-25))</f>
        <v>0.13698440000000001</v>
      </c>
      <c r="AI168" s="1">
        <f>Table2[[#This Row],[Outside Diameter (in)]]</f>
        <v>1</v>
      </c>
      <c r="AJ168" s="1">
        <f>Table2[[#This Row],[Geometric Mean
Radius at 60 Cycles (ft)]]</f>
        <v>3.3700000000000001E-2</v>
      </c>
      <c r="AK168" s="1">
        <f>MATCH(Table2[[#This Row],[Type]],Table3[Type],0)</f>
        <v>1</v>
      </c>
      <c r="AL168" s="1" cm="1">
        <f t="array" ref="AL168">INDEX(Table3[alpha],Table2[[#This Row],[Type Index]])</f>
        <v>4.3080000000000002E-3</v>
      </c>
      <c r="AM16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666.6 kcmil ACSR</v>
      </c>
      <c r="AO168" s="1" t="str">
        <f>Table2[[#This Row],[ID]]&amp;IF(ISBLANK(Table2[[#This Row],[Uniqueness]]),""," - "&amp;Table2[[#This Row],[Uniqueness]])</f>
        <v>666.6 kcmil ACSR</v>
      </c>
      <c r="AP168" s="1">
        <f>CONVERT(Table2[[#This Row],[GMR (ft)]],"ft","mm")</f>
        <v>10.27176</v>
      </c>
      <c r="AQ168" s="1">
        <f>CONVERT(Table2[[#This Row],[Outer Diameter (in)]],"in","mm")</f>
        <v>25.4</v>
      </c>
      <c r="AR168" s="1" cm="1">
        <f t="array" ref="AR168">INDEX(Table3[MOT (C)],Table2[[#This Row],[Type Index]])</f>
        <v>95</v>
      </c>
      <c r="AS168" s="1">
        <f>Table2[[#This Row],[DC Resistance @ 20C (Ω/mi)]]/CONVERT(1,"mi","km")</f>
        <v>8.5118159945915844E-2</v>
      </c>
      <c r="AT168" s="1">
        <f>Table2[[#This Row],[Approx Current Carrying Capacity (amps)]]/1000</f>
        <v>0.8</v>
      </c>
      <c r="AU168" s="1">
        <f>Table2[[#This Row],[DC Resistance
@ 20C (Ω/km)]]*(1+Table2[[#This Row],[alpha]]*(Table2[[#This Row],[MOT (C)]]-20))</f>
        <v>0.11261983742444125</v>
      </c>
      <c r="AZ168" s="1"/>
    </row>
    <row r="169" spans="1:52" x14ac:dyDescent="0.25">
      <c r="A169" s="1" t="s">
        <v>66</v>
      </c>
      <c r="B169" s="9">
        <v>636000</v>
      </c>
      <c r="E169" s="1">
        <v>54</v>
      </c>
      <c r="F169" s="1">
        <v>3</v>
      </c>
      <c r="G169" s="1">
        <v>0.1085</v>
      </c>
      <c r="H169" s="1">
        <v>7</v>
      </c>
      <c r="I169" s="1">
        <v>0.1085</v>
      </c>
      <c r="N169" s="1">
        <v>0.97699999999999998</v>
      </c>
      <c r="O169" s="9">
        <v>23600</v>
      </c>
      <c r="P169" s="1">
        <v>4319</v>
      </c>
      <c r="Q169" s="1">
        <v>770</v>
      </c>
      <c r="R169" s="1">
        <v>3.2899999999999999E-2</v>
      </c>
      <c r="S169" s="1">
        <v>0.14699999999999999</v>
      </c>
      <c r="T169" s="1">
        <v>0.14699999999999999</v>
      </c>
      <c r="U169" s="1">
        <v>0.14799999999999999</v>
      </c>
      <c r="V169" s="1">
        <v>0.14799999999999999</v>
      </c>
      <c r="W169" s="1">
        <v>0.1618</v>
      </c>
      <c r="X169" s="1">
        <v>0.1638</v>
      </c>
      <c r="Y169" s="1">
        <v>0.1678</v>
      </c>
      <c r="Z169" s="1">
        <v>0.16880000000000001</v>
      </c>
      <c r="AA169" s="1">
        <v>0.1726</v>
      </c>
      <c r="AB169" s="1">
        <v>0.34499999999999997</v>
      </c>
      <c r="AC169" s="1">
        <v>0.41399999999999998</v>
      </c>
      <c r="AD169" s="1">
        <v>0.22800000000000001</v>
      </c>
      <c r="AE169" s="1">
        <v>0.114</v>
      </c>
      <c r="AF169" s="1">
        <v>9.5000000000000001E-2</v>
      </c>
      <c r="AG169" s="1">
        <f>Table2[[#This Row],[DC]]</f>
        <v>0.14699999999999999</v>
      </c>
      <c r="AH169" s="1">
        <f>Table2[[#This Row],[DC Resistance @ 25C (Ω/mi)]]*(1+Table2[[#This Row],[alpha]]*(20-25))</f>
        <v>0.14383362</v>
      </c>
      <c r="AI169" s="1">
        <f>Table2[[#This Row],[Outside Diameter (in)]]</f>
        <v>0.97699999999999998</v>
      </c>
      <c r="AJ169" s="1">
        <f>Table2[[#This Row],[Geometric Mean
Radius at 60 Cycles (ft)]]</f>
        <v>3.2899999999999999E-2</v>
      </c>
      <c r="AK169" s="1">
        <f>MATCH(Table2[[#This Row],[Type]],Table3[Type],0)</f>
        <v>1</v>
      </c>
      <c r="AL169" s="1" cm="1">
        <f t="array" ref="AL169">INDEX(Table3[alpha],Table2[[#This Row],[Type Index]])</f>
        <v>4.3080000000000002E-3</v>
      </c>
      <c r="AM16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636 kcmil ACSR</v>
      </c>
      <c r="AO169" s="1" t="str">
        <f>Table2[[#This Row],[ID]]&amp;IF(ISBLANK(Table2[[#This Row],[Uniqueness]]),""," - "&amp;Table2[[#This Row],[Uniqueness]])</f>
        <v>636 kcmil ACSR</v>
      </c>
      <c r="AP169" s="1">
        <f>CONVERT(Table2[[#This Row],[GMR (ft)]],"ft","mm")</f>
        <v>10.02792</v>
      </c>
      <c r="AQ169" s="1">
        <f>CONVERT(Table2[[#This Row],[Outer Diameter (in)]],"in","mm")</f>
        <v>24.815799999999999</v>
      </c>
      <c r="AR169" s="1" cm="1">
        <f t="array" ref="AR169">INDEX(Table3[MOT (C)],Table2[[#This Row],[Type Index]])</f>
        <v>95</v>
      </c>
      <c r="AS169" s="1">
        <f>Table2[[#This Row],[DC Resistance @ 20C (Ω/mi)]]/CONVERT(1,"mi","km")</f>
        <v>8.9374067943211635E-2</v>
      </c>
      <c r="AT169" s="1">
        <f>Table2[[#This Row],[Approx Current Carrying Capacity (amps)]]/1000</f>
        <v>0.77</v>
      </c>
      <c r="AU169" s="1">
        <f>Table2[[#This Row],[DC Resistance
@ 20C (Ω/km)]]*(1+Table2[[#This Row],[alpha]]*(Table2[[#This Row],[MOT (C)]]-20))</f>
        <v>0.11825082929566332</v>
      </c>
      <c r="AZ169" s="1"/>
    </row>
    <row r="170" spans="1:52" x14ac:dyDescent="0.25">
      <c r="A170" s="1" t="s">
        <v>66</v>
      </c>
      <c r="B170" s="1">
        <v>636</v>
      </c>
      <c r="E170" s="1">
        <v>26</v>
      </c>
      <c r="F170" s="1">
        <v>2</v>
      </c>
      <c r="G170" s="1">
        <v>0.15640000000000001</v>
      </c>
      <c r="H170" s="1">
        <v>7</v>
      </c>
      <c r="I170" s="1">
        <v>0.1216</v>
      </c>
      <c r="N170" s="1">
        <v>0.99</v>
      </c>
      <c r="O170" s="9">
        <v>25000</v>
      </c>
      <c r="P170" s="1">
        <v>4616</v>
      </c>
      <c r="Q170" s="1">
        <v>780</v>
      </c>
      <c r="R170" s="1">
        <v>3.3500000000000002E-2</v>
      </c>
      <c r="S170" s="1">
        <v>0.14699999999999999</v>
      </c>
      <c r="T170" s="1">
        <v>0.14699999999999999</v>
      </c>
      <c r="U170" s="1">
        <v>0.14699999999999999</v>
      </c>
      <c r="V170" s="1">
        <v>0.14699999999999999</v>
      </c>
      <c r="W170" s="1">
        <v>0.1618</v>
      </c>
      <c r="X170" s="1">
        <v>0.1618</v>
      </c>
      <c r="Y170" s="1">
        <v>0.1618</v>
      </c>
      <c r="Z170" s="1">
        <v>0.1618</v>
      </c>
      <c r="AA170" s="1">
        <v>0.17180000000000001</v>
      </c>
      <c r="AB170" s="1">
        <v>0.34399999999999997</v>
      </c>
      <c r="AC170" s="1">
        <v>0.41199999999999998</v>
      </c>
      <c r="AD170" s="1">
        <v>0.22700000000000001</v>
      </c>
      <c r="AE170" s="1">
        <v>0.1135</v>
      </c>
      <c r="AF170" s="1">
        <v>9.4600000000000004E-2</v>
      </c>
      <c r="AG170" s="1">
        <f>Table2[[#This Row],[DC]]</f>
        <v>0.14699999999999999</v>
      </c>
      <c r="AH170" s="1">
        <f>Table2[[#This Row],[DC Resistance @ 25C (Ω/mi)]]*(1+Table2[[#This Row],[alpha]]*(20-25))</f>
        <v>0.14383362</v>
      </c>
      <c r="AI170" s="1">
        <f>Table2[[#This Row],[Outside Diameter (in)]]</f>
        <v>0.99</v>
      </c>
      <c r="AJ170" s="1">
        <f>Table2[[#This Row],[Geometric Mean
Radius at 60 Cycles (ft)]]</f>
        <v>3.3500000000000002E-2</v>
      </c>
      <c r="AK170" s="1">
        <f>MATCH(Table2[[#This Row],[Type]],Table3[Type],0)</f>
        <v>1</v>
      </c>
      <c r="AL170" s="1" cm="1">
        <f t="array" ref="AL170">INDEX(Table3[alpha],Table2[[#This Row],[Type Index]])</f>
        <v>4.3080000000000002E-3</v>
      </c>
      <c r="AM17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0.636 kcmil ACSR</v>
      </c>
      <c r="AN170" s="1">
        <f>IFERROR(0*MATCH(Table2[[#This Row],[ID]],$AM$4:AM169,0)+AN169+1,1)</f>
        <v>1</v>
      </c>
      <c r="AO170" s="1" t="str">
        <f>Table2[[#This Row],[ID]]&amp;IF(ISBLANK(Table2[[#This Row],[Uniqueness]]),""," - "&amp;Table2[[#This Row],[Uniqueness]])</f>
        <v>0.636 kcmil ACSR - 1</v>
      </c>
      <c r="AP170" s="1">
        <f>CONVERT(Table2[[#This Row],[GMR (ft)]],"ft","mm")</f>
        <v>10.210800000000001</v>
      </c>
      <c r="AQ170" s="1">
        <f>CONVERT(Table2[[#This Row],[Outer Diameter (in)]],"in","mm")</f>
        <v>25.146000000000001</v>
      </c>
      <c r="AR170" s="1" cm="1">
        <f t="array" ref="AR170">INDEX(Table3[MOT (C)],Table2[[#This Row],[Type Index]])</f>
        <v>95</v>
      </c>
      <c r="AS170" s="1">
        <f>Table2[[#This Row],[DC Resistance @ 20C (Ω/mi)]]/CONVERT(1,"mi","km")</f>
        <v>8.9374067943211635E-2</v>
      </c>
      <c r="AT170" s="1">
        <f>Table2[[#This Row],[Approx Current Carrying Capacity (amps)]]/1000</f>
        <v>0.78</v>
      </c>
      <c r="AU170" s="1">
        <f>Table2[[#This Row],[DC Resistance
@ 20C (Ω/km)]]*(1+Table2[[#This Row],[alpha]]*(Table2[[#This Row],[MOT (C)]]-20))</f>
        <v>0.11825082929566332</v>
      </c>
      <c r="AZ170" s="1"/>
    </row>
    <row r="171" spans="1:52" x14ac:dyDescent="0.25">
      <c r="A171" s="1" t="s">
        <v>66</v>
      </c>
      <c r="B171" s="1">
        <v>636</v>
      </c>
      <c r="E171" s="1">
        <v>30</v>
      </c>
      <c r="F171" s="1">
        <v>2</v>
      </c>
      <c r="G171" s="1">
        <v>0.14560000000000001</v>
      </c>
      <c r="H171" s="1">
        <v>19</v>
      </c>
      <c r="I171" s="1">
        <v>8.7400000000000005E-2</v>
      </c>
      <c r="N171" s="1">
        <v>1.0189999999999999</v>
      </c>
      <c r="O171" s="9">
        <v>31500</v>
      </c>
      <c r="P171" s="1">
        <v>5213</v>
      </c>
      <c r="Q171" s="1">
        <v>780</v>
      </c>
      <c r="R171" s="1">
        <v>3.5099999999999999E-2</v>
      </c>
      <c r="S171" s="1">
        <v>0.14699999999999999</v>
      </c>
      <c r="T171" s="1">
        <v>0.14699999999999999</v>
      </c>
      <c r="U171" s="1">
        <v>0.14699999999999999</v>
      </c>
      <c r="V171" s="1">
        <v>0.14699999999999999</v>
      </c>
      <c r="W171" s="1">
        <v>0.1618</v>
      </c>
      <c r="X171" s="1">
        <v>0.1618</v>
      </c>
      <c r="Y171" s="1">
        <v>0.1618</v>
      </c>
      <c r="Z171" s="1">
        <v>0.1618</v>
      </c>
      <c r="AA171" s="1">
        <v>0.16930000000000001</v>
      </c>
      <c r="AB171" s="1">
        <v>0.33900000000000002</v>
      </c>
      <c r="AC171" s="1">
        <v>0.40600000000000003</v>
      </c>
      <c r="AD171" s="1">
        <v>0.22500000000000001</v>
      </c>
      <c r="AE171" s="1">
        <v>0.1125</v>
      </c>
      <c r="AF171" s="1">
        <v>9.3700000000000006E-2</v>
      </c>
      <c r="AG171" s="1">
        <f>Table2[[#This Row],[DC]]</f>
        <v>0.14699999999999999</v>
      </c>
      <c r="AH171" s="1">
        <f>Table2[[#This Row],[DC Resistance @ 25C (Ω/mi)]]*(1+Table2[[#This Row],[alpha]]*(20-25))</f>
        <v>0.14383362</v>
      </c>
      <c r="AI171" s="1">
        <f>Table2[[#This Row],[Outside Diameter (in)]]</f>
        <v>1.0189999999999999</v>
      </c>
      <c r="AJ171" s="1">
        <f>Table2[[#This Row],[Geometric Mean
Radius at 60 Cycles (ft)]]</f>
        <v>3.5099999999999999E-2</v>
      </c>
      <c r="AK171" s="1">
        <f>MATCH(Table2[[#This Row],[Type]],Table3[Type],0)</f>
        <v>1</v>
      </c>
      <c r="AL171" s="1" cm="1">
        <f t="array" ref="AL171">INDEX(Table3[alpha],Table2[[#This Row],[Type Index]])</f>
        <v>4.3080000000000002E-3</v>
      </c>
      <c r="AM17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0.636 kcmil ACSR</v>
      </c>
      <c r="AN171" s="1">
        <f>IFERROR(0*MATCH(Table2[[#This Row],[ID]],$AM$4:AM170,0)+AN170+1,1)</f>
        <v>2</v>
      </c>
      <c r="AO171" s="1" t="str">
        <f>Table2[[#This Row],[ID]]&amp;IF(ISBLANK(Table2[[#This Row],[Uniqueness]]),""," - "&amp;Table2[[#This Row],[Uniqueness]])</f>
        <v>0.636 kcmil ACSR - 2</v>
      </c>
      <c r="AP171" s="1">
        <f>CONVERT(Table2[[#This Row],[GMR (ft)]],"ft","mm")</f>
        <v>10.69848</v>
      </c>
      <c r="AQ171" s="1">
        <f>CONVERT(Table2[[#This Row],[Outer Diameter (in)]],"in","mm")</f>
        <v>25.8826</v>
      </c>
      <c r="AR171" s="1" cm="1">
        <f t="array" ref="AR171">INDEX(Table3[MOT (C)],Table2[[#This Row],[Type Index]])</f>
        <v>95</v>
      </c>
      <c r="AS171" s="1">
        <f>Table2[[#This Row],[DC Resistance @ 20C (Ω/mi)]]/CONVERT(1,"mi","km")</f>
        <v>8.9374067943211635E-2</v>
      </c>
      <c r="AT171" s="1">
        <f>Table2[[#This Row],[Approx Current Carrying Capacity (amps)]]/1000</f>
        <v>0.78</v>
      </c>
      <c r="AU171" s="1">
        <f>Table2[[#This Row],[DC Resistance
@ 20C (Ω/km)]]*(1+Table2[[#This Row],[alpha]]*(Table2[[#This Row],[MOT (C)]]-20))</f>
        <v>0.11825082929566332</v>
      </c>
      <c r="AZ171" s="1"/>
    </row>
    <row r="172" spans="1:52" x14ac:dyDescent="0.25">
      <c r="A172" s="1" t="s">
        <v>66</v>
      </c>
      <c r="B172" s="9">
        <v>605000</v>
      </c>
      <c r="E172" s="1">
        <v>54</v>
      </c>
      <c r="F172" s="1">
        <v>3</v>
      </c>
      <c r="G172" s="1">
        <v>0.10589999999999999</v>
      </c>
      <c r="H172" s="1">
        <v>7</v>
      </c>
      <c r="I172" s="1">
        <v>0.10589999999999999</v>
      </c>
      <c r="N172" s="1">
        <v>0.95299999999999996</v>
      </c>
      <c r="O172" s="9">
        <v>22500</v>
      </c>
      <c r="P172" s="1">
        <v>4109</v>
      </c>
      <c r="Q172" s="1">
        <v>750</v>
      </c>
      <c r="R172" s="1">
        <v>3.2099999999999997E-2</v>
      </c>
      <c r="S172" s="1">
        <v>0.154</v>
      </c>
      <c r="T172" s="1">
        <v>0.155</v>
      </c>
      <c r="U172" s="1">
        <v>0.155</v>
      </c>
      <c r="V172" s="1">
        <v>0.155</v>
      </c>
      <c r="W172" s="1">
        <v>0.16950000000000001</v>
      </c>
      <c r="X172" s="1">
        <v>0.17150000000000001</v>
      </c>
      <c r="Y172" s="1">
        <v>0.17549999999999999</v>
      </c>
      <c r="Z172" s="1">
        <v>0.17749999999999999</v>
      </c>
      <c r="AA172" s="1">
        <v>0.1739</v>
      </c>
      <c r="AB172" s="1">
        <v>0.34799999999999998</v>
      </c>
      <c r="AC172" s="1">
        <v>0.41699999999999998</v>
      </c>
      <c r="AD172" s="1">
        <v>0.23</v>
      </c>
      <c r="AE172" s="1">
        <v>0.1149</v>
      </c>
      <c r="AF172" s="1">
        <v>9.5699999999999993E-2</v>
      </c>
      <c r="AG172" s="1">
        <f>Table2[[#This Row],[DC]]</f>
        <v>0.154</v>
      </c>
      <c r="AH172" s="1">
        <f>Table2[[#This Row],[DC Resistance @ 25C (Ω/mi)]]*(1+Table2[[#This Row],[alpha]]*(20-25))</f>
        <v>0.15068283999999998</v>
      </c>
      <c r="AI172" s="1">
        <f>Table2[[#This Row],[Outside Diameter (in)]]</f>
        <v>0.95299999999999996</v>
      </c>
      <c r="AJ172" s="1">
        <f>Table2[[#This Row],[Geometric Mean
Radius at 60 Cycles (ft)]]</f>
        <v>3.2099999999999997E-2</v>
      </c>
      <c r="AK172" s="1">
        <f>MATCH(Table2[[#This Row],[Type]],Table3[Type],0)</f>
        <v>1</v>
      </c>
      <c r="AL172" s="1" cm="1">
        <f t="array" ref="AL172">INDEX(Table3[alpha],Table2[[#This Row],[Type Index]])</f>
        <v>4.3080000000000002E-3</v>
      </c>
      <c r="AM17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605 kcmil ACSR</v>
      </c>
      <c r="AN172" s="1">
        <f>IFERROR(0*MATCH(Table2[[#This Row],[ID]],$AM$4:AM171,0)+AN171+1,1)</f>
        <v>1</v>
      </c>
      <c r="AO172" s="1" t="str">
        <f>Table2[[#This Row],[ID]]&amp;IF(ISBLANK(Table2[[#This Row],[Uniqueness]]),""," - "&amp;Table2[[#This Row],[Uniqueness]])</f>
        <v>605 kcmil ACSR - 1</v>
      </c>
      <c r="AP172" s="1">
        <f>CONVERT(Table2[[#This Row],[GMR (ft)]],"ft","mm")</f>
        <v>9.7840799999999994</v>
      </c>
      <c r="AQ172" s="1">
        <f>CONVERT(Table2[[#This Row],[Outer Diameter (in)]],"in","mm")</f>
        <v>24.206199999999999</v>
      </c>
      <c r="AR172" s="1" cm="1">
        <f t="array" ref="AR172">INDEX(Table3[MOT (C)],Table2[[#This Row],[Type Index]])</f>
        <v>95</v>
      </c>
      <c r="AS172" s="1">
        <f>Table2[[#This Row],[DC Resistance @ 20C (Ω/mi)]]/CONVERT(1,"mi","km")</f>
        <v>9.3629975940507426E-2</v>
      </c>
      <c r="AT172" s="1">
        <f>Table2[[#This Row],[Approx Current Carrying Capacity (amps)]]/1000</f>
        <v>0.75</v>
      </c>
      <c r="AU172" s="1">
        <f>Table2[[#This Row],[DC Resistance
@ 20C (Ω/km)]]*(1+Table2[[#This Row],[alpha]]*(Table2[[#This Row],[MOT (C)]]-20))</f>
        <v>0.12388182116688537</v>
      </c>
      <c r="AZ172" s="1"/>
    </row>
    <row r="173" spans="1:52" x14ac:dyDescent="0.25">
      <c r="A173" s="1" t="s">
        <v>66</v>
      </c>
      <c r="B173" s="9">
        <v>605000</v>
      </c>
      <c r="E173" s="1">
        <v>26</v>
      </c>
      <c r="F173" s="1">
        <v>2</v>
      </c>
      <c r="G173" s="1">
        <v>0.1525</v>
      </c>
      <c r="H173" s="1">
        <v>7</v>
      </c>
      <c r="I173" s="1">
        <v>0.1186</v>
      </c>
      <c r="N173" s="1">
        <v>0.96599999999999997</v>
      </c>
      <c r="O173" s="9">
        <v>24100</v>
      </c>
      <c r="P173" s="1">
        <v>4391</v>
      </c>
      <c r="Q173" s="1">
        <v>760</v>
      </c>
      <c r="R173" s="1">
        <v>3.27E-2</v>
      </c>
      <c r="S173" s="1">
        <v>0.154</v>
      </c>
      <c r="T173" s="1">
        <v>0.154</v>
      </c>
      <c r="U173" s="1">
        <v>0.154</v>
      </c>
      <c r="V173" s="1">
        <v>0.154</v>
      </c>
      <c r="W173" s="1">
        <v>0.17</v>
      </c>
      <c r="X173" s="1">
        <v>0.17199999999999999</v>
      </c>
      <c r="Y173" s="1">
        <v>0.17199999999999999</v>
      </c>
      <c r="Z173" s="1">
        <v>0.17199999999999999</v>
      </c>
      <c r="AA173" s="1">
        <v>0.17299999999999999</v>
      </c>
      <c r="AB173" s="1">
        <v>0.34599999999999997</v>
      </c>
      <c r="AC173" s="1">
        <v>0.41499999999999998</v>
      </c>
      <c r="AD173" s="1">
        <v>0.22900000000000001</v>
      </c>
      <c r="AE173" s="1">
        <v>0.1144</v>
      </c>
      <c r="AF173" s="1">
        <v>9.5299999999999996E-2</v>
      </c>
      <c r="AG173" s="1">
        <f>Table2[[#This Row],[DC]]</f>
        <v>0.154</v>
      </c>
      <c r="AH173" s="1">
        <f>Table2[[#This Row],[DC Resistance @ 25C (Ω/mi)]]*(1+Table2[[#This Row],[alpha]]*(20-25))</f>
        <v>0.15068283999999998</v>
      </c>
      <c r="AI173" s="1">
        <f>Table2[[#This Row],[Outside Diameter (in)]]</f>
        <v>0.96599999999999997</v>
      </c>
      <c r="AJ173" s="1">
        <f>Table2[[#This Row],[Geometric Mean
Radius at 60 Cycles (ft)]]</f>
        <v>3.27E-2</v>
      </c>
      <c r="AK173" s="1">
        <f>MATCH(Table2[[#This Row],[Type]],Table3[Type],0)</f>
        <v>1</v>
      </c>
      <c r="AL173" s="1" cm="1">
        <f t="array" ref="AL173">INDEX(Table3[alpha],Table2[[#This Row],[Type Index]])</f>
        <v>4.3080000000000002E-3</v>
      </c>
      <c r="AM17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605 kcmil ACSR</v>
      </c>
      <c r="AN173" s="1">
        <f>IFERROR(0*MATCH(Table2[[#This Row],[ID]],$AM$4:AM172,0)+AN172+1,1)</f>
        <v>2</v>
      </c>
      <c r="AO173" s="1" t="str">
        <f>Table2[[#This Row],[ID]]&amp;IF(ISBLANK(Table2[[#This Row],[Uniqueness]]),""," - "&amp;Table2[[#This Row],[Uniqueness]])</f>
        <v>605 kcmil ACSR - 2</v>
      </c>
      <c r="AP173" s="1">
        <f>CONVERT(Table2[[#This Row],[GMR (ft)]],"ft","mm")</f>
        <v>9.9669600000000003</v>
      </c>
      <c r="AQ173" s="1">
        <f>CONVERT(Table2[[#This Row],[Outer Diameter (in)]],"in","mm")</f>
        <v>24.5364</v>
      </c>
      <c r="AR173" s="1" cm="1">
        <f t="array" ref="AR173">INDEX(Table3[MOT (C)],Table2[[#This Row],[Type Index]])</f>
        <v>95</v>
      </c>
      <c r="AS173" s="1">
        <f>Table2[[#This Row],[DC Resistance @ 20C (Ω/mi)]]/CONVERT(1,"mi","km")</f>
        <v>9.3629975940507426E-2</v>
      </c>
      <c r="AT173" s="1">
        <f>Table2[[#This Row],[Approx Current Carrying Capacity (amps)]]/1000</f>
        <v>0.76</v>
      </c>
      <c r="AU173" s="1">
        <f>Table2[[#This Row],[DC Resistance
@ 20C (Ω/km)]]*(1+Table2[[#This Row],[alpha]]*(Table2[[#This Row],[MOT (C)]]-20))</f>
        <v>0.12388182116688537</v>
      </c>
      <c r="AZ173" s="1"/>
    </row>
    <row r="174" spans="1:52" x14ac:dyDescent="0.25">
      <c r="A174" s="1" t="s">
        <v>66</v>
      </c>
      <c r="B174" s="9">
        <v>556500</v>
      </c>
      <c r="E174" s="1">
        <v>26</v>
      </c>
      <c r="F174" s="1">
        <v>2</v>
      </c>
      <c r="G174" s="1">
        <v>0.14630000000000001</v>
      </c>
      <c r="H174" s="1">
        <v>7</v>
      </c>
      <c r="I174" s="1">
        <v>0.1138</v>
      </c>
      <c r="N174" s="1">
        <v>0.92700000000000005</v>
      </c>
      <c r="O174" s="9">
        <v>22400</v>
      </c>
      <c r="P174" s="1">
        <v>4039</v>
      </c>
      <c r="Q174" s="1">
        <v>730</v>
      </c>
      <c r="R174" s="1">
        <v>3.1300000000000001E-2</v>
      </c>
      <c r="S174" s="1">
        <v>0.16800000000000001</v>
      </c>
      <c r="T174" s="1">
        <v>0.16800000000000001</v>
      </c>
      <c r="U174" s="1">
        <v>0.16800000000000001</v>
      </c>
      <c r="V174" s="1">
        <v>0.16800000000000001</v>
      </c>
      <c r="W174" s="1">
        <v>0.18490000000000001</v>
      </c>
      <c r="X174" s="1">
        <v>0.18590000000000001</v>
      </c>
      <c r="Y174" s="1">
        <v>0.18590000000000001</v>
      </c>
      <c r="Z174" s="1">
        <v>0.18590000000000001</v>
      </c>
      <c r="AA174" s="1">
        <v>0.17510000000000001</v>
      </c>
      <c r="AB174" s="1">
        <v>0.35</v>
      </c>
      <c r="AC174" s="1">
        <v>0.42</v>
      </c>
      <c r="AD174" s="1">
        <v>0.23200000000000001</v>
      </c>
      <c r="AE174" s="1">
        <v>0.1159</v>
      </c>
      <c r="AF174" s="1">
        <v>9.6500000000000002E-2</v>
      </c>
      <c r="AG174" s="1">
        <f>Table2[[#This Row],[DC]]</f>
        <v>0.16800000000000001</v>
      </c>
      <c r="AH174" s="1">
        <f>Table2[[#This Row],[DC Resistance @ 25C (Ω/mi)]]*(1+Table2[[#This Row],[alpha]]*(20-25))</f>
        <v>0.16438128000000002</v>
      </c>
      <c r="AI174" s="1">
        <f>Table2[[#This Row],[Outside Diameter (in)]]</f>
        <v>0.92700000000000005</v>
      </c>
      <c r="AJ174" s="1">
        <f>Table2[[#This Row],[Geometric Mean
Radius at 60 Cycles (ft)]]</f>
        <v>3.1300000000000001E-2</v>
      </c>
      <c r="AK174" s="1">
        <f>MATCH(Table2[[#This Row],[Type]],Table3[Type],0)</f>
        <v>1</v>
      </c>
      <c r="AL174" s="1" cm="1">
        <f t="array" ref="AL174">INDEX(Table3[alpha],Table2[[#This Row],[Type Index]])</f>
        <v>4.3080000000000002E-3</v>
      </c>
      <c r="AM17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556.5 kcmil ACSR</v>
      </c>
      <c r="AN174" s="1">
        <f>IFERROR(0*MATCH(Table2[[#This Row],[ID]],$AM$4:AM173,0)+AN173+1,1)</f>
        <v>1</v>
      </c>
      <c r="AO174" s="1" t="str">
        <f>Table2[[#This Row],[ID]]&amp;IF(ISBLANK(Table2[[#This Row],[Uniqueness]]),""," - "&amp;Table2[[#This Row],[Uniqueness]])</f>
        <v>556.5 kcmil ACSR - 1</v>
      </c>
      <c r="AP174" s="1">
        <f>CONVERT(Table2[[#This Row],[GMR (ft)]],"ft","mm")</f>
        <v>9.5402400000000007</v>
      </c>
      <c r="AQ174" s="1">
        <f>CONVERT(Table2[[#This Row],[Outer Diameter (in)]],"in","mm")</f>
        <v>23.5458</v>
      </c>
      <c r="AR174" s="1" cm="1">
        <f t="array" ref="AR174">INDEX(Table3[MOT (C)],Table2[[#This Row],[Type Index]])</f>
        <v>95</v>
      </c>
      <c r="AS174" s="1">
        <f>Table2[[#This Row],[DC Resistance @ 20C (Ω/mi)]]/CONVERT(1,"mi","km")</f>
        <v>0.10214179193509902</v>
      </c>
      <c r="AT174" s="1">
        <f>Table2[[#This Row],[Approx Current Carrying Capacity (amps)]]/1000</f>
        <v>0.73</v>
      </c>
      <c r="AU174" s="1">
        <f>Table2[[#This Row],[DC Resistance
@ 20C (Ω/km)]]*(1+Table2[[#This Row],[alpha]]*(Table2[[#This Row],[MOT (C)]]-20))</f>
        <v>0.13514380490932951</v>
      </c>
      <c r="AZ174" s="1"/>
    </row>
    <row r="175" spans="1:52" x14ac:dyDescent="0.25">
      <c r="A175" s="1" t="s">
        <v>66</v>
      </c>
      <c r="B175" s="9">
        <v>556500</v>
      </c>
      <c r="E175" s="1">
        <v>30</v>
      </c>
      <c r="F175" s="1">
        <v>2</v>
      </c>
      <c r="G175" s="1">
        <v>0.13619999999999999</v>
      </c>
      <c r="H175" s="1">
        <v>7</v>
      </c>
      <c r="I175" s="1">
        <v>0.13619999999999999</v>
      </c>
      <c r="N175" s="1">
        <v>0.95299999999999996</v>
      </c>
      <c r="O175" s="9">
        <v>27200</v>
      </c>
      <c r="P175" s="1">
        <v>4588</v>
      </c>
      <c r="Q175" s="1">
        <v>730</v>
      </c>
      <c r="R175" s="1">
        <v>3.2800000000000003E-2</v>
      </c>
      <c r="S175" s="1">
        <v>0.16800000000000001</v>
      </c>
      <c r="T175" s="1">
        <v>0.16800000000000001</v>
      </c>
      <c r="U175" s="1">
        <v>0.16800000000000001</v>
      </c>
      <c r="V175" s="1">
        <v>0.16800000000000001</v>
      </c>
      <c r="W175" s="1">
        <v>0.18490000000000001</v>
      </c>
      <c r="X175" s="1">
        <v>0.18590000000000001</v>
      </c>
      <c r="Y175" s="1">
        <v>0.18590000000000001</v>
      </c>
      <c r="Z175" s="1">
        <v>0.18590000000000001</v>
      </c>
      <c r="AA175" s="1">
        <v>0.17280000000000001</v>
      </c>
      <c r="AB175" s="1">
        <v>0.34599999999999997</v>
      </c>
      <c r="AC175" s="1">
        <v>0.41499999999999998</v>
      </c>
      <c r="AD175" s="1">
        <v>0.23</v>
      </c>
      <c r="AE175" s="1">
        <v>0.1149</v>
      </c>
      <c r="AF175" s="1">
        <v>9.5699999999999993E-2</v>
      </c>
      <c r="AG175" s="1">
        <f>Table2[[#This Row],[DC]]</f>
        <v>0.16800000000000001</v>
      </c>
      <c r="AH175" s="1">
        <f>Table2[[#This Row],[DC Resistance @ 25C (Ω/mi)]]*(1+Table2[[#This Row],[alpha]]*(20-25))</f>
        <v>0.16438128000000002</v>
      </c>
      <c r="AI175" s="1">
        <f>Table2[[#This Row],[Outside Diameter (in)]]</f>
        <v>0.95299999999999996</v>
      </c>
      <c r="AJ175" s="1">
        <f>Table2[[#This Row],[Geometric Mean
Radius at 60 Cycles (ft)]]</f>
        <v>3.2800000000000003E-2</v>
      </c>
      <c r="AK175" s="1">
        <f>MATCH(Table2[[#This Row],[Type]],Table3[Type],0)</f>
        <v>1</v>
      </c>
      <c r="AL175" s="1" cm="1">
        <f t="array" ref="AL175">INDEX(Table3[alpha],Table2[[#This Row],[Type Index]])</f>
        <v>4.3080000000000002E-3</v>
      </c>
      <c r="AM17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556.5 kcmil ACSR</v>
      </c>
      <c r="AN175" s="1">
        <f>IFERROR(0*MATCH(Table2[[#This Row],[ID]],$AM$4:AM174,0)+AN174+1,1)</f>
        <v>2</v>
      </c>
      <c r="AO175" s="1" t="str">
        <f>Table2[[#This Row],[ID]]&amp;IF(ISBLANK(Table2[[#This Row],[Uniqueness]]),""," - "&amp;Table2[[#This Row],[Uniqueness]])</f>
        <v>556.5 kcmil ACSR - 2</v>
      </c>
      <c r="AP175" s="1">
        <f>CONVERT(Table2[[#This Row],[GMR (ft)]],"ft","mm")</f>
        <v>9.997440000000001</v>
      </c>
      <c r="AQ175" s="1">
        <f>CONVERT(Table2[[#This Row],[Outer Diameter (in)]],"in","mm")</f>
        <v>24.206199999999999</v>
      </c>
      <c r="AR175" s="1" cm="1">
        <f t="array" ref="AR175">INDEX(Table3[MOT (C)],Table2[[#This Row],[Type Index]])</f>
        <v>95</v>
      </c>
      <c r="AS175" s="1">
        <f>Table2[[#This Row],[DC Resistance @ 20C (Ω/mi)]]/CONVERT(1,"mi","km")</f>
        <v>0.10214179193509902</v>
      </c>
      <c r="AT175" s="1">
        <f>Table2[[#This Row],[Approx Current Carrying Capacity (amps)]]/1000</f>
        <v>0.73</v>
      </c>
      <c r="AU175" s="1">
        <f>Table2[[#This Row],[DC Resistance
@ 20C (Ω/km)]]*(1+Table2[[#This Row],[alpha]]*(Table2[[#This Row],[MOT (C)]]-20))</f>
        <v>0.13514380490932951</v>
      </c>
      <c r="AZ175" s="1"/>
    </row>
    <row r="176" spans="1:52" x14ac:dyDescent="0.25">
      <c r="A176" s="1" t="s">
        <v>66</v>
      </c>
      <c r="B176" s="9">
        <v>500000</v>
      </c>
      <c r="E176" s="1">
        <v>30</v>
      </c>
      <c r="F176" s="1">
        <v>2</v>
      </c>
      <c r="G176" s="1">
        <v>0.12909999999999999</v>
      </c>
      <c r="H176" s="1">
        <v>7</v>
      </c>
      <c r="I176" s="1">
        <v>0.12909999999999999</v>
      </c>
      <c r="N176" s="1">
        <v>0.90400000000000003</v>
      </c>
      <c r="O176" s="9">
        <v>24400</v>
      </c>
      <c r="P176" s="1">
        <v>4122</v>
      </c>
      <c r="Q176" s="1">
        <v>690</v>
      </c>
      <c r="R176" s="1">
        <v>3.1099999999999999E-2</v>
      </c>
      <c r="S176" s="1">
        <v>0.187</v>
      </c>
      <c r="T176" s="1">
        <v>0.187</v>
      </c>
      <c r="U176" s="1">
        <v>0.187</v>
      </c>
      <c r="V176" s="1">
        <v>0.187</v>
      </c>
      <c r="W176" s="1">
        <v>0.20599999999999999</v>
      </c>
      <c r="X176" s="7">
        <v>0.20599999999999999</v>
      </c>
      <c r="Y176" s="7">
        <v>0.20599999999999999</v>
      </c>
      <c r="Z176" s="7">
        <v>0.20599999999999999</v>
      </c>
      <c r="AA176" s="1">
        <v>0.1754</v>
      </c>
      <c r="AB176" s="1">
        <v>0.35099999999999998</v>
      </c>
      <c r="AC176" s="1">
        <v>0.42099999999999999</v>
      </c>
      <c r="AD176" s="1">
        <v>0.23400000000000001</v>
      </c>
      <c r="AE176" s="1">
        <v>0.1167</v>
      </c>
      <c r="AF176" s="1">
        <v>9.7299999999999998E-2</v>
      </c>
      <c r="AG176" s="1">
        <f>Table2[[#This Row],[DC]]</f>
        <v>0.187</v>
      </c>
      <c r="AH176" s="1">
        <f>Table2[[#This Row],[DC Resistance @ 25C (Ω/mi)]]*(1+Table2[[#This Row],[alpha]]*(20-25))</f>
        <v>0.18297201999999999</v>
      </c>
      <c r="AI176" s="1">
        <f>Table2[[#This Row],[Outside Diameter (in)]]</f>
        <v>0.90400000000000003</v>
      </c>
      <c r="AJ176" s="1">
        <f>Table2[[#This Row],[Geometric Mean
Radius at 60 Cycles (ft)]]</f>
        <v>3.1099999999999999E-2</v>
      </c>
      <c r="AK176" s="1">
        <f>MATCH(Table2[[#This Row],[Type]],Table3[Type],0)</f>
        <v>1</v>
      </c>
      <c r="AL176" s="1" cm="1">
        <f t="array" ref="AL176">INDEX(Table3[alpha],Table2[[#This Row],[Type Index]])</f>
        <v>4.3080000000000002E-3</v>
      </c>
      <c r="AM17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500 kcmil ACSR</v>
      </c>
      <c r="AO176" s="1" t="str">
        <f>Table2[[#This Row],[ID]]&amp;IF(ISBLANK(Table2[[#This Row],[Uniqueness]]),""," - "&amp;Table2[[#This Row],[Uniqueness]])</f>
        <v>500 kcmil ACSR</v>
      </c>
      <c r="AP176" s="1">
        <f>CONVERT(Table2[[#This Row],[GMR (ft)]],"ft","mm")</f>
        <v>9.4792799999999993</v>
      </c>
      <c r="AQ176" s="1">
        <f>CONVERT(Table2[[#This Row],[Outer Diameter (in)]],"in","mm")</f>
        <v>22.961599999999997</v>
      </c>
      <c r="AR176" s="1" cm="1">
        <f t="array" ref="AR176">INDEX(Table3[MOT (C)],Table2[[#This Row],[Type Index]])</f>
        <v>95</v>
      </c>
      <c r="AS176" s="1">
        <f>Table2[[#This Row],[DC Resistance @ 20C (Ω/mi)]]/CONVERT(1,"mi","km")</f>
        <v>0.1136935422134733</v>
      </c>
      <c r="AT176" s="1">
        <f>Table2[[#This Row],[Approx Current Carrying Capacity (amps)]]/1000</f>
        <v>0.69</v>
      </c>
      <c r="AU176" s="1">
        <f>Table2[[#This Row],[DC Resistance
@ 20C (Ω/km)]]*(1+Table2[[#This Row],[alpha]]*(Table2[[#This Row],[MOT (C)]]-20))</f>
        <v>0.15042792570264651</v>
      </c>
      <c r="AZ176" s="1"/>
    </row>
    <row r="177" spans="1:52" x14ac:dyDescent="0.25">
      <c r="A177" s="1" t="s">
        <v>66</v>
      </c>
      <c r="B177" s="9">
        <v>477000</v>
      </c>
      <c r="E177" s="1">
        <v>26</v>
      </c>
      <c r="F177" s="1">
        <v>2</v>
      </c>
      <c r="G177" s="1">
        <v>0.13550000000000001</v>
      </c>
      <c r="H177" s="1">
        <v>7</v>
      </c>
      <c r="I177" s="1">
        <v>0.10539999999999999</v>
      </c>
      <c r="N177" s="1">
        <v>0.85799999999999998</v>
      </c>
      <c r="O177" s="9">
        <v>19430</v>
      </c>
      <c r="P177" s="1">
        <v>3462</v>
      </c>
      <c r="Q177" s="1">
        <v>670</v>
      </c>
      <c r="R177" s="1">
        <v>2.9000000000000001E-2</v>
      </c>
      <c r="S177" s="1">
        <v>0.19600000000000001</v>
      </c>
      <c r="T177" s="1">
        <v>0.19600000000000001</v>
      </c>
      <c r="U177" s="1">
        <v>0.19600000000000001</v>
      </c>
      <c r="V177" s="1">
        <v>0.19600000000000001</v>
      </c>
      <c r="W177" s="1">
        <v>0.216</v>
      </c>
      <c r="X177" s="7">
        <v>0.216</v>
      </c>
      <c r="Y177" s="7">
        <v>0.216</v>
      </c>
      <c r="Z177" s="7">
        <v>0.216</v>
      </c>
      <c r="AA177" s="1">
        <v>0.17899999999999999</v>
      </c>
      <c r="AB177" s="1">
        <v>0.35799999999999998</v>
      </c>
      <c r="AC177" s="1">
        <v>0.43</v>
      </c>
      <c r="AD177" s="1">
        <v>0.23699999999999999</v>
      </c>
      <c r="AE177" s="1">
        <v>0.1186</v>
      </c>
      <c r="AF177" s="1">
        <v>9.8799999999999999E-2</v>
      </c>
      <c r="AG177" s="1">
        <f>Table2[[#This Row],[DC]]</f>
        <v>0.19600000000000001</v>
      </c>
      <c r="AH177" s="1">
        <f>Table2[[#This Row],[DC Resistance @ 25C (Ω/mi)]]*(1+Table2[[#This Row],[alpha]]*(20-25))</f>
        <v>0.19177816</v>
      </c>
      <c r="AI177" s="1">
        <f>Table2[[#This Row],[Outside Diameter (in)]]</f>
        <v>0.85799999999999998</v>
      </c>
      <c r="AJ177" s="1">
        <f>Table2[[#This Row],[Geometric Mean
Radius at 60 Cycles (ft)]]</f>
        <v>2.9000000000000001E-2</v>
      </c>
      <c r="AK177" s="1">
        <f>MATCH(Table2[[#This Row],[Type]],Table3[Type],0)</f>
        <v>1</v>
      </c>
      <c r="AL177" s="1" cm="1">
        <f t="array" ref="AL177">INDEX(Table3[alpha],Table2[[#This Row],[Type Index]])</f>
        <v>4.3080000000000002E-3</v>
      </c>
      <c r="AM17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477 kcmil ACSR</v>
      </c>
      <c r="AN177" s="1">
        <f>IFERROR(0*MATCH(Table2[[#This Row],[ID]],$AM$4:AM176,0)+AN176+1,1)</f>
        <v>1</v>
      </c>
      <c r="AO177" s="1" t="str">
        <f>Table2[[#This Row],[ID]]&amp;IF(ISBLANK(Table2[[#This Row],[Uniqueness]]),""," - "&amp;Table2[[#This Row],[Uniqueness]])</f>
        <v>477 kcmil ACSR - 1</v>
      </c>
      <c r="AP177" s="1">
        <f>CONVERT(Table2[[#This Row],[GMR (ft)]],"ft","mm")</f>
        <v>8.8391999999999999</v>
      </c>
      <c r="AQ177" s="1">
        <f>CONVERT(Table2[[#This Row],[Outer Diameter (in)]],"in","mm")</f>
        <v>21.793199999999999</v>
      </c>
      <c r="AR177" s="1" cm="1">
        <f t="array" ref="AR177">INDEX(Table3[MOT (C)],Table2[[#This Row],[Type Index]])</f>
        <v>95</v>
      </c>
      <c r="AS177" s="1">
        <f>Table2[[#This Row],[DC Resistance @ 20C (Ω/mi)]]/CONVERT(1,"mi","km")</f>
        <v>0.11916542392428218</v>
      </c>
      <c r="AT177" s="1">
        <f>Table2[[#This Row],[Approx Current Carrying Capacity (amps)]]/1000</f>
        <v>0.67</v>
      </c>
      <c r="AU177" s="1">
        <f>Table2[[#This Row],[DC Resistance
@ 20C (Ω/km)]]*(1+Table2[[#This Row],[alpha]]*(Table2[[#This Row],[MOT (C)]]-20))</f>
        <v>0.15766777239421775</v>
      </c>
      <c r="AZ177" s="1"/>
    </row>
    <row r="178" spans="1:52" x14ac:dyDescent="0.25">
      <c r="A178" s="1" t="s">
        <v>66</v>
      </c>
      <c r="B178" s="9">
        <v>477000</v>
      </c>
      <c r="E178" s="1">
        <v>30</v>
      </c>
      <c r="F178" s="1">
        <v>2</v>
      </c>
      <c r="G178" s="1">
        <v>0.12609999999999999</v>
      </c>
      <c r="H178" s="1">
        <v>7</v>
      </c>
      <c r="I178" s="1">
        <v>0.12609999999999999</v>
      </c>
      <c r="N178" s="1">
        <v>0.88300000000000001</v>
      </c>
      <c r="O178" s="9">
        <v>23300</v>
      </c>
      <c r="P178" s="1">
        <v>3933</v>
      </c>
      <c r="Q178" s="1">
        <v>670</v>
      </c>
      <c r="R178" s="1">
        <v>3.04E-2</v>
      </c>
      <c r="S178" s="1">
        <v>0.19600000000000001</v>
      </c>
      <c r="T178" s="1">
        <v>0.19600000000000001</v>
      </c>
      <c r="U178" s="1">
        <v>0.19600000000000001</v>
      </c>
      <c r="V178" s="1">
        <v>0.19600000000000001</v>
      </c>
      <c r="W178" s="1">
        <v>0.216</v>
      </c>
      <c r="X178" s="7">
        <v>0.216</v>
      </c>
      <c r="Y178" s="7">
        <v>0.216</v>
      </c>
      <c r="Z178" s="7">
        <v>0.216</v>
      </c>
      <c r="AA178" s="1">
        <v>0.17660000000000001</v>
      </c>
      <c r="AB178" s="1">
        <v>0.35299999999999998</v>
      </c>
      <c r="AC178" s="1">
        <v>0.42399999999999999</v>
      </c>
      <c r="AD178" s="1">
        <v>0.23499999999999999</v>
      </c>
      <c r="AE178" s="1">
        <v>0.1176</v>
      </c>
      <c r="AF178" s="1">
        <v>9.8000000000000004E-2</v>
      </c>
      <c r="AG178" s="1">
        <f>Table2[[#This Row],[DC]]</f>
        <v>0.19600000000000001</v>
      </c>
      <c r="AH178" s="1">
        <f>Table2[[#This Row],[DC Resistance @ 25C (Ω/mi)]]*(1+Table2[[#This Row],[alpha]]*(20-25))</f>
        <v>0.19177816</v>
      </c>
      <c r="AI178" s="1">
        <f>Table2[[#This Row],[Outside Diameter (in)]]</f>
        <v>0.88300000000000001</v>
      </c>
      <c r="AJ178" s="1">
        <f>Table2[[#This Row],[Geometric Mean
Radius at 60 Cycles (ft)]]</f>
        <v>3.04E-2</v>
      </c>
      <c r="AK178" s="1">
        <f>MATCH(Table2[[#This Row],[Type]],Table3[Type],0)</f>
        <v>1</v>
      </c>
      <c r="AL178" s="1" cm="1">
        <f t="array" ref="AL178">INDEX(Table3[alpha],Table2[[#This Row],[Type Index]])</f>
        <v>4.3080000000000002E-3</v>
      </c>
      <c r="AM17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477 kcmil ACSR</v>
      </c>
      <c r="AN178" s="1">
        <f>IFERROR(0*MATCH(Table2[[#This Row],[ID]],$AM$4:AM177,0)+AN177+1,1)</f>
        <v>2</v>
      </c>
      <c r="AO178" s="1" t="str">
        <f>Table2[[#This Row],[ID]]&amp;IF(ISBLANK(Table2[[#This Row],[Uniqueness]]),""," - "&amp;Table2[[#This Row],[Uniqueness]])</f>
        <v>477 kcmil ACSR - 2</v>
      </c>
      <c r="AP178" s="1">
        <f>CONVERT(Table2[[#This Row],[GMR (ft)]],"ft","mm")</f>
        <v>9.2659200000000013</v>
      </c>
      <c r="AQ178" s="1">
        <f>CONVERT(Table2[[#This Row],[Outer Diameter (in)]],"in","mm")</f>
        <v>22.4282</v>
      </c>
      <c r="AR178" s="1" cm="1">
        <f t="array" ref="AR178">INDEX(Table3[MOT (C)],Table2[[#This Row],[Type Index]])</f>
        <v>95</v>
      </c>
      <c r="AS178" s="1">
        <f>Table2[[#This Row],[DC Resistance @ 20C (Ω/mi)]]/CONVERT(1,"mi","km")</f>
        <v>0.11916542392428218</v>
      </c>
      <c r="AT178" s="1">
        <f>Table2[[#This Row],[Approx Current Carrying Capacity (amps)]]/1000</f>
        <v>0.67</v>
      </c>
      <c r="AU178" s="1">
        <f>Table2[[#This Row],[DC Resistance
@ 20C (Ω/km)]]*(1+Table2[[#This Row],[alpha]]*(Table2[[#This Row],[MOT (C)]]-20))</f>
        <v>0.15766777239421775</v>
      </c>
      <c r="AZ178" s="1"/>
    </row>
    <row r="179" spans="1:52" x14ac:dyDescent="0.25">
      <c r="A179" s="1" t="s">
        <v>66</v>
      </c>
      <c r="B179" s="9">
        <v>397500</v>
      </c>
      <c r="E179" s="1">
        <v>26</v>
      </c>
      <c r="F179" s="1">
        <v>2</v>
      </c>
      <c r="G179" s="1">
        <v>0.1236</v>
      </c>
      <c r="H179" s="1">
        <v>7</v>
      </c>
      <c r="I179" s="1">
        <v>9.6100000000000005E-2</v>
      </c>
      <c r="N179" s="1">
        <v>0.78300000000000003</v>
      </c>
      <c r="O179" s="9">
        <v>16190</v>
      </c>
      <c r="P179" s="1">
        <v>2885</v>
      </c>
      <c r="Q179" s="1">
        <v>590</v>
      </c>
      <c r="R179" s="1">
        <v>2.6499999999999999E-2</v>
      </c>
      <c r="S179" s="1">
        <v>0.23499999999999999</v>
      </c>
      <c r="T179" s="7">
        <v>0.23499999999999999</v>
      </c>
      <c r="U179" s="7">
        <v>0.23499999999999999</v>
      </c>
      <c r="V179" s="7">
        <v>0.23499999999999999</v>
      </c>
      <c r="W179" s="1">
        <v>0.25900000000000001</v>
      </c>
      <c r="X179" s="7">
        <v>0.25900000000000001</v>
      </c>
      <c r="Y179" s="7">
        <v>0.25900000000000001</v>
      </c>
      <c r="Z179" s="7">
        <v>0.25900000000000001</v>
      </c>
      <c r="AA179" s="1">
        <v>0.18360000000000001</v>
      </c>
      <c r="AB179" s="1">
        <v>0.36699999999999999</v>
      </c>
      <c r="AC179" s="1">
        <v>0.441</v>
      </c>
      <c r="AD179" s="1">
        <v>0.24399999999999999</v>
      </c>
      <c r="AE179" s="1">
        <v>0.12189999999999999</v>
      </c>
      <c r="AF179" s="1">
        <v>0.10150000000000001</v>
      </c>
      <c r="AG179" s="1">
        <f>Table2[[#This Row],[DC]]</f>
        <v>0.23499999999999999</v>
      </c>
      <c r="AH179" s="1">
        <f>Table2[[#This Row],[DC Resistance @ 25C (Ω/mi)]]*(1+Table2[[#This Row],[alpha]]*(20-25))</f>
        <v>0.22993809999999998</v>
      </c>
      <c r="AI179" s="1">
        <f>Table2[[#This Row],[Outside Diameter (in)]]</f>
        <v>0.78300000000000003</v>
      </c>
      <c r="AJ179" s="1">
        <f>Table2[[#This Row],[Geometric Mean
Radius at 60 Cycles (ft)]]</f>
        <v>2.6499999999999999E-2</v>
      </c>
      <c r="AK179" s="1">
        <f>MATCH(Table2[[#This Row],[Type]],Table3[Type],0)</f>
        <v>1</v>
      </c>
      <c r="AL179" s="1" cm="1">
        <f t="array" ref="AL179">INDEX(Table3[alpha],Table2[[#This Row],[Type Index]])</f>
        <v>4.3080000000000002E-3</v>
      </c>
      <c r="AM17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397.5 kcmil ACSR</v>
      </c>
      <c r="AN179" s="1">
        <f>IFERROR(0*MATCH(Table2[[#This Row],[ID]],$AM$4:AM178,0)+AN178+1,1)</f>
        <v>1</v>
      </c>
      <c r="AO179" s="1" t="str">
        <f>Table2[[#This Row],[ID]]&amp;IF(ISBLANK(Table2[[#This Row],[Uniqueness]]),""," - "&amp;Table2[[#This Row],[Uniqueness]])</f>
        <v>397.5 kcmil ACSR - 1</v>
      </c>
      <c r="AP179" s="1">
        <f>CONVERT(Table2[[#This Row],[GMR (ft)]],"ft","mm")</f>
        <v>8.0771999999999995</v>
      </c>
      <c r="AQ179" s="1">
        <f>CONVERT(Table2[[#This Row],[Outer Diameter (in)]],"in","mm")</f>
        <v>19.888200000000001</v>
      </c>
      <c r="AR179" s="1" cm="1">
        <f t="array" ref="AR179">INDEX(Table3[MOT (C)],Table2[[#This Row],[Type Index]])</f>
        <v>95</v>
      </c>
      <c r="AS179" s="1">
        <f>Table2[[#This Row],[DC Resistance @ 20C (Ω/mi)]]/CONVERT(1,"mi","km")</f>
        <v>0.14287691133778729</v>
      </c>
      <c r="AT179" s="1">
        <f>Table2[[#This Row],[Approx Current Carrying Capacity (amps)]]/1000</f>
        <v>0.59</v>
      </c>
      <c r="AU179" s="1">
        <f>Table2[[#This Row],[DC Resistance
@ 20C (Ω/km)]]*(1+Table2[[#This Row],[alpha]]*(Table2[[#This Row],[MOT (C)]]-20))</f>
        <v>0.18904044139102635</v>
      </c>
      <c r="AZ179" s="1"/>
    </row>
    <row r="180" spans="1:52" x14ac:dyDescent="0.25">
      <c r="A180" s="1" t="s">
        <v>66</v>
      </c>
      <c r="B180" s="9">
        <v>397500</v>
      </c>
      <c r="E180" s="1">
        <v>30</v>
      </c>
      <c r="F180" s="1">
        <v>2</v>
      </c>
      <c r="G180" s="1">
        <v>0.11509999999999999</v>
      </c>
      <c r="H180" s="1">
        <v>7</v>
      </c>
      <c r="I180" s="1">
        <v>0.11509999999999999</v>
      </c>
      <c r="N180" s="1">
        <v>0.80600000000000005</v>
      </c>
      <c r="O180" s="9">
        <v>19980</v>
      </c>
      <c r="P180" s="1">
        <v>3277</v>
      </c>
      <c r="Q180" s="1">
        <v>600</v>
      </c>
      <c r="R180" s="1">
        <v>2.7799999999999998E-2</v>
      </c>
      <c r="S180" s="1">
        <v>0.23499999999999999</v>
      </c>
      <c r="T180" s="7">
        <v>0.23499999999999999</v>
      </c>
      <c r="U180" s="7">
        <v>0.23499999999999999</v>
      </c>
      <c r="V180" s="7">
        <v>0.23499999999999999</v>
      </c>
      <c r="W180" s="1">
        <v>0.25900000000000001</v>
      </c>
      <c r="X180" s="7">
        <v>0.25900000000000001</v>
      </c>
      <c r="Y180" s="7">
        <v>0.25900000000000001</v>
      </c>
      <c r="Z180" s="7">
        <v>0.25900000000000001</v>
      </c>
      <c r="AA180" s="1">
        <v>0.1812</v>
      </c>
      <c r="AB180" s="1">
        <v>0.36199999999999999</v>
      </c>
      <c r="AC180" s="1">
        <v>0.435</v>
      </c>
      <c r="AD180" s="1">
        <v>0.24199999999999999</v>
      </c>
      <c r="AE180" s="1">
        <v>0.1208</v>
      </c>
      <c r="AF180" s="1">
        <v>0.10059999999999999</v>
      </c>
      <c r="AG180" s="1">
        <f>Table2[[#This Row],[DC]]</f>
        <v>0.23499999999999999</v>
      </c>
      <c r="AH180" s="1">
        <f>Table2[[#This Row],[DC Resistance @ 25C (Ω/mi)]]*(1+Table2[[#This Row],[alpha]]*(20-25))</f>
        <v>0.22993809999999998</v>
      </c>
      <c r="AI180" s="1">
        <f>Table2[[#This Row],[Outside Diameter (in)]]</f>
        <v>0.80600000000000005</v>
      </c>
      <c r="AJ180" s="1">
        <f>Table2[[#This Row],[Geometric Mean
Radius at 60 Cycles (ft)]]</f>
        <v>2.7799999999999998E-2</v>
      </c>
      <c r="AK180" s="1">
        <f>MATCH(Table2[[#This Row],[Type]],Table3[Type],0)</f>
        <v>1</v>
      </c>
      <c r="AL180" s="1" cm="1">
        <f t="array" ref="AL180">INDEX(Table3[alpha],Table2[[#This Row],[Type Index]])</f>
        <v>4.3080000000000002E-3</v>
      </c>
      <c r="AM18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397.5 kcmil ACSR</v>
      </c>
      <c r="AN180" s="1">
        <f>IFERROR(0*MATCH(Table2[[#This Row],[ID]],$AM$4:AM179,0)+AN179+1,1)</f>
        <v>2</v>
      </c>
      <c r="AO180" s="1" t="str">
        <f>Table2[[#This Row],[ID]]&amp;IF(ISBLANK(Table2[[#This Row],[Uniqueness]]),""," - "&amp;Table2[[#This Row],[Uniqueness]])</f>
        <v>397.5 kcmil ACSR - 2</v>
      </c>
      <c r="AP180" s="1">
        <f>CONVERT(Table2[[#This Row],[GMR (ft)]],"ft","mm")</f>
        <v>8.4734400000000001</v>
      </c>
      <c r="AQ180" s="1">
        <f>CONVERT(Table2[[#This Row],[Outer Diameter (in)]],"in","mm")</f>
        <v>20.4724</v>
      </c>
      <c r="AR180" s="1" cm="1">
        <f t="array" ref="AR180">INDEX(Table3[MOT (C)],Table2[[#This Row],[Type Index]])</f>
        <v>95</v>
      </c>
      <c r="AS180" s="1">
        <f>Table2[[#This Row],[DC Resistance @ 20C (Ω/mi)]]/CONVERT(1,"mi","km")</f>
        <v>0.14287691133778729</v>
      </c>
      <c r="AT180" s="1">
        <f>Table2[[#This Row],[Approx Current Carrying Capacity (amps)]]/1000</f>
        <v>0.6</v>
      </c>
      <c r="AU180" s="1">
        <f>Table2[[#This Row],[DC Resistance
@ 20C (Ω/km)]]*(1+Table2[[#This Row],[alpha]]*(Table2[[#This Row],[MOT (C)]]-20))</f>
        <v>0.18904044139102635</v>
      </c>
      <c r="AZ180" s="1"/>
    </row>
    <row r="181" spans="1:52" x14ac:dyDescent="0.25">
      <c r="A181" s="1" t="s">
        <v>66</v>
      </c>
      <c r="B181" s="9">
        <v>336400</v>
      </c>
      <c r="E181" s="1">
        <v>26</v>
      </c>
      <c r="F181" s="1">
        <v>2</v>
      </c>
      <c r="G181" s="1">
        <v>0.1138</v>
      </c>
      <c r="H181" s="1">
        <v>7</v>
      </c>
      <c r="I181" s="1">
        <v>8.8499999999999995E-2</v>
      </c>
      <c r="N181" s="1">
        <v>0.72099999999999997</v>
      </c>
      <c r="O181" s="9">
        <v>14050</v>
      </c>
      <c r="P181" s="1">
        <v>2442</v>
      </c>
      <c r="Q181" s="1">
        <v>530</v>
      </c>
      <c r="R181" s="1">
        <v>2.4400000000000002E-2</v>
      </c>
      <c r="S181" s="1">
        <v>0.27800000000000002</v>
      </c>
      <c r="T181" s="7">
        <v>0.27800000000000002</v>
      </c>
      <c r="U181" s="7">
        <v>0.27800000000000002</v>
      </c>
      <c r="V181" s="7">
        <v>0.27800000000000002</v>
      </c>
      <c r="W181" s="1">
        <v>0.30599999999999999</v>
      </c>
      <c r="X181" s="7">
        <v>0.30599999999999999</v>
      </c>
      <c r="Y181" s="7">
        <v>0.30599999999999999</v>
      </c>
      <c r="Z181" s="7">
        <v>0.30599999999999999</v>
      </c>
      <c r="AA181" s="1">
        <v>0.18720000000000001</v>
      </c>
      <c r="AB181" s="1">
        <v>0.376</v>
      </c>
      <c r="AC181" s="1">
        <v>0.45100000000000001</v>
      </c>
      <c r="AD181" s="1">
        <v>0.25</v>
      </c>
      <c r="AE181" s="1">
        <v>0.12479999999999999</v>
      </c>
      <c r="AF181" s="1">
        <v>0.10390000000000001</v>
      </c>
      <c r="AG181" s="1">
        <f>Table2[[#This Row],[DC]]</f>
        <v>0.27800000000000002</v>
      </c>
      <c r="AH181" s="1">
        <f>Table2[[#This Row],[DC Resistance @ 25C (Ω/mi)]]*(1+Table2[[#This Row],[alpha]]*(20-25))</f>
        <v>0.27201188000000004</v>
      </c>
      <c r="AI181" s="1">
        <f>Table2[[#This Row],[Outside Diameter (in)]]</f>
        <v>0.72099999999999997</v>
      </c>
      <c r="AJ181" s="1">
        <f>Table2[[#This Row],[Geometric Mean
Radius at 60 Cycles (ft)]]</f>
        <v>2.4400000000000002E-2</v>
      </c>
      <c r="AK181" s="1">
        <f>MATCH(Table2[[#This Row],[Type]],Table3[Type],0)</f>
        <v>1</v>
      </c>
      <c r="AL181" s="1" cm="1">
        <f t="array" ref="AL181">INDEX(Table3[alpha],Table2[[#This Row],[Type Index]])</f>
        <v>4.3080000000000002E-3</v>
      </c>
      <c r="AM18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336.4 kcmil ACSR</v>
      </c>
      <c r="AN181" s="1">
        <f>IFERROR(0*MATCH(Table2[[#This Row],[ID]],$AM$4:AM180,0)+AN180+1,1)</f>
        <v>1</v>
      </c>
      <c r="AO181" s="1" t="str">
        <f>Table2[[#This Row],[ID]]&amp;IF(ISBLANK(Table2[[#This Row],[Uniqueness]]),""," - "&amp;Table2[[#This Row],[Uniqueness]])</f>
        <v>336.4 kcmil ACSR - 1</v>
      </c>
      <c r="AP181" s="1">
        <f>CONVERT(Table2[[#This Row],[GMR (ft)]],"ft","mm")</f>
        <v>7.4371200000000002</v>
      </c>
      <c r="AQ181" s="1">
        <f>CONVERT(Table2[[#This Row],[Outer Diameter (in)]],"in","mm")</f>
        <v>18.313400000000001</v>
      </c>
      <c r="AR181" s="1" cm="1">
        <f t="array" ref="AR181">INDEX(Table3[MOT (C)],Table2[[#This Row],[Type Index]])</f>
        <v>95</v>
      </c>
      <c r="AS181" s="1">
        <f>Table2[[#This Row],[DC Resistance @ 20C (Ω/mi)]]/CONVERT(1,"mi","km")</f>
        <v>0.16902034617831863</v>
      </c>
      <c r="AT181" s="1">
        <f>Table2[[#This Row],[Approx Current Carrying Capacity (amps)]]/1000</f>
        <v>0.53</v>
      </c>
      <c r="AU181" s="1">
        <f>Table2[[#This Row],[DC Resistance
@ 20C (Ω/km)]]*(1+Table2[[#This Row],[alpha]]*(Table2[[#This Row],[MOT (C)]]-20))</f>
        <v>0.22363082002853335</v>
      </c>
      <c r="AZ181" s="1"/>
    </row>
    <row r="182" spans="1:52" x14ac:dyDescent="0.25">
      <c r="A182" s="1" t="s">
        <v>66</v>
      </c>
      <c r="B182" s="9">
        <v>336400</v>
      </c>
      <c r="E182" s="1">
        <v>30</v>
      </c>
      <c r="F182" s="1">
        <v>2</v>
      </c>
      <c r="G182" s="1">
        <v>0.10589999999999999</v>
      </c>
      <c r="H182" s="1">
        <v>7</v>
      </c>
      <c r="I182" s="1">
        <v>0.10589999999999999</v>
      </c>
      <c r="N182" s="1">
        <v>0.74099999999999999</v>
      </c>
      <c r="O182" s="9">
        <v>17040</v>
      </c>
      <c r="P182" s="1">
        <v>2774</v>
      </c>
      <c r="Q182" s="1">
        <v>530</v>
      </c>
      <c r="R182" s="1">
        <v>2.5499999999999998E-2</v>
      </c>
      <c r="S182" s="1">
        <v>0.27800000000000002</v>
      </c>
      <c r="T182" s="7">
        <v>0.27800000000000002</v>
      </c>
      <c r="U182" s="7">
        <v>0.27800000000000002</v>
      </c>
      <c r="V182" s="7">
        <v>0.27800000000000002</v>
      </c>
      <c r="W182" s="1">
        <v>0.30599999999999999</v>
      </c>
      <c r="X182" s="7">
        <v>0.30599999999999999</v>
      </c>
      <c r="Y182" s="7">
        <v>0.30599999999999999</v>
      </c>
      <c r="Z182" s="7">
        <v>0.30599999999999999</v>
      </c>
      <c r="AA182" s="1">
        <v>0.1855</v>
      </c>
      <c r="AB182" s="1">
        <v>0.371</v>
      </c>
      <c r="AC182" s="1">
        <v>0.44500000000000001</v>
      </c>
      <c r="AD182" s="1">
        <v>0.248</v>
      </c>
      <c r="AE182" s="1">
        <v>0.12379999999999999</v>
      </c>
      <c r="AF182" s="1">
        <v>0.1032</v>
      </c>
      <c r="AG182" s="1">
        <f>Table2[[#This Row],[DC]]</f>
        <v>0.27800000000000002</v>
      </c>
      <c r="AH182" s="1">
        <f>Table2[[#This Row],[DC Resistance @ 25C (Ω/mi)]]*(1+Table2[[#This Row],[alpha]]*(20-25))</f>
        <v>0.27201188000000004</v>
      </c>
      <c r="AI182" s="1">
        <f>Table2[[#This Row],[Outside Diameter (in)]]</f>
        <v>0.74099999999999999</v>
      </c>
      <c r="AJ182" s="1">
        <f>Table2[[#This Row],[Geometric Mean
Radius at 60 Cycles (ft)]]</f>
        <v>2.5499999999999998E-2</v>
      </c>
      <c r="AK182" s="1">
        <f>MATCH(Table2[[#This Row],[Type]],Table3[Type],0)</f>
        <v>1</v>
      </c>
      <c r="AL182" s="1" cm="1">
        <f t="array" ref="AL182">INDEX(Table3[alpha],Table2[[#This Row],[Type Index]])</f>
        <v>4.3080000000000002E-3</v>
      </c>
      <c r="AM18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336.4 kcmil ACSR</v>
      </c>
      <c r="AN182" s="1">
        <f>IFERROR(0*MATCH(Table2[[#This Row],[ID]],$AM$4:AM181,0)+AN181+1,1)</f>
        <v>2</v>
      </c>
      <c r="AO182" s="1" t="str">
        <f>Table2[[#This Row],[ID]]&amp;IF(ISBLANK(Table2[[#This Row],[Uniqueness]]),""," - "&amp;Table2[[#This Row],[Uniqueness]])</f>
        <v>336.4 kcmil ACSR - 2</v>
      </c>
      <c r="AP182" s="1">
        <f>CONVERT(Table2[[#This Row],[GMR (ft)]],"ft","mm")</f>
        <v>7.7723999999999993</v>
      </c>
      <c r="AQ182" s="1">
        <f>CONVERT(Table2[[#This Row],[Outer Diameter (in)]],"in","mm")</f>
        <v>18.821399999999997</v>
      </c>
      <c r="AR182" s="1" cm="1">
        <f t="array" ref="AR182">INDEX(Table3[MOT (C)],Table2[[#This Row],[Type Index]])</f>
        <v>95</v>
      </c>
      <c r="AS182" s="1">
        <f>Table2[[#This Row],[DC Resistance @ 20C (Ω/mi)]]/CONVERT(1,"mi","km")</f>
        <v>0.16902034617831863</v>
      </c>
      <c r="AT182" s="1">
        <f>Table2[[#This Row],[Approx Current Carrying Capacity (amps)]]/1000</f>
        <v>0.53</v>
      </c>
      <c r="AU182" s="1">
        <f>Table2[[#This Row],[DC Resistance
@ 20C (Ω/km)]]*(1+Table2[[#This Row],[alpha]]*(Table2[[#This Row],[MOT (C)]]-20))</f>
        <v>0.22363082002853335</v>
      </c>
      <c r="AZ182" s="1"/>
    </row>
    <row r="183" spans="1:52" x14ac:dyDescent="0.25">
      <c r="A183" s="1" t="s">
        <v>66</v>
      </c>
      <c r="B183" s="1">
        <v>300</v>
      </c>
      <c r="E183" s="1">
        <v>26</v>
      </c>
      <c r="F183" s="1">
        <v>2</v>
      </c>
      <c r="G183" s="1">
        <v>0.1074</v>
      </c>
      <c r="H183" s="1">
        <v>7</v>
      </c>
      <c r="I183" s="1">
        <v>8.3500000000000005E-2</v>
      </c>
      <c r="N183" s="1">
        <v>0.68</v>
      </c>
      <c r="O183" s="9">
        <v>12650</v>
      </c>
      <c r="P183" s="1">
        <v>2178</v>
      </c>
      <c r="Q183" s="1">
        <v>490</v>
      </c>
      <c r="R183" s="1">
        <v>2.3E-2</v>
      </c>
      <c r="S183" s="1">
        <v>0.311</v>
      </c>
      <c r="T183" s="7">
        <v>0.311</v>
      </c>
      <c r="U183" s="7">
        <v>0.311</v>
      </c>
      <c r="V183" s="7">
        <v>0.311</v>
      </c>
      <c r="W183" s="1">
        <v>0.34200000000000003</v>
      </c>
      <c r="X183" s="7">
        <v>0.34200000000000003</v>
      </c>
      <c r="Y183" s="7">
        <v>0.34200000000000003</v>
      </c>
      <c r="Z183" s="7">
        <v>0.34200000000000003</v>
      </c>
      <c r="AA183" s="1">
        <v>0.1908</v>
      </c>
      <c r="AB183" s="1">
        <v>0.38200000000000001</v>
      </c>
      <c r="AC183" s="1">
        <v>0.45800000000000002</v>
      </c>
      <c r="AD183" s="1">
        <v>0.254</v>
      </c>
      <c r="AE183" s="1">
        <v>0.12690000000000001</v>
      </c>
      <c r="AF183" s="1">
        <v>0.1057</v>
      </c>
      <c r="AG183" s="1">
        <f>Table2[[#This Row],[DC]]</f>
        <v>0.311</v>
      </c>
      <c r="AH183" s="1">
        <f>Table2[[#This Row],[DC Resistance @ 25C (Ω/mi)]]*(1+Table2[[#This Row],[alpha]]*(20-25))</f>
        <v>0.30430106000000001</v>
      </c>
      <c r="AI183" s="1">
        <f>Table2[[#This Row],[Outside Diameter (in)]]</f>
        <v>0.68</v>
      </c>
      <c r="AJ183" s="1">
        <f>Table2[[#This Row],[Geometric Mean
Radius at 60 Cycles (ft)]]</f>
        <v>2.3E-2</v>
      </c>
      <c r="AK183" s="1">
        <f>MATCH(Table2[[#This Row],[Type]],Table3[Type],0)</f>
        <v>1</v>
      </c>
      <c r="AL183" s="1" cm="1">
        <f t="array" ref="AL183">INDEX(Table3[alpha],Table2[[#This Row],[Type Index]])</f>
        <v>4.3080000000000002E-3</v>
      </c>
      <c r="AM18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0.3 kcmil ACSR</v>
      </c>
      <c r="AN183" s="1">
        <f>IFERROR(0*MATCH(Table2[[#This Row],[ID]],$AM$4:AM182,0)+AN182+1,1)</f>
        <v>1</v>
      </c>
      <c r="AO183" s="1" t="str">
        <f>Table2[[#This Row],[ID]]&amp;IF(ISBLANK(Table2[[#This Row],[Uniqueness]]),""," - "&amp;Table2[[#This Row],[Uniqueness]])</f>
        <v>0.3 kcmil ACSR - 1</v>
      </c>
      <c r="AP183" s="1">
        <f>CONVERT(Table2[[#This Row],[GMR (ft)]],"ft","mm")</f>
        <v>7.0103999999999997</v>
      </c>
      <c r="AQ183" s="1">
        <f>CONVERT(Table2[[#This Row],[Outer Diameter (in)]],"in","mm")</f>
        <v>17.271999999999998</v>
      </c>
      <c r="AR183" s="1" cm="1">
        <f t="array" ref="AR183">INDEX(Table3[MOT (C)],Table2[[#This Row],[Type Index]])</f>
        <v>95</v>
      </c>
      <c r="AS183" s="1">
        <f>Table2[[#This Row],[DC Resistance @ 20C (Ω/mi)]]/CONVERT(1,"mi","km")</f>
        <v>0.1890839124512845</v>
      </c>
      <c r="AT183" s="1">
        <f>Table2[[#This Row],[Approx Current Carrying Capacity (amps)]]/1000</f>
        <v>0.49</v>
      </c>
      <c r="AU183" s="1">
        <f>Table2[[#This Row],[DC Resistance
@ 20C (Ω/km)]]*(1+Table2[[#This Row],[alpha]]*(Table2[[#This Row],[MOT (C)]]-20))</f>
        <v>0.25017692456429452</v>
      </c>
      <c r="AZ183" s="1"/>
    </row>
    <row r="184" spans="1:52" x14ac:dyDescent="0.25">
      <c r="A184" s="1" t="s">
        <v>66</v>
      </c>
      <c r="B184" s="1">
        <v>300</v>
      </c>
      <c r="E184" s="1">
        <v>30</v>
      </c>
      <c r="F184" s="1">
        <v>2</v>
      </c>
      <c r="G184" s="1">
        <v>0.1</v>
      </c>
      <c r="H184" s="1">
        <v>7</v>
      </c>
      <c r="I184" s="1">
        <v>0.1</v>
      </c>
      <c r="N184" s="1">
        <v>0.7</v>
      </c>
      <c r="O184" s="9">
        <v>15430</v>
      </c>
      <c r="P184" s="1">
        <v>2473</v>
      </c>
      <c r="Q184" s="1">
        <v>500</v>
      </c>
      <c r="R184" s="1">
        <v>2.41E-2</v>
      </c>
      <c r="S184" s="1">
        <v>0.311</v>
      </c>
      <c r="T184" s="7">
        <v>0.311</v>
      </c>
      <c r="U184" s="7">
        <v>0.311</v>
      </c>
      <c r="V184" s="7">
        <v>0.311</v>
      </c>
      <c r="W184" s="1">
        <v>0.34200000000000003</v>
      </c>
      <c r="X184" s="7">
        <v>0.34200000000000003</v>
      </c>
      <c r="Y184" s="7">
        <v>0.34200000000000003</v>
      </c>
      <c r="Z184" s="7">
        <v>0.34200000000000003</v>
      </c>
      <c r="AA184" s="1">
        <v>0.1883</v>
      </c>
      <c r="AB184" s="1">
        <v>0.377</v>
      </c>
      <c r="AC184" s="1">
        <v>0.45200000000000001</v>
      </c>
      <c r="AD184" s="1">
        <v>0.252</v>
      </c>
      <c r="AE184" s="1">
        <v>0.1258</v>
      </c>
      <c r="AF184" s="1">
        <v>0.10489999999999999</v>
      </c>
      <c r="AG184" s="1">
        <f>Table2[[#This Row],[DC]]</f>
        <v>0.311</v>
      </c>
      <c r="AH184" s="1">
        <f>Table2[[#This Row],[DC Resistance @ 25C (Ω/mi)]]*(1+Table2[[#This Row],[alpha]]*(20-25))</f>
        <v>0.30430106000000001</v>
      </c>
      <c r="AI184" s="1">
        <f>Table2[[#This Row],[Outside Diameter (in)]]</f>
        <v>0.7</v>
      </c>
      <c r="AJ184" s="1">
        <f>Table2[[#This Row],[Geometric Mean
Radius at 60 Cycles (ft)]]</f>
        <v>2.41E-2</v>
      </c>
      <c r="AK184" s="1">
        <f>MATCH(Table2[[#This Row],[Type]],Table3[Type],0)</f>
        <v>1</v>
      </c>
      <c r="AL184" s="1" cm="1">
        <f t="array" ref="AL184">INDEX(Table3[alpha],Table2[[#This Row],[Type Index]])</f>
        <v>4.3080000000000002E-3</v>
      </c>
      <c r="AM18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0.3 kcmil ACSR</v>
      </c>
      <c r="AN184" s="1">
        <f>IFERROR(0*MATCH(Table2[[#This Row],[ID]],$AM$4:AM183,0)+AN183+1,1)</f>
        <v>2</v>
      </c>
      <c r="AO184" s="1" t="str">
        <f>Table2[[#This Row],[ID]]&amp;IF(ISBLANK(Table2[[#This Row],[Uniqueness]]),""," - "&amp;Table2[[#This Row],[Uniqueness]])</f>
        <v>0.3 kcmil ACSR - 2</v>
      </c>
      <c r="AP184" s="1">
        <f>CONVERT(Table2[[#This Row],[GMR (ft)]],"ft","mm")</f>
        <v>7.3456800000000007</v>
      </c>
      <c r="AQ184" s="1">
        <f>CONVERT(Table2[[#This Row],[Outer Diameter (in)]],"in","mm")</f>
        <v>17.78</v>
      </c>
      <c r="AR184" s="1" cm="1">
        <f t="array" ref="AR184">INDEX(Table3[MOT (C)],Table2[[#This Row],[Type Index]])</f>
        <v>95</v>
      </c>
      <c r="AS184" s="1">
        <f>Table2[[#This Row],[DC Resistance @ 20C (Ω/mi)]]/CONVERT(1,"mi","km")</f>
        <v>0.1890839124512845</v>
      </c>
      <c r="AT184" s="1">
        <f>Table2[[#This Row],[Approx Current Carrying Capacity (amps)]]/1000</f>
        <v>0.5</v>
      </c>
      <c r="AU184" s="1">
        <f>Table2[[#This Row],[DC Resistance
@ 20C (Ω/km)]]*(1+Table2[[#This Row],[alpha]]*(Table2[[#This Row],[MOT (C)]]-20))</f>
        <v>0.25017692456429452</v>
      </c>
      <c r="AZ184" s="1"/>
    </row>
    <row r="185" spans="1:52" x14ac:dyDescent="0.25">
      <c r="A185" s="1" t="s">
        <v>66</v>
      </c>
      <c r="B185" s="1">
        <v>266.8</v>
      </c>
      <c r="E185" s="1">
        <v>26</v>
      </c>
      <c r="F185" s="1">
        <v>2</v>
      </c>
      <c r="G185" s="1">
        <v>0.1013</v>
      </c>
      <c r="H185" s="1">
        <v>7</v>
      </c>
      <c r="I185" s="1">
        <v>7.8799999999999995E-2</v>
      </c>
      <c r="N185" s="1">
        <v>0.64200000000000002</v>
      </c>
      <c r="O185" s="9">
        <v>11250</v>
      </c>
      <c r="P185" s="1">
        <v>1936</v>
      </c>
      <c r="Q185" s="1">
        <v>460</v>
      </c>
      <c r="R185" s="1">
        <v>2.1700000000000001E-2</v>
      </c>
      <c r="S185" s="1">
        <v>0.35</v>
      </c>
      <c r="T185" s="7">
        <v>0.35</v>
      </c>
      <c r="U185" s="7">
        <v>0.35</v>
      </c>
      <c r="V185" s="7">
        <v>0.35</v>
      </c>
      <c r="W185" s="1">
        <v>0.38500000000000001</v>
      </c>
      <c r="X185" s="7">
        <v>0.38500000000000001</v>
      </c>
      <c r="Y185" s="7">
        <v>0.38500000000000001</v>
      </c>
      <c r="Z185" s="7">
        <v>0.38500000000000001</v>
      </c>
      <c r="AA185" s="1">
        <v>0.19359999999999999</v>
      </c>
      <c r="AB185" s="1">
        <v>0.38700000000000001</v>
      </c>
      <c r="AC185" s="1">
        <v>0.46500000000000002</v>
      </c>
      <c r="AD185" s="1">
        <v>0.25800000000000001</v>
      </c>
      <c r="AE185" s="1">
        <v>0.12889999999999999</v>
      </c>
      <c r="AF185" s="1">
        <v>0.1074</v>
      </c>
      <c r="AG185" s="1">
        <f>Table2[[#This Row],[DC]]</f>
        <v>0.35</v>
      </c>
      <c r="AH185" s="1">
        <f>Table2[[#This Row],[DC Resistance @ 25C (Ω/mi)]]*(1+Table2[[#This Row],[alpha]]*(20-25))</f>
        <v>0.34246099999999996</v>
      </c>
      <c r="AI185" s="1">
        <f>Table2[[#This Row],[Outside Diameter (in)]]</f>
        <v>0.64200000000000002</v>
      </c>
      <c r="AJ185" s="1">
        <f>Table2[[#This Row],[Geometric Mean
Radius at 60 Cycles (ft)]]</f>
        <v>2.1700000000000001E-2</v>
      </c>
      <c r="AK185" s="1">
        <f>MATCH(Table2[[#This Row],[Type]],Table3[Type],0)</f>
        <v>1</v>
      </c>
      <c r="AL185" s="1" cm="1">
        <f t="array" ref="AL185">INDEX(Table3[alpha],Table2[[#This Row],[Type Index]])</f>
        <v>4.3080000000000002E-3</v>
      </c>
      <c r="AM18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0.2668 kcmil ACSR</v>
      </c>
      <c r="AO185" s="1" t="str">
        <f>Table2[[#This Row],[ID]]&amp;IF(ISBLANK(Table2[[#This Row],[Uniqueness]]),""," - "&amp;Table2[[#This Row],[Uniqueness]])</f>
        <v>0.2668 kcmil ACSR</v>
      </c>
      <c r="AP185" s="1">
        <f>CONVERT(Table2[[#This Row],[GMR (ft)]],"ft","mm")</f>
        <v>6.61416</v>
      </c>
      <c r="AQ185" s="1">
        <f>CONVERT(Table2[[#This Row],[Outer Diameter (in)]],"in","mm")</f>
        <v>16.306799999999999</v>
      </c>
      <c r="AR185" s="1" cm="1">
        <f t="array" ref="AR185">INDEX(Table3[MOT (C)],Table2[[#This Row],[Type Index]])</f>
        <v>95</v>
      </c>
      <c r="AS185" s="1">
        <f>Table2[[#This Row],[DC Resistance @ 20C (Ω/mi)]]/CONVERT(1,"mi","km")</f>
        <v>0.2127953998647896</v>
      </c>
      <c r="AT185" s="1">
        <f>Table2[[#This Row],[Approx Current Carrying Capacity (amps)]]/1000</f>
        <v>0.46</v>
      </c>
      <c r="AU185" s="1">
        <f>Table2[[#This Row],[DC Resistance
@ 20C (Ω/km)]]*(1+Table2[[#This Row],[alpha]]*(Table2[[#This Row],[MOT (C)]]-20))</f>
        <v>0.2815495935611031</v>
      </c>
      <c r="AZ185" s="1"/>
    </row>
    <row r="186" spans="1:52" x14ac:dyDescent="0.25">
      <c r="A186" s="1" t="s">
        <v>66</v>
      </c>
      <c r="B186" s="9">
        <v>266800</v>
      </c>
      <c r="E186" s="1">
        <v>6</v>
      </c>
      <c r="F186" s="1">
        <v>1</v>
      </c>
      <c r="G186" s="1">
        <v>0.2109</v>
      </c>
      <c r="H186" s="1">
        <v>7</v>
      </c>
      <c r="I186" s="1">
        <v>7.0300000000000001E-2</v>
      </c>
      <c r="N186" s="1">
        <v>0.63300000000000001</v>
      </c>
      <c r="O186" s="1">
        <v>9645</v>
      </c>
      <c r="P186" s="1">
        <v>1802</v>
      </c>
      <c r="Q186" s="1">
        <v>460</v>
      </c>
      <c r="R186" s="1">
        <v>6.8399999999999997E-3</v>
      </c>
      <c r="S186" s="1">
        <v>0.35099999999999998</v>
      </c>
      <c r="T186" s="1">
        <v>0.35099999999999998</v>
      </c>
      <c r="U186" s="1">
        <v>0.35099999999999998</v>
      </c>
      <c r="V186" s="1">
        <v>0.35199999999999998</v>
      </c>
      <c r="W186" s="1">
        <v>0.38600000000000001</v>
      </c>
      <c r="X186" s="1">
        <v>0.43</v>
      </c>
      <c r="Y186" s="1">
        <v>0.51</v>
      </c>
      <c r="Z186" s="1">
        <v>0.55200000000000005</v>
      </c>
      <c r="AA186" s="8">
        <v>0.252</v>
      </c>
      <c r="AB186" s="8">
        <v>0.504</v>
      </c>
      <c r="AC186" s="8">
        <v>0.60499999999999998</v>
      </c>
      <c r="AD186" s="1">
        <v>0.25900000000000001</v>
      </c>
      <c r="AE186" s="1">
        <v>0.12939999999999999</v>
      </c>
      <c r="AF186" s="1">
        <v>0.1079</v>
      </c>
      <c r="AG186" s="1">
        <f>Table2[[#This Row],[DC]]</f>
        <v>0.35099999999999998</v>
      </c>
      <c r="AH186" s="1">
        <f>Table2[[#This Row],[DC Resistance @ 25C (Ω/mi)]]*(1+Table2[[#This Row],[alpha]]*(20-25))</f>
        <v>0.34343945999999997</v>
      </c>
      <c r="AI186" s="1">
        <f>Table2[[#This Row],[Outside Diameter (in)]]</f>
        <v>0.63300000000000001</v>
      </c>
      <c r="AJ186" s="1">
        <f>Table2[[#This Row],[Geometric Mean
Radius at 60 Cycles (ft)]]</f>
        <v>6.8399999999999997E-3</v>
      </c>
      <c r="AK186" s="1">
        <f>MATCH(Table2[[#This Row],[Type]],Table3[Type],0)</f>
        <v>1</v>
      </c>
      <c r="AL186" s="1" cm="1">
        <f t="array" ref="AL186">INDEX(Table3[alpha],Table2[[#This Row],[Type Index]])</f>
        <v>4.3080000000000002E-3</v>
      </c>
      <c r="AM18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266.8 kcmil ACSR</v>
      </c>
      <c r="AO186" s="1" t="str">
        <f>Table2[[#This Row],[ID]]&amp;IF(ISBLANK(Table2[[#This Row],[Uniqueness]]),""," - "&amp;Table2[[#This Row],[Uniqueness]])</f>
        <v>266.8 kcmil ACSR</v>
      </c>
      <c r="AP186" s="1">
        <f>CONVERT(Table2[[#This Row],[GMR (ft)]],"ft","mm")</f>
        <v>2.084832</v>
      </c>
      <c r="AQ186" s="1">
        <f>CONVERT(Table2[[#This Row],[Outer Diameter (in)]],"in","mm")</f>
        <v>16.078200000000002</v>
      </c>
      <c r="AR186" s="1" cm="1">
        <f t="array" ref="AR186">INDEX(Table3[MOT (C)],Table2[[#This Row],[Type Index]])</f>
        <v>95</v>
      </c>
      <c r="AS186" s="1">
        <f>Table2[[#This Row],[DC Resistance @ 20C (Ω/mi)]]/CONVERT(1,"mi","km")</f>
        <v>0.21340338672154613</v>
      </c>
      <c r="AT186" s="1">
        <f>Table2[[#This Row],[Approx Current Carrying Capacity (amps)]]/1000</f>
        <v>0.46</v>
      </c>
      <c r="AU186" s="1">
        <f>Table2[[#This Row],[DC Resistance
@ 20C (Ω/km)]]*(1+Table2[[#This Row],[alpha]]*(Table2[[#This Row],[MOT (C)]]-20))</f>
        <v>0.28235402097127765</v>
      </c>
      <c r="AZ186" s="1"/>
    </row>
    <row r="187" spans="1:52" x14ac:dyDescent="0.25">
      <c r="A187" s="1" t="s">
        <v>66</v>
      </c>
      <c r="B187" s="1" t="s">
        <v>1</v>
      </c>
      <c r="C187" s="1" t="s">
        <v>1</v>
      </c>
      <c r="E187" s="1">
        <v>6</v>
      </c>
      <c r="F187" s="1">
        <v>1</v>
      </c>
      <c r="G187" s="1">
        <v>0.18779999999999999</v>
      </c>
      <c r="H187" s="1">
        <v>1</v>
      </c>
      <c r="I187" s="1">
        <v>0.18779999999999999</v>
      </c>
      <c r="N187" s="1">
        <v>0.56299999999999994</v>
      </c>
      <c r="O187" s="1">
        <v>8420</v>
      </c>
      <c r="P187" s="1">
        <v>1542</v>
      </c>
      <c r="Q187" s="1">
        <v>340</v>
      </c>
      <c r="R187" s="1">
        <v>8.1399999999999997E-3</v>
      </c>
      <c r="S187" s="1">
        <v>0.441</v>
      </c>
      <c r="T187" s="1">
        <v>0.442</v>
      </c>
      <c r="U187" s="1">
        <v>0.44400000000000001</v>
      </c>
      <c r="V187" s="1">
        <v>0.44500000000000001</v>
      </c>
      <c r="W187" s="1">
        <v>0.48499999999999999</v>
      </c>
      <c r="X187" s="1">
        <v>0.51400000000000001</v>
      </c>
      <c r="Y187" s="1">
        <v>0.56699999999999995</v>
      </c>
      <c r="Z187" s="1">
        <v>0.59199999999999997</v>
      </c>
      <c r="AA187" s="8">
        <v>0.24199999999999999</v>
      </c>
      <c r="AB187" s="8">
        <v>0.48399999999999999</v>
      </c>
      <c r="AC187" s="8">
        <v>0.58099999999999996</v>
      </c>
      <c r="AD187" s="1">
        <v>0.26700000000000002</v>
      </c>
      <c r="AE187" s="1">
        <v>0.1336</v>
      </c>
      <c r="AF187" s="1">
        <v>0.1113</v>
      </c>
      <c r="AG187" s="1">
        <f>Table2[[#This Row],[DC]]</f>
        <v>0.441</v>
      </c>
      <c r="AH187" s="1">
        <f>Table2[[#This Row],[DC Resistance @ 25C (Ω/mi)]]*(1+Table2[[#This Row],[alpha]]*(20-25))</f>
        <v>0.43150085999999999</v>
      </c>
      <c r="AI187" s="1">
        <f>Table2[[#This Row],[Outside Diameter (in)]]</f>
        <v>0.56299999999999994</v>
      </c>
      <c r="AJ187" s="1">
        <f>Table2[[#This Row],[Geometric Mean
Radius at 60 Cycles (ft)]]</f>
        <v>8.1399999999999997E-3</v>
      </c>
      <c r="AK187" s="1">
        <f>MATCH(Table2[[#This Row],[Type]],Table3[Type],0)</f>
        <v>1</v>
      </c>
      <c r="AL187" s="1" cm="1">
        <f t="array" ref="AL187">INDEX(Table3[alpha],Table2[[#This Row],[Type Index]])</f>
        <v>4.3080000000000002E-3</v>
      </c>
      <c r="AM18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ACSR</v>
      </c>
      <c r="AO187" s="1" t="str">
        <f>Table2[[#This Row],[ID]]&amp;IF(ISBLANK(Table2[[#This Row],[Uniqueness]]),""," - "&amp;Table2[[#This Row],[Uniqueness]])</f>
        <v>4/0 ACSR</v>
      </c>
      <c r="AP187" s="1">
        <f>CONVERT(Table2[[#This Row],[GMR (ft)]],"ft","mm")</f>
        <v>2.4810720000000002</v>
      </c>
      <c r="AQ187" s="1">
        <f>CONVERT(Table2[[#This Row],[Outer Diameter (in)]],"in","mm")</f>
        <v>14.3002</v>
      </c>
      <c r="AR187" s="1" cm="1">
        <f t="array" ref="AR187">INDEX(Table3[MOT (C)],Table2[[#This Row],[Type Index]])</f>
        <v>95</v>
      </c>
      <c r="AS187" s="1">
        <f>Table2[[#This Row],[DC Resistance @ 20C (Ω/mi)]]/CONVERT(1,"mi","km")</f>
        <v>0.26812220382963492</v>
      </c>
      <c r="AT187" s="1">
        <f>Table2[[#This Row],[Approx Current Carrying Capacity (amps)]]/1000</f>
        <v>0.34</v>
      </c>
      <c r="AU187" s="1">
        <f>Table2[[#This Row],[DC Resistance
@ 20C (Ω/km)]]*(1+Table2[[#This Row],[alpha]]*(Table2[[#This Row],[MOT (C)]]-20))</f>
        <v>0.35475248788698993</v>
      </c>
      <c r="AZ187" s="1"/>
    </row>
    <row r="188" spans="1:52" x14ac:dyDescent="0.25">
      <c r="A188" s="1" t="s">
        <v>66</v>
      </c>
      <c r="B188" s="1" t="s">
        <v>3</v>
      </c>
      <c r="C188" s="1" t="s">
        <v>3</v>
      </c>
      <c r="E188" s="1">
        <v>6</v>
      </c>
      <c r="F188" s="1">
        <v>1</v>
      </c>
      <c r="G188" s="1">
        <v>0.16719999999999999</v>
      </c>
      <c r="H188" s="1">
        <v>1</v>
      </c>
      <c r="I188" s="1">
        <v>0.16719999999999999</v>
      </c>
      <c r="N188" s="1">
        <v>0.502</v>
      </c>
      <c r="O188" s="1">
        <v>6675</v>
      </c>
      <c r="P188" s="1">
        <v>1223</v>
      </c>
      <c r="Q188" s="1">
        <v>300</v>
      </c>
      <c r="R188" s="1">
        <v>6.0000000000000001E-3</v>
      </c>
      <c r="S188" s="1">
        <v>0.55600000000000005</v>
      </c>
      <c r="T188" s="1">
        <v>0.55700000000000005</v>
      </c>
      <c r="U188" s="1">
        <v>0.55900000000000005</v>
      </c>
      <c r="V188" s="1">
        <v>0.56000000000000005</v>
      </c>
      <c r="W188" s="1">
        <v>0.61199999999999999</v>
      </c>
      <c r="X188" s="1">
        <v>0.64200000000000002</v>
      </c>
      <c r="Y188" s="1">
        <v>0.69699999999999995</v>
      </c>
      <c r="Z188" s="1">
        <v>0.72299999999999998</v>
      </c>
      <c r="AA188" s="8">
        <v>0.25900000000000001</v>
      </c>
      <c r="AB188" s="8">
        <v>0.51700000000000002</v>
      </c>
      <c r="AC188" s="8">
        <v>0.621</v>
      </c>
      <c r="AD188" s="1">
        <v>0.27500000000000002</v>
      </c>
      <c r="AE188" s="1">
        <v>0.13769999999999999</v>
      </c>
      <c r="AF188" s="1">
        <v>0.1147</v>
      </c>
      <c r="AG188" s="1">
        <f>Table2[[#This Row],[DC]]</f>
        <v>0.55600000000000005</v>
      </c>
      <c r="AH188" s="1">
        <f>Table2[[#This Row],[DC Resistance @ 25C (Ω/mi)]]*(1+Table2[[#This Row],[alpha]]*(20-25))</f>
        <v>0.54402376000000008</v>
      </c>
      <c r="AI188" s="1">
        <f>Table2[[#This Row],[Outside Diameter (in)]]</f>
        <v>0.502</v>
      </c>
      <c r="AJ188" s="1">
        <f>Table2[[#This Row],[Geometric Mean
Radius at 60 Cycles (ft)]]</f>
        <v>6.0000000000000001E-3</v>
      </c>
      <c r="AK188" s="1">
        <f>MATCH(Table2[[#This Row],[Type]],Table3[Type],0)</f>
        <v>1</v>
      </c>
      <c r="AL188" s="1" cm="1">
        <f t="array" ref="AL188">INDEX(Table3[alpha],Table2[[#This Row],[Type Index]])</f>
        <v>4.3080000000000002E-3</v>
      </c>
      <c r="AM18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ACSR</v>
      </c>
      <c r="AO188" s="1" t="str">
        <f>Table2[[#This Row],[ID]]&amp;IF(ISBLANK(Table2[[#This Row],[Uniqueness]]),""," - "&amp;Table2[[#This Row],[Uniqueness]])</f>
        <v>3/0 ACSR</v>
      </c>
      <c r="AP188" s="1">
        <f>CONVERT(Table2[[#This Row],[GMR (ft)]],"ft","mm")</f>
        <v>1.8288</v>
      </c>
      <c r="AQ188" s="1">
        <f>CONVERT(Table2[[#This Row],[Outer Diameter (in)]],"in","mm")</f>
        <v>12.7508</v>
      </c>
      <c r="AR188" s="1" cm="1">
        <f t="array" ref="AR188">INDEX(Table3[MOT (C)],Table2[[#This Row],[Type Index]])</f>
        <v>95</v>
      </c>
      <c r="AS188" s="1">
        <f>Table2[[#This Row],[DC Resistance @ 20C (Ω/mi)]]/CONVERT(1,"mi","km")</f>
        <v>0.33804069235663725</v>
      </c>
      <c r="AT188" s="1">
        <f>Table2[[#This Row],[Approx Current Carrying Capacity (amps)]]/1000</f>
        <v>0.3</v>
      </c>
      <c r="AU188" s="1">
        <f>Table2[[#This Row],[DC Resistance
@ 20C (Ω/km)]]*(1+Table2[[#This Row],[alpha]]*(Table2[[#This Row],[MOT (C)]]-20))</f>
        <v>0.4472616400570667</v>
      </c>
      <c r="AZ188" s="1"/>
    </row>
    <row r="189" spans="1:52" x14ac:dyDescent="0.25">
      <c r="A189" s="1" t="s">
        <v>66</v>
      </c>
      <c r="B189" s="1" t="s">
        <v>4</v>
      </c>
      <c r="C189" s="1" t="s">
        <v>4</v>
      </c>
      <c r="E189" s="1">
        <v>6</v>
      </c>
      <c r="F189" s="1">
        <v>1</v>
      </c>
      <c r="G189" s="1">
        <v>0.14899999999999999</v>
      </c>
      <c r="H189" s="1">
        <v>1</v>
      </c>
      <c r="I189" s="1">
        <v>0.14899999999999999</v>
      </c>
      <c r="N189" s="1">
        <v>0.44700000000000001</v>
      </c>
      <c r="O189" s="1">
        <v>5345</v>
      </c>
      <c r="P189" s="1">
        <v>970</v>
      </c>
      <c r="Q189" s="1">
        <v>270</v>
      </c>
      <c r="R189" s="1">
        <v>5.1000000000000004E-3</v>
      </c>
      <c r="S189" s="1">
        <v>0.70199999999999996</v>
      </c>
      <c r="T189" s="1">
        <v>0.70199999999999996</v>
      </c>
      <c r="U189" s="1">
        <v>0.70399999999999996</v>
      </c>
      <c r="V189" s="1">
        <v>0.70599999999999996</v>
      </c>
      <c r="W189" s="1">
        <v>0.77300000000000002</v>
      </c>
      <c r="X189" s="1">
        <v>0.80600000000000005</v>
      </c>
      <c r="Y189" s="1">
        <v>0.86599999999999999</v>
      </c>
      <c r="Z189" s="1">
        <v>0.89500000000000002</v>
      </c>
      <c r="AA189" s="8">
        <v>0.26700000000000002</v>
      </c>
      <c r="AB189" s="8">
        <v>0.53400000000000003</v>
      </c>
      <c r="AC189" s="8">
        <v>0.64100000000000001</v>
      </c>
      <c r="AD189" s="1">
        <v>0.28399999999999997</v>
      </c>
      <c r="AE189" s="1">
        <v>0.14180000000000001</v>
      </c>
      <c r="AF189" s="1">
        <v>0.1182</v>
      </c>
      <c r="AG189" s="1">
        <f>Table2[[#This Row],[DC]]</f>
        <v>0.70199999999999996</v>
      </c>
      <c r="AH189" s="1">
        <f>Table2[[#This Row],[DC Resistance @ 25C (Ω/mi)]]*(1+Table2[[#This Row],[alpha]]*(20-25))</f>
        <v>0.68687891999999995</v>
      </c>
      <c r="AI189" s="1">
        <f>Table2[[#This Row],[Outside Diameter (in)]]</f>
        <v>0.44700000000000001</v>
      </c>
      <c r="AJ189" s="1">
        <f>Table2[[#This Row],[Geometric Mean
Radius at 60 Cycles (ft)]]</f>
        <v>5.1000000000000004E-3</v>
      </c>
      <c r="AK189" s="1">
        <f>MATCH(Table2[[#This Row],[Type]],Table3[Type],0)</f>
        <v>1</v>
      </c>
      <c r="AL189" s="1" cm="1">
        <f t="array" ref="AL189">INDEX(Table3[alpha],Table2[[#This Row],[Type Index]])</f>
        <v>4.3080000000000002E-3</v>
      </c>
      <c r="AM18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ACSR</v>
      </c>
      <c r="AO189" s="1" t="str">
        <f>Table2[[#This Row],[ID]]&amp;IF(ISBLANK(Table2[[#This Row],[Uniqueness]]),""," - "&amp;Table2[[#This Row],[Uniqueness]])</f>
        <v>2/0 ACSR</v>
      </c>
      <c r="AP189" s="1">
        <f>CONVERT(Table2[[#This Row],[GMR (ft)]],"ft","mm")</f>
        <v>1.5544800000000003</v>
      </c>
      <c r="AQ189" s="1">
        <f>CONVERT(Table2[[#This Row],[Outer Diameter (in)]],"in","mm")</f>
        <v>11.353800000000001</v>
      </c>
      <c r="AR189" s="1" cm="1">
        <f t="array" ref="AR189">INDEX(Table3[MOT (C)],Table2[[#This Row],[Type Index]])</f>
        <v>95</v>
      </c>
      <c r="AS189" s="1">
        <f>Table2[[#This Row],[DC Resistance @ 20C (Ω/mi)]]/CONVERT(1,"mi","km")</f>
        <v>0.42680677344309226</v>
      </c>
      <c r="AT189" s="1">
        <f>Table2[[#This Row],[Approx Current Carrying Capacity (amps)]]/1000</f>
        <v>0.27</v>
      </c>
      <c r="AU189" s="1">
        <f>Table2[[#This Row],[DC Resistance
@ 20C (Ω/km)]]*(1+Table2[[#This Row],[alpha]]*(Table2[[#This Row],[MOT (C)]]-20))</f>
        <v>0.56470804194255531</v>
      </c>
      <c r="AZ189" s="1"/>
    </row>
    <row r="190" spans="1:52" x14ac:dyDescent="0.25">
      <c r="A190" s="1" t="s">
        <v>66</v>
      </c>
      <c r="B190" s="1" t="s">
        <v>5</v>
      </c>
      <c r="C190" s="1" t="s">
        <v>5</v>
      </c>
      <c r="E190" s="1">
        <v>6</v>
      </c>
      <c r="F190" s="1">
        <v>1</v>
      </c>
      <c r="G190" s="1">
        <v>0.13270000000000001</v>
      </c>
      <c r="H190" s="1">
        <v>1</v>
      </c>
      <c r="I190" s="1">
        <v>0.13270000000000001</v>
      </c>
      <c r="N190" s="1">
        <v>0.39800000000000002</v>
      </c>
      <c r="O190" s="1">
        <v>4280</v>
      </c>
      <c r="P190" s="1">
        <v>769</v>
      </c>
      <c r="Q190" s="1">
        <v>230</v>
      </c>
      <c r="R190" s="1">
        <v>4.4600000000000004E-3</v>
      </c>
      <c r="S190" s="1">
        <v>0.88500000000000001</v>
      </c>
      <c r="T190" s="1">
        <v>0.88500000000000001</v>
      </c>
      <c r="U190" s="1">
        <v>0.88700000000000001</v>
      </c>
      <c r="V190" s="1">
        <v>0.88800000000000001</v>
      </c>
      <c r="W190" s="1">
        <v>0.97399999999999998</v>
      </c>
      <c r="X190" s="1">
        <v>1.01</v>
      </c>
      <c r="Y190" s="1">
        <v>1.08</v>
      </c>
      <c r="Z190" s="1">
        <v>1.1200000000000001</v>
      </c>
      <c r="AA190" s="8">
        <v>0.27300000000000002</v>
      </c>
      <c r="AB190" s="8">
        <v>0.54700000000000004</v>
      </c>
      <c r="AC190" s="8">
        <v>0.65600000000000003</v>
      </c>
      <c r="AD190" s="1">
        <v>0.29199999999999998</v>
      </c>
      <c r="AE190" s="1">
        <v>0.14599999999999999</v>
      </c>
      <c r="AF190" s="1">
        <v>0.1216</v>
      </c>
      <c r="AG190" s="1">
        <f>Table2[[#This Row],[DC]]</f>
        <v>0.88500000000000001</v>
      </c>
      <c r="AH190" s="1">
        <f>Table2[[#This Row],[DC Resistance @ 25C (Ω/mi)]]*(1+Table2[[#This Row],[alpha]]*(20-25))</f>
        <v>0.86593710000000002</v>
      </c>
      <c r="AI190" s="1">
        <f>Table2[[#This Row],[Outside Diameter (in)]]</f>
        <v>0.39800000000000002</v>
      </c>
      <c r="AJ190" s="1">
        <f>Table2[[#This Row],[Geometric Mean
Radius at 60 Cycles (ft)]]</f>
        <v>4.4600000000000004E-3</v>
      </c>
      <c r="AK190" s="1">
        <f>MATCH(Table2[[#This Row],[Type]],Table3[Type],0)</f>
        <v>1</v>
      </c>
      <c r="AL190" s="1" cm="1">
        <f t="array" ref="AL190">INDEX(Table3[alpha],Table2[[#This Row],[Type Index]])</f>
        <v>4.3080000000000002E-3</v>
      </c>
      <c r="AM19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ACSR</v>
      </c>
      <c r="AO190" s="1" t="str">
        <f>Table2[[#This Row],[ID]]&amp;IF(ISBLANK(Table2[[#This Row],[Uniqueness]]),""," - "&amp;Table2[[#This Row],[Uniqueness]])</f>
        <v>1/0 ACSR</v>
      </c>
      <c r="AP190" s="1">
        <f>CONVERT(Table2[[#This Row],[GMR (ft)]],"ft","mm")</f>
        <v>1.3594080000000002</v>
      </c>
      <c r="AQ190" s="1">
        <f>CONVERT(Table2[[#This Row],[Outer Diameter (in)]],"in","mm")</f>
        <v>10.109200000000001</v>
      </c>
      <c r="AR190" s="1" cm="1">
        <f t="array" ref="AR190">INDEX(Table3[MOT (C)],Table2[[#This Row],[Type Index]])</f>
        <v>95</v>
      </c>
      <c r="AS190" s="1">
        <f>Table2[[#This Row],[DC Resistance @ 20C (Ω/mi)]]/CONVERT(1,"mi","km")</f>
        <v>0.53806836822953952</v>
      </c>
      <c r="AT190" s="1">
        <f>Table2[[#This Row],[Approx Current Carrying Capacity (amps)]]/1000</f>
        <v>0.23</v>
      </c>
      <c r="AU190" s="1">
        <f>Table2[[#This Row],[DC Resistance
@ 20C (Ω/km)]]*(1+Table2[[#This Row],[alpha]]*(Table2[[#This Row],[MOT (C)]]-20))</f>
        <v>0.7119182580045037</v>
      </c>
      <c r="AZ190" s="1"/>
    </row>
    <row r="191" spans="1:52" x14ac:dyDescent="0.25">
      <c r="A191" s="1" t="s">
        <v>66</v>
      </c>
      <c r="B191" s="1" t="s">
        <v>6</v>
      </c>
      <c r="C191" s="1" t="s">
        <v>6</v>
      </c>
      <c r="E191" s="1">
        <v>6</v>
      </c>
      <c r="F191" s="1">
        <v>1</v>
      </c>
      <c r="G191" s="1">
        <v>0.1182</v>
      </c>
      <c r="H191" s="1">
        <v>1</v>
      </c>
      <c r="I191" s="1">
        <v>0.1182</v>
      </c>
      <c r="N191" s="1">
        <v>0.35499999999999998</v>
      </c>
      <c r="O191" s="1">
        <v>3480</v>
      </c>
      <c r="P191" s="1">
        <v>610</v>
      </c>
      <c r="Q191" s="1">
        <v>200</v>
      </c>
      <c r="R191" s="1">
        <v>4.1799999999999997E-3</v>
      </c>
      <c r="S191" s="1">
        <v>1.1200000000000001</v>
      </c>
      <c r="T191" s="1">
        <v>1.1200000000000001</v>
      </c>
      <c r="U191" s="1">
        <v>1.1200000000000001</v>
      </c>
      <c r="V191" s="1">
        <v>1.1200000000000001</v>
      </c>
      <c r="W191" s="1">
        <v>1.23</v>
      </c>
      <c r="X191" s="1">
        <v>1.27</v>
      </c>
      <c r="Y191" s="1">
        <v>1.34</v>
      </c>
      <c r="Z191" s="1">
        <v>1.38</v>
      </c>
      <c r="AA191" s="8">
        <v>0.27700000000000002</v>
      </c>
      <c r="AB191" s="8">
        <v>0.55400000000000005</v>
      </c>
      <c r="AC191" s="8">
        <v>0.66500000000000004</v>
      </c>
      <c r="AD191" s="1">
        <v>0.3</v>
      </c>
      <c r="AE191" s="1">
        <v>0.15</v>
      </c>
      <c r="AF191" s="1">
        <v>0.125</v>
      </c>
      <c r="AG191" s="1">
        <f>Table2[[#This Row],[DC]]</f>
        <v>1.1200000000000001</v>
      </c>
      <c r="AH191" s="1">
        <f>Table2[[#This Row],[DC Resistance @ 25C (Ω/mi)]]*(1+Table2[[#This Row],[alpha]]*(20-25))</f>
        <v>1.0958752</v>
      </c>
      <c r="AI191" s="1">
        <f>Table2[[#This Row],[Outside Diameter (in)]]</f>
        <v>0.35499999999999998</v>
      </c>
      <c r="AJ191" s="1">
        <f>Table2[[#This Row],[Geometric Mean
Radius at 60 Cycles (ft)]]</f>
        <v>4.1799999999999997E-3</v>
      </c>
      <c r="AK191" s="1">
        <f>MATCH(Table2[[#This Row],[Type]],Table3[Type],0)</f>
        <v>1</v>
      </c>
      <c r="AL191" s="1" cm="1">
        <f t="array" ref="AL191">INDEX(Table3[alpha],Table2[[#This Row],[Type Index]])</f>
        <v>4.3080000000000002E-3</v>
      </c>
      <c r="AM19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ACSR</v>
      </c>
      <c r="AO191" s="1" t="str">
        <f>Table2[[#This Row],[ID]]&amp;IF(ISBLANK(Table2[[#This Row],[Uniqueness]]),""," - "&amp;Table2[[#This Row],[Uniqueness]])</f>
        <v>1 ACSR</v>
      </c>
      <c r="AP191" s="1">
        <f>CONVERT(Table2[[#This Row],[GMR (ft)]],"ft","mm")</f>
        <v>1.2740639999999999</v>
      </c>
      <c r="AQ191" s="1">
        <f>CONVERT(Table2[[#This Row],[Outer Diameter (in)]],"in","mm")</f>
        <v>9.0170000000000012</v>
      </c>
      <c r="AR191" s="1" cm="1">
        <f t="array" ref="AR191">INDEX(Table3[MOT (C)],Table2[[#This Row],[Type Index]])</f>
        <v>95</v>
      </c>
      <c r="AS191" s="1">
        <f>Table2[[#This Row],[DC Resistance @ 20C (Ω/mi)]]/CONVERT(1,"mi","km")</f>
        <v>0.68094527956732676</v>
      </c>
      <c r="AT191" s="1">
        <f>Table2[[#This Row],[Approx Current Carrying Capacity (amps)]]/1000</f>
        <v>0.2</v>
      </c>
      <c r="AU191" s="1">
        <f>Table2[[#This Row],[DC Resistance
@ 20C (Ω/km)]]*(1+Table2[[#This Row],[alpha]]*(Table2[[#This Row],[MOT (C)]]-20))</f>
        <v>0.90095869939552997</v>
      </c>
      <c r="AZ191" s="1"/>
    </row>
    <row r="192" spans="1:52" x14ac:dyDescent="0.25">
      <c r="A192" s="1" t="s">
        <v>66</v>
      </c>
      <c r="B192" s="1" t="s">
        <v>8</v>
      </c>
      <c r="C192" s="1" t="s">
        <v>8</v>
      </c>
      <c r="E192" s="1">
        <v>6</v>
      </c>
      <c r="F192" s="1">
        <v>1</v>
      </c>
      <c r="G192" s="1">
        <v>0.1052</v>
      </c>
      <c r="H192" s="1">
        <v>1</v>
      </c>
      <c r="I192" s="1">
        <v>0.1052</v>
      </c>
      <c r="N192" s="1">
        <v>0.316</v>
      </c>
      <c r="O192" s="1">
        <v>2790</v>
      </c>
      <c r="P192" s="1">
        <v>484</v>
      </c>
      <c r="Q192" s="1">
        <v>180</v>
      </c>
      <c r="R192" s="1">
        <v>4.1799999999999997E-3</v>
      </c>
      <c r="S192" s="1">
        <v>1.41</v>
      </c>
      <c r="T192" s="1">
        <v>1.41</v>
      </c>
      <c r="U192" s="1">
        <v>1.41</v>
      </c>
      <c r="V192" s="1">
        <v>1.41</v>
      </c>
      <c r="W192" s="1">
        <v>1.55</v>
      </c>
      <c r="X192" s="1">
        <v>1.59</v>
      </c>
      <c r="Y192" s="1">
        <v>1.66</v>
      </c>
      <c r="Z192" s="1">
        <v>1.69</v>
      </c>
      <c r="AA192" s="8">
        <v>0.27700000000000002</v>
      </c>
      <c r="AB192" s="8">
        <v>0.55400000000000005</v>
      </c>
      <c r="AC192" s="8">
        <v>0.66500000000000004</v>
      </c>
      <c r="AD192" s="1">
        <v>0.308</v>
      </c>
      <c r="AE192" s="1">
        <v>0.1542</v>
      </c>
      <c r="AF192" s="1">
        <v>0.1285</v>
      </c>
      <c r="AG192" s="1">
        <f>Table2[[#This Row],[DC]]</f>
        <v>1.41</v>
      </c>
      <c r="AH192" s="1">
        <f>Table2[[#This Row],[DC Resistance @ 25C (Ω/mi)]]*(1+Table2[[#This Row],[alpha]]*(20-25))</f>
        <v>1.3796286</v>
      </c>
      <c r="AI192" s="1">
        <f>Table2[[#This Row],[Outside Diameter (in)]]</f>
        <v>0.316</v>
      </c>
      <c r="AJ192" s="1">
        <f>Table2[[#This Row],[Geometric Mean
Radius at 60 Cycles (ft)]]</f>
        <v>4.1799999999999997E-3</v>
      </c>
      <c r="AK192" s="1">
        <f>MATCH(Table2[[#This Row],[Type]],Table3[Type],0)</f>
        <v>1</v>
      </c>
      <c r="AL192" s="1" cm="1">
        <f t="array" ref="AL192">INDEX(Table3[alpha],Table2[[#This Row],[Type Index]])</f>
        <v>4.3080000000000002E-3</v>
      </c>
      <c r="AM19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ACSR</v>
      </c>
      <c r="AN192" s="1">
        <f>IFERROR(0*MATCH(Table2[[#This Row],[ID]],$AM$4:AM191,0)+AN191+1,1)</f>
        <v>1</v>
      </c>
      <c r="AO192" s="1" t="str">
        <f>Table2[[#This Row],[ID]]&amp;IF(ISBLANK(Table2[[#This Row],[Uniqueness]]),""," - "&amp;Table2[[#This Row],[Uniqueness]])</f>
        <v>2 ACSR - 1</v>
      </c>
      <c r="AP192" s="1">
        <f>CONVERT(Table2[[#This Row],[GMR (ft)]],"ft","mm")</f>
        <v>1.2740639999999999</v>
      </c>
      <c r="AQ192" s="1">
        <f>CONVERT(Table2[[#This Row],[Outer Diameter (in)]],"in","mm")</f>
        <v>8.0263999999999989</v>
      </c>
      <c r="AR192" s="1" cm="1">
        <f t="array" ref="AR192">INDEX(Table3[MOT (C)],Table2[[#This Row],[Type Index]])</f>
        <v>95</v>
      </c>
      <c r="AS192" s="1">
        <f>Table2[[#This Row],[DC Resistance @ 20C (Ω/mi)]]/CONVERT(1,"mi","km")</f>
        <v>0.85726146802672387</v>
      </c>
      <c r="AT192" s="1">
        <f>Table2[[#This Row],[Approx Current Carrying Capacity (amps)]]/1000</f>
        <v>0.18</v>
      </c>
      <c r="AU192" s="1">
        <f>Table2[[#This Row],[DC Resistance
@ 20C (Ω/km)]]*(1+Table2[[#This Row],[alpha]]*(Table2[[#This Row],[MOT (C)]]-20))</f>
        <v>1.1342426483461583</v>
      </c>
      <c r="AZ192" s="1"/>
    </row>
    <row r="193" spans="1:52" x14ac:dyDescent="0.25">
      <c r="A193" s="1" t="s">
        <v>66</v>
      </c>
      <c r="B193" s="1" t="s">
        <v>8</v>
      </c>
      <c r="C193" s="1" t="s">
        <v>8</v>
      </c>
      <c r="E193" s="1">
        <v>7</v>
      </c>
      <c r="F193" s="1">
        <v>1</v>
      </c>
      <c r="G193" s="1">
        <v>9.74E-2</v>
      </c>
      <c r="H193" s="1">
        <v>1</v>
      </c>
      <c r="I193" s="1">
        <v>0.12989999999999999</v>
      </c>
      <c r="N193" s="1">
        <v>0.32500000000000001</v>
      </c>
      <c r="O193" s="1">
        <v>3525</v>
      </c>
      <c r="P193" s="1">
        <v>566</v>
      </c>
      <c r="Q193" s="1">
        <v>180</v>
      </c>
      <c r="R193" s="1">
        <v>5.0400000000000002E-3</v>
      </c>
      <c r="S193" s="1">
        <v>1.41</v>
      </c>
      <c r="T193" s="1">
        <v>1.41</v>
      </c>
      <c r="U193" s="1">
        <v>1.41</v>
      </c>
      <c r="V193" s="1">
        <v>1.41</v>
      </c>
      <c r="W193" s="1">
        <v>1.55</v>
      </c>
      <c r="X193" s="1">
        <v>1.59</v>
      </c>
      <c r="Y193" s="1">
        <v>1.62</v>
      </c>
      <c r="Z193" s="1">
        <v>1.65</v>
      </c>
      <c r="AA193" s="8">
        <v>0.26700000000000002</v>
      </c>
      <c r="AB193" s="8">
        <v>0.53500000000000003</v>
      </c>
      <c r="AC193" s="8">
        <v>0.64200000000000002</v>
      </c>
      <c r="AD193" s="1">
        <v>0.30599999999999999</v>
      </c>
      <c r="AE193" s="1">
        <v>0.1532</v>
      </c>
      <c r="AF193" s="1">
        <v>0.12759999999999999</v>
      </c>
      <c r="AG193" s="1">
        <f>Table2[[#This Row],[DC]]</f>
        <v>1.41</v>
      </c>
      <c r="AH193" s="1">
        <f>Table2[[#This Row],[DC Resistance @ 25C (Ω/mi)]]*(1+Table2[[#This Row],[alpha]]*(20-25))</f>
        <v>1.3796286</v>
      </c>
      <c r="AI193" s="1">
        <f>Table2[[#This Row],[Outside Diameter (in)]]</f>
        <v>0.32500000000000001</v>
      </c>
      <c r="AJ193" s="1">
        <f>Table2[[#This Row],[Geometric Mean
Radius at 60 Cycles (ft)]]</f>
        <v>5.0400000000000002E-3</v>
      </c>
      <c r="AK193" s="1">
        <f>MATCH(Table2[[#This Row],[Type]],Table3[Type],0)</f>
        <v>1</v>
      </c>
      <c r="AL193" s="1" cm="1">
        <f t="array" ref="AL193">INDEX(Table3[alpha],Table2[[#This Row],[Type Index]])</f>
        <v>4.3080000000000002E-3</v>
      </c>
      <c r="AM19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ACSR</v>
      </c>
      <c r="AN193" s="1">
        <f>IFERROR(0*MATCH(Table2[[#This Row],[ID]],$AM$4:AM192,0)+AN192+1,1)</f>
        <v>2</v>
      </c>
      <c r="AO193" s="1" t="str">
        <f>Table2[[#This Row],[ID]]&amp;IF(ISBLANK(Table2[[#This Row],[Uniqueness]]),""," - "&amp;Table2[[#This Row],[Uniqueness]])</f>
        <v>2 ACSR - 2</v>
      </c>
      <c r="AP193" s="1">
        <f>CONVERT(Table2[[#This Row],[GMR (ft)]],"ft","mm")</f>
        <v>1.536192</v>
      </c>
      <c r="AQ193" s="1">
        <f>CONVERT(Table2[[#This Row],[Outer Diameter (in)]],"in","mm")</f>
        <v>8.2550000000000008</v>
      </c>
      <c r="AR193" s="1" cm="1">
        <f t="array" ref="AR193">INDEX(Table3[MOT (C)],Table2[[#This Row],[Type Index]])</f>
        <v>95</v>
      </c>
      <c r="AS193" s="1">
        <f>Table2[[#This Row],[DC Resistance @ 20C (Ω/mi)]]/CONVERT(1,"mi","km")</f>
        <v>0.85726146802672387</v>
      </c>
      <c r="AT193" s="1">
        <f>Table2[[#This Row],[Approx Current Carrying Capacity (amps)]]/1000</f>
        <v>0.18</v>
      </c>
      <c r="AU193" s="1">
        <f>Table2[[#This Row],[DC Resistance
@ 20C (Ω/km)]]*(1+Table2[[#This Row],[alpha]]*(Table2[[#This Row],[MOT (C)]]-20))</f>
        <v>1.1342426483461583</v>
      </c>
      <c r="AZ193" s="1"/>
    </row>
    <row r="194" spans="1:52" x14ac:dyDescent="0.25">
      <c r="A194" s="1" t="s">
        <v>66</v>
      </c>
      <c r="B194" s="1" t="s">
        <v>7</v>
      </c>
      <c r="C194" s="1" t="s">
        <v>7</v>
      </c>
      <c r="E194" s="1">
        <v>6</v>
      </c>
      <c r="F194" s="1">
        <v>1</v>
      </c>
      <c r="G194" s="1">
        <v>9.3700000000000006E-2</v>
      </c>
      <c r="H194" s="1">
        <v>1</v>
      </c>
      <c r="I194" s="1">
        <v>9.3700000000000006E-2</v>
      </c>
      <c r="N194" s="1">
        <v>0.28100000000000003</v>
      </c>
      <c r="O194" s="1">
        <v>2250</v>
      </c>
      <c r="P194" s="1">
        <v>384</v>
      </c>
      <c r="Q194" s="1">
        <v>160</v>
      </c>
      <c r="R194" s="1">
        <v>4.3E-3</v>
      </c>
      <c r="S194" s="1">
        <v>1.78</v>
      </c>
      <c r="T194" s="1">
        <v>1.78</v>
      </c>
      <c r="U194" s="1">
        <v>1.78</v>
      </c>
      <c r="V194" s="1">
        <v>1.78</v>
      </c>
      <c r="W194" s="1">
        <v>1.95</v>
      </c>
      <c r="X194" s="1">
        <v>1.95</v>
      </c>
      <c r="Y194" s="1">
        <v>2.04</v>
      </c>
      <c r="Z194" s="1">
        <v>2.0699999999999998</v>
      </c>
      <c r="AA194" s="8">
        <v>0.27500000000000002</v>
      </c>
      <c r="AB194" s="8">
        <v>0.55100000000000005</v>
      </c>
      <c r="AC194" s="8">
        <v>0.66100000000000003</v>
      </c>
      <c r="AD194" s="1">
        <v>0.317</v>
      </c>
      <c r="AE194" s="1">
        <v>0.1583</v>
      </c>
      <c r="AF194" s="1">
        <v>0.13200000000000001</v>
      </c>
      <c r="AG194" s="1">
        <f>Table2[[#This Row],[DC]]</f>
        <v>1.78</v>
      </c>
      <c r="AH194" s="1">
        <f>Table2[[#This Row],[DC Resistance @ 25C (Ω/mi)]]*(1+Table2[[#This Row],[alpha]]*(20-25))</f>
        <v>1.7416588</v>
      </c>
      <c r="AI194" s="1">
        <f>Table2[[#This Row],[Outside Diameter (in)]]</f>
        <v>0.28100000000000003</v>
      </c>
      <c r="AJ194" s="1">
        <f>Table2[[#This Row],[Geometric Mean
Radius at 60 Cycles (ft)]]</f>
        <v>4.3E-3</v>
      </c>
      <c r="AK194" s="1">
        <f>MATCH(Table2[[#This Row],[Type]],Table3[Type],0)</f>
        <v>1</v>
      </c>
      <c r="AL194" s="1" cm="1">
        <f t="array" ref="AL194">INDEX(Table3[alpha],Table2[[#This Row],[Type Index]])</f>
        <v>4.3080000000000002E-3</v>
      </c>
      <c r="AM19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ACSR</v>
      </c>
      <c r="AO194" s="1" t="str">
        <f>Table2[[#This Row],[ID]]&amp;IF(ISBLANK(Table2[[#This Row],[Uniqueness]]),""," - "&amp;Table2[[#This Row],[Uniqueness]])</f>
        <v>3 ACSR</v>
      </c>
      <c r="AP194" s="1">
        <f>CONVERT(Table2[[#This Row],[GMR (ft)]],"ft","mm")</f>
        <v>1.31064</v>
      </c>
      <c r="AQ194" s="1">
        <f>CONVERT(Table2[[#This Row],[Outer Diameter (in)]],"in","mm")</f>
        <v>7.1374000000000004</v>
      </c>
      <c r="AR194" s="1" cm="1">
        <f t="array" ref="AR194">INDEX(Table3[MOT (C)],Table2[[#This Row],[Type Index]])</f>
        <v>95</v>
      </c>
      <c r="AS194" s="1">
        <f>Table2[[#This Row],[DC Resistance @ 20C (Ω/mi)]]/CONVERT(1,"mi","km")</f>
        <v>1.0822166050266442</v>
      </c>
      <c r="AT194" s="1">
        <f>Table2[[#This Row],[Approx Current Carrying Capacity (amps)]]/1000</f>
        <v>0.16</v>
      </c>
      <c r="AU194" s="1">
        <f>Table2[[#This Row],[DC Resistance
@ 20C (Ω/km)]]*(1+Table2[[#This Row],[alpha]]*(Table2[[#This Row],[MOT (C)]]-20))</f>
        <v>1.4318807901107529</v>
      </c>
      <c r="AZ194" s="1"/>
    </row>
    <row r="195" spans="1:52" x14ac:dyDescent="0.25">
      <c r="A195" s="1" t="s">
        <v>66</v>
      </c>
      <c r="B195" s="1" t="s">
        <v>9</v>
      </c>
      <c r="C195" s="1" t="s">
        <v>9</v>
      </c>
      <c r="E195" s="1">
        <v>6</v>
      </c>
      <c r="F195" s="1">
        <v>1</v>
      </c>
      <c r="G195" s="1">
        <v>8.3400000000000002E-2</v>
      </c>
      <c r="H195" s="1">
        <v>1</v>
      </c>
      <c r="I195" s="1">
        <v>8.3400000000000002E-2</v>
      </c>
      <c r="N195" s="1">
        <v>0.25</v>
      </c>
      <c r="O195" s="1">
        <v>1830</v>
      </c>
      <c r="P195" s="1">
        <v>304</v>
      </c>
      <c r="Q195" s="1">
        <v>140</v>
      </c>
      <c r="R195" s="1">
        <v>4.3699999999999998E-3</v>
      </c>
      <c r="S195" s="1">
        <v>2.2400000000000002</v>
      </c>
      <c r="T195" s="1">
        <v>2.2400000000000002</v>
      </c>
      <c r="U195" s="1">
        <v>2.2400000000000002</v>
      </c>
      <c r="V195" s="1">
        <v>2.2400000000000002</v>
      </c>
      <c r="W195" s="1">
        <v>2.4700000000000002</v>
      </c>
      <c r="X195" s="1">
        <v>2.5</v>
      </c>
      <c r="Y195" s="1">
        <v>2.54</v>
      </c>
      <c r="Z195" s="1">
        <v>2.57</v>
      </c>
      <c r="AA195" s="8">
        <v>0.27400000000000002</v>
      </c>
      <c r="AB195" s="8">
        <v>0.54900000000000004</v>
      </c>
      <c r="AC195" s="8">
        <v>0.65900000000000003</v>
      </c>
      <c r="AD195" s="1">
        <v>0.32500000000000001</v>
      </c>
      <c r="AE195" s="1">
        <v>0.16270000000000001</v>
      </c>
      <c r="AF195" s="1">
        <v>0.13550000000000001</v>
      </c>
      <c r="AG195" s="1">
        <f>Table2[[#This Row],[DC]]</f>
        <v>2.2400000000000002</v>
      </c>
      <c r="AH195" s="1">
        <f>Table2[[#This Row],[DC Resistance @ 25C (Ω/mi)]]*(1+Table2[[#This Row],[alpha]]*(20-25))</f>
        <v>2.1917504000000001</v>
      </c>
      <c r="AI195" s="1">
        <f>Table2[[#This Row],[Outside Diameter (in)]]</f>
        <v>0.25</v>
      </c>
      <c r="AJ195" s="1">
        <f>Table2[[#This Row],[Geometric Mean
Radius at 60 Cycles (ft)]]</f>
        <v>4.3699999999999998E-3</v>
      </c>
      <c r="AK195" s="1">
        <f>MATCH(Table2[[#This Row],[Type]],Table3[Type],0)</f>
        <v>1</v>
      </c>
      <c r="AL195" s="1" cm="1">
        <f t="array" ref="AL195">INDEX(Table3[alpha],Table2[[#This Row],[Type Index]])</f>
        <v>4.3080000000000002E-3</v>
      </c>
      <c r="AM19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 ACSR</v>
      </c>
      <c r="AN195" s="1">
        <f>IFERROR(0*MATCH(Table2[[#This Row],[ID]],$AM$4:AM194,0)+AN194+1,1)</f>
        <v>1</v>
      </c>
      <c r="AO195" s="1" t="str">
        <f>Table2[[#This Row],[ID]]&amp;IF(ISBLANK(Table2[[#This Row],[Uniqueness]]),""," - "&amp;Table2[[#This Row],[Uniqueness]])</f>
        <v>4 ACSR - 1</v>
      </c>
      <c r="AP195" s="1">
        <f>CONVERT(Table2[[#This Row],[GMR (ft)]],"ft","mm")</f>
        <v>1.3319759999999998</v>
      </c>
      <c r="AQ195" s="1">
        <f>CONVERT(Table2[[#This Row],[Outer Diameter (in)]],"in","mm")</f>
        <v>6.35</v>
      </c>
      <c r="AR195" s="1" cm="1">
        <f t="array" ref="AR195">INDEX(Table3[MOT (C)],Table2[[#This Row],[Type Index]])</f>
        <v>95</v>
      </c>
      <c r="AS195" s="1">
        <f>Table2[[#This Row],[DC Resistance @ 20C (Ω/mi)]]/CONVERT(1,"mi","km")</f>
        <v>1.3618905591346535</v>
      </c>
      <c r="AT195" s="1">
        <f>Table2[[#This Row],[Approx Current Carrying Capacity (amps)]]/1000</f>
        <v>0.14000000000000001</v>
      </c>
      <c r="AU195" s="1">
        <f>Table2[[#This Row],[DC Resistance
@ 20C (Ω/km)]]*(1+Table2[[#This Row],[alpha]]*(Table2[[#This Row],[MOT (C)]]-20))</f>
        <v>1.8019173987910599</v>
      </c>
      <c r="AZ195" s="1"/>
    </row>
    <row r="196" spans="1:52" x14ac:dyDescent="0.25">
      <c r="A196" s="1" t="s">
        <v>66</v>
      </c>
      <c r="B196" s="1" t="s">
        <v>9</v>
      </c>
      <c r="C196" s="1" t="s">
        <v>9</v>
      </c>
      <c r="E196" s="1">
        <v>7</v>
      </c>
      <c r="F196" s="1">
        <v>1</v>
      </c>
      <c r="G196" s="1">
        <v>7.7200000000000005E-2</v>
      </c>
      <c r="H196" s="1">
        <v>1</v>
      </c>
      <c r="I196" s="1">
        <v>0.10290000000000001</v>
      </c>
      <c r="N196" s="1">
        <v>0.25700000000000001</v>
      </c>
      <c r="O196" s="1">
        <v>2288</v>
      </c>
      <c r="P196" s="1">
        <v>356</v>
      </c>
      <c r="Q196" s="1">
        <v>140</v>
      </c>
      <c r="R196" s="1">
        <v>4.5199999999999997E-3</v>
      </c>
      <c r="S196" s="1">
        <v>2.2400000000000002</v>
      </c>
      <c r="T196" s="1">
        <v>2.2400000000000002</v>
      </c>
      <c r="U196" s="1">
        <v>2.2400000000000002</v>
      </c>
      <c r="V196" s="1">
        <v>2.2400000000000002</v>
      </c>
      <c r="W196" s="1">
        <v>2.4700000000000002</v>
      </c>
      <c r="X196" s="1">
        <v>2.5</v>
      </c>
      <c r="Y196" s="1">
        <v>2.5299999999999998</v>
      </c>
      <c r="Z196" s="1">
        <v>2.5499999999999998</v>
      </c>
      <c r="AA196" s="8">
        <v>0.27300000000000002</v>
      </c>
      <c r="AB196" s="8">
        <v>0.54500000000000004</v>
      </c>
      <c r="AC196" s="8">
        <v>0.65500000000000003</v>
      </c>
      <c r="AD196" s="1">
        <v>0.32300000000000001</v>
      </c>
      <c r="AE196" s="1">
        <v>0.1615</v>
      </c>
      <c r="AF196" s="1">
        <v>0.1346</v>
      </c>
      <c r="AG196" s="1">
        <f>Table2[[#This Row],[DC]]</f>
        <v>2.2400000000000002</v>
      </c>
      <c r="AH196" s="1">
        <f>Table2[[#This Row],[DC Resistance @ 25C (Ω/mi)]]*(1+Table2[[#This Row],[alpha]]*(20-25))</f>
        <v>2.1917504000000001</v>
      </c>
      <c r="AI196" s="1">
        <f>Table2[[#This Row],[Outside Diameter (in)]]</f>
        <v>0.25700000000000001</v>
      </c>
      <c r="AJ196" s="1">
        <f>Table2[[#This Row],[Geometric Mean
Radius at 60 Cycles (ft)]]</f>
        <v>4.5199999999999997E-3</v>
      </c>
      <c r="AK196" s="1">
        <f>MATCH(Table2[[#This Row],[Type]],Table3[Type],0)</f>
        <v>1</v>
      </c>
      <c r="AL196" s="1" cm="1">
        <f t="array" ref="AL196">INDEX(Table3[alpha],Table2[[#This Row],[Type Index]])</f>
        <v>4.3080000000000002E-3</v>
      </c>
      <c r="AM19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 ACSR</v>
      </c>
      <c r="AN196" s="1">
        <f>IFERROR(0*MATCH(Table2[[#This Row],[ID]],$AM$4:AM195,0)+AN195+1,1)</f>
        <v>2</v>
      </c>
      <c r="AO196" s="1" t="str">
        <f>Table2[[#This Row],[ID]]&amp;IF(ISBLANK(Table2[[#This Row],[Uniqueness]]),""," - "&amp;Table2[[#This Row],[Uniqueness]])</f>
        <v>4 ACSR - 2</v>
      </c>
      <c r="AP196" s="1">
        <f>CONVERT(Table2[[#This Row],[GMR (ft)]],"ft","mm")</f>
        <v>1.377696</v>
      </c>
      <c r="AQ196" s="1">
        <f>CONVERT(Table2[[#This Row],[Outer Diameter (in)]],"in","mm")</f>
        <v>6.5278</v>
      </c>
      <c r="AR196" s="1" cm="1">
        <f t="array" ref="AR196">INDEX(Table3[MOT (C)],Table2[[#This Row],[Type Index]])</f>
        <v>95</v>
      </c>
      <c r="AS196" s="1">
        <f>Table2[[#This Row],[DC Resistance @ 20C (Ω/mi)]]/CONVERT(1,"mi","km")</f>
        <v>1.3618905591346535</v>
      </c>
      <c r="AT196" s="1">
        <f>Table2[[#This Row],[Approx Current Carrying Capacity (amps)]]/1000</f>
        <v>0.14000000000000001</v>
      </c>
      <c r="AU196" s="1">
        <f>Table2[[#This Row],[DC Resistance
@ 20C (Ω/km)]]*(1+Table2[[#This Row],[alpha]]*(Table2[[#This Row],[MOT (C)]]-20))</f>
        <v>1.8019173987910599</v>
      </c>
      <c r="AZ196" s="1"/>
    </row>
    <row r="197" spans="1:52" x14ac:dyDescent="0.25">
      <c r="A197" s="1" t="s">
        <v>66</v>
      </c>
      <c r="B197" s="1" t="s">
        <v>10</v>
      </c>
      <c r="C197" s="1" t="s">
        <v>10</v>
      </c>
      <c r="E197" s="1">
        <v>6</v>
      </c>
      <c r="F197" s="1">
        <v>1</v>
      </c>
      <c r="G197" s="1">
        <v>7.4300000000000005E-2</v>
      </c>
      <c r="H197" s="1">
        <v>1</v>
      </c>
      <c r="I197" s="1">
        <v>7.4300000000000005E-2</v>
      </c>
      <c r="N197" s="1">
        <v>0.223</v>
      </c>
      <c r="O197" s="1">
        <v>1460</v>
      </c>
      <c r="P197" s="1">
        <v>241</v>
      </c>
      <c r="Q197" s="1">
        <v>120</v>
      </c>
      <c r="R197" s="1">
        <v>4.1599999999999996E-3</v>
      </c>
      <c r="S197" s="1">
        <v>2.82</v>
      </c>
      <c r="T197" s="1">
        <v>2.82</v>
      </c>
      <c r="U197" s="1">
        <v>2.82</v>
      </c>
      <c r="V197" s="1">
        <v>2.82</v>
      </c>
      <c r="W197" s="1">
        <v>3.1</v>
      </c>
      <c r="X197" s="1">
        <v>3.12</v>
      </c>
      <c r="Y197" s="1">
        <v>3.16</v>
      </c>
      <c r="Z197" s="1">
        <v>3.18</v>
      </c>
      <c r="AA197" s="8">
        <v>0.27900000000000003</v>
      </c>
      <c r="AB197" s="8">
        <v>0.55700000000000005</v>
      </c>
      <c r="AC197" s="8">
        <v>0.66500000000000004</v>
      </c>
      <c r="AD197" s="1">
        <v>0.33300000000000002</v>
      </c>
      <c r="AE197" s="1">
        <v>0.1666</v>
      </c>
      <c r="AF197" s="1">
        <v>0.13880000000000001</v>
      </c>
      <c r="AG197" s="1">
        <f>Table2[[#This Row],[DC]]</f>
        <v>2.82</v>
      </c>
      <c r="AH197" s="1">
        <f>Table2[[#This Row],[DC Resistance @ 25C (Ω/mi)]]*(1+Table2[[#This Row],[alpha]]*(20-25))</f>
        <v>2.7592572</v>
      </c>
      <c r="AI197" s="1">
        <f>Table2[[#This Row],[Outside Diameter (in)]]</f>
        <v>0.223</v>
      </c>
      <c r="AJ197" s="1">
        <f>Table2[[#This Row],[Geometric Mean
Radius at 60 Cycles (ft)]]</f>
        <v>4.1599999999999996E-3</v>
      </c>
      <c r="AK197" s="1">
        <f>MATCH(Table2[[#This Row],[Type]],Table3[Type],0)</f>
        <v>1</v>
      </c>
      <c r="AL197" s="1" cm="1">
        <f t="array" ref="AL197">INDEX(Table3[alpha],Table2[[#This Row],[Type Index]])</f>
        <v>4.3080000000000002E-3</v>
      </c>
      <c r="AM19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 ACSR</v>
      </c>
      <c r="AO197" s="1" t="str">
        <f>Table2[[#This Row],[ID]]&amp;IF(ISBLANK(Table2[[#This Row],[Uniqueness]]),""," - "&amp;Table2[[#This Row],[Uniqueness]])</f>
        <v>5 ACSR</v>
      </c>
      <c r="AP197" s="1">
        <f>CONVERT(Table2[[#This Row],[GMR (ft)]],"ft","mm")</f>
        <v>1.2679679999999998</v>
      </c>
      <c r="AQ197" s="1">
        <f>CONVERT(Table2[[#This Row],[Outer Diameter (in)]],"in","mm")</f>
        <v>5.6642000000000001</v>
      </c>
      <c r="AR197" s="1" cm="1">
        <f t="array" ref="AR197">INDEX(Table3[MOT (C)],Table2[[#This Row],[Type Index]])</f>
        <v>95</v>
      </c>
      <c r="AS197" s="1">
        <f>Table2[[#This Row],[DC Resistance @ 20C (Ω/mi)]]/CONVERT(1,"mi","km")</f>
        <v>1.7145229360534477</v>
      </c>
      <c r="AT197" s="1">
        <f>Table2[[#This Row],[Approx Current Carrying Capacity (amps)]]/1000</f>
        <v>0.12</v>
      </c>
      <c r="AU197" s="1">
        <f>Table2[[#This Row],[DC Resistance
@ 20C (Ω/km)]]*(1+Table2[[#This Row],[alpha]]*(Table2[[#This Row],[MOT (C)]]-20))</f>
        <v>2.2684852966923166</v>
      </c>
      <c r="AZ197" s="1"/>
    </row>
    <row r="198" spans="1:52" x14ac:dyDescent="0.25">
      <c r="A198" s="1" t="s">
        <v>66</v>
      </c>
      <c r="B198" s="1" t="s">
        <v>11</v>
      </c>
      <c r="C198" s="1" t="s">
        <v>11</v>
      </c>
      <c r="E198" s="1">
        <v>6</v>
      </c>
      <c r="F198" s="1">
        <v>1</v>
      </c>
      <c r="G198" s="1">
        <v>6.6100000000000006E-2</v>
      </c>
      <c r="H198" s="1">
        <v>1</v>
      </c>
      <c r="I198" s="1">
        <v>6.6100000000000006E-2</v>
      </c>
      <c r="N198" s="1">
        <v>0.19800000000000001</v>
      </c>
      <c r="O198" s="1">
        <v>1170</v>
      </c>
      <c r="P198" s="1">
        <v>191</v>
      </c>
      <c r="Q198" s="1">
        <v>100</v>
      </c>
      <c r="R198" s="1">
        <v>3.9399999999999999E-3</v>
      </c>
      <c r="S198" s="1">
        <v>3.56</v>
      </c>
      <c r="T198" s="1">
        <v>3.56</v>
      </c>
      <c r="U198" s="1">
        <v>3.56</v>
      </c>
      <c r="V198" s="1">
        <v>3.56</v>
      </c>
      <c r="W198" s="1">
        <v>3.92</v>
      </c>
      <c r="X198" s="1">
        <v>3.94</v>
      </c>
      <c r="Y198" s="1">
        <v>3.97</v>
      </c>
      <c r="Z198" s="1">
        <v>3.98</v>
      </c>
      <c r="AA198" s="8">
        <v>0.28100000000000003</v>
      </c>
      <c r="AB198" s="8">
        <v>0.56100000000000005</v>
      </c>
      <c r="AC198" s="8">
        <v>0.67300000000000004</v>
      </c>
      <c r="AD198" s="1">
        <v>0.34200000000000003</v>
      </c>
      <c r="AE198" s="1">
        <v>0.17080000000000001</v>
      </c>
      <c r="AF198" s="1">
        <v>0.14230000000000001</v>
      </c>
      <c r="AG198" s="1">
        <f>Table2[[#This Row],[DC]]</f>
        <v>3.56</v>
      </c>
      <c r="AH198" s="1">
        <f>Table2[[#This Row],[DC Resistance @ 25C (Ω/mi)]]*(1+Table2[[#This Row],[alpha]]*(20-25))</f>
        <v>3.4833175999999999</v>
      </c>
      <c r="AI198" s="1">
        <f>Table2[[#This Row],[Outside Diameter (in)]]</f>
        <v>0.19800000000000001</v>
      </c>
      <c r="AJ198" s="1">
        <f>Table2[[#This Row],[Geometric Mean
Radius at 60 Cycles (ft)]]</f>
        <v>3.9399999999999999E-3</v>
      </c>
      <c r="AK198" s="1">
        <f>MATCH(Table2[[#This Row],[Type]],Table3[Type],0)</f>
        <v>1</v>
      </c>
      <c r="AL198" s="1" cm="1">
        <f t="array" ref="AL198">INDEX(Table3[alpha],Table2[[#This Row],[Type Index]])</f>
        <v>4.3080000000000002E-3</v>
      </c>
      <c r="AM19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 ACSR</v>
      </c>
      <c r="AO198" s="1" t="str">
        <f>Table2[[#This Row],[ID]]&amp;IF(ISBLANK(Table2[[#This Row],[Uniqueness]]),""," - "&amp;Table2[[#This Row],[Uniqueness]])</f>
        <v>6 ACSR</v>
      </c>
      <c r="AP198" s="1">
        <f>CONVERT(Table2[[#This Row],[GMR (ft)]],"ft","mm")</f>
        <v>1.200912</v>
      </c>
      <c r="AQ198" s="1">
        <f>CONVERT(Table2[[#This Row],[Outer Diameter (in)]],"in","mm")</f>
        <v>5.0292000000000003</v>
      </c>
      <c r="AR198" s="1" cm="1">
        <f t="array" ref="AR198">INDEX(Table3[MOT (C)],Table2[[#This Row],[Type Index]])</f>
        <v>95</v>
      </c>
      <c r="AS198" s="1">
        <f>Table2[[#This Row],[DC Resistance @ 20C (Ω/mi)]]/CONVERT(1,"mi","km")</f>
        <v>2.1644332100532884</v>
      </c>
      <c r="AT198" s="1">
        <f>Table2[[#This Row],[Approx Current Carrying Capacity (amps)]]/1000</f>
        <v>0.1</v>
      </c>
      <c r="AU198" s="1">
        <f>Table2[[#This Row],[DC Resistance
@ 20C (Ω/km)]]*(1+Table2[[#This Row],[alpha]]*(Table2[[#This Row],[MOT (C)]]-20))</f>
        <v>2.8637615802215057</v>
      </c>
      <c r="AZ198" s="1"/>
    </row>
    <row r="199" spans="1:52" x14ac:dyDescent="0.25">
      <c r="A199" s="1" t="s">
        <v>5344</v>
      </c>
      <c r="B199" s="1" t="s">
        <v>86</v>
      </c>
      <c r="D199" s="1" t="s">
        <v>86</v>
      </c>
      <c r="N199" s="1">
        <v>0.78800000000000003</v>
      </c>
      <c r="O199" s="9">
        <v>32420</v>
      </c>
      <c r="P199" s="1">
        <v>7409</v>
      </c>
      <c r="Q199" s="1">
        <v>660</v>
      </c>
      <c r="R199" s="1">
        <v>2.1999999999999999E-2</v>
      </c>
      <c r="S199" s="1">
        <v>0.1658</v>
      </c>
      <c r="T199" s="1">
        <v>0.17280000000000001</v>
      </c>
      <c r="U199" s="1">
        <v>0.1789</v>
      </c>
      <c r="V199" s="1">
        <v>0.1812</v>
      </c>
      <c r="W199" s="1">
        <v>0.1812</v>
      </c>
      <c r="X199" s="1">
        <v>0.1915</v>
      </c>
      <c r="Y199" s="1">
        <v>0.20100000000000001</v>
      </c>
      <c r="Z199" s="1">
        <v>0.20399999999999999</v>
      </c>
      <c r="AA199" s="1">
        <v>0.19289999999999999</v>
      </c>
      <c r="AB199" s="1">
        <v>0.38600000000000001</v>
      </c>
      <c r="AC199" s="1">
        <v>0.46300000000000002</v>
      </c>
      <c r="AD199" s="1">
        <v>0.24299999999999999</v>
      </c>
      <c r="AE199" s="1">
        <v>0.1216</v>
      </c>
      <c r="AF199" s="1">
        <v>0.1014</v>
      </c>
      <c r="AG199" s="1">
        <f>Table2[[#This Row],[DC]]</f>
        <v>0.1658</v>
      </c>
      <c r="AH199" s="1">
        <f>Table2[[#This Row],[DC Resistance @ 25C (Ω/mi)]]*(1+Table2[[#This Row],[alpha]]*(20-25))</f>
        <v>0.16245001100000001</v>
      </c>
      <c r="AI199" s="1">
        <f>Table2[[#This Row],[Outside Diameter (in)]]</f>
        <v>0.78800000000000003</v>
      </c>
      <c r="AJ199" s="1">
        <f>Table2[[#This Row],[Geometric Mean
Radius at 60 Cycles (ft)]]</f>
        <v>2.1999999999999999E-2</v>
      </c>
      <c r="AK199" s="1">
        <f>MATCH(Table2[[#This Row],[Type]],Table3[Type],0)</f>
        <v>5</v>
      </c>
      <c r="AL199" s="1" cm="1">
        <f t="array" ref="AL199">INDEX(Table3[alpha],Table2[[#This Row],[Type Index]])</f>
        <v>4.0410000000000003E-3</v>
      </c>
      <c r="AM19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E CU- Copperweld</v>
      </c>
      <c r="AO199" s="1" t="str">
        <f>Table2[[#This Row],[ID]]&amp;IF(ISBLANK(Table2[[#This Row],[Uniqueness]]),""," - "&amp;Table2[[#This Row],[Uniqueness]])</f>
        <v>350 E CU- Copperweld</v>
      </c>
      <c r="AP199" s="1">
        <f>CONVERT(Table2[[#This Row],[GMR (ft)]],"ft","mm")</f>
        <v>6.7055999999999987</v>
      </c>
      <c r="AQ199" s="1">
        <f>CONVERT(Table2[[#This Row],[Outer Diameter (in)]],"in","mm")</f>
        <v>20.0152</v>
      </c>
      <c r="AR199" s="1" cm="1">
        <f t="array" ref="AR199">INDEX(Table3[MOT (C)],Table2[[#This Row],[Type Index]])</f>
        <v>75</v>
      </c>
      <c r="AS199" s="1">
        <f>Table2[[#This Row],[DC Resistance @ 20C (Ω/mi)]]/CONVERT(1,"mi","km")</f>
        <v>0.10094175701403801</v>
      </c>
      <c r="AT199" s="1">
        <f>Table2[[#This Row],[Approx Current Carrying Capacity (amps)]]/1000</f>
        <v>0.66</v>
      </c>
      <c r="AU199" s="1">
        <f>Table2[[#This Row],[DC Resistance
@ 20C (Ω/km)]]*(1+Table2[[#This Row],[alpha]]*(Table2[[#This Row],[MOT (C)]]-20))</f>
        <v>0.12337656721919305</v>
      </c>
      <c r="AZ199" s="1"/>
    </row>
    <row r="200" spans="1:52" x14ac:dyDescent="0.25">
      <c r="A200" s="1" t="s">
        <v>5344</v>
      </c>
      <c r="B200" s="1" t="s">
        <v>87</v>
      </c>
      <c r="D200" s="1" t="s">
        <v>87</v>
      </c>
      <c r="N200" s="1">
        <v>0.73499999999999999</v>
      </c>
      <c r="O200" s="9">
        <v>23850</v>
      </c>
      <c r="P200" s="1">
        <v>6536</v>
      </c>
      <c r="Q200" s="1">
        <v>680</v>
      </c>
      <c r="R200" s="1">
        <v>2.4500000000000001E-2</v>
      </c>
      <c r="S200" s="1">
        <v>0.1658</v>
      </c>
      <c r="T200" s="1">
        <v>0.16819999999999999</v>
      </c>
      <c r="U200" s="1">
        <v>0.17</v>
      </c>
      <c r="V200" s="1">
        <v>0.17050000000000001</v>
      </c>
      <c r="W200" s="1">
        <v>0.1812</v>
      </c>
      <c r="X200" s="1">
        <v>0.1845</v>
      </c>
      <c r="Y200" s="1">
        <v>0.18729999999999999</v>
      </c>
      <c r="Z200" s="1">
        <v>0.18820000000000001</v>
      </c>
      <c r="AA200" s="1">
        <v>0.1875</v>
      </c>
      <c r="AB200" s="1">
        <v>0.375</v>
      </c>
      <c r="AC200" s="1">
        <v>0.45</v>
      </c>
      <c r="AD200" s="1">
        <v>0.248</v>
      </c>
      <c r="AE200" s="1">
        <v>0.1241</v>
      </c>
      <c r="AF200" s="1">
        <v>0.10340000000000001</v>
      </c>
      <c r="AG200" s="1">
        <f>Table2[[#This Row],[DC]]</f>
        <v>0.1658</v>
      </c>
      <c r="AH200" s="1">
        <f>Table2[[#This Row],[DC Resistance @ 25C (Ω/mi)]]*(1+Table2[[#This Row],[alpha]]*(20-25))</f>
        <v>0.16245001100000001</v>
      </c>
      <c r="AI200" s="1">
        <f>Table2[[#This Row],[Outside Diameter (in)]]</f>
        <v>0.73499999999999999</v>
      </c>
      <c r="AJ200" s="1">
        <f>Table2[[#This Row],[Geometric Mean
Radius at 60 Cycles (ft)]]</f>
        <v>2.4500000000000001E-2</v>
      </c>
      <c r="AK200" s="1">
        <f>MATCH(Table2[[#This Row],[Type]],Table3[Type],0)</f>
        <v>5</v>
      </c>
      <c r="AL200" s="1" cm="1">
        <f t="array" ref="AL200">INDEX(Table3[alpha],Table2[[#This Row],[Type Index]])</f>
        <v>4.0410000000000003E-3</v>
      </c>
      <c r="AM20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EK CU- Copperweld</v>
      </c>
      <c r="AO200" s="1" t="str">
        <f>Table2[[#This Row],[ID]]&amp;IF(ISBLANK(Table2[[#This Row],[Uniqueness]]),""," - "&amp;Table2[[#This Row],[Uniqueness]])</f>
        <v>350 EK CU- Copperweld</v>
      </c>
      <c r="AP200" s="1">
        <f>CONVERT(Table2[[#This Row],[GMR (ft)]],"ft","mm")</f>
        <v>7.4676</v>
      </c>
      <c r="AQ200" s="1">
        <f>CONVERT(Table2[[#This Row],[Outer Diameter (in)]],"in","mm")</f>
        <v>18.669</v>
      </c>
      <c r="AR200" s="1" cm="1">
        <f t="array" ref="AR200">INDEX(Table3[MOT (C)],Table2[[#This Row],[Type Index]])</f>
        <v>75</v>
      </c>
      <c r="AS200" s="1">
        <f>Table2[[#This Row],[DC Resistance @ 20C (Ω/mi)]]/CONVERT(1,"mi","km")</f>
        <v>0.10094175701403801</v>
      </c>
      <c r="AT200" s="1">
        <f>Table2[[#This Row],[Approx Current Carrying Capacity (amps)]]/1000</f>
        <v>0.68</v>
      </c>
      <c r="AU200" s="1">
        <f>Table2[[#This Row],[DC Resistance
@ 20C (Ω/km)]]*(1+Table2[[#This Row],[alpha]]*(Table2[[#This Row],[MOT (C)]]-20))</f>
        <v>0.12337656721919305</v>
      </c>
      <c r="AZ200" s="1"/>
    </row>
    <row r="201" spans="1:52" x14ac:dyDescent="0.25">
      <c r="A201" s="1" t="s">
        <v>5344</v>
      </c>
      <c r="B201" s="1" t="s">
        <v>88</v>
      </c>
      <c r="D201" s="1" t="s">
        <v>88</v>
      </c>
      <c r="N201" s="1">
        <v>0.754</v>
      </c>
      <c r="O201" s="9">
        <v>23480</v>
      </c>
      <c r="P201" s="1">
        <v>6578</v>
      </c>
      <c r="Q201" s="1">
        <v>650</v>
      </c>
      <c r="R201" s="1">
        <v>2.2599999999999999E-2</v>
      </c>
      <c r="S201" s="1">
        <v>0.16550000000000001</v>
      </c>
      <c r="T201" s="1">
        <v>0.17249999999999999</v>
      </c>
      <c r="U201" s="1">
        <v>0.18</v>
      </c>
      <c r="V201" s="1">
        <v>0.18279999999999999</v>
      </c>
      <c r="W201" s="1">
        <v>0.18090000000000001</v>
      </c>
      <c r="X201" s="1">
        <v>0.191</v>
      </c>
      <c r="Y201" s="1">
        <v>0.20200000000000001</v>
      </c>
      <c r="Z201" s="1">
        <v>0.20599999999999999</v>
      </c>
      <c r="AA201" s="1">
        <v>0.1915</v>
      </c>
      <c r="AB201" s="1">
        <v>0.38300000000000001</v>
      </c>
      <c r="AC201" s="1">
        <v>0.46</v>
      </c>
      <c r="AD201" s="1">
        <v>0.246</v>
      </c>
      <c r="AE201" s="1">
        <v>0.1232</v>
      </c>
      <c r="AF201" s="1">
        <v>0.1027</v>
      </c>
      <c r="AG201" s="1">
        <f>Table2[[#This Row],[DC]]</f>
        <v>0.16550000000000001</v>
      </c>
      <c r="AH201" s="1">
        <f>Table2[[#This Row],[DC Resistance @ 25C (Ω/mi)]]*(1+Table2[[#This Row],[alpha]]*(20-25))</f>
        <v>0.1621560725</v>
      </c>
      <c r="AI201" s="1">
        <f>Table2[[#This Row],[Outside Diameter (in)]]</f>
        <v>0.754</v>
      </c>
      <c r="AJ201" s="1">
        <f>Table2[[#This Row],[Geometric Mean
Radius at 60 Cycles (ft)]]</f>
        <v>2.2599999999999999E-2</v>
      </c>
      <c r="AK201" s="1">
        <f>MATCH(Table2[[#This Row],[Type]],Table3[Type],0)</f>
        <v>5</v>
      </c>
      <c r="AL201" s="1" cm="1">
        <f t="array" ref="AL201">INDEX(Table3[alpha],Table2[[#This Row],[Type Index]])</f>
        <v>4.0410000000000003E-3</v>
      </c>
      <c r="AM20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350 V CU- Copperweld</v>
      </c>
      <c r="AO201" s="1" t="str">
        <f>Table2[[#This Row],[ID]]&amp;IF(ISBLANK(Table2[[#This Row],[Uniqueness]]),""," - "&amp;Table2[[#This Row],[Uniqueness]])</f>
        <v>350 V CU- Copperweld</v>
      </c>
      <c r="AP201" s="1">
        <f>CONVERT(Table2[[#This Row],[GMR (ft)]],"ft","mm")</f>
        <v>6.8884799999999995</v>
      </c>
      <c r="AQ201" s="1">
        <f>CONVERT(Table2[[#This Row],[Outer Diameter (in)]],"in","mm")</f>
        <v>19.151600000000002</v>
      </c>
      <c r="AR201" s="1" cm="1">
        <f t="array" ref="AR201">INDEX(Table3[MOT (C)],Table2[[#This Row],[Type Index]])</f>
        <v>75</v>
      </c>
      <c r="AS201" s="1">
        <f>Table2[[#This Row],[DC Resistance @ 20C (Ω/mi)]]/CONVERT(1,"mi","km")</f>
        <v>0.10075911209784856</v>
      </c>
      <c r="AT201" s="1">
        <f>Table2[[#This Row],[Approx Current Carrying Capacity (amps)]]/1000</f>
        <v>0.65</v>
      </c>
      <c r="AU201" s="1">
        <f>Table2[[#This Row],[DC Resistance
@ 20C (Ω/km)]]*(1+Table2[[#This Row],[alpha]]*(Table2[[#This Row],[MOT (C)]]-20))</f>
        <v>0.1231533285571559</v>
      </c>
      <c r="AZ201" s="1"/>
    </row>
    <row r="202" spans="1:52" x14ac:dyDescent="0.25">
      <c r="A202" s="1" t="s">
        <v>5344</v>
      </c>
      <c r="B202" s="1" t="s">
        <v>89</v>
      </c>
      <c r="D202" s="1" t="s">
        <v>89</v>
      </c>
      <c r="N202" s="1">
        <v>0.72899999999999998</v>
      </c>
      <c r="O202" s="9">
        <v>27770</v>
      </c>
      <c r="P202" s="1">
        <v>6351</v>
      </c>
      <c r="Q202" s="1">
        <v>500</v>
      </c>
      <c r="R202" s="1">
        <v>2.0400000000000001E-2</v>
      </c>
      <c r="S202" s="1">
        <v>0.19339999999999999</v>
      </c>
      <c r="T202" s="1">
        <v>0.2</v>
      </c>
      <c r="U202" s="1">
        <v>0.20699999999999999</v>
      </c>
      <c r="V202" s="1">
        <v>0.20899999999999999</v>
      </c>
      <c r="W202" s="1">
        <v>0.21099999999999999</v>
      </c>
      <c r="X202" s="1">
        <v>0.222</v>
      </c>
      <c r="Y202" s="1">
        <v>0.23200000000000001</v>
      </c>
      <c r="Z202" s="1">
        <v>0.23499999999999999</v>
      </c>
      <c r="AA202" s="1">
        <v>0.19689999999999999</v>
      </c>
      <c r="AB202" s="1">
        <v>0.39400000000000002</v>
      </c>
      <c r="AC202" s="1">
        <v>0.47299999999999998</v>
      </c>
      <c r="AD202" s="1">
        <v>0.249</v>
      </c>
      <c r="AE202" s="1">
        <v>0.1244</v>
      </c>
      <c r="AF202" s="1">
        <v>0.1037</v>
      </c>
      <c r="AG202" s="1">
        <f>Table2[[#This Row],[DC]]</f>
        <v>0.19339999999999999</v>
      </c>
      <c r="AH202" s="1">
        <f>Table2[[#This Row],[DC Resistance @ 25C (Ω/mi)]]*(1+Table2[[#This Row],[alpha]]*(20-25))</f>
        <v>0.18949235299999997</v>
      </c>
      <c r="AI202" s="1">
        <f>Table2[[#This Row],[Outside Diameter (in)]]</f>
        <v>0.72899999999999998</v>
      </c>
      <c r="AJ202" s="1">
        <f>Table2[[#This Row],[Geometric Mean
Radius at 60 Cycles (ft)]]</f>
        <v>2.0400000000000001E-2</v>
      </c>
      <c r="AK202" s="1">
        <f>MATCH(Table2[[#This Row],[Type]],Table3[Type],0)</f>
        <v>5</v>
      </c>
      <c r="AL202" s="1" cm="1">
        <f t="array" ref="AL202">INDEX(Table3[alpha],Table2[[#This Row],[Type Index]])</f>
        <v>4.0410000000000003E-3</v>
      </c>
      <c r="AM20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E CU- Copperweld</v>
      </c>
      <c r="AO202" s="1" t="str">
        <f>Table2[[#This Row],[ID]]&amp;IF(ISBLANK(Table2[[#This Row],[Uniqueness]]),""," - "&amp;Table2[[#This Row],[Uniqueness]])</f>
        <v>300 E CU- Copperweld</v>
      </c>
      <c r="AP202" s="1">
        <f>CONVERT(Table2[[#This Row],[GMR (ft)]],"ft","mm")</f>
        <v>6.2179200000000012</v>
      </c>
      <c r="AQ202" s="1">
        <f>CONVERT(Table2[[#This Row],[Outer Diameter (in)]],"in","mm")</f>
        <v>18.5166</v>
      </c>
      <c r="AR202" s="1" cm="1">
        <f t="array" ref="AR202">INDEX(Table3[MOT (C)],Table2[[#This Row],[Type Index]])</f>
        <v>75</v>
      </c>
      <c r="AS202" s="1">
        <f>Table2[[#This Row],[DC Resistance @ 20C (Ω/mi)]]/CONVERT(1,"mi","km")</f>
        <v>0.11774508930346772</v>
      </c>
      <c r="AT202" s="1">
        <f>Table2[[#This Row],[Approx Current Carrying Capacity (amps)]]/1000</f>
        <v>0.5</v>
      </c>
      <c r="AU202" s="1">
        <f>Table2[[#This Row],[DC Resistance
@ 20C (Ω/km)]]*(1+Table2[[#This Row],[alpha]]*(Table2[[#This Row],[MOT (C)]]-20))</f>
        <v>0.14391452412660996</v>
      </c>
      <c r="AZ202" s="1"/>
    </row>
    <row r="203" spans="1:52" x14ac:dyDescent="0.25">
      <c r="A203" s="1" t="s">
        <v>5344</v>
      </c>
      <c r="B203" s="1" t="s">
        <v>90</v>
      </c>
      <c r="D203" s="1" t="s">
        <v>90</v>
      </c>
      <c r="N203" s="1">
        <v>0.68</v>
      </c>
      <c r="O203" s="9">
        <v>20960</v>
      </c>
      <c r="P203" s="1">
        <v>5602</v>
      </c>
      <c r="Q203" s="1">
        <v>610</v>
      </c>
      <c r="R203" s="1">
        <v>2.2700000000000001E-2</v>
      </c>
      <c r="S203" s="1">
        <v>0.19339999999999999</v>
      </c>
      <c r="T203" s="1">
        <v>0.1958</v>
      </c>
      <c r="U203" s="1">
        <v>0.1976</v>
      </c>
      <c r="V203" s="1">
        <v>0.19800000000000001</v>
      </c>
      <c r="W203" s="1">
        <v>0.21099999999999999</v>
      </c>
      <c r="X203" s="1">
        <v>0.215</v>
      </c>
      <c r="Y203" s="1">
        <v>0.218</v>
      </c>
      <c r="Z203" s="1">
        <v>0.219</v>
      </c>
      <c r="AA203" s="1">
        <v>0.19139999999999999</v>
      </c>
      <c r="AB203" s="1">
        <v>0.38300000000000001</v>
      </c>
      <c r="AC203" s="1">
        <v>0.46</v>
      </c>
      <c r="AD203" s="1">
        <v>0.254</v>
      </c>
      <c r="AE203" s="1">
        <v>0.12690000000000001</v>
      </c>
      <c r="AF203" s="1">
        <v>0.1057</v>
      </c>
      <c r="AG203" s="1">
        <f>Table2[[#This Row],[DC]]</f>
        <v>0.19339999999999999</v>
      </c>
      <c r="AH203" s="1">
        <f>Table2[[#This Row],[DC Resistance @ 25C (Ω/mi)]]*(1+Table2[[#This Row],[alpha]]*(20-25))</f>
        <v>0.18949235299999997</v>
      </c>
      <c r="AI203" s="1">
        <f>Table2[[#This Row],[Outside Diameter (in)]]</f>
        <v>0.68</v>
      </c>
      <c r="AJ203" s="1">
        <f>Table2[[#This Row],[Geometric Mean
Radius at 60 Cycles (ft)]]</f>
        <v>2.2700000000000001E-2</v>
      </c>
      <c r="AK203" s="1">
        <f>MATCH(Table2[[#This Row],[Type]],Table3[Type],0)</f>
        <v>5</v>
      </c>
      <c r="AL203" s="1" cm="1">
        <f t="array" ref="AL203">INDEX(Table3[alpha],Table2[[#This Row],[Type Index]])</f>
        <v>4.0410000000000003E-3</v>
      </c>
      <c r="AM20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EK CU- Copperweld</v>
      </c>
      <c r="AO203" s="1" t="str">
        <f>Table2[[#This Row],[ID]]&amp;IF(ISBLANK(Table2[[#This Row],[Uniqueness]]),""," - "&amp;Table2[[#This Row],[Uniqueness]])</f>
        <v>300 EK CU- Copperweld</v>
      </c>
      <c r="AP203" s="1">
        <f>CONVERT(Table2[[#This Row],[GMR (ft)]],"ft","mm")</f>
        <v>6.9189600000000002</v>
      </c>
      <c r="AQ203" s="1">
        <f>CONVERT(Table2[[#This Row],[Outer Diameter (in)]],"in","mm")</f>
        <v>17.271999999999998</v>
      </c>
      <c r="AR203" s="1" cm="1">
        <f t="array" ref="AR203">INDEX(Table3[MOT (C)],Table2[[#This Row],[Type Index]])</f>
        <v>75</v>
      </c>
      <c r="AS203" s="1">
        <f>Table2[[#This Row],[DC Resistance @ 20C (Ω/mi)]]/CONVERT(1,"mi","km")</f>
        <v>0.11774508930346772</v>
      </c>
      <c r="AT203" s="1">
        <f>Table2[[#This Row],[Approx Current Carrying Capacity (amps)]]/1000</f>
        <v>0.61</v>
      </c>
      <c r="AU203" s="1">
        <f>Table2[[#This Row],[DC Resistance
@ 20C (Ω/km)]]*(1+Table2[[#This Row],[alpha]]*(Table2[[#This Row],[MOT (C)]]-20))</f>
        <v>0.14391452412660996</v>
      </c>
      <c r="AZ203" s="1"/>
    </row>
    <row r="204" spans="1:52" x14ac:dyDescent="0.25">
      <c r="A204" s="1" t="s">
        <v>5344</v>
      </c>
      <c r="B204" s="1" t="s">
        <v>91</v>
      </c>
      <c r="D204" s="1" t="s">
        <v>91</v>
      </c>
      <c r="N204" s="1">
        <v>0.69799999999999995</v>
      </c>
      <c r="O204" s="9">
        <v>20730</v>
      </c>
      <c r="P204" s="1">
        <v>5639</v>
      </c>
      <c r="Q204" s="1">
        <v>590</v>
      </c>
      <c r="R204" s="1">
        <v>2.0799999999999999E-2</v>
      </c>
      <c r="S204" s="1">
        <v>0.193</v>
      </c>
      <c r="T204" s="1">
        <v>0.2</v>
      </c>
      <c r="U204" s="1">
        <v>0.20799999999999999</v>
      </c>
      <c r="V204" s="1">
        <v>0.21</v>
      </c>
      <c r="W204" s="1">
        <v>0.21099999999999999</v>
      </c>
      <c r="X204" s="1">
        <v>0.222</v>
      </c>
      <c r="Y204" s="1">
        <v>0.23300000000000001</v>
      </c>
      <c r="Z204" s="1">
        <v>0.23699999999999999</v>
      </c>
      <c r="AA204" s="1">
        <v>0.19539999999999999</v>
      </c>
      <c r="AB204" s="1">
        <v>0.39100000000000001</v>
      </c>
      <c r="AC204" s="1">
        <v>0.46899999999999997</v>
      </c>
      <c r="AD204" s="1">
        <v>0.252</v>
      </c>
      <c r="AE204" s="1">
        <v>0.12590000000000001</v>
      </c>
      <c r="AF204" s="1">
        <v>0.105</v>
      </c>
      <c r="AG204" s="1">
        <f>Table2[[#This Row],[DC]]</f>
        <v>0.193</v>
      </c>
      <c r="AH204" s="1">
        <f>Table2[[#This Row],[DC Resistance @ 25C (Ω/mi)]]*(1+Table2[[#This Row],[alpha]]*(20-25))</f>
        <v>0.18910043500000001</v>
      </c>
      <c r="AI204" s="1">
        <f>Table2[[#This Row],[Outside Diameter (in)]]</f>
        <v>0.69799999999999995</v>
      </c>
      <c r="AJ204" s="1">
        <f>Table2[[#This Row],[Geometric Mean
Radius at 60 Cycles (ft)]]</f>
        <v>2.0799999999999999E-2</v>
      </c>
      <c r="AK204" s="1">
        <f>MATCH(Table2[[#This Row],[Type]],Table3[Type],0)</f>
        <v>5</v>
      </c>
      <c r="AL204" s="1" cm="1">
        <f t="array" ref="AL204">INDEX(Table3[alpha],Table2[[#This Row],[Type Index]])</f>
        <v>4.0410000000000003E-3</v>
      </c>
      <c r="AM20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300 V CU- Copperweld</v>
      </c>
      <c r="AO204" s="1" t="str">
        <f>Table2[[#This Row],[ID]]&amp;IF(ISBLANK(Table2[[#This Row],[Uniqueness]]),""," - "&amp;Table2[[#This Row],[Uniqueness]])</f>
        <v>300 V CU- Copperweld</v>
      </c>
      <c r="AP204" s="1">
        <f>CONVERT(Table2[[#This Row],[GMR (ft)]],"ft","mm")</f>
        <v>6.3398400000000006</v>
      </c>
      <c r="AQ204" s="1">
        <f>CONVERT(Table2[[#This Row],[Outer Diameter (in)]],"in","mm")</f>
        <v>17.729199999999999</v>
      </c>
      <c r="AR204" s="1" cm="1">
        <f t="array" ref="AR204">INDEX(Table3[MOT (C)],Table2[[#This Row],[Type Index]])</f>
        <v>75</v>
      </c>
      <c r="AS204" s="1">
        <f>Table2[[#This Row],[DC Resistance @ 20C (Ω/mi)]]/CONVERT(1,"mi","km")</f>
        <v>0.11750156274854848</v>
      </c>
      <c r="AT204" s="1">
        <f>Table2[[#This Row],[Approx Current Carrying Capacity (amps)]]/1000</f>
        <v>0.59</v>
      </c>
      <c r="AU204" s="1">
        <f>Table2[[#This Row],[DC Resistance
@ 20C (Ω/km)]]*(1+Table2[[#This Row],[alpha]]*(Table2[[#This Row],[MOT (C)]]-20))</f>
        <v>0.14361687257722713</v>
      </c>
      <c r="AZ204" s="1"/>
    </row>
    <row r="205" spans="1:52" x14ac:dyDescent="0.25">
      <c r="A205" s="1" t="s">
        <v>5344</v>
      </c>
      <c r="B205" s="1" t="s">
        <v>92</v>
      </c>
      <c r="D205" s="1" t="s">
        <v>92</v>
      </c>
      <c r="N205" s="1">
        <v>0.66600000000000004</v>
      </c>
      <c r="O205" s="9">
        <v>23920</v>
      </c>
      <c r="P205" s="1">
        <v>5292</v>
      </c>
      <c r="Q205" s="1">
        <v>540</v>
      </c>
      <c r="R205" s="1">
        <v>1.8589999999999999E-2</v>
      </c>
      <c r="S205" s="1">
        <v>0.23200000000000001</v>
      </c>
      <c r="T205" s="1">
        <v>0.23899999999999999</v>
      </c>
      <c r="U205" s="1">
        <v>0.245</v>
      </c>
      <c r="V205" s="1">
        <v>0.248</v>
      </c>
      <c r="W205" s="1">
        <v>0.254</v>
      </c>
      <c r="X205" s="1">
        <v>0.26500000000000001</v>
      </c>
      <c r="Y205" s="1">
        <v>0.27500000000000002</v>
      </c>
      <c r="Z205" s="1">
        <v>0.27900000000000003</v>
      </c>
      <c r="AA205" s="1">
        <v>0.20200000000000001</v>
      </c>
      <c r="AB205" s="1">
        <v>0.40300000000000002</v>
      </c>
      <c r="AC205" s="1">
        <v>0.48399999999999999</v>
      </c>
      <c r="AD205" s="1">
        <v>0.255</v>
      </c>
      <c r="AE205" s="1">
        <v>0.12759999999999999</v>
      </c>
      <c r="AF205" s="1">
        <v>0.16039999999999999</v>
      </c>
      <c r="AG205" s="1">
        <f>Table2[[#This Row],[DC]]</f>
        <v>0.23200000000000001</v>
      </c>
      <c r="AH205" s="1">
        <f>Table2[[#This Row],[DC Resistance @ 25C (Ω/mi)]]*(1+Table2[[#This Row],[alpha]]*(20-25))</f>
        <v>0.22731244</v>
      </c>
      <c r="AI205" s="1">
        <f>Table2[[#This Row],[Outside Diameter (in)]]</f>
        <v>0.66600000000000004</v>
      </c>
      <c r="AJ205" s="1">
        <f>Table2[[#This Row],[Geometric Mean
Radius at 60 Cycles (ft)]]</f>
        <v>1.8589999999999999E-2</v>
      </c>
      <c r="AK205" s="1">
        <f>MATCH(Table2[[#This Row],[Type]],Table3[Type],0)</f>
        <v>5</v>
      </c>
      <c r="AL205" s="1" cm="1">
        <f t="array" ref="AL205">INDEX(Table3[alpha],Table2[[#This Row],[Type Index]])</f>
        <v>4.0410000000000003E-3</v>
      </c>
      <c r="AM20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E CU- Copperweld</v>
      </c>
      <c r="AO205" s="1" t="str">
        <f>Table2[[#This Row],[ID]]&amp;IF(ISBLANK(Table2[[#This Row],[Uniqueness]]),""," - "&amp;Table2[[#This Row],[Uniqueness]])</f>
        <v>250 E CU- Copperweld</v>
      </c>
      <c r="AP205" s="1">
        <f>CONVERT(Table2[[#This Row],[GMR (ft)]],"ft","mm")</f>
        <v>5.6662319999999999</v>
      </c>
      <c r="AQ205" s="1">
        <f>CONVERT(Table2[[#This Row],[Outer Diameter (in)]],"in","mm")</f>
        <v>16.916400000000003</v>
      </c>
      <c r="AR205" s="1" cm="1">
        <f t="array" ref="AR205">INDEX(Table3[MOT (C)],Table2[[#This Row],[Type Index]])</f>
        <v>75</v>
      </c>
      <c r="AS205" s="1">
        <f>Table2[[#This Row],[DC Resistance @ 20C (Ω/mi)]]/CONVERT(1,"mi","km")</f>
        <v>0.14124540185317744</v>
      </c>
      <c r="AT205" s="1">
        <f>Table2[[#This Row],[Approx Current Carrying Capacity (amps)]]/1000</f>
        <v>0.54</v>
      </c>
      <c r="AU205" s="1">
        <f>Table2[[#This Row],[DC Resistance
@ 20C (Ω/km)]]*(1+Table2[[#This Row],[alpha]]*(Table2[[#This Row],[MOT (C)]]-20))</f>
        <v>0.17263789864205539</v>
      </c>
      <c r="AZ205" s="1"/>
    </row>
    <row r="206" spans="1:52" x14ac:dyDescent="0.25">
      <c r="A206" s="1" t="s">
        <v>5344</v>
      </c>
      <c r="B206" s="1" t="s">
        <v>93</v>
      </c>
      <c r="D206" s="1" t="s">
        <v>93</v>
      </c>
      <c r="N206" s="1">
        <v>0.621</v>
      </c>
      <c r="O206" s="9">
        <v>17840</v>
      </c>
      <c r="P206" s="1">
        <v>4669</v>
      </c>
      <c r="Q206" s="1">
        <v>540</v>
      </c>
      <c r="R206" s="1">
        <v>2.07E-2</v>
      </c>
      <c r="S206" s="1">
        <v>0.23200000000000001</v>
      </c>
      <c r="T206" s="1">
        <v>0.23499999999999999</v>
      </c>
      <c r="U206" s="1">
        <v>0.23599999999999999</v>
      </c>
      <c r="V206" s="1">
        <v>0.23699999999999999</v>
      </c>
      <c r="W206" s="1">
        <v>0.254</v>
      </c>
      <c r="X206" s="1">
        <v>0.25800000000000001</v>
      </c>
      <c r="Y206" s="1">
        <v>0.26100000000000001</v>
      </c>
      <c r="Z206" s="1">
        <v>0.26100000000000001</v>
      </c>
      <c r="AA206" s="1">
        <v>0.19600000000000001</v>
      </c>
      <c r="AB206" s="1">
        <v>0.39200000000000002</v>
      </c>
      <c r="AC206" s="1">
        <v>0.47099999999999997</v>
      </c>
      <c r="AD206" s="1">
        <v>0.26</v>
      </c>
      <c r="AE206" s="1">
        <v>0.13009999999999999</v>
      </c>
      <c r="AF206" s="1">
        <v>0.1084</v>
      </c>
      <c r="AG206" s="1">
        <f>Table2[[#This Row],[DC]]</f>
        <v>0.23200000000000001</v>
      </c>
      <c r="AH206" s="1">
        <f>Table2[[#This Row],[DC Resistance @ 25C (Ω/mi)]]*(1+Table2[[#This Row],[alpha]]*(20-25))</f>
        <v>0.22731244</v>
      </c>
      <c r="AI206" s="1">
        <f>Table2[[#This Row],[Outside Diameter (in)]]</f>
        <v>0.621</v>
      </c>
      <c r="AJ206" s="1">
        <f>Table2[[#This Row],[Geometric Mean
Radius at 60 Cycles (ft)]]</f>
        <v>2.07E-2</v>
      </c>
      <c r="AK206" s="1">
        <f>MATCH(Table2[[#This Row],[Type]],Table3[Type],0)</f>
        <v>5</v>
      </c>
      <c r="AL206" s="1" cm="1">
        <f t="array" ref="AL206">INDEX(Table3[alpha],Table2[[#This Row],[Type Index]])</f>
        <v>4.0410000000000003E-3</v>
      </c>
      <c r="AM20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EK CU- Copperweld</v>
      </c>
      <c r="AO206" s="1" t="str">
        <f>Table2[[#This Row],[ID]]&amp;IF(ISBLANK(Table2[[#This Row],[Uniqueness]]),""," - "&amp;Table2[[#This Row],[Uniqueness]])</f>
        <v>250 EK CU- Copperweld</v>
      </c>
      <c r="AP206" s="1">
        <f>CONVERT(Table2[[#This Row],[GMR (ft)]],"ft","mm")</f>
        <v>6.3093599999999999</v>
      </c>
      <c r="AQ206" s="1">
        <f>CONVERT(Table2[[#This Row],[Outer Diameter (in)]],"in","mm")</f>
        <v>15.773400000000001</v>
      </c>
      <c r="AR206" s="1" cm="1">
        <f t="array" ref="AR206">INDEX(Table3[MOT (C)],Table2[[#This Row],[Type Index]])</f>
        <v>75</v>
      </c>
      <c r="AS206" s="1">
        <f>Table2[[#This Row],[DC Resistance @ 20C (Ω/mi)]]/CONVERT(1,"mi","km")</f>
        <v>0.14124540185317744</v>
      </c>
      <c r="AT206" s="1">
        <f>Table2[[#This Row],[Approx Current Carrying Capacity (amps)]]/1000</f>
        <v>0.54</v>
      </c>
      <c r="AU206" s="1">
        <f>Table2[[#This Row],[DC Resistance
@ 20C (Ω/km)]]*(1+Table2[[#This Row],[alpha]]*(Table2[[#This Row],[MOT (C)]]-20))</f>
        <v>0.17263789864205539</v>
      </c>
      <c r="AZ206" s="1"/>
    </row>
    <row r="207" spans="1:52" x14ac:dyDescent="0.25">
      <c r="A207" s="1" t="s">
        <v>5344</v>
      </c>
      <c r="B207" s="1" t="s">
        <v>94</v>
      </c>
      <c r="D207" s="1" t="s">
        <v>94</v>
      </c>
      <c r="N207" s="1">
        <v>0.63700000000000001</v>
      </c>
      <c r="O207" s="9">
        <v>17420</v>
      </c>
      <c r="P207" s="1">
        <v>4699</v>
      </c>
      <c r="Q207" s="1">
        <v>530</v>
      </c>
      <c r="R207" s="1">
        <v>1.9109999999999999E-2</v>
      </c>
      <c r="S207" s="1">
        <v>0.23200000000000001</v>
      </c>
      <c r="T207" s="1">
        <v>0.23899999999999999</v>
      </c>
      <c r="U207" s="1">
        <v>0.246</v>
      </c>
      <c r="V207" s="1">
        <v>0.249</v>
      </c>
      <c r="W207" s="1">
        <v>0.253</v>
      </c>
      <c r="X207" s="1">
        <v>0.26400000000000001</v>
      </c>
      <c r="Y207" s="1">
        <v>0.27600000000000002</v>
      </c>
      <c r="Z207" s="1">
        <v>0.28100000000000003</v>
      </c>
      <c r="AA207" s="1">
        <v>0.2</v>
      </c>
      <c r="AB207" s="1">
        <v>0.4</v>
      </c>
      <c r="AC207" s="1">
        <v>0.48</v>
      </c>
      <c r="AD207" s="1">
        <v>0.25800000000000001</v>
      </c>
      <c r="AE207" s="1">
        <v>0.12920000000000001</v>
      </c>
      <c r="AF207" s="1">
        <v>0.1077</v>
      </c>
      <c r="AG207" s="1">
        <f>Table2[[#This Row],[DC]]</f>
        <v>0.23200000000000001</v>
      </c>
      <c r="AH207" s="1">
        <f>Table2[[#This Row],[DC Resistance @ 25C (Ω/mi)]]*(1+Table2[[#This Row],[alpha]]*(20-25))</f>
        <v>0.22731244</v>
      </c>
      <c r="AI207" s="1">
        <f>Table2[[#This Row],[Outside Diameter (in)]]</f>
        <v>0.63700000000000001</v>
      </c>
      <c r="AJ207" s="1">
        <f>Table2[[#This Row],[Geometric Mean
Radius at 60 Cycles (ft)]]</f>
        <v>1.9109999999999999E-2</v>
      </c>
      <c r="AK207" s="1">
        <f>MATCH(Table2[[#This Row],[Type]],Table3[Type],0)</f>
        <v>5</v>
      </c>
      <c r="AL207" s="1" cm="1">
        <f t="array" ref="AL207">INDEX(Table3[alpha],Table2[[#This Row],[Type Index]])</f>
        <v>4.0410000000000003E-3</v>
      </c>
      <c r="AM20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250 V CU- Copperweld</v>
      </c>
      <c r="AO207" s="1" t="str">
        <f>Table2[[#This Row],[ID]]&amp;IF(ISBLANK(Table2[[#This Row],[Uniqueness]]),""," - "&amp;Table2[[#This Row],[Uniqueness]])</f>
        <v>250 V CU- Copperweld</v>
      </c>
      <c r="AP207" s="1">
        <f>CONVERT(Table2[[#This Row],[GMR (ft)]],"ft","mm")</f>
        <v>5.8247279999999995</v>
      </c>
      <c r="AQ207" s="1">
        <f>CONVERT(Table2[[#This Row],[Outer Diameter (in)]],"in","mm")</f>
        <v>16.1798</v>
      </c>
      <c r="AR207" s="1" cm="1">
        <f t="array" ref="AR207">INDEX(Table3[MOT (C)],Table2[[#This Row],[Type Index]])</f>
        <v>75</v>
      </c>
      <c r="AS207" s="1">
        <f>Table2[[#This Row],[DC Resistance @ 20C (Ω/mi)]]/CONVERT(1,"mi","km")</f>
        <v>0.14124540185317744</v>
      </c>
      <c r="AT207" s="1">
        <f>Table2[[#This Row],[Approx Current Carrying Capacity (amps)]]/1000</f>
        <v>0.53</v>
      </c>
      <c r="AU207" s="1">
        <f>Table2[[#This Row],[DC Resistance
@ 20C (Ω/km)]]*(1+Table2[[#This Row],[alpha]]*(Table2[[#This Row],[MOT (C)]]-20))</f>
        <v>0.17263789864205539</v>
      </c>
      <c r="AZ207" s="1"/>
    </row>
    <row r="208" spans="1:52" x14ac:dyDescent="0.25">
      <c r="A208" s="1" t="s">
        <v>5344</v>
      </c>
      <c r="B208" s="1" t="s">
        <v>95</v>
      </c>
      <c r="D208" s="1" t="s">
        <v>95</v>
      </c>
      <c r="N208" s="1">
        <v>0.61299999999999999</v>
      </c>
      <c r="O208" s="9">
        <v>20730</v>
      </c>
      <c r="P208" s="1">
        <v>4479</v>
      </c>
      <c r="Q208" s="1">
        <v>480</v>
      </c>
      <c r="R208" s="1">
        <v>1.711E-2</v>
      </c>
      <c r="S208" s="1">
        <v>0.27400000000000002</v>
      </c>
      <c r="T208" s="1">
        <v>0.28100000000000003</v>
      </c>
      <c r="U208" s="1">
        <v>0.28699999999999998</v>
      </c>
      <c r="V208" s="1">
        <v>0.28999999999999998</v>
      </c>
      <c r="W208" s="1">
        <v>0.3</v>
      </c>
      <c r="X208" s="1">
        <v>0.312</v>
      </c>
      <c r="Y208" s="1">
        <v>0.32300000000000001</v>
      </c>
      <c r="Z208" s="1">
        <v>0.32600000000000001</v>
      </c>
      <c r="AA208" s="1">
        <v>0.20599999999999999</v>
      </c>
      <c r="AB208" s="1">
        <v>0.41099999999999998</v>
      </c>
      <c r="AC208" s="1">
        <v>0.49299999999999999</v>
      </c>
      <c r="AD208" s="1">
        <v>0.26100000000000001</v>
      </c>
      <c r="AE208" s="1">
        <v>0.13059999999999999</v>
      </c>
      <c r="AF208" s="1">
        <v>0.10879999999999999</v>
      </c>
      <c r="AG208" s="1">
        <f>Table2[[#This Row],[DC]]</f>
        <v>0.27400000000000002</v>
      </c>
      <c r="AH208" s="1">
        <f>Table2[[#This Row],[DC Resistance @ 25C (Ω/mi)]]*(1+Table2[[#This Row],[alpha]]*(20-25))</f>
        <v>0.26846383000000001</v>
      </c>
      <c r="AI208" s="1">
        <f>Table2[[#This Row],[Outside Diameter (in)]]</f>
        <v>0.61299999999999999</v>
      </c>
      <c r="AJ208" s="1">
        <f>Table2[[#This Row],[Geometric Mean
Radius at 60 Cycles (ft)]]</f>
        <v>1.711E-2</v>
      </c>
      <c r="AK208" s="1">
        <f>MATCH(Table2[[#This Row],[Type]],Table3[Type],0)</f>
        <v>5</v>
      </c>
      <c r="AL208" s="1" cm="1">
        <f t="array" ref="AL208">INDEX(Table3[alpha],Table2[[#This Row],[Type Index]])</f>
        <v>4.0410000000000003E-3</v>
      </c>
      <c r="AM20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E CU- Copperweld</v>
      </c>
      <c r="AO208" s="1" t="str">
        <f>Table2[[#This Row],[ID]]&amp;IF(ISBLANK(Table2[[#This Row],[Uniqueness]]),""," - "&amp;Table2[[#This Row],[Uniqueness]])</f>
        <v>4/0 E CU- Copperweld</v>
      </c>
      <c r="AP208" s="1">
        <f>CONVERT(Table2[[#This Row],[GMR (ft)]],"ft","mm")</f>
        <v>5.215128</v>
      </c>
      <c r="AQ208" s="1">
        <f>CONVERT(Table2[[#This Row],[Outer Diameter (in)]],"in","mm")</f>
        <v>15.5702</v>
      </c>
      <c r="AR208" s="1" cm="1">
        <f t="array" ref="AR208">INDEX(Table3[MOT (C)],Table2[[#This Row],[Type Index]])</f>
        <v>75</v>
      </c>
      <c r="AS208" s="1">
        <f>Table2[[#This Row],[DC Resistance @ 20C (Ω/mi)]]/CONVERT(1,"mi","km")</f>
        <v>0.16681569011970093</v>
      </c>
      <c r="AT208" s="1">
        <f>Table2[[#This Row],[Approx Current Carrying Capacity (amps)]]/1000</f>
        <v>0.48</v>
      </c>
      <c r="AU208" s="1">
        <f>Table2[[#This Row],[DC Resistance
@ 20C (Ω/km)]]*(1+Table2[[#This Row],[alpha]]*(Table2[[#This Row],[MOT (C)]]-20))</f>
        <v>0.20389131132725508</v>
      </c>
      <c r="AZ208" s="1"/>
    </row>
    <row r="209" spans="1:52" x14ac:dyDescent="0.25">
      <c r="A209" s="1" t="s">
        <v>5344</v>
      </c>
      <c r="B209" s="1" t="s">
        <v>96</v>
      </c>
      <c r="D209" s="1" t="s">
        <v>96</v>
      </c>
      <c r="N209" s="1">
        <v>0.58299999999999996</v>
      </c>
      <c r="O209" s="1">
        <v>1540</v>
      </c>
      <c r="P209" s="1">
        <v>4168</v>
      </c>
      <c r="Q209" s="1">
        <v>460</v>
      </c>
      <c r="R209" s="1">
        <v>1.409E-2</v>
      </c>
      <c r="S209" s="1">
        <v>0.27300000000000002</v>
      </c>
      <c r="T209" s="1">
        <v>0.28399999999999997</v>
      </c>
      <c r="U209" s="1">
        <v>0.29399999999999998</v>
      </c>
      <c r="V209" s="1">
        <v>0.29799999999999999</v>
      </c>
      <c r="W209" s="1">
        <v>0.29899999999999999</v>
      </c>
      <c r="X209" s="1">
        <v>0.318</v>
      </c>
      <c r="Y209" s="1">
        <v>0.33600000000000002</v>
      </c>
      <c r="Z209" s="1">
        <v>0.34200000000000003</v>
      </c>
      <c r="AA209" s="1">
        <v>0.215</v>
      </c>
      <c r="AB209" s="1">
        <v>0.43099999999999999</v>
      </c>
      <c r="AC209" s="1">
        <v>0.51700000000000002</v>
      </c>
      <c r="AD209" s="1">
        <v>0.26500000000000001</v>
      </c>
      <c r="AE209" s="1">
        <v>0.13239999999999999</v>
      </c>
      <c r="AF209" s="1">
        <v>0.1103</v>
      </c>
      <c r="AG209" s="1">
        <f>Table2[[#This Row],[DC]]</f>
        <v>0.27300000000000002</v>
      </c>
      <c r="AH209" s="1">
        <f>Table2[[#This Row],[DC Resistance @ 25C (Ω/mi)]]*(1+Table2[[#This Row],[alpha]]*(20-25))</f>
        <v>0.26748403500000001</v>
      </c>
      <c r="AI209" s="1">
        <f>Table2[[#This Row],[Outside Diameter (in)]]</f>
        <v>0.58299999999999996</v>
      </c>
      <c r="AJ209" s="1">
        <f>Table2[[#This Row],[Geometric Mean
Radius at 60 Cycles (ft)]]</f>
        <v>1.409E-2</v>
      </c>
      <c r="AK209" s="1">
        <f>MATCH(Table2[[#This Row],[Type]],Table3[Type],0)</f>
        <v>5</v>
      </c>
      <c r="AL209" s="1" cm="1">
        <f t="array" ref="AL209">INDEX(Table3[alpha],Table2[[#This Row],[Type Index]])</f>
        <v>4.0410000000000003E-3</v>
      </c>
      <c r="AM20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G CU- Copperweld</v>
      </c>
      <c r="AO209" s="1" t="str">
        <f>Table2[[#This Row],[ID]]&amp;IF(ISBLANK(Table2[[#This Row],[Uniqueness]]),""," - "&amp;Table2[[#This Row],[Uniqueness]])</f>
        <v>4/0 G CU- Copperweld</v>
      </c>
      <c r="AP209" s="1">
        <f>CONVERT(Table2[[#This Row],[GMR (ft)]],"ft","mm")</f>
        <v>4.294632</v>
      </c>
      <c r="AQ209" s="1">
        <f>CONVERT(Table2[[#This Row],[Outer Diameter (in)]],"in","mm")</f>
        <v>14.808200000000001</v>
      </c>
      <c r="AR209" s="1" cm="1">
        <f t="array" ref="AR209">INDEX(Table3[MOT (C)],Table2[[#This Row],[Type Index]])</f>
        <v>75</v>
      </c>
      <c r="AS209" s="1">
        <f>Table2[[#This Row],[DC Resistance @ 20C (Ω/mi)]]/CONVERT(1,"mi","km")</f>
        <v>0.16620687373240275</v>
      </c>
      <c r="AT209" s="1">
        <f>Table2[[#This Row],[Approx Current Carrying Capacity (amps)]]/1000</f>
        <v>0.46</v>
      </c>
      <c r="AU209" s="1">
        <f>Table2[[#This Row],[DC Resistance
@ 20C (Ω/km)]]*(1+Table2[[#This Row],[alpha]]*(Table2[[#This Row],[MOT (C)]]-20))</f>
        <v>0.20314718245379795</v>
      </c>
      <c r="AZ209" s="1"/>
    </row>
    <row r="210" spans="1:52" x14ac:dyDescent="0.25">
      <c r="A210" s="1" t="s">
        <v>5344</v>
      </c>
      <c r="B210" s="1" t="s">
        <v>97</v>
      </c>
      <c r="D210" s="1" t="s">
        <v>97</v>
      </c>
      <c r="N210" s="1">
        <v>0.57099999999999995</v>
      </c>
      <c r="O210" s="9">
        <v>15370</v>
      </c>
      <c r="P210" s="1">
        <v>3951</v>
      </c>
      <c r="Q210" s="1">
        <v>490</v>
      </c>
      <c r="R210" s="1">
        <v>1.9029999999999998E-2</v>
      </c>
      <c r="S210" s="1">
        <v>0.27400000000000002</v>
      </c>
      <c r="T210" s="1">
        <v>0.27700000000000002</v>
      </c>
      <c r="U210" s="1">
        <v>0.27800000000000002</v>
      </c>
      <c r="V210" s="1">
        <v>0.27900000000000003</v>
      </c>
      <c r="W210" s="1">
        <v>0.3</v>
      </c>
      <c r="X210" s="1">
        <v>0.30399999999999999</v>
      </c>
      <c r="Y210" s="1">
        <v>0.307</v>
      </c>
      <c r="Z210" s="1">
        <v>0.308</v>
      </c>
      <c r="AA210" s="1">
        <v>0.2</v>
      </c>
      <c r="AB210" s="1">
        <v>0.40100000000000002</v>
      </c>
      <c r="AC210" s="1">
        <v>0.48099999999999998</v>
      </c>
      <c r="AD210" s="1">
        <v>0.26600000000000001</v>
      </c>
      <c r="AE210" s="1">
        <v>0.1331</v>
      </c>
      <c r="AF210" s="1">
        <v>0.1109</v>
      </c>
      <c r="AG210" s="1">
        <f>Table2[[#This Row],[DC]]</f>
        <v>0.27400000000000002</v>
      </c>
      <c r="AH210" s="1">
        <f>Table2[[#This Row],[DC Resistance @ 25C (Ω/mi)]]*(1+Table2[[#This Row],[alpha]]*(20-25))</f>
        <v>0.26846383000000001</v>
      </c>
      <c r="AI210" s="1">
        <f>Table2[[#This Row],[Outside Diameter (in)]]</f>
        <v>0.57099999999999995</v>
      </c>
      <c r="AJ210" s="1">
        <f>Table2[[#This Row],[Geometric Mean
Radius at 60 Cycles (ft)]]</f>
        <v>1.9029999999999998E-2</v>
      </c>
      <c r="AK210" s="1">
        <f>MATCH(Table2[[#This Row],[Type]],Table3[Type],0)</f>
        <v>5</v>
      </c>
      <c r="AL210" s="1" cm="1">
        <f t="array" ref="AL210">INDEX(Table3[alpha],Table2[[#This Row],[Type Index]])</f>
        <v>4.0410000000000003E-3</v>
      </c>
      <c r="AM21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EK CU- Copperweld</v>
      </c>
      <c r="AO210" s="1" t="str">
        <f>Table2[[#This Row],[ID]]&amp;IF(ISBLANK(Table2[[#This Row],[Uniqueness]]),""," - "&amp;Table2[[#This Row],[Uniqueness]])</f>
        <v>4/0 EK CU- Copperweld</v>
      </c>
      <c r="AP210" s="1">
        <f>CONVERT(Table2[[#This Row],[GMR (ft)]],"ft","mm")</f>
        <v>5.8003439999999991</v>
      </c>
      <c r="AQ210" s="1">
        <f>CONVERT(Table2[[#This Row],[Outer Diameter (in)]],"in","mm")</f>
        <v>14.503399999999999</v>
      </c>
      <c r="AR210" s="1" cm="1">
        <f t="array" ref="AR210">INDEX(Table3[MOT (C)],Table2[[#This Row],[Type Index]])</f>
        <v>75</v>
      </c>
      <c r="AS210" s="1">
        <f>Table2[[#This Row],[DC Resistance @ 20C (Ω/mi)]]/CONVERT(1,"mi","km")</f>
        <v>0.16681569011970093</v>
      </c>
      <c r="AT210" s="1">
        <f>Table2[[#This Row],[Approx Current Carrying Capacity (amps)]]/1000</f>
        <v>0.49</v>
      </c>
      <c r="AU210" s="1">
        <f>Table2[[#This Row],[DC Resistance
@ 20C (Ω/km)]]*(1+Table2[[#This Row],[alpha]]*(Table2[[#This Row],[MOT (C)]]-20))</f>
        <v>0.20389131132725508</v>
      </c>
      <c r="AZ210" s="1"/>
    </row>
    <row r="211" spans="1:52" x14ac:dyDescent="0.25">
      <c r="A211" s="1" t="s">
        <v>5344</v>
      </c>
      <c r="B211" s="1" t="s">
        <v>98</v>
      </c>
      <c r="D211" s="1" t="s">
        <v>98</v>
      </c>
      <c r="N211" s="1">
        <v>0.58599999999999997</v>
      </c>
      <c r="O211" s="9">
        <v>15000</v>
      </c>
      <c r="P211" s="1">
        <v>3977</v>
      </c>
      <c r="Q211" s="1">
        <v>470</v>
      </c>
      <c r="R211" s="1">
        <v>1.7579999999999998E-2</v>
      </c>
      <c r="S211" s="1">
        <v>0.27400000000000002</v>
      </c>
      <c r="T211" s="1">
        <v>0.28100000000000003</v>
      </c>
      <c r="U211" s="1">
        <v>0.28799999999999998</v>
      </c>
      <c r="V211" s="1">
        <v>0.29099999999999998</v>
      </c>
      <c r="W211" s="1">
        <v>0.29899999999999999</v>
      </c>
      <c r="X211" s="1">
        <v>0.311</v>
      </c>
      <c r="Y211" s="1">
        <v>0.32300000000000001</v>
      </c>
      <c r="Z211" s="1">
        <v>0.32800000000000001</v>
      </c>
      <c r="AA211" s="1">
        <v>0.20399999999999999</v>
      </c>
      <c r="AB211" s="1">
        <v>0.40899999999999997</v>
      </c>
      <c r="AC211" s="1">
        <v>0.49</v>
      </c>
      <c r="AD211" s="1">
        <v>0.26400000000000001</v>
      </c>
      <c r="AE211" s="1">
        <v>0.13220000000000001</v>
      </c>
      <c r="AF211" s="1">
        <v>0.1101</v>
      </c>
      <c r="AG211" s="1">
        <f>Table2[[#This Row],[DC]]</f>
        <v>0.27400000000000002</v>
      </c>
      <c r="AH211" s="1">
        <f>Table2[[#This Row],[DC Resistance @ 25C (Ω/mi)]]*(1+Table2[[#This Row],[alpha]]*(20-25))</f>
        <v>0.26846383000000001</v>
      </c>
      <c r="AI211" s="1">
        <f>Table2[[#This Row],[Outside Diameter (in)]]</f>
        <v>0.58599999999999997</v>
      </c>
      <c r="AJ211" s="1">
        <f>Table2[[#This Row],[Geometric Mean
Radius at 60 Cycles (ft)]]</f>
        <v>1.7579999999999998E-2</v>
      </c>
      <c r="AK211" s="1">
        <f>MATCH(Table2[[#This Row],[Type]],Table3[Type],0)</f>
        <v>5</v>
      </c>
      <c r="AL211" s="1" cm="1">
        <f t="array" ref="AL211">INDEX(Table3[alpha],Table2[[#This Row],[Type Index]])</f>
        <v>4.0410000000000003E-3</v>
      </c>
      <c r="AM21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V CU- Copperweld</v>
      </c>
      <c r="AO211" s="1" t="str">
        <f>Table2[[#This Row],[ID]]&amp;IF(ISBLANK(Table2[[#This Row],[Uniqueness]]),""," - "&amp;Table2[[#This Row],[Uniqueness]])</f>
        <v>4/0 V CU- Copperweld</v>
      </c>
      <c r="AP211" s="1">
        <f>CONVERT(Table2[[#This Row],[GMR (ft)]],"ft","mm")</f>
        <v>5.3583839999999991</v>
      </c>
      <c r="AQ211" s="1">
        <f>CONVERT(Table2[[#This Row],[Outer Diameter (in)]],"in","mm")</f>
        <v>14.884400000000001</v>
      </c>
      <c r="AR211" s="1" cm="1">
        <f t="array" ref="AR211">INDEX(Table3[MOT (C)],Table2[[#This Row],[Type Index]])</f>
        <v>75</v>
      </c>
      <c r="AS211" s="1">
        <f>Table2[[#This Row],[DC Resistance @ 20C (Ω/mi)]]/CONVERT(1,"mi","km")</f>
        <v>0.16681569011970093</v>
      </c>
      <c r="AT211" s="1">
        <f>Table2[[#This Row],[Approx Current Carrying Capacity (amps)]]/1000</f>
        <v>0.47</v>
      </c>
      <c r="AU211" s="1">
        <f>Table2[[#This Row],[DC Resistance
@ 20C (Ω/km)]]*(1+Table2[[#This Row],[alpha]]*(Table2[[#This Row],[MOT (C)]]-20))</f>
        <v>0.20389131132725508</v>
      </c>
      <c r="AZ211" s="1"/>
    </row>
    <row r="212" spans="1:52" x14ac:dyDescent="0.25">
      <c r="A212" s="1" t="s">
        <v>5344</v>
      </c>
      <c r="B212" s="1" t="s">
        <v>99</v>
      </c>
      <c r="D212" s="1" t="s">
        <v>99</v>
      </c>
      <c r="N212" s="1">
        <v>0.55000000000000004</v>
      </c>
      <c r="O212" s="9">
        <v>12290</v>
      </c>
      <c r="P212" s="1">
        <v>3750</v>
      </c>
      <c r="Q212" s="1">
        <v>470</v>
      </c>
      <c r="R212" s="1">
        <v>1.558E-2</v>
      </c>
      <c r="S212" s="1">
        <v>0.27300000000000002</v>
      </c>
      <c r="T212" s="1">
        <v>0.28000000000000003</v>
      </c>
      <c r="U212" s="1">
        <v>0.28499999999999998</v>
      </c>
      <c r="V212" s="1">
        <v>0.28699999999999998</v>
      </c>
      <c r="W212" s="1">
        <v>0.29899999999999999</v>
      </c>
      <c r="X212" s="1">
        <v>0.309</v>
      </c>
      <c r="Y212" s="1">
        <v>0.318</v>
      </c>
      <c r="Z212" s="1">
        <v>0.32200000000000001</v>
      </c>
      <c r="AA212" s="1">
        <v>0.21</v>
      </c>
      <c r="AB212" s="1">
        <v>0.42099999999999999</v>
      </c>
      <c r="AC212" s="1">
        <v>0.505</v>
      </c>
      <c r="AD212" s="1">
        <v>0.26900000000000002</v>
      </c>
      <c r="AE212" s="1">
        <v>0.13439999999999999</v>
      </c>
      <c r="AF212" s="1">
        <v>0.122</v>
      </c>
      <c r="AG212" s="1">
        <f>Table2[[#This Row],[DC]]</f>
        <v>0.27300000000000002</v>
      </c>
      <c r="AH212" s="1">
        <f>Table2[[#This Row],[DC Resistance @ 25C (Ω/mi)]]*(1+Table2[[#This Row],[alpha]]*(20-25))</f>
        <v>0.26748403500000001</v>
      </c>
      <c r="AI212" s="1">
        <f>Table2[[#This Row],[Outside Diameter (in)]]</f>
        <v>0.55000000000000004</v>
      </c>
      <c r="AJ212" s="1">
        <f>Table2[[#This Row],[Geometric Mean
Radius at 60 Cycles (ft)]]</f>
        <v>1.558E-2</v>
      </c>
      <c r="AK212" s="1">
        <f>MATCH(Table2[[#This Row],[Type]],Table3[Type],0)</f>
        <v>5</v>
      </c>
      <c r="AL212" s="1" cm="1">
        <f t="array" ref="AL212">INDEX(Table3[alpha],Table2[[#This Row],[Type Index]])</f>
        <v>4.0410000000000003E-3</v>
      </c>
      <c r="AM21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4/0 F CU- Copperweld</v>
      </c>
      <c r="AO212" s="1" t="str">
        <f>Table2[[#This Row],[ID]]&amp;IF(ISBLANK(Table2[[#This Row],[Uniqueness]]),""," - "&amp;Table2[[#This Row],[Uniqueness]])</f>
        <v>4/0 F CU- Copperweld</v>
      </c>
      <c r="AP212" s="1">
        <f>CONVERT(Table2[[#This Row],[GMR (ft)]],"ft","mm")</f>
        <v>4.7487839999999997</v>
      </c>
      <c r="AQ212" s="1">
        <f>CONVERT(Table2[[#This Row],[Outer Diameter (in)]],"in","mm")</f>
        <v>13.97</v>
      </c>
      <c r="AR212" s="1" cm="1">
        <f t="array" ref="AR212">INDEX(Table3[MOT (C)],Table2[[#This Row],[Type Index]])</f>
        <v>75</v>
      </c>
      <c r="AS212" s="1">
        <f>Table2[[#This Row],[DC Resistance @ 20C (Ω/mi)]]/CONVERT(1,"mi","km")</f>
        <v>0.16620687373240275</v>
      </c>
      <c r="AT212" s="1">
        <f>Table2[[#This Row],[Approx Current Carrying Capacity (amps)]]/1000</f>
        <v>0.47</v>
      </c>
      <c r="AU212" s="1">
        <f>Table2[[#This Row],[DC Resistance
@ 20C (Ω/km)]]*(1+Table2[[#This Row],[alpha]]*(Table2[[#This Row],[MOT (C)]]-20))</f>
        <v>0.20314718245379795</v>
      </c>
      <c r="AZ212" s="1"/>
    </row>
    <row r="213" spans="1:52" x14ac:dyDescent="0.25">
      <c r="A213" s="1" t="s">
        <v>5344</v>
      </c>
      <c r="B213" s="1" t="s">
        <v>100</v>
      </c>
      <c r="D213" s="1" t="s">
        <v>100</v>
      </c>
      <c r="N213" s="1">
        <v>0.54500000000000004</v>
      </c>
      <c r="O213" s="9">
        <v>16800</v>
      </c>
      <c r="P213" s="1">
        <v>3522</v>
      </c>
      <c r="Q213" s="1">
        <v>420</v>
      </c>
      <c r="R213" s="1">
        <v>1.521E-2</v>
      </c>
      <c r="S213" s="1">
        <v>0.34599999999999997</v>
      </c>
      <c r="T213" s="1">
        <v>0.35299999999999998</v>
      </c>
      <c r="U213" s="1">
        <v>0.35899999999999999</v>
      </c>
      <c r="V213" s="1">
        <v>0.36099999999999999</v>
      </c>
      <c r="W213" s="1">
        <v>0.378</v>
      </c>
      <c r="X213" s="1">
        <v>0.39100000000000001</v>
      </c>
      <c r="Y213" s="1">
        <v>0.40200000000000002</v>
      </c>
      <c r="Z213" s="1">
        <v>0.40699999999999997</v>
      </c>
      <c r="AA213" s="1">
        <v>0.21199999999999999</v>
      </c>
      <c r="AB213" s="1">
        <v>0.42299999999999999</v>
      </c>
      <c r="AC213" s="1">
        <v>0.60799999999999998</v>
      </c>
      <c r="AD213" s="1">
        <v>0.27</v>
      </c>
      <c r="AE213" s="1">
        <v>0.1348</v>
      </c>
      <c r="AF213" s="1">
        <v>0.1123</v>
      </c>
      <c r="AG213" s="1">
        <f>Table2[[#This Row],[DC]]</f>
        <v>0.34599999999999997</v>
      </c>
      <c r="AH213" s="1">
        <f>Table2[[#This Row],[DC Resistance @ 25C (Ω/mi)]]*(1+Table2[[#This Row],[alpha]]*(20-25))</f>
        <v>0.33900906999999997</v>
      </c>
      <c r="AI213" s="1">
        <f>Table2[[#This Row],[Outside Diameter (in)]]</f>
        <v>0.54500000000000004</v>
      </c>
      <c r="AJ213" s="1">
        <f>Table2[[#This Row],[Geometric Mean
Radius at 60 Cycles (ft)]]</f>
        <v>1.521E-2</v>
      </c>
      <c r="AK213" s="1">
        <f>MATCH(Table2[[#This Row],[Type]],Table3[Type],0)</f>
        <v>5</v>
      </c>
      <c r="AL213" s="1" cm="1">
        <f t="array" ref="AL213">INDEX(Table3[alpha],Table2[[#This Row],[Type Index]])</f>
        <v>4.0410000000000003E-3</v>
      </c>
      <c r="AM21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E CU- Copperweld</v>
      </c>
      <c r="AO213" s="1" t="str">
        <f>Table2[[#This Row],[ID]]&amp;IF(ISBLANK(Table2[[#This Row],[Uniqueness]]),""," - "&amp;Table2[[#This Row],[Uniqueness]])</f>
        <v>3/0 E CU- Copperweld</v>
      </c>
      <c r="AP213" s="1">
        <f>CONVERT(Table2[[#This Row],[GMR (ft)]],"ft","mm")</f>
        <v>4.6360079999999995</v>
      </c>
      <c r="AQ213" s="1">
        <f>CONVERT(Table2[[#This Row],[Outer Diameter (in)]],"in","mm")</f>
        <v>13.843</v>
      </c>
      <c r="AR213" s="1" cm="1">
        <f t="array" ref="AR213">INDEX(Table3[MOT (C)],Table2[[#This Row],[Type Index]])</f>
        <v>75</v>
      </c>
      <c r="AS213" s="1">
        <f>Table2[[#This Row],[DC Resistance @ 20C (Ω/mi)]]/CONVERT(1,"mi","km")</f>
        <v>0.21065047000516979</v>
      </c>
      <c r="AT213" s="1">
        <f>Table2[[#This Row],[Approx Current Carrying Capacity (amps)]]/1000</f>
        <v>0.42</v>
      </c>
      <c r="AU213" s="1">
        <f>Table2[[#This Row],[DC Resistance
@ 20C (Ω/km)]]*(1+Table2[[#This Row],[alpha]]*(Table2[[#This Row],[MOT (C)]]-20))</f>
        <v>0.2574685902161688</v>
      </c>
      <c r="AZ213" s="1"/>
    </row>
    <row r="214" spans="1:52" x14ac:dyDescent="0.25">
      <c r="A214" s="1" t="s">
        <v>5344</v>
      </c>
      <c r="B214" s="1" t="s">
        <v>101</v>
      </c>
      <c r="D214" s="1" t="s">
        <v>101</v>
      </c>
      <c r="N214" s="1">
        <v>0.55500000000000005</v>
      </c>
      <c r="O214" s="9">
        <v>16170</v>
      </c>
      <c r="P214" s="1">
        <v>3732</v>
      </c>
      <c r="Q214" s="1">
        <v>410</v>
      </c>
      <c r="R214" s="1">
        <v>1.158E-2</v>
      </c>
      <c r="S214" s="1">
        <v>0.34399999999999997</v>
      </c>
      <c r="T214" s="1">
        <v>0.35599999999999998</v>
      </c>
      <c r="U214" s="1">
        <v>0.36699999999999999</v>
      </c>
      <c r="V214" s="1">
        <v>0.372</v>
      </c>
      <c r="W214" s="1">
        <v>0.377</v>
      </c>
      <c r="X214" s="1">
        <v>0.39800000000000002</v>
      </c>
      <c r="Y214" s="1">
        <v>0.41899999999999998</v>
      </c>
      <c r="Z214" s="1">
        <v>0.42799999999999999</v>
      </c>
      <c r="AA214" s="1">
        <v>0.22500000000000001</v>
      </c>
      <c r="AB214" s="1">
        <v>0.45100000000000001</v>
      </c>
      <c r="AC214" s="1">
        <v>0.54100000000000004</v>
      </c>
      <c r="AD214" s="1">
        <v>0.26800000000000002</v>
      </c>
      <c r="AE214" s="1">
        <v>0.1341</v>
      </c>
      <c r="AF214" s="1">
        <v>0.1118</v>
      </c>
      <c r="AG214" s="1">
        <f>Table2[[#This Row],[DC]]</f>
        <v>0.34399999999999997</v>
      </c>
      <c r="AH214" s="1">
        <f>Table2[[#This Row],[DC Resistance @ 25C (Ω/mi)]]*(1+Table2[[#This Row],[alpha]]*(20-25))</f>
        <v>0.33704947999999996</v>
      </c>
      <c r="AI214" s="1">
        <f>Table2[[#This Row],[Outside Diameter (in)]]</f>
        <v>0.55500000000000005</v>
      </c>
      <c r="AJ214" s="1">
        <f>Table2[[#This Row],[Geometric Mean
Radius at 60 Cycles (ft)]]</f>
        <v>1.158E-2</v>
      </c>
      <c r="AK214" s="1">
        <f>MATCH(Table2[[#This Row],[Type]],Table3[Type],0)</f>
        <v>5</v>
      </c>
      <c r="AL214" s="1" cm="1">
        <f t="array" ref="AL214">INDEX(Table3[alpha],Table2[[#This Row],[Type Index]])</f>
        <v>4.0410000000000003E-3</v>
      </c>
      <c r="AM21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J CU- Copperweld</v>
      </c>
      <c r="AO214" s="1" t="str">
        <f>Table2[[#This Row],[ID]]&amp;IF(ISBLANK(Table2[[#This Row],[Uniqueness]]),""," - "&amp;Table2[[#This Row],[Uniqueness]])</f>
        <v>3/0 J CU- Copperweld</v>
      </c>
      <c r="AP214" s="1">
        <f>CONVERT(Table2[[#This Row],[GMR (ft)]],"ft","mm")</f>
        <v>3.5295840000000003</v>
      </c>
      <c r="AQ214" s="1">
        <f>CONVERT(Table2[[#This Row],[Outer Diameter (in)]],"in","mm")</f>
        <v>14.097</v>
      </c>
      <c r="AR214" s="1" cm="1">
        <f t="array" ref="AR214">INDEX(Table3[MOT (C)],Table2[[#This Row],[Type Index]])</f>
        <v>75</v>
      </c>
      <c r="AS214" s="1">
        <f>Table2[[#This Row],[DC Resistance @ 20C (Ω/mi)]]/CONVERT(1,"mi","km")</f>
        <v>0.2094328372305734</v>
      </c>
      <c r="AT214" s="1">
        <f>Table2[[#This Row],[Approx Current Carrying Capacity (amps)]]/1000</f>
        <v>0.41</v>
      </c>
      <c r="AU214" s="1">
        <f>Table2[[#This Row],[DC Resistance
@ 20C (Ω/km)]]*(1+Table2[[#This Row],[alpha]]*(Table2[[#This Row],[MOT (C)]]-20))</f>
        <v>0.2559803324692545</v>
      </c>
      <c r="AZ214" s="1"/>
    </row>
    <row r="215" spans="1:52" x14ac:dyDescent="0.25">
      <c r="A215" s="1" t="s">
        <v>5344</v>
      </c>
      <c r="B215" s="1" t="s">
        <v>102</v>
      </c>
      <c r="D215" s="1" t="s">
        <v>102</v>
      </c>
      <c r="N215" s="1">
        <v>0.51900000000000002</v>
      </c>
      <c r="O215" s="9">
        <v>12860</v>
      </c>
      <c r="P215" s="1">
        <v>3305</v>
      </c>
      <c r="Q215" s="1">
        <v>400</v>
      </c>
      <c r="R215" s="1">
        <v>1.2540000000000001E-2</v>
      </c>
      <c r="S215" s="1">
        <v>0.34399999999999997</v>
      </c>
      <c r="T215" s="1">
        <v>0.35499999999999998</v>
      </c>
      <c r="U215" s="1">
        <v>0.36499999999999999</v>
      </c>
      <c r="V215" s="1">
        <v>0.36899999999999999</v>
      </c>
      <c r="W215" s="1">
        <v>0.377</v>
      </c>
      <c r="X215" s="1">
        <v>0.39700000000000002</v>
      </c>
      <c r="Y215" s="1">
        <v>0.41599999999999998</v>
      </c>
      <c r="Z215" s="1">
        <v>0.42299999999999999</v>
      </c>
      <c r="AA215" s="1">
        <v>0.221</v>
      </c>
      <c r="AB215" s="1">
        <v>0.443</v>
      </c>
      <c r="AC215" s="1">
        <v>0.53100000000000003</v>
      </c>
      <c r="AD215" s="1">
        <v>0.27300000000000002</v>
      </c>
      <c r="AE215" s="1">
        <v>0.13650000000000001</v>
      </c>
      <c r="AF215" s="1">
        <v>0.1137</v>
      </c>
      <c r="AG215" s="1">
        <f>Table2[[#This Row],[DC]]</f>
        <v>0.34399999999999997</v>
      </c>
      <c r="AH215" s="1">
        <f>Table2[[#This Row],[DC Resistance @ 25C (Ω/mi)]]*(1+Table2[[#This Row],[alpha]]*(20-25))</f>
        <v>0.33704947999999996</v>
      </c>
      <c r="AI215" s="1">
        <f>Table2[[#This Row],[Outside Diameter (in)]]</f>
        <v>0.51900000000000002</v>
      </c>
      <c r="AJ215" s="1">
        <f>Table2[[#This Row],[Geometric Mean
Radius at 60 Cycles (ft)]]</f>
        <v>1.2540000000000001E-2</v>
      </c>
      <c r="AK215" s="1">
        <f>MATCH(Table2[[#This Row],[Type]],Table3[Type],0)</f>
        <v>5</v>
      </c>
      <c r="AL215" s="1" cm="1">
        <f t="array" ref="AL215">INDEX(Table3[alpha],Table2[[#This Row],[Type Index]])</f>
        <v>4.0410000000000003E-3</v>
      </c>
      <c r="AM21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310 G CU- Copperweld</v>
      </c>
      <c r="AO215" s="1" t="str">
        <f>Table2[[#This Row],[ID]]&amp;IF(ISBLANK(Table2[[#This Row],[Uniqueness]]),""," - "&amp;Table2[[#This Row],[Uniqueness]])</f>
        <v>310 G CU- Copperweld</v>
      </c>
      <c r="AP215" s="1">
        <f>CONVERT(Table2[[#This Row],[GMR (ft)]],"ft","mm")</f>
        <v>3.8221919999999998</v>
      </c>
      <c r="AQ215" s="1">
        <f>CONVERT(Table2[[#This Row],[Outer Diameter (in)]],"in","mm")</f>
        <v>13.182599999999999</v>
      </c>
      <c r="AR215" s="1" cm="1">
        <f t="array" ref="AR215">INDEX(Table3[MOT (C)],Table2[[#This Row],[Type Index]])</f>
        <v>75</v>
      </c>
      <c r="AS215" s="1">
        <f>Table2[[#This Row],[DC Resistance @ 20C (Ω/mi)]]/CONVERT(1,"mi","km")</f>
        <v>0.2094328372305734</v>
      </c>
      <c r="AT215" s="1">
        <f>Table2[[#This Row],[Approx Current Carrying Capacity (amps)]]/1000</f>
        <v>0.4</v>
      </c>
      <c r="AU215" s="1">
        <f>Table2[[#This Row],[DC Resistance
@ 20C (Ω/km)]]*(1+Table2[[#This Row],[alpha]]*(Table2[[#This Row],[MOT (C)]]-20))</f>
        <v>0.2559803324692545</v>
      </c>
      <c r="AZ215" s="1"/>
    </row>
    <row r="216" spans="1:52" x14ac:dyDescent="0.25">
      <c r="A216" s="1" t="s">
        <v>5344</v>
      </c>
      <c r="B216" s="1" t="s">
        <v>103</v>
      </c>
      <c r="D216" s="1" t="s">
        <v>103</v>
      </c>
      <c r="N216" s="1">
        <v>0.50900000000000001</v>
      </c>
      <c r="O216" s="9">
        <v>12370</v>
      </c>
      <c r="P216" s="1">
        <v>3134</v>
      </c>
      <c r="Q216" s="1">
        <v>420</v>
      </c>
      <c r="R216" s="1">
        <v>1.6969999999999999E-2</v>
      </c>
      <c r="S216" s="1">
        <v>0.34599999999999997</v>
      </c>
      <c r="T216" s="1">
        <v>0.34799999999999998</v>
      </c>
      <c r="U216" s="1">
        <v>0.35</v>
      </c>
      <c r="V216" s="1">
        <v>0.35099999999999998</v>
      </c>
      <c r="W216" s="1">
        <v>0.378</v>
      </c>
      <c r="X216" s="1">
        <v>0.38200000000000001</v>
      </c>
      <c r="Y216" s="1">
        <v>0.38600000000000001</v>
      </c>
      <c r="Z216" s="1">
        <v>0.38600000000000001</v>
      </c>
      <c r="AA216" s="1">
        <v>0.20599999999999999</v>
      </c>
      <c r="AB216" s="1">
        <v>0.41199999999999998</v>
      </c>
      <c r="AC216" s="1">
        <v>0.495</v>
      </c>
      <c r="AD216" s="1">
        <v>0.27400000000000002</v>
      </c>
      <c r="AE216" s="1">
        <v>0.13719999999999999</v>
      </c>
      <c r="AF216" s="1">
        <v>0.1143</v>
      </c>
      <c r="AG216" s="1">
        <f>Table2[[#This Row],[DC]]</f>
        <v>0.34599999999999997</v>
      </c>
      <c r="AH216" s="1">
        <f>Table2[[#This Row],[DC Resistance @ 25C (Ω/mi)]]*(1+Table2[[#This Row],[alpha]]*(20-25))</f>
        <v>0.33900906999999997</v>
      </c>
      <c r="AI216" s="1">
        <f>Table2[[#This Row],[Outside Diameter (in)]]</f>
        <v>0.50900000000000001</v>
      </c>
      <c r="AJ216" s="1">
        <f>Table2[[#This Row],[Geometric Mean
Radius at 60 Cycles (ft)]]</f>
        <v>1.6969999999999999E-2</v>
      </c>
      <c r="AK216" s="1">
        <f>MATCH(Table2[[#This Row],[Type]],Table3[Type],0)</f>
        <v>5</v>
      </c>
      <c r="AL216" s="1" cm="1">
        <f t="array" ref="AL216">INDEX(Table3[alpha],Table2[[#This Row],[Type Index]])</f>
        <v>4.0410000000000003E-3</v>
      </c>
      <c r="AM21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EK CU- Copperweld</v>
      </c>
      <c r="AO216" s="1" t="str">
        <f>Table2[[#This Row],[ID]]&amp;IF(ISBLANK(Table2[[#This Row],[Uniqueness]]),""," - "&amp;Table2[[#This Row],[Uniqueness]])</f>
        <v>3/0 EK CU- Copperweld</v>
      </c>
      <c r="AP216" s="1">
        <f>CONVERT(Table2[[#This Row],[GMR (ft)]],"ft","mm")</f>
        <v>5.1724559999999995</v>
      </c>
      <c r="AQ216" s="1">
        <f>CONVERT(Table2[[#This Row],[Outer Diameter (in)]],"in","mm")</f>
        <v>12.928599999999999</v>
      </c>
      <c r="AR216" s="1" cm="1">
        <f t="array" ref="AR216">INDEX(Table3[MOT (C)],Table2[[#This Row],[Type Index]])</f>
        <v>75</v>
      </c>
      <c r="AS216" s="1">
        <f>Table2[[#This Row],[DC Resistance @ 20C (Ω/mi)]]/CONVERT(1,"mi","km")</f>
        <v>0.21065047000516979</v>
      </c>
      <c r="AT216" s="1">
        <f>Table2[[#This Row],[Approx Current Carrying Capacity (amps)]]/1000</f>
        <v>0.42</v>
      </c>
      <c r="AU216" s="1">
        <f>Table2[[#This Row],[DC Resistance
@ 20C (Ω/km)]]*(1+Table2[[#This Row],[alpha]]*(Table2[[#This Row],[MOT (C)]]-20))</f>
        <v>0.2574685902161688</v>
      </c>
      <c r="AZ216" s="1"/>
    </row>
    <row r="217" spans="1:52" x14ac:dyDescent="0.25">
      <c r="A217" s="1" t="s">
        <v>5344</v>
      </c>
      <c r="B217" s="1" t="s">
        <v>104</v>
      </c>
      <c r="D217" s="1" t="s">
        <v>104</v>
      </c>
      <c r="N217" s="1">
        <v>0.52200000000000002</v>
      </c>
      <c r="O217" s="9">
        <v>12220</v>
      </c>
      <c r="P217" s="1">
        <v>3154</v>
      </c>
      <c r="Q217" s="1">
        <v>410</v>
      </c>
      <c r="R217" s="1">
        <v>1.566E-2</v>
      </c>
      <c r="S217" s="1">
        <v>0.34499999999999997</v>
      </c>
      <c r="T217" s="1">
        <v>0.35199999999999998</v>
      </c>
      <c r="U217" s="1">
        <v>0.36</v>
      </c>
      <c r="V217" s="1">
        <v>0.36199999999999999</v>
      </c>
      <c r="W217" s="1">
        <v>0.377</v>
      </c>
      <c r="X217" s="1">
        <v>0.39</v>
      </c>
      <c r="Y217" s="1">
        <v>0.40300000000000002</v>
      </c>
      <c r="Z217" s="1">
        <v>0.40799999999999997</v>
      </c>
      <c r="AA217" s="1">
        <v>0.21</v>
      </c>
      <c r="AB217" s="1">
        <v>0.42</v>
      </c>
      <c r="AC217" s="1">
        <v>0.504</v>
      </c>
      <c r="AD217" s="1">
        <v>0.27300000000000002</v>
      </c>
      <c r="AE217" s="1">
        <v>0.1363</v>
      </c>
      <c r="AF217" s="1">
        <v>0.11360000000000001</v>
      </c>
      <c r="AG217" s="1">
        <f>Table2[[#This Row],[DC]]</f>
        <v>0.34499999999999997</v>
      </c>
      <c r="AH217" s="1">
        <f>Table2[[#This Row],[DC Resistance @ 25C (Ω/mi)]]*(1+Table2[[#This Row],[alpha]]*(20-25))</f>
        <v>0.33802927499999996</v>
      </c>
      <c r="AI217" s="1">
        <f>Table2[[#This Row],[Outside Diameter (in)]]</f>
        <v>0.52200000000000002</v>
      </c>
      <c r="AJ217" s="1">
        <f>Table2[[#This Row],[Geometric Mean
Radius at 60 Cycles (ft)]]</f>
        <v>1.566E-2</v>
      </c>
      <c r="AK217" s="1">
        <f>MATCH(Table2[[#This Row],[Type]],Table3[Type],0)</f>
        <v>5</v>
      </c>
      <c r="AL217" s="1" cm="1">
        <f t="array" ref="AL217">INDEX(Table3[alpha],Table2[[#This Row],[Type Index]])</f>
        <v>4.0410000000000003E-3</v>
      </c>
      <c r="AM21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V CU- Copperweld</v>
      </c>
      <c r="AO217" s="1" t="str">
        <f>Table2[[#This Row],[ID]]&amp;IF(ISBLANK(Table2[[#This Row],[Uniqueness]]),""," - "&amp;Table2[[#This Row],[Uniqueness]])</f>
        <v>3/0 V CU- Copperweld</v>
      </c>
      <c r="AP217" s="1">
        <f>CONVERT(Table2[[#This Row],[GMR (ft)]],"ft","mm")</f>
        <v>4.7731680000000001</v>
      </c>
      <c r="AQ217" s="1">
        <f>CONVERT(Table2[[#This Row],[Outer Diameter (in)]],"in","mm")</f>
        <v>13.258799999999999</v>
      </c>
      <c r="AR217" s="1" cm="1">
        <f t="array" ref="AR217">INDEX(Table3[MOT (C)],Table2[[#This Row],[Type Index]])</f>
        <v>75</v>
      </c>
      <c r="AS217" s="1">
        <f>Table2[[#This Row],[DC Resistance @ 20C (Ω/mi)]]/CONVERT(1,"mi","km")</f>
        <v>0.21004165361787158</v>
      </c>
      <c r="AT217" s="1">
        <f>Table2[[#This Row],[Approx Current Carrying Capacity (amps)]]/1000</f>
        <v>0.41</v>
      </c>
      <c r="AU217" s="1">
        <f>Table2[[#This Row],[DC Resistance
@ 20C (Ω/km)]]*(1+Table2[[#This Row],[alpha]]*(Table2[[#This Row],[MOT (C)]]-20))</f>
        <v>0.25672446134271165</v>
      </c>
      <c r="AZ217" s="1"/>
    </row>
    <row r="218" spans="1:52" x14ac:dyDescent="0.25">
      <c r="A218" s="1" t="s">
        <v>5344</v>
      </c>
      <c r="B218" s="1" t="s">
        <v>105</v>
      </c>
      <c r="D218" s="1" t="s">
        <v>105</v>
      </c>
      <c r="N218" s="1">
        <v>0.49</v>
      </c>
      <c r="O218" s="1">
        <v>9980</v>
      </c>
      <c r="P218" s="1">
        <v>2974</v>
      </c>
      <c r="Q218" s="1">
        <v>410</v>
      </c>
      <c r="R218" s="1">
        <v>1.388E-2</v>
      </c>
      <c r="S218" s="1">
        <v>0.34399999999999997</v>
      </c>
      <c r="T218" s="1">
        <v>0.35099999999999998</v>
      </c>
      <c r="U218" s="1">
        <v>0.36599999999999999</v>
      </c>
      <c r="V218" s="1">
        <v>0.35799999999999998</v>
      </c>
      <c r="W218" s="1">
        <v>0.377</v>
      </c>
      <c r="X218" s="1">
        <v>0.38800000000000001</v>
      </c>
      <c r="Y218" s="1">
        <v>0.39700000000000002</v>
      </c>
      <c r="Z218" s="1">
        <v>0.40100000000000002</v>
      </c>
      <c r="AA218" s="1">
        <v>0.216</v>
      </c>
      <c r="AB218" s="1">
        <v>0.432</v>
      </c>
      <c r="AC218" s="1">
        <v>0.51900000000000002</v>
      </c>
      <c r="AD218" s="1">
        <v>0.27700000000000002</v>
      </c>
      <c r="AE218" s="1">
        <v>0.13850000000000001</v>
      </c>
      <c r="AF218" s="1">
        <v>0.11550000000000001</v>
      </c>
      <c r="AG218" s="1">
        <f>Table2[[#This Row],[DC]]</f>
        <v>0.34399999999999997</v>
      </c>
      <c r="AH218" s="1">
        <f>Table2[[#This Row],[DC Resistance @ 25C (Ω/mi)]]*(1+Table2[[#This Row],[alpha]]*(20-25))</f>
        <v>0.33704947999999996</v>
      </c>
      <c r="AI218" s="1">
        <f>Table2[[#This Row],[Outside Diameter (in)]]</f>
        <v>0.49</v>
      </c>
      <c r="AJ218" s="1">
        <f>Table2[[#This Row],[Geometric Mean
Radius at 60 Cycles (ft)]]</f>
        <v>1.388E-2</v>
      </c>
      <c r="AK218" s="1">
        <f>MATCH(Table2[[#This Row],[Type]],Table3[Type],0)</f>
        <v>5</v>
      </c>
      <c r="AL218" s="1" cm="1">
        <f t="array" ref="AL218">INDEX(Table3[alpha],Table2[[#This Row],[Type Index]])</f>
        <v>4.0410000000000003E-3</v>
      </c>
      <c r="AM21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3/0 F CU- Copperweld</v>
      </c>
      <c r="AO218" s="1" t="str">
        <f>Table2[[#This Row],[ID]]&amp;IF(ISBLANK(Table2[[#This Row],[Uniqueness]]),""," - "&amp;Table2[[#This Row],[Uniqueness]])</f>
        <v>3/0 F CU- Copperweld</v>
      </c>
      <c r="AP218" s="1">
        <f>CONVERT(Table2[[#This Row],[GMR (ft)]],"ft","mm")</f>
        <v>4.2306239999999997</v>
      </c>
      <c r="AQ218" s="1">
        <f>CONVERT(Table2[[#This Row],[Outer Diameter (in)]],"in","mm")</f>
        <v>12.446</v>
      </c>
      <c r="AR218" s="1" cm="1">
        <f t="array" ref="AR218">INDEX(Table3[MOT (C)],Table2[[#This Row],[Type Index]])</f>
        <v>75</v>
      </c>
      <c r="AS218" s="1">
        <f>Table2[[#This Row],[DC Resistance @ 20C (Ω/mi)]]/CONVERT(1,"mi","km")</f>
        <v>0.2094328372305734</v>
      </c>
      <c r="AT218" s="1">
        <f>Table2[[#This Row],[Approx Current Carrying Capacity (amps)]]/1000</f>
        <v>0.41</v>
      </c>
      <c r="AU218" s="1">
        <f>Table2[[#This Row],[DC Resistance
@ 20C (Ω/km)]]*(1+Table2[[#This Row],[alpha]]*(Table2[[#This Row],[MOT (C)]]-20))</f>
        <v>0.2559803324692545</v>
      </c>
      <c r="AZ218" s="1"/>
    </row>
    <row r="219" spans="1:52" x14ac:dyDescent="0.25">
      <c r="A219" s="1" t="s">
        <v>5344</v>
      </c>
      <c r="B219" s="1" t="s">
        <v>106</v>
      </c>
      <c r="D219" s="1" t="s">
        <v>106</v>
      </c>
      <c r="N219" s="1">
        <v>0.53400000000000003</v>
      </c>
      <c r="O219" s="9">
        <v>17600</v>
      </c>
      <c r="P219" s="1">
        <v>3411</v>
      </c>
      <c r="Q219" s="1">
        <v>360</v>
      </c>
      <c r="R219" s="1">
        <v>9.1199999999999996E-3</v>
      </c>
      <c r="S219" s="1">
        <v>0.434</v>
      </c>
      <c r="T219" s="1">
        <v>0.44700000000000001</v>
      </c>
      <c r="U219" s="1">
        <v>0.45900000000000002</v>
      </c>
      <c r="V219" s="1">
        <v>0.46600000000000003</v>
      </c>
      <c r="W219" s="1">
        <v>0.47499999999999998</v>
      </c>
      <c r="X219" s="1">
        <v>0.499</v>
      </c>
      <c r="Y219" s="1">
        <v>0.52400000000000002</v>
      </c>
      <c r="Z219" s="1">
        <v>0.53500000000000003</v>
      </c>
      <c r="AA219" s="1">
        <v>0.23699999999999999</v>
      </c>
      <c r="AB219" s="1">
        <v>0.47599999999999998</v>
      </c>
      <c r="AC219" s="1">
        <v>0.56999999999999995</v>
      </c>
      <c r="AD219" s="1">
        <v>0.27100000000000002</v>
      </c>
      <c r="AE219" s="1">
        <v>0.13550000000000001</v>
      </c>
      <c r="AF219" s="1">
        <v>0.1129</v>
      </c>
      <c r="AG219" s="1">
        <f>Table2[[#This Row],[DC]]</f>
        <v>0.434</v>
      </c>
      <c r="AH219" s="1">
        <f>Table2[[#This Row],[DC Resistance @ 25C (Ω/mi)]]*(1+Table2[[#This Row],[alpha]]*(20-25))</f>
        <v>0.42523103000000001</v>
      </c>
      <c r="AI219" s="1">
        <f>Table2[[#This Row],[Outside Diameter (in)]]</f>
        <v>0.53400000000000003</v>
      </c>
      <c r="AJ219" s="1">
        <f>Table2[[#This Row],[Geometric Mean
Radius at 60 Cycles (ft)]]</f>
        <v>9.1199999999999996E-3</v>
      </c>
      <c r="AK219" s="1">
        <f>MATCH(Table2[[#This Row],[Type]],Table3[Type],0)</f>
        <v>5</v>
      </c>
      <c r="AL219" s="1" cm="1">
        <f t="array" ref="AL219">INDEX(Table3[alpha],Table2[[#This Row],[Type Index]])</f>
        <v>4.0410000000000003E-3</v>
      </c>
      <c r="AM21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K CU- Copperweld</v>
      </c>
      <c r="AO219" s="1" t="str">
        <f>Table2[[#This Row],[ID]]&amp;IF(ISBLANK(Table2[[#This Row],[Uniqueness]]),""," - "&amp;Table2[[#This Row],[Uniqueness]])</f>
        <v>2/0 K CU- Copperweld</v>
      </c>
      <c r="AP219" s="1">
        <f>CONVERT(Table2[[#This Row],[GMR (ft)]],"ft","mm")</f>
        <v>2.779776</v>
      </c>
      <c r="AQ219" s="1">
        <f>CONVERT(Table2[[#This Row],[Outer Diameter (in)]],"in","mm")</f>
        <v>13.563600000000001</v>
      </c>
      <c r="AR219" s="1" cm="1">
        <f t="array" ref="AR219">INDEX(Table3[MOT (C)],Table2[[#This Row],[Type Index]])</f>
        <v>75</v>
      </c>
      <c r="AS219" s="1">
        <f>Table2[[#This Row],[DC Resistance @ 20C (Ω/mi)]]/CONVERT(1,"mi","km")</f>
        <v>0.26422631208740954</v>
      </c>
      <c r="AT219" s="1">
        <f>Table2[[#This Row],[Approx Current Carrying Capacity (amps)]]/1000</f>
        <v>0.36</v>
      </c>
      <c r="AU219" s="1">
        <f>Table2[[#This Row],[DC Resistance
@ 20C (Ω/km)]]*(1+Table2[[#This Row],[alpha]]*(Table2[[#This Row],[MOT (C)]]-20))</f>
        <v>0.32295193108039677</v>
      </c>
      <c r="AZ219" s="1"/>
    </row>
    <row r="220" spans="1:52" x14ac:dyDescent="0.25">
      <c r="A220" s="1" t="s">
        <v>5344</v>
      </c>
      <c r="B220" s="1" t="s">
        <v>107</v>
      </c>
      <c r="D220" s="1" t="s">
        <v>107</v>
      </c>
      <c r="N220" s="1">
        <v>0.49399999999999999</v>
      </c>
      <c r="O220" s="9">
        <v>13430</v>
      </c>
      <c r="P220" s="1">
        <v>2960</v>
      </c>
      <c r="Q220" s="1">
        <v>350</v>
      </c>
      <c r="R220" s="1">
        <v>1.0290000000000001E-2</v>
      </c>
      <c r="S220" s="1">
        <v>0.434</v>
      </c>
      <c r="T220" s="1">
        <v>0.44600000000000001</v>
      </c>
      <c r="U220" s="1">
        <v>0.45700000000000002</v>
      </c>
      <c r="V220" s="1">
        <v>0.46200000000000002</v>
      </c>
      <c r="W220" s="1">
        <v>0.47499999999999998</v>
      </c>
      <c r="X220" s="1">
        <v>0.498</v>
      </c>
      <c r="Y220" s="1">
        <v>0.52</v>
      </c>
      <c r="Z220" s="1">
        <v>0.53</v>
      </c>
      <c r="AA220" s="1">
        <v>0.23100000000000001</v>
      </c>
      <c r="AB220" s="1">
        <v>0.46300000000000002</v>
      </c>
      <c r="AC220" s="1">
        <v>0.55500000000000005</v>
      </c>
      <c r="AD220" s="1">
        <v>0.27700000000000002</v>
      </c>
      <c r="AE220" s="1">
        <v>0.13830000000000001</v>
      </c>
      <c r="AF220" s="1">
        <v>0.1152</v>
      </c>
      <c r="AG220" s="1">
        <f>Table2[[#This Row],[DC]]</f>
        <v>0.434</v>
      </c>
      <c r="AH220" s="1">
        <f>Table2[[#This Row],[DC Resistance @ 25C (Ω/mi)]]*(1+Table2[[#This Row],[alpha]]*(20-25))</f>
        <v>0.42523103000000001</v>
      </c>
      <c r="AI220" s="1">
        <f>Table2[[#This Row],[Outside Diameter (in)]]</f>
        <v>0.49399999999999999</v>
      </c>
      <c r="AJ220" s="1">
        <f>Table2[[#This Row],[Geometric Mean
Radius at 60 Cycles (ft)]]</f>
        <v>1.0290000000000001E-2</v>
      </c>
      <c r="AK220" s="1">
        <f>MATCH(Table2[[#This Row],[Type]],Table3[Type],0)</f>
        <v>5</v>
      </c>
      <c r="AL220" s="1" cm="1">
        <f t="array" ref="AL220">INDEX(Table3[alpha],Table2[[#This Row],[Type Index]])</f>
        <v>4.0410000000000003E-3</v>
      </c>
      <c r="AM22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J CU- Copperweld</v>
      </c>
      <c r="AO220" s="1" t="str">
        <f>Table2[[#This Row],[ID]]&amp;IF(ISBLANK(Table2[[#This Row],[Uniqueness]]),""," - "&amp;Table2[[#This Row],[Uniqueness]])</f>
        <v>2/0 J CU- Copperweld</v>
      </c>
      <c r="AP220" s="1">
        <f>CONVERT(Table2[[#This Row],[GMR (ft)]],"ft","mm")</f>
        <v>3.1363919999999998</v>
      </c>
      <c r="AQ220" s="1">
        <f>CONVERT(Table2[[#This Row],[Outer Diameter (in)]],"in","mm")</f>
        <v>12.547600000000001</v>
      </c>
      <c r="AR220" s="1" cm="1">
        <f t="array" ref="AR220">INDEX(Table3[MOT (C)],Table2[[#This Row],[Type Index]])</f>
        <v>75</v>
      </c>
      <c r="AS220" s="1">
        <f>Table2[[#This Row],[DC Resistance @ 20C (Ω/mi)]]/CONVERT(1,"mi","km")</f>
        <v>0.26422631208740954</v>
      </c>
      <c r="AT220" s="1">
        <f>Table2[[#This Row],[Approx Current Carrying Capacity (amps)]]/1000</f>
        <v>0.35</v>
      </c>
      <c r="AU220" s="1">
        <f>Table2[[#This Row],[DC Resistance
@ 20C (Ω/km)]]*(1+Table2[[#This Row],[alpha]]*(Table2[[#This Row],[MOT (C)]]-20))</f>
        <v>0.32295193108039677</v>
      </c>
      <c r="AZ220" s="1"/>
    </row>
    <row r="221" spans="1:52" x14ac:dyDescent="0.25">
      <c r="A221" s="1" t="s">
        <v>5344</v>
      </c>
      <c r="B221" s="1" t="s">
        <v>108</v>
      </c>
      <c r="D221" s="1" t="s">
        <v>108</v>
      </c>
      <c r="N221" s="1">
        <v>0.46300000000000002</v>
      </c>
      <c r="O221" s="9">
        <v>10510</v>
      </c>
      <c r="P221" s="1">
        <v>2622</v>
      </c>
      <c r="Q221" s="1">
        <v>350</v>
      </c>
      <c r="R221" s="1">
        <v>1.119E-2</v>
      </c>
      <c r="S221" s="1">
        <v>0.434</v>
      </c>
      <c r="T221" s="1">
        <v>0.44500000000000001</v>
      </c>
      <c r="U221" s="1">
        <v>0.45600000000000002</v>
      </c>
      <c r="V221" s="1">
        <v>0.45900000000000002</v>
      </c>
      <c r="W221" s="1">
        <v>0.47499999999999998</v>
      </c>
      <c r="X221" s="1">
        <v>0.497</v>
      </c>
      <c r="Y221" s="1">
        <v>0.51800000000000002</v>
      </c>
      <c r="Z221" s="1">
        <v>0.52600000000000002</v>
      </c>
      <c r="AA221" s="1">
        <v>0.22700000000000001</v>
      </c>
      <c r="AB221" s="1">
        <v>0.45400000000000001</v>
      </c>
      <c r="AC221" s="1">
        <v>0.54500000000000004</v>
      </c>
      <c r="AD221" s="1">
        <v>0.28100000000000003</v>
      </c>
      <c r="AE221" s="1">
        <v>0.1406</v>
      </c>
      <c r="AF221" s="1">
        <v>0.1171</v>
      </c>
      <c r="AG221" s="1">
        <f>Table2[[#This Row],[DC]]</f>
        <v>0.434</v>
      </c>
      <c r="AH221" s="1">
        <f>Table2[[#This Row],[DC Resistance @ 25C (Ω/mi)]]*(1+Table2[[#This Row],[alpha]]*(20-25))</f>
        <v>0.42523103000000001</v>
      </c>
      <c r="AI221" s="1">
        <f>Table2[[#This Row],[Outside Diameter (in)]]</f>
        <v>0.46300000000000002</v>
      </c>
      <c r="AJ221" s="1">
        <f>Table2[[#This Row],[Geometric Mean
Radius at 60 Cycles (ft)]]</f>
        <v>1.119E-2</v>
      </c>
      <c r="AK221" s="1">
        <f>MATCH(Table2[[#This Row],[Type]],Table3[Type],0)</f>
        <v>5</v>
      </c>
      <c r="AL221" s="1" cm="1">
        <f t="array" ref="AL221">INDEX(Table3[alpha],Table2[[#This Row],[Type Index]])</f>
        <v>4.0410000000000003E-3</v>
      </c>
      <c r="AM22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G CU- Copperweld</v>
      </c>
      <c r="AO221" s="1" t="str">
        <f>Table2[[#This Row],[ID]]&amp;IF(ISBLANK(Table2[[#This Row],[Uniqueness]]),""," - "&amp;Table2[[#This Row],[Uniqueness]])</f>
        <v>2/0 G CU- Copperweld</v>
      </c>
      <c r="AP221" s="1">
        <f>CONVERT(Table2[[#This Row],[GMR (ft)]],"ft","mm")</f>
        <v>3.4107120000000002</v>
      </c>
      <c r="AQ221" s="1">
        <f>CONVERT(Table2[[#This Row],[Outer Diameter (in)]],"in","mm")</f>
        <v>11.760199999999999</v>
      </c>
      <c r="AR221" s="1" cm="1">
        <f t="array" ref="AR221">INDEX(Table3[MOT (C)],Table2[[#This Row],[Type Index]])</f>
        <v>75</v>
      </c>
      <c r="AS221" s="1">
        <f>Table2[[#This Row],[DC Resistance @ 20C (Ω/mi)]]/CONVERT(1,"mi","km")</f>
        <v>0.26422631208740954</v>
      </c>
      <c r="AT221" s="1">
        <f>Table2[[#This Row],[Approx Current Carrying Capacity (amps)]]/1000</f>
        <v>0.35</v>
      </c>
      <c r="AU221" s="1">
        <f>Table2[[#This Row],[DC Resistance
@ 20C (Ω/km)]]*(1+Table2[[#This Row],[alpha]]*(Table2[[#This Row],[MOT (C)]]-20))</f>
        <v>0.32295193108039677</v>
      </c>
      <c r="AZ221" s="1"/>
    </row>
    <row r="222" spans="1:52" x14ac:dyDescent="0.25">
      <c r="A222" s="1" t="s">
        <v>5344</v>
      </c>
      <c r="B222" s="1" t="s">
        <v>109</v>
      </c>
      <c r="D222" s="1" t="s">
        <v>109</v>
      </c>
      <c r="N222" s="1">
        <v>0.46500000000000002</v>
      </c>
      <c r="O222" s="1">
        <v>9846</v>
      </c>
      <c r="P222" s="1">
        <v>2502</v>
      </c>
      <c r="Q222" s="1">
        <v>360</v>
      </c>
      <c r="R222" s="1">
        <v>1.3950000000000001E-2</v>
      </c>
      <c r="S222" s="1">
        <v>0.435</v>
      </c>
      <c r="T222" s="1">
        <v>0.442</v>
      </c>
      <c r="U222" s="1">
        <v>0.45</v>
      </c>
      <c r="V222" s="1">
        <v>0.45200000000000001</v>
      </c>
      <c r="W222" s="1">
        <v>0.47599999999999998</v>
      </c>
      <c r="X222" s="1">
        <v>0.48899999999999999</v>
      </c>
      <c r="Y222" s="1">
        <v>0.504</v>
      </c>
      <c r="Z222" s="1">
        <v>0.50900000000000001</v>
      </c>
      <c r="AA222" s="1">
        <v>0.216</v>
      </c>
      <c r="AB222" s="1">
        <v>0.432</v>
      </c>
      <c r="AC222" s="1">
        <v>0.51800000000000002</v>
      </c>
      <c r="AD222" s="1">
        <v>0.28100000000000003</v>
      </c>
      <c r="AE222" s="1">
        <v>0.1404</v>
      </c>
      <c r="AF222" s="1">
        <v>0.11700000000000001</v>
      </c>
      <c r="AG222" s="1">
        <f>Table2[[#This Row],[DC]]</f>
        <v>0.435</v>
      </c>
      <c r="AH222" s="1">
        <f>Table2[[#This Row],[DC Resistance @ 25C (Ω/mi)]]*(1+Table2[[#This Row],[alpha]]*(20-25))</f>
        <v>0.42621082499999996</v>
      </c>
      <c r="AI222" s="1">
        <f>Table2[[#This Row],[Outside Diameter (in)]]</f>
        <v>0.46500000000000002</v>
      </c>
      <c r="AJ222" s="1">
        <f>Table2[[#This Row],[Geometric Mean
Radius at 60 Cycles (ft)]]</f>
        <v>1.3950000000000001E-2</v>
      </c>
      <c r="AK222" s="1">
        <f>MATCH(Table2[[#This Row],[Type]],Table3[Type],0)</f>
        <v>5</v>
      </c>
      <c r="AL222" s="1" cm="1">
        <f t="array" ref="AL222">INDEX(Table3[alpha],Table2[[#This Row],[Type Index]])</f>
        <v>4.0410000000000003E-3</v>
      </c>
      <c r="AM22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V CU- Copperweld</v>
      </c>
      <c r="AO222" s="1" t="str">
        <f>Table2[[#This Row],[ID]]&amp;IF(ISBLANK(Table2[[#This Row],[Uniqueness]]),""," - "&amp;Table2[[#This Row],[Uniqueness]])</f>
        <v>2/0 V CU- Copperweld</v>
      </c>
      <c r="AP222" s="1">
        <f>CONVERT(Table2[[#This Row],[GMR (ft)]],"ft","mm")</f>
        <v>4.2519599999999995</v>
      </c>
      <c r="AQ222" s="1">
        <f>CONVERT(Table2[[#This Row],[Outer Diameter (in)]],"in","mm")</f>
        <v>11.811</v>
      </c>
      <c r="AR222" s="1" cm="1">
        <f t="array" ref="AR222">INDEX(Table3[MOT (C)],Table2[[#This Row],[Type Index]])</f>
        <v>75</v>
      </c>
      <c r="AS222" s="1">
        <f>Table2[[#This Row],[DC Resistance @ 20C (Ω/mi)]]/CONVERT(1,"mi","km")</f>
        <v>0.26483512847470764</v>
      </c>
      <c r="AT222" s="1">
        <f>Table2[[#This Row],[Approx Current Carrying Capacity (amps)]]/1000</f>
        <v>0.36</v>
      </c>
      <c r="AU222" s="1">
        <f>Table2[[#This Row],[DC Resistance
@ 20C (Ω/km)]]*(1+Table2[[#This Row],[alpha]]*(Table2[[#This Row],[MOT (C)]]-20))</f>
        <v>0.32369605995385381</v>
      </c>
      <c r="AZ222" s="1"/>
    </row>
    <row r="223" spans="1:52" x14ac:dyDescent="0.25">
      <c r="A223" s="1" t="s">
        <v>5344</v>
      </c>
      <c r="B223" s="1" t="s">
        <v>110</v>
      </c>
      <c r="D223" s="1" t="s">
        <v>110</v>
      </c>
      <c r="N223" s="1">
        <v>0.436</v>
      </c>
      <c r="O223" s="1">
        <v>8094</v>
      </c>
      <c r="P223" s="1">
        <v>2359</v>
      </c>
      <c r="Q223" s="1">
        <v>350</v>
      </c>
      <c r="R223" s="1">
        <v>1.235E-2</v>
      </c>
      <c r="S223" s="1">
        <v>0.434</v>
      </c>
      <c r="T223" s="1">
        <v>0.441</v>
      </c>
      <c r="U223" s="1">
        <v>0.44600000000000001</v>
      </c>
      <c r="V223" s="1">
        <v>0.44800000000000001</v>
      </c>
      <c r="W223" s="1">
        <v>0.47499999999999998</v>
      </c>
      <c r="X223" s="1">
        <v>0.48699999999999999</v>
      </c>
      <c r="Y223" s="1">
        <v>0.497</v>
      </c>
      <c r="Z223" s="1">
        <v>0.501</v>
      </c>
      <c r="AA223" s="1">
        <v>0.222</v>
      </c>
      <c r="AB223" s="1">
        <v>0.44400000000000001</v>
      </c>
      <c r="AC223" s="1">
        <v>0.53300000000000003</v>
      </c>
      <c r="AD223" s="1">
        <v>0.28499999999999998</v>
      </c>
      <c r="AE223" s="1">
        <v>0.14269999999999999</v>
      </c>
      <c r="AF223" s="1">
        <v>0.11890000000000001</v>
      </c>
      <c r="AG223" s="1">
        <f>Table2[[#This Row],[DC]]</f>
        <v>0.434</v>
      </c>
      <c r="AH223" s="1">
        <f>Table2[[#This Row],[DC Resistance @ 25C (Ω/mi)]]*(1+Table2[[#This Row],[alpha]]*(20-25))</f>
        <v>0.42523103000000001</v>
      </c>
      <c r="AI223" s="1">
        <f>Table2[[#This Row],[Outside Diameter (in)]]</f>
        <v>0.436</v>
      </c>
      <c r="AJ223" s="1">
        <f>Table2[[#This Row],[Geometric Mean
Radius at 60 Cycles (ft)]]</f>
        <v>1.235E-2</v>
      </c>
      <c r="AK223" s="1">
        <f>MATCH(Table2[[#This Row],[Type]],Table3[Type],0)</f>
        <v>5</v>
      </c>
      <c r="AL223" s="1" cm="1">
        <f t="array" ref="AL223">INDEX(Table3[alpha],Table2[[#This Row],[Type Index]])</f>
        <v>4.0410000000000003E-3</v>
      </c>
      <c r="AM22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2/0 F CU- Copperweld</v>
      </c>
      <c r="AO223" s="1" t="str">
        <f>Table2[[#This Row],[ID]]&amp;IF(ISBLANK(Table2[[#This Row],[Uniqueness]]),""," - "&amp;Table2[[#This Row],[Uniqueness]])</f>
        <v>2/0 F CU- Copperweld</v>
      </c>
      <c r="AP223" s="1">
        <f>CONVERT(Table2[[#This Row],[GMR (ft)]],"ft","mm")</f>
        <v>3.7642799999999998</v>
      </c>
      <c r="AQ223" s="1">
        <f>CONVERT(Table2[[#This Row],[Outer Diameter (in)]],"in","mm")</f>
        <v>11.074400000000001</v>
      </c>
      <c r="AR223" s="1" cm="1">
        <f t="array" ref="AR223">INDEX(Table3[MOT (C)],Table2[[#This Row],[Type Index]])</f>
        <v>75</v>
      </c>
      <c r="AS223" s="1">
        <f>Table2[[#This Row],[DC Resistance @ 20C (Ω/mi)]]/CONVERT(1,"mi","km")</f>
        <v>0.26422631208740954</v>
      </c>
      <c r="AT223" s="1">
        <f>Table2[[#This Row],[Approx Current Carrying Capacity (amps)]]/1000</f>
        <v>0.35</v>
      </c>
      <c r="AU223" s="1">
        <f>Table2[[#This Row],[DC Resistance
@ 20C (Ω/km)]]*(1+Table2[[#This Row],[alpha]]*(Table2[[#This Row],[MOT (C)]]-20))</f>
        <v>0.32295193108039677</v>
      </c>
      <c r="AZ223" s="1"/>
    </row>
    <row r="224" spans="1:52" x14ac:dyDescent="0.25">
      <c r="A224" s="1" t="s">
        <v>5344</v>
      </c>
      <c r="B224" s="1" t="s">
        <v>111</v>
      </c>
      <c r="D224" s="1" t="s">
        <v>111</v>
      </c>
      <c r="N224" s="1">
        <v>0.47499999999999998</v>
      </c>
      <c r="O224" s="9">
        <v>14490</v>
      </c>
      <c r="P224" s="1">
        <v>2703</v>
      </c>
      <c r="Q224" s="1">
        <v>310</v>
      </c>
      <c r="R224" s="1">
        <v>8.1200000000000005E-3</v>
      </c>
      <c r="S224" s="1">
        <v>0.54800000000000004</v>
      </c>
      <c r="T224" s="1">
        <v>0.56000000000000005</v>
      </c>
      <c r="U224" s="1">
        <v>0.57299999999999995</v>
      </c>
      <c r="V224" s="1">
        <v>0.57899999999999996</v>
      </c>
      <c r="W224" s="1">
        <v>0.59899999999999998</v>
      </c>
      <c r="X224" s="1">
        <v>0.625</v>
      </c>
      <c r="Y224" s="1">
        <v>0.65200000000000002</v>
      </c>
      <c r="Z224" s="1">
        <v>0.66400000000000003</v>
      </c>
      <c r="AA224" s="1">
        <v>0.24299999999999999</v>
      </c>
      <c r="AB224" s="1">
        <v>0.48699999999999999</v>
      </c>
      <c r="AC224" s="1">
        <v>0.58399999999999996</v>
      </c>
      <c r="AD224" s="1">
        <v>0.27900000000000003</v>
      </c>
      <c r="AE224" s="1">
        <v>0.13969999999999999</v>
      </c>
      <c r="AF224" s="1">
        <v>0.1164</v>
      </c>
      <c r="AG224" s="1">
        <f>Table2[[#This Row],[DC]]</f>
        <v>0.54800000000000004</v>
      </c>
      <c r="AH224" s="1">
        <f>Table2[[#This Row],[DC Resistance @ 25C (Ω/mi)]]*(1+Table2[[#This Row],[alpha]]*(20-25))</f>
        <v>0.53692766000000003</v>
      </c>
      <c r="AI224" s="1">
        <f>Table2[[#This Row],[Outside Diameter (in)]]</f>
        <v>0.47499999999999998</v>
      </c>
      <c r="AJ224" s="1">
        <f>Table2[[#This Row],[Geometric Mean
Radius at 60 Cycles (ft)]]</f>
        <v>8.1200000000000005E-3</v>
      </c>
      <c r="AK224" s="1">
        <f>MATCH(Table2[[#This Row],[Type]],Table3[Type],0)</f>
        <v>5</v>
      </c>
      <c r="AL224" s="1" cm="1">
        <f t="array" ref="AL224">INDEX(Table3[alpha],Table2[[#This Row],[Type Index]])</f>
        <v>4.0410000000000003E-3</v>
      </c>
      <c r="AM22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K CU- Copperweld</v>
      </c>
      <c r="AO224" s="1" t="str">
        <f>Table2[[#This Row],[ID]]&amp;IF(ISBLANK(Table2[[#This Row],[Uniqueness]]),""," - "&amp;Table2[[#This Row],[Uniqueness]])</f>
        <v>1/0 K CU- Copperweld</v>
      </c>
      <c r="AP224" s="1">
        <f>CONVERT(Table2[[#This Row],[GMR (ft)]],"ft","mm")</f>
        <v>2.4749759999999998</v>
      </c>
      <c r="AQ224" s="1">
        <f>CONVERT(Table2[[#This Row],[Outer Diameter (in)]],"in","mm")</f>
        <v>12.065</v>
      </c>
      <c r="AR224" s="1" cm="1">
        <f t="array" ref="AR224">INDEX(Table3[MOT (C)],Table2[[#This Row],[Type Index]])</f>
        <v>75</v>
      </c>
      <c r="AS224" s="1">
        <f>Table2[[#This Row],[DC Resistance @ 20C (Ω/mi)]]/CONVERT(1,"mi","km")</f>
        <v>0.33363138023940186</v>
      </c>
      <c r="AT224" s="1">
        <f>Table2[[#This Row],[Approx Current Carrying Capacity (amps)]]/1000</f>
        <v>0.31</v>
      </c>
      <c r="AU224" s="1">
        <f>Table2[[#This Row],[DC Resistance
@ 20C (Ω/km)]]*(1+Table2[[#This Row],[alpha]]*(Table2[[#This Row],[MOT (C)]]-20))</f>
        <v>0.40778262265451015</v>
      </c>
      <c r="AZ224" s="1"/>
    </row>
    <row r="225" spans="1:52" x14ac:dyDescent="0.25">
      <c r="A225" s="1" t="s">
        <v>5344</v>
      </c>
      <c r="B225" s="1" t="s">
        <v>112</v>
      </c>
      <c r="D225" s="1" t="s">
        <v>112</v>
      </c>
      <c r="N225" s="1">
        <v>0.44</v>
      </c>
      <c r="O225" s="9">
        <v>10970</v>
      </c>
      <c r="P225" s="1">
        <v>2346</v>
      </c>
      <c r="Q225" s="1">
        <v>310</v>
      </c>
      <c r="R225" s="1">
        <v>9.1699999999999993E-3</v>
      </c>
      <c r="S225" s="1">
        <v>0.54800000000000004</v>
      </c>
      <c r="T225" s="1">
        <v>0.55900000000000005</v>
      </c>
      <c r="U225" s="1">
        <v>0.56999999999999995</v>
      </c>
      <c r="V225" s="1">
        <v>0.57599999999999996</v>
      </c>
      <c r="W225" s="1">
        <v>0.69899999999999995</v>
      </c>
      <c r="X225" s="1">
        <v>0.624</v>
      </c>
      <c r="Y225" s="1">
        <v>0.64800000000000002</v>
      </c>
      <c r="Z225" s="1">
        <v>0.65900000000000003</v>
      </c>
      <c r="AA225" s="1">
        <v>0.23699999999999999</v>
      </c>
      <c r="AB225" s="1">
        <v>0.47399999999999998</v>
      </c>
      <c r="AC225" s="1">
        <v>0.58899999999999997</v>
      </c>
      <c r="AD225" s="1">
        <v>0.28499999999999998</v>
      </c>
      <c r="AE225" s="1">
        <v>0.14230000000000001</v>
      </c>
      <c r="AF225" s="1">
        <v>0.1188</v>
      </c>
      <c r="AG225" s="1">
        <f>Table2[[#This Row],[DC]]</f>
        <v>0.54800000000000004</v>
      </c>
      <c r="AH225" s="1">
        <f>Table2[[#This Row],[DC Resistance @ 25C (Ω/mi)]]*(1+Table2[[#This Row],[alpha]]*(20-25))</f>
        <v>0.53692766000000003</v>
      </c>
      <c r="AI225" s="1">
        <f>Table2[[#This Row],[Outside Diameter (in)]]</f>
        <v>0.44</v>
      </c>
      <c r="AJ225" s="1">
        <f>Table2[[#This Row],[Geometric Mean
Radius at 60 Cycles (ft)]]</f>
        <v>9.1699999999999993E-3</v>
      </c>
      <c r="AK225" s="1">
        <f>MATCH(Table2[[#This Row],[Type]],Table3[Type],0)</f>
        <v>5</v>
      </c>
      <c r="AL225" s="1" cm="1">
        <f t="array" ref="AL225">INDEX(Table3[alpha],Table2[[#This Row],[Type Index]])</f>
        <v>4.0410000000000003E-3</v>
      </c>
      <c r="AM22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J CU- Copperweld</v>
      </c>
      <c r="AO225" s="1" t="str">
        <f>Table2[[#This Row],[ID]]&amp;IF(ISBLANK(Table2[[#This Row],[Uniqueness]]),""," - "&amp;Table2[[#This Row],[Uniqueness]])</f>
        <v>1/0 J CU- Copperweld</v>
      </c>
      <c r="AP225" s="1">
        <f>CONVERT(Table2[[#This Row],[GMR (ft)]],"ft","mm")</f>
        <v>2.7950159999999995</v>
      </c>
      <c r="AQ225" s="1">
        <f>CONVERT(Table2[[#This Row],[Outer Diameter (in)]],"in","mm")</f>
        <v>11.176</v>
      </c>
      <c r="AR225" s="1" cm="1">
        <f t="array" ref="AR225">INDEX(Table3[MOT (C)],Table2[[#This Row],[Type Index]])</f>
        <v>75</v>
      </c>
      <c r="AS225" s="1">
        <f>Table2[[#This Row],[DC Resistance @ 20C (Ω/mi)]]/CONVERT(1,"mi","km")</f>
        <v>0.33363138023940186</v>
      </c>
      <c r="AT225" s="1">
        <f>Table2[[#This Row],[Approx Current Carrying Capacity (amps)]]/1000</f>
        <v>0.31</v>
      </c>
      <c r="AU225" s="1">
        <f>Table2[[#This Row],[DC Resistance
@ 20C (Ω/km)]]*(1+Table2[[#This Row],[alpha]]*(Table2[[#This Row],[MOT (C)]]-20))</f>
        <v>0.40778262265451015</v>
      </c>
      <c r="AZ225" s="1"/>
    </row>
    <row r="226" spans="1:52" x14ac:dyDescent="0.25">
      <c r="A226" s="1" t="s">
        <v>5344</v>
      </c>
      <c r="B226" s="1" t="s">
        <v>85</v>
      </c>
      <c r="D226" s="1" t="s">
        <v>85</v>
      </c>
      <c r="N226" s="1">
        <v>0.41199999999999998</v>
      </c>
      <c r="O226" s="1">
        <v>8563</v>
      </c>
      <c r="P226" s="1">
        <v>2078</v>
      </c>
      <c r="Q226" s="1">
        <v>310</v>
      </c>
      <c r="R226" s="1">
        <v>9.9500000000000005E-3</v>
      </c>
      <c r="S226" s="1">
        <v>0.54800000000000004</v>
      </c>
      <c r="T226" s="1">
        <v>0.55900000000000005</v>
      </c>
      <c r="U226" s="1">
        <v>0.56799999999999995</v>
      </c>
      <c r="V226" s="1">
        <v>0.57299999999999995</v>
      </c>
      <c r="W226" s="1">
        <v>0.69899999999999995</v>
      </c>
      <c r="X226" s="1">
        <v>0.623</v>
      </c>
      <c r="Y226" s="1">
        <v>0.64500000000000002</v>
      </c>
      <c r="Z226" s="1">
        <v>0.65400000000000003</v>
      </c>
      <c r="AA226" s="1">
        <v>0.23300000000000001</v>
      </c>
      <c r="AB226" s="1">
        <v>0.46600000000000003</v>
      </c>
      <c r="AC226" s="1">
        <v>0.55900000000000005</v>
      </c>
      <c r="AD226" s="1">
        <v>0.28899999999999998</v>
      </c>
      <c r="AE226" s="1">
        <v>0.1447</v>
      </c>
      <c r="AF226" s="1">
        <v>0.1206</v>
      </c>
      <c r="AG226" s="1">
        <f>Table2[[#This Row],[DC]]</f>
        <v>0.54800000000000004</v>
      </c>
      <c r="AH226" s="1">
        <f>Table2[[#This Row],[DC Resistance @ 25C (Ω/mi)]]*(1+Table2[[#This Row],[alpha]]*(20-25))</f>
        <v>0.53692766000000003</v>
      </c>
      <c r="AI226" s="1">
        <f>Table2[[#This Row],[Outside Diameter (in)]]</f>
        <v>0.41199999999999998</v>
      </c>
      <c r="AJ226" s="1">
        <f>Table2[[#This Row],[Geometric Mean
Radius at 60 Cycles (ft)]]</f>
        <v>9.9500000000000005E-3</v>
      </c>
      <c r="AK226" s="1">
        <f>MATCH(Table2[[#This Row],[Type]],Table3[Type],0)</f>
        <v>5</v>
      </c>
      <c r="AL226" s="1" cm="1">
        <f t="array" ref="AL226">INDEX(Table3[alpha],Table2[[#This Row],[Type Index]])</f>
        <v>4.0410000000000003E-3</v>
      </c>
      <c r="AM22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1/0G CU- Copperweld</v>
      </c>
      <c r="AO226" s="1" t="str">
        <f>Table2[[#This Row],[ID]]&amp;IF(ISBLANK(Table2[[#This Row],[Uniqueness]]),""," - "&amp;Table2[[#This Row],[Uniqueness]])</f>
        <v>1/0G CU- Copperweld</v>
      </c>
      <c r="AP226" s="1">
        <f>CONVERT(Table2[[#This Row],[GMR (ft)]],"ft","mm")</f>
        <v>3.0327599999999997</v>
      </c>
      <c r="AQ226" s="1">
        <f>CONVERT(Table2[[#This Row],[Outer Diameter (in)]],"in","mm")</f>
        <v>10.4648</v>
      </c>
      <c r="AR226" s="1" cm="1">
        <f t="array" ref="AR226">INDEX(Table3[MOT (C)],Table2[[#This Row],[Type Index]])</f>
        <v>75</v>
      </c>
      <c r="AS226" s="1">
        <f>Table2[[#This Row],[DC Resistance @ 20C (Ω/mi)]]/CONVERT(1,"mi","km")</f>
        <v>0.33363138023940186</v>
      </c>
      <c r="AT226" s="1">
        <f>Table2[[#This Row],[Approx Current Carrying Capacity (amps)]]/1000</f>
        <v>0.31</v>
      </c>
      <c r="AU226" s="1">
        <f>Table2[[#This Row],[DC Resistance
@ 20C (Ω/km)]]*(1+Table2[[#This Row],[alpha]]*(Table2[[#This Row],[MOT (C)]]-20))</f>
        <v>0.40778262265451015</v>
      </c>
      <c r="AZ226" s="1"/>
    </row>
    <row r="227" spans="1:52" x14ac:dyDescent="0.25">
      <c r="A227" s="1" t="s">
        <v>5344</v>
      </c>
      <c r="B227" s="1" t="s">
        <v>113</v>
      </c>
      <c r="D227" s="1" t="s">
        <v>113</v>
      </c>
      <c r="N227" s="1">
        <v>0.38800000000000001</v>
      </c>
      <c r="O227" s="1">
        <v>6536</v>
      </c>
      <c r="P227" s="1">
        <v>1870</v>
      </c>
      <c r="Q227" s="1">
        <v>310</v>
      </c>
      <c r="R227" s="1">
        <v>1.099E-2</v>
      </c>
      <c r="S227" s="1">
        <v>0.54800000000000004</v>
      </c>
      <c r="T227" s="1">
        <v>0.55400000000000005</v>
      </c>
      <c r="U227" s="1">
        <v>0.55900000000000005</v>
      </c>
      <c r="V227" s="1">
        <v>0.56200000000000006</v>
      </c>
      <c r="W227" s="1">
        <v>0.59899999999999998</v>
      </c>
      <c r="X227" s="1">
        <v>0.61199999999999999</v>
      </c>
      <c r="Y227" s="1">
        <v>0.622</v>
      </c>
      <c r="Z227" s="1">
        <v>0.627</v>
      </c>
      <c r="AA227" s="1">
        <v>0.22800000000000001</v>
      </c>
      <c r="AB227" s="1">
        <v>0.45600000000000002</v>
      </c>
      <c r="AC227" s="1">
        <v>0.54700000000000004</v>
      </c>
      <c r="AD227" s="1">
        <v>0.29399999999999998</v>
      </c>
      <c r="AE227" s="1">
        <v>0.1469</v>
      </c>
      <c r="AF227" s="1">
        <v>0.12239999999999999</v>
      </c>
      <c r="AG227" s="1">
        <f>Table2[[#This Row],[DC]]</f>
        <v>0.54800000000000004</v>
      </c>
      <c r="AH227" s="1">
        <f>Table2[[#This Row],[DC Resistance @ 25C (Ω/mi)]]*(1+Table2[[#This Row],[alpha]]*(20-25))</f>
        <v>0.53692766000000003</v>
      </c>
      <c r="AI227" s="1">
        <f>Table2[[#This Row],[Outside Diameter (in)]]</f>
        <v>0.38800000000000001</v>
      </c>
      <c r="AJ227" s="1">
        <f>Table2[[#This Row],[Geometric Mean
Radius at 60 Cycles (ft)]]</f>
        <v>1.099E-2</v>
      </c>
      <c r="AK227" s="1">
        <f>MATCH(Table2[[#This Row],[Type]],Table3[Type],0)</f>
        <v>5</v>
      </c>
      <c r="AL227" s="1" cm="1">
        <f t="array" ref="AL227">INDEX(Table3[alpha],Table2[[#This Row],[Type Index]])</f>
        <v>4.0410000000000003E-3</v>
      </c>
      <c r="AM22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1/0 F CU- Copperweld</v>
      </c>
      <c r="AO227" s="1" t="str">
        <f>Table2[[#This Row],[ID]]&amp;IF(ISBLANK(Table2[[#This Row],[Uniqueness]]),""," - "&amp;Table2[[#This Row],[Uniqueness]])</f>
        <v>1/0 F CU- Copperweld</v>
      </c>
      <c r="AP227" s="1">
        <f>CONVERT(Table2[[#This Row],[GMR (ft)]],"ft","mm")</f>
        <v>3.3497520000000001</v>
      </c>
      <c r="AQ227" s="1">
        <f>CONVERT(Table2[[#This Row],[Outer Diameter (in)]],"in","mm")</f>
        <v>9.8552</v>
      </c>
      <c r="AR227" s="1" cm="1">
        <f t="array" ref="AR227">INDEX(Table3[MOT (C)],Table2[[#This Row],[Type Index]])</f>
        <v>75</v>
      </c>
      <c r="AS227" s="1">
        <f>Table2[[#This Row],[DC Resistance @ 20C (Ω/mi)]]/CONVERT(1,"mi","km")</f>
        <v>0.33363138023940186</v>
      </c>
      <c r="AT227" s="1">
        <f>Table2[[#This Row],[Approx Current Carrying Capacity (amps)]]/1000</f>
        <v>0.31</v>
      </c>
      <c r="AU227" s="1">
        <f>Table2[[#This Row],[DC Resistance
@ 20C (Ω/km)]]*(1+Table2[[#This Row],[alpha]]*(Table2[[#This Row],[MOT (C)]]-20))</f>
        <v>0.40778262265451015</v>
      </c>
      <c r="AZ227" s="1"/>
    </row>
    <row r="228" spans="1:52" x14ac:dyDescent="0.25">
      <c r="A228" s="1" t="s">
        <v>5344</v>
      </c>
      <c r="B228" s="1" t="s">
        <v>114</v>
      </c>
      <c r="D228" s="1" t="s">
        <v>114</v>
      </c>
      <c r="N228" s="1">
        <v>0.46400000000000002</v>
      </c>
      <c r="O228" s="9">
        <v>15410</v>
      </c>
      <c r="P228" s="1">
        <v>2541</v>
      </c>
      <c r="Q228" s="1">
        <v>280</v>
      </c>
      <c r="R228" s="1">
        <v>6.3800000000000003E-3</v>
      </c>
      <c r="S228" s="1">
        <v>0.69099999999999995</v>
      </c>
      <c r="T228" s="1">
        <v>0.70499999999999996</v>
      </c>
      <c r="U228" s="1">
        <v>0.71899999999999997</v>
      </c>
      <c r="V228" s="1">
        <v>0.72599999999999998</v>
      </c>
      <c r="W228" s="1">
        <v>0.755</v>
      </c>
      <c r="X228" s="1">
        <v>0.78700000000000003</v>
      </c>
      <c r="Y228" s="1">
        <v>0.81799999999999995</v>
      </c>
      <c r="Z228" s="1">
        <v>0.83199999999999996</v>
      </c>
      <c r="AA228" s="1">
        <v>0.25600000000000001</v>
      </c>
      <c r="AB228" s="1">
        <v>0.51200000000000001</v>
      </c>
      <c r="AC228" s="1">
        <v>0.61399999999999999</v>
      </c>
      <c r="AD228" s="1">
        <v>0.28100000000000003</v>
      </c>
      <c r="AE228" s="1">
        <v>0.14050000000000001</v>
      </c>
      <c r="AF228" s="1">
        <v>0.1171</v>
      </c>
      <c r="AG228" s="1">
        <f>Table2[[#This Row],[DC]]</f>
        <v>0.69099999999999995</v>
      </c>
      <c r="AH228" s="1">
        <f>Table2[[#This Row],[DC Resistance @ 25C (Ω/mi)]]*(1+Table2[[#This Row],[alpha]]*(20-25))</f>
        <v>0.67703834499999993</v>
      </c>
      <c r="AI228" s="1">
        <f>Table2[[#This Row],[Outside Diameter (in)]]</f>
        <v>0.46400000000000002</v>
      </c>
      <c r="AJ228" s="1">
        <f>Table2[[#This Row],[Geometric Mean
Radius at 60 Cycles (ft)]]</f>
        <v>6.3800000000000003E-3</v>
      </c>
      <c r="AK228" s="1">
        <f>MATCH(Table2[[#This Row],[Type]],Table3[Type],0)</f>
        <v>5</v>
      </c>
      <c r="AL228" s="1" cm="1">
        <f t="array" ref="AL228">INDEX(Table3[alpha],Table2[[#This Row],[Type Index]])</f>
        <v>4.0410000000000003E-3</v>
      </c>
      <c r="AM22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N CU- Copperweld</v>
      </c>
      <c r="AO228" s="1" t="str">
        <f>Table2[[#This Row],[ID]]&amp;IF(ISBLANK(Table2[[#This Row],[Uniqueness]]),""," - "&amp;Table2[[#This Row],[Uniqueness]])</f>
        <v>1 N CU- Copperweld</v>
      </c>
      <c r="AP228" s="1">
        <f>CONVERT(Table2[[#This Row],[GMR (ft)]],"ft","mm")</f>
        <v>1.9446240000000001</v>
      </c>
      <c r="AQ228" s="1">
        <f>CONVERT(Table2[[#This Row],[Outer Diameter (in)]],"in","mm")</f>
        <v>11.785600000000001</v>
      </c>
      <c r="AR228" s="1" cm="1">
        <f t="array" ref="AR228">INDEX(Table3[MOT (C)],Table2[[#This Row],[Type Index]])</f>
        <v>75</v>
      </c>
      <c r="AS228" s="1">
        <f>Table2[[#This Row],[DC Resistance @ 20C (Ω/mi)]]/CONVERT(1,"mi","km")</f>
        <v>0.42069212362304137</v>
      </c>
      <c r="AT228" s="1">
        <f>Table2[[#This Row],[Approx Current Carrying Capacity (amps)]]/1000</f>
        <v>0.28000000000000003</v>
      </c>
      <c r="AU228" s="1">
        <f>Table2[[#This Row],[DC Resistance
@ 20C (Ω/km)]]*(1+Table2[[#This Row],[alpha]]*(Table2[[#This Row],[MOT (C)]]-20))</f>
        <v>0.51419305155888051</v>
      </c>
      <c r="AZ228" s="1"/>
    </row>
    <row r="229" spans="1:52" x14ac:dyDescent="0.25">
      <c r="A229" s="1" t="s">
        <v>5344</v>
      </c>
      <c r="B229" s="1" t="s">
        <v>115</v>
      </c>
      <c r="D229" s="1" t="s">
        <v>115</v>
      </c>
      <c r="N229" s="1">
        <v>0.42299999999999999</v>
      </c>
      <c r="O229" s="9">
        <v>11900</v>
      </c>
      <c r="P229" s="1">
        <v>2144</v>
      </c>
      <c r="Q229" s="1">
        <v>270</v>
      </c>
      <c r="R229" s="1">
        <v>7.2300000000000003E-3</v>
      </c>
      <c r="S229" s="1">
        <v>0.69099999999999995</v>
      </c>
      <c r="T229" s="1">
        <v>0.70399999999999996</v>
      </c>
      <c r="U229" s="1">
        <v>0.71599999999999997</v>
      </c>
      <c r="V229" s="1">
        <v>0.72199999999999998</v>
      </c>
      <c r="W229" s="1">
        <v>0.755</v>
      </c>
      <c r="X229" s="1">
        <v>0.78400000000000003</v>
      </c>
      <c r="Y229" s="1">
        <v>0.81299999999999994</v>
      </c>
      <c r="Z229" s="1">
        <v>0.82499999999999996</v>
      </c>
      <c r="AA229" s="1">
        <v>0.249</v>
      </c>
      <c r="AB229" s="1">
        <v>0.498</v>
      </c>
      <c r="AC229" s="1">
        <v>0.59799999999999998</v>
      </c>
      <c r="AD229" s="1">
        <v>0.28799999999999998</v>
      </c>
      <c r="AE229" s="1">
        <v>0.14380000000000001</v>
      </c>
      <c r="AF229" s="1">
        <v>0.1198</v>
      </c>
      <c r="AG229" s="1">
        <f>Table2[[#This Row],[DC]]</f>
        <v>0.69099999999999995</v>
      </c>
      <c r="AH229" s="1">
        <f>Table2[[#This Row],[DC Resistance @ 25C (Ω/mi)]]*(1+Table2[[#This Row],[alpha]]*(20-25))</f>
        <v>0.67703834499999993</v>
      </c>
      <c r="AI229" s="1">
        <f>Table2[[#This Row],[Outside Diameter (in)]]</f>
        <v>0.42299999999999999</v>
      </c>
      <c r="AJ229" s="1">
        <f>Table2[[#This Row],[Geometric Mean
Radius at 60 Cycles (ft)]]</f>
        <v>7.2300000000000003E-3</v>
      </c>
      <c r="AK229" s="1">
        <f>MATCH(Table2[[#This Row],[Type]],Table3[Type],0)</f>
        <v>5</v>
      </c>
      <c r="AL229" s="1" cm="1">
        <f t="array" ref="AL229">INDEX(Table3[alpha],Table2[[#This Row],[Type Index]])</f>
        <v>4.0410000000000003E-3</v>
      </c>
      <c r="AM22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K CU- Copperweld</v>
      </c>
      <c r="AO229" s="1" t="str">
        <f>Table2[[#This Row],[ID]]&amp;IF(ISBLANK(Table2[[#This Row],[Uniqueness]]),""," - "&amp;Table2[[#This Row],[Uniqueness]])</f>
        <v>1 K CU- Copperweld</v>
      </c>
      <c r="AP229" s="1">
        <f>CONVERT(Table2[[#This Row],[GMR (ft)]],"ft","mm")</f>
        <v>2.2037040000000001</v>
      </c>
      <c r="AQ229" s="1">
        <f>CONVERT(Table2[[#This Row],[Outer Diameter (in)]],"in","mm")</f>
        <v>10.744200000000001</v>
      </c>
      <c r="AR229" s="1" cm="1">
        <f t="array" ref="AR229">INDEX(Table3[MOT (C)],Table2[[#This Row],[Type Index]])</f>
        <v>75</v>
      </c>
      <c r="AS229" s="1">
        <f>Table2[[#This Row],[DC Resistance @ 20C (Ω/mi)]]/CONVERT(1,"mi","km")</f>
        <v>0.42069212362304137</v>
      </c>
      <c r="AT229" s="1">
        <f>Table2[[#This Row],[Approx Current Carrying Capacity (amps)]]/1000</f>
        <v>0.27</v>
      </c>
      <c r="AU229" s="1">
        <f>Table2[[#This Row],[DC Resistance
@ 20C (Ω/km)]]*(1+Table2[[#This Row],[alpha]]*(Table2[[#This Row],[MOT (C)]]-20))</f>
        <v>0.51419305155888051</v>
      </c>
      <c r="AZ229" s="1"/>
    </row>
    <row r="230" spans="1:52" x14ac:dyDescent="0.25">
      <c r="A230" s="1" t="s">
        <v>5344</v>
      </c>
      <c r="B230" s="1" t="s">
        <v>116</v>
      </c>
      <c r="D230" s="1" t="s">
        <v>116</v>
      </c>
      <c r="N230" s="1">
        <v>0.39200000000000002</v>
      </c>
      <c r="O230" s="1">
        <v>9000</v>
      </c>
      <c r="P230" s="1">
        <v>1881</v>
      </c>
      <c r="Q230" s="1">
        <v>270</v>
      </c>
      <c r="R230" s="1">
        <v>8.1700000000000002E-3</v>
      </c>
      <c r="S230" s="1">
        <v>0.69099999999999995</v>
      </c>
      <c r="T230" s="1">
        <v>0.70299999999999996</v>
      </c>
      <c r="U230" s="1">
        <v>0.71399999999999997</v>
      </c>
      <c r="V230" s="1">
        <v>0.71899999999999997</v>
      </c>
      <c r="W230" s="1">
        <v>0.755</v>
      </c>
      <c r="X230" s="1">
        <v>0.78300000000000003</v>
      </c>
      <c r="Y230" s="1">
        <v>0.80800000000000005</v>
      </c>
      <c r="Z230" s="1">
        <v>0.82</v>
      </c>
      <c r="AA230" s="1">
        <v>0.24299999999999999</v>
      </c>
      <c r="AB230" s="1">
        <v>0.48599999999999999</v>
      </c>
      <c r="AC230" s="1">
        <v>0.58299999999999996</v>
      </c>
      <c r="AD230" s="1">
        <v>0.29299999999999998</v>
      </c>
      <c r="AE230" s="1">
        <v>0.14649999999999999</v>
      </c>
      <c r="AF230" s="1">
        <v>0.1221</v>
      </c>
      <c r="AG230" s="1">
        <f>Table2[[#This Row],[DC]]</f>
        <v>0.69099999999999995</v>
      </c>
      <c r="AH230" s="1">
        <f>Table2[[#This Row],[DC Resistance @ 25C (Ω/mi)]]*(1+Table2[[#This Row],[alpha]]*(20-25))</f>
        <v>0.67703834499999993</v>
      </c>
      <c r="AI230" s="1">
        <f>Table2[[#This Row],[Outside Diameter (in)]]</f>
        <v>0.39200000000000002</v>
      </c>
      <c r="AJ230" s="1">
        <f>Table2[[#This Row],[Geometric Mean
Radius at 60 Cycles (ft)]]</f>
        <v>8.1700000000000002E-3</v>
      </c>
      <c r="AK230" s="1">
        <f>MATCH(Table2[[#This Row],[Type]],Table3[Type],0)</f>
        <v>5</v>
      </c>
      <c r="AL230" s="1" cm="1">
        <f t="array" ref="AL230">INDEX(Table3[alpha],Table2[[#This Row],[Type Index]])</f>
        <v>4.0410000000000003E-3</v>
      </c>
      <c r="AM23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J CU- Copperweld</v>
      </c>
      <c r="AO230" s="1" t="str">
        <f>Table2[[#This Row],[ID]]&amp;IF(ISBLANK(Table2[[#This Row],[Uniqueness]]),""," - "&amp;Table2[[#This Row],[Uniqueness]])</f>
        <v>1 J CU- Copperweld</v>
      </c>
      <c r="AP230" s="1">
        <f>CONVERT(Table2[[#This Row],[GMR (ft)]],"ft","mm")</f>
        <v>2.4902159999999998</v>
      </c>
      <c r="AQ230" s="1">
        <f>CONVERT(Table2[[#This Row],[Outer Diameter (in)]],"in","mm")</f>
        <v>9.9567999999999994</v>
      </c>
      <c r="AR230" s="1" cm="1">
        <f t="array" ref="AR230">INDEX(Table3[MOT (C)],Table2[[#This Row],[Type Index]])</f>
        <v>75</v>
      </c>
      <c r="AS230" s="1">
        <f>Table2[[#This Row],[DC Resistance @ 20C (Ω/mi)]]/CONVERT(1,"mi","km")</f>
        <v>0.42069212362304137</v>
      </c>
      <c r="AT230" s="1">
        <f>Table2[[#This Row],[Approx Current Carrying Capacity (amps)]]/1000</f>
        <v>0.27</v>
      </c>
      <c r="AU230" s="1">
        <f>Table2[[#This Row],[DC Resistance
@ 20C (Ω/km)]]*(1+Table2[[#This Row],[alpha]]*(Table2[[#This Row],[MOT (C)]]-20))</f>
        <v>0.51419305155888051</v>
      </c>
      <c r="AZ230" s="1"/>
    </row>
    <row r="231" spans="1:52" x14ac:dyDescent="0.25">
      <c r="A231" s="1" t="s">
        <v>5344</v>
      </c>
      <c r="B231" s="1" t="s">
        <v>117</v>
      </c>
      <c r="D231" s="1" t="s">
        <v>117</v>
      </c>
      <c r="N231" s="1">
        <v>0.36699999999999999</v>
      </c>
      <c r="O231" s="1">
        <v>6956</v>
      </c>
      <c r="P231" s="1">
        <v>1649</v>
      </c>
      <c r="Q231" s="1">
        <v>260</v>
      </c>
      <c r="R231" s="1">
        <v>8.8699999999999994E-3</v>
      </c>
      <c r="S231" s="1">
        <v>0.69099999999999995</v>
      </c>
      <c r="T231" s="1">
        <v>0.70199999999999996</v>
      </c>
      <c r="U231" s="1">
        <v>0.71199999999999997</v>
      </c>
      <c r="V231" s="1">
        <v>0.71599999999999997</v>
      </c>
      <c r="W231" s="1">
        <v>0.755</v>
      </c>
      <c r="X231" s="1">
        <v>0.78100000000000003</v>
      </c>
      <c r="Y231" s="1">
        <v>0.80500000000000005</v>
      </c>
      <c r="Z231" s="1">
        <v>0.81499999999999995</v>
      </c>
      <c r="AA231" s="1">
        <v>0.23899999999999999</v>
      </c>
      <c r="AB231" s="1">
        <v>0.47799999999999998</v>
      </c>
      <c r="AC231" s="1">
        <v>0.57299999999999995</v>
      </c>
      <c r="AD231" s="1">
        <v>0.29799999999999999</v>
      </c>
      <c r="AE231" s="1">
        <v>0.14879999999999999</v>
      </c>
      <c r="AF231" s="1">
        <v>0.124</v>
      </c>
      <c r="AG231" s="1">
        <f>Table2[[#This Row],[DC]]</f>
        <v>0.69099999999999995</v>
      </c>
      <c r="AH231" s="1">
        <f>Table2[[#This Row],[DC Resistance @ 25C (Ω/mi)]]*(1+Table2[[#This Row],[alpha]]*(20-25))</f>
        <v>0.67703834499999993</v>
      </c>
      <c r="AI231" s="1">
        <f>Table2[[#This Row],[Outside Diameter (in)]]</f>
        <v>0.36699999999999999</v>
      </c>
      <c r="AJ231" s="1">
        <f>Table2[[#This Row],[Geometric Mean
Radius at 60 Cycles (ft)]]</f>
        <v>8.8699999999999994E-3</v>
      </c>
      <c r="AK231" s="1">
        <f>MATCH(Table2[[#This Row],[Type]],Table3[Type],0)</f>
        <v>5</v>
      </c>
      <c r="AL231" s="1" cm="1">
        <f t="array" ref="AL231">INDEX(Table3[alpha],Table2[[#This Row],[Type Index]])</f>
        <v>4.0410000000000003E-3</v>
      </c>
      <c r="AM23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G CU- Copperweld</v>
      </c>
      <c r="AO231" s="1" t="str">
        <f>Table2[[#This Row],[ID]]&amp;IF(ISBLANK(Table2[[#This Row],[Uniqueness]]),""," - "&amp;Table2[[#This Row],[Uniqueness]])</f>
        <v>1 G CU- Copperweld</v>
      </c>
      <c r="AP231" s="1">
        <f>CONVERT(Table2[[#This Row],[GMR (ft)]],"ft","mm")</f>
        <v>2.703576</v>
      </c>
      <c r="AQ231" s="1">
        <f>CONVERT(Table2[[#This Row],[Outer Diameter (in)]],"in","mm")</f>
        <v>9.3217999999999996</v>
      </c>
      <c r="AR231" s="1" cm="1">
        <f t="array" ref="AR231">INDEX(Table3[MOT (C)],Table2[[#This Row],[Type Index]])</f>
        <v>75</v>
      </c>
      <c r="AS231" s="1">
        <f>Table2[[#This Row],[DC Resistance @ 20C (Ω/mi)]]/CONVERT(1,"mi","km")</f>
        <v>0.42069212362304137</v>
      </c>
      <c r="AT231" s="1">
        <f>Table2[[#This Row],[Approx Current Carrying Capacity (amps)]]/1000</f>
        <v>0.26</v>
      </c>
      <c r="AU231" s="1">
        <f>Table2[[#This Row],[DC Resistance
@ 20C (Ω/km)]]*(1+Table2[[#This Row],[alpha]]*(Table2[[#This Row],[MOT (C)]]-20))</f>
        <v>0.51419305155888051</v>
      </c>
      <c r="AZ231" s="1"/>
    </row>
    <row r="232" spans="1:52" x14ac:dyDescent="0.25">
      <c r="A232" s="1" t="s">
        <v>5344</v>
      </c>
      <c r="B232" s="1" t="s">
        <v>118</v>
      </c>
      <c r="D232" s="1" t="s">
        <v>118</v>
      </c>
      <c r="N232" s="1">
        <v>0.34599999999999997</v>
      </c>
      <c r="O232" s="1">
        <v>5266</v>
      </c>
      <c r="P232" s="1">
        <v>1483</v>
      </c>
      <c r="Q232" s="1">
        <v>270</v>
      </c>
      <c r="R232" s="1">
        <v>9.7999999999999997E-3</v>
      </c>
      <c r="S232" s="1">
        <v>0.69099999999999995</v>
      </c>
      <c r="T232" s="1">
        <v>0.69799999999999995</v>
      </c>
      <c r="U232" s="1">
        <v>0.70399999999999996</v>
      </c>
      <c r="V232" s="1">
        <v>0.70499999999999996</v>
      </c>
      <c r="W232" s="1">
        <v>0.755</v>
      </c>
      <c r="X232" s="1">
        <v>0.76900000000000002</v>
      </c>
      <c r="Y232" s="1">
        <v>0.78100000000000003</v>
      </c>
      <c r="Z232" s="1">
        <v>0.78600000000000003</v>
      </c>
      <c r="AA232" s="1">
        <v>0.23400000000000001</v>
      </c>
      <c r="AB232" s="1">
        <v>0.46800000000000003</v>
      </c>
      <c r="AC232" s="1">
        <v>0.56100000000000005</v>
      </c>
      <c r="AD232" s="1">
        <v>0.30199999999999999</v>
      </c>
      <c r="AE232" s="1">
        <v>0.15090000000000001</v>
      </c>
      <c r="AF232" s="1">
        <v>0.1258</v>
      </c>
      <c r="AG232" s="1">
        <f>Table2[[#This Row],[DC]]</f>
        <v>0.69099999999999995</v>
      </c>
      <c r="AH232" s="1">
        <f>Table2[[#This Row],[DC Resistance @ 25C (Ω/mi)]]*(1+Table2[[#This Row],[alpha]]*(20-25))</f>
        <v>0.67703834499999993</v>
      </c>
      <c r="AI232" s="1">
        <f>Table2[[#This Row],[Outside Diameter (in)]]</f>
        <v>0.34599999999999997</v>
      </c>
      <c r="AJ232" s="1">
        <f>Table2[[#This Row],[Geometric Mean
Radius at 60 Cycles (ft)]]</f>
        <v>9.7999999999999997E-3</v>
      </c>
      <c r="AK232" s="1">
        <f>MATCH(Table2[[#This Row],[Type]],Table3[Type],0)</f>
        <v>5</v>
      </c>
      <c r="AL232" s="1" cm="1">
        <f t="array" ref="AL232">INDEX(Table3[alpha],Table2[[#This Row],[Type Index]])</f>
        <v>4.0410000000000003E-3</v>
      </c>
      <c r="AM23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1 F CU- Copperweld</v>
      </c>
      <c r="AO232" s="1" t="str">
        <f>Table2[[#This Row],[ID]]&amp;IF(ISBLANK(Table2[[#This Row],[Uniqueness]]),""," - "&amp;Table2[[#This Row],[Uniqueness]])</f>
        <v>1 F CU- Copperweld</v>
      </c>
      <c r="AP232" s="1">
        <f>CONVERT(Table2[[#This Row],[GMR (ft)]],"ft","mm")</f>
        <v>2.9870399999999999</v>
      </c>
      <c r="AQ232" s="1">
        <f>CONVERT(Table2[[#This Row],[Outer Diameter (in)]],"in","mm")</f>
        <v>8.7883999999999993</v>
      </c>
      <c r="AR232" s="1" cm="1">
        <f t="array" ref="AR232">INDEX(Table3[MOT (C)],Table2[[#This Row],[Type Index]])</f>
        <v>75</v>
      </c>
      <c r="AS232" s="1">
        <f>Table2[[#This Row],[DC Resistance @ 20C (Ω/mi)]]/CONVERT(1,"mi","km")</f>
        <v>0.42069212362304137</v>
      </c>
      <c r="AT232" s="1">
        <f>Table2[[#This Row],[Approx Current Carrying Capacity (amps)]]/1000</f>
        <v>0.27</v>
      </c>
      <c r="AU232" s="1">
        <f>Table2[[#This Row],[DC Resistance
@ 20C (Ω/km)]]*(1+Table2[[#This Row],[alpha]]*(Table2[[#This Row],[MOT (C)]]-20))</f>
        <v>0.51419305155888051</v>
      </c>
      <c r="AZ232" s="1"/>
    </row>
    <row r="233" spans="1:52" x14ac:dyDescent="0.25">
      <c r="A233" s="1" t="s">
        <v>5344</v>
      </c>
      <c r="B233" s="1" t="s">
        <v>119</v>
      </c>
      <c r="D233" s="1" t="s">
        <v>119</v>
      </c>
      <c r="N233" s="1">
        <v>0.45200000000000001</v>
      </c>
      <c r="O233" s="9">
        <v>16870</v>
      </c>
      <c r="P233" s="1">
        <v>2487</v>
      </c>
      <c r="Q233" s="1">
        <v>250</v>
      </c>
      <c r="R233" s="1">
        <v>5.0099999999999997E-3</v>
      </c>
      <c r="S233" s="1">
        <v>0.871</v>
      </c>
      <c r="T233" s="1">
        <v>0.88600000000000001</v>
      </c>
      <c r="U233" s="1">
        <v>0.90100000000000002</v>
      </c>
      <c r="V233" s="1">
        <v>0.90900000000000003</v>
      </c>
      <c r="W233" s="1">
        <v>0.95199999999999996</v>
      </c>
      <c r="X233" s="1">
        <v>0.98799999999999999</v>
      </c>
      <c r="Y233" s="1">
        <v>1.024</v>
      </c>
      <c r="Z233" s="1">
        <v>1.04</v>
      </c>
      <c r="AA233" s="1">
        <v>0.26800000000000002</v>
      </c>
      <c r="AB233" s="1">
        <v>0.53600000000000003</v>
      </c>
      <c r="AC233" s="1">
        <v>0.64300000000000002</v>
      </c>
      <c r="AD233" s="1">
        <v>0.28100000000000003</v>
      </c>
      <c r="AE233" s="1">
        <v>0.1406</v>
      </c>
      <c r="AF233" s="1">
        <v>0.1172</v>
      </c>
      <c r="AG233" s="1">
        <f>Table2[[#This Row],[DC]]</f>
        <v>0.871</v>
      </c>
      <c r="AH233" s="1">
        <f>Table2[[#This Row],[DC Resistance @ 25C (Ω/mi)]]*(1+Table2[[#This Row],[alpha]]*(20-25))</f>
        <v>0.85340144499999993</v>
      </c>
      <c r="AI233" s="1">
        <f>Table2[[#This Row],[Outside Diameter (in)]]</f>
        <v>0.45200000000000001</v>
      </c>
      <c r="AJ233" s="1">
        <f>Table2[[#This Row],[Geometric Mean
Radius at 60 Cycles (ft)]]</f>
        <v>5.0099999999999997E-3</v>
      </c>
      <c r="AK233" s="1">
        <f>MATCH(Table2[[#This Row],[Type]],Table3[Type],0)</f>
        <v>5</v>
      </c>
      <c r="AL233" s="1" cm="1">
        <f t="array" ref="AL233">INDEX(Table3[alpha],Table2[[#This Row],[Type Index]])</f>
        <v>4.0410000000000003E-3</v>
      </c>
      <c r="AM23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P CU- Copperweld</v>
      </c>
      <c r="AO233" s="1" t="str">
        <f>Table2[[#This Row],[ID]]&amp;IF(ISBLANK(Table2[[#This Row],[Uniqueness]]),""," - "&amp;Table2[[#This Row],[Uniqueness]])</f>
        <v>2 P CU- Copperweld</v>
      </c>
      <c r="AP233" s="1">
        <f>CONVERT(Table2[[#This Row],[GMR (ft)]],"ft","mm")</f>
        <v>1.527048</v>
      </c>
      <c r="AQ233" s="1">
        <f>CONVERT(Table2[[#This Row],[Outer Diameter (in)]],"in","mm")</f>
        <v>11.480799999999999</v>
      </c>
      <c r="AR233" s="1" cm="1">
        <f t="array" ref="AR233">INDEX(Table3[MOT (C)],Table2[[#This Row],[Type Index]])</f>
        <v>75</v>
      </c>
      <c r="AS233" s="1">
        <f>Table2[[#This Row],[DC Resistance @ 20C (Ω/mi)]]/CONVERT(1,"mi","km")</f>
        <v>0.53027907333671354</v>
      </c>
      <c r="AT233" s="1">
        <f>Table2[[#This Row],[Approx Current Carrying Capacity (amps)]]/1000</f>
        <v>0.25</v>
      </c>
      <c r="AU233" s="1">
        <f>Table2[[#This Row],[DC Resistance
@ 20C (Ω/km)]]*(1+Table2[[#This Row],[alpha]]*(Table2[[#This Row],[MOT (C)]]-20))</f>
        <v>0.64813624878116483</v>
      </c>
      <c r="AZ233" s="1"/>
    </row>
    <row r="234" spans="1:52" x14ac:dyDescent="0.25">
      <c r="A234" s="1" t="s">
        <v>5344</v>
      </c>
      <c r="B234" s="1" t="s">
        <v>120</v>
      </c>
      <c r="D234" s="1" t="s">
        <v>120</v>
      </c>
      <c r="N234" s="1">
        <v>0.41299999999999998</v>
      </c>
      <c r="O234" s="9">
        <v>12880</v>
      </c>
      <c r="P234" s="1">
        <v>2015</v>
      </c>
      <c r="Q234" s="1">
        <v>240</v>
      </c>
      <c r="R234" s="1">
        <v>5.6800000000000002E-3</v>
      </c>
      <c r="S234" s="1">
        <v>0.871</v>
      </c>
      <c r="T234" s="1">
        <v>0.88500000000000001</v>
      </c>
      <c r="U234" s="1">
        <v>0.89900000000000002</v>
      </c>
      <c r="V234" s="1">
        <v>0.90600000000000003</v>
      </c>
      <c r="W234" s="1">
        <v>0.95199999999999996</v>
      </c>
      <c r="X234" s="1">
        <v>0.98599999999999999</v>
      </c>
      <c r="Y234" s="1">
        <v>1.02</v>
      </c>
      <c r="Z234" s="1">
        <v>1.0349999999999999</v>
      </c>
      <c r="AA234" s="1">
        <v>0.26100000000000001</v>
      </c>
      <c r="AB234" s="1">
        <v>0.52300000000000002</v>
      </c>
      <c r="AC234" s="1">
        <v>0.627</v>
      </c>
      <c r="AD234" s="1">
        <v>0.28899999999999998</v>
      </c>
      <c r="AE234" s="1">
        <v>0.14449999999999999</v>
      </c>
      <c r="AF234" s="1">
        <v>0.1208</v>
      </c>
      <c r="AG234" s="1">
        <f>Table2[[#This Row],[DC]]</f>
        <v>0.871</v>
      </c>
      <c r="AH234" s="1">
        <f>Table2[[#This Row],[DC Resistance @ 25C (Ω/mi)]]*(1+Table2[[#This Row],[alpha]]*(20-25))</f>
        <v>0.85340144499999993</v>
      </c>
      <c r="AI234" s="1">
        <f>Table2[[#This Row],[Outside Diameter (in)]]</f>
        <v>0.41299999999999998</v>
      </c>
      <c r="AJ234" s="1">
        <f>Table2[[#This Row],[Geometric Mean
Radius at 60 Cycles (ft)]]</f>
        <v>5.6800000000000002E-3</v>
      </c>
      <c r="AK234" s="1">
        <f>MATCH(Table2[[#This Row],[Type]],Table3[Type],0)</f>
        <v>5</v>
      </c>
      <c r="AL234" s="1" cm="1">
        <f t="array" ref="AL234">INDEX(Table3[alpha],Table2[[#This Row],[Type Index]])</f>
        <v>4.0410000000000003E-3</v>
      </c>
      <c r="AM23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N CU- Copperweld</v>
      </c>
      <c r="AO234" s="1" t="str">
        <f>Table2[[#This Row],[ID]]&amp;IF(ISBLANK(Table2[[#This Row],[Uniqueness]]),""," - "&amp;Table2[[#This Row],[Uniqueness]])</f>
        <v>2 N CU- Copperweld</v>
      </c>
      <c r="AP234" s="1">
        <f>CONVERT(Table2[[#This Row],[GMR (ft)]],"ft","mm")</f>
        <v>1.7312639999999999</v>
      </c>
      <c r="AQ234" s="1">
        <f>CONVERT(Table2[[#This Row],[Outer Diameter (in)]],"in","mm")</f>
        <v>10.4902</v>
      </c>
      <c r="AR234" s="1" cm="1">
        <f t="array" ref="AR234">INDEX(Table3[MOT (C)],Table2[[#This Row],[Type Index]])</f>
        <v>75</v>
      </c>
      <c r="AS234" s="1">
        <f>Table2[[#This Row],[DC Resistance @ 20C (Ω/mi)]]/CONVERT(1,"mi","km")</f>
        <v>0.53027907333671354</v>
      </c>
      <c r="AT234" s="1">
        <f>Table2[[#This Row],[Approx Current Carrying Capacity (amps)]]/1000</f>
        <v>0.24</v>
      </c>
      <c r="AU234" s="1">
        <f>Table2[[#This Row],[DC Resistance
@ 20C (Ω/km)]]*(1+Table2[[#This Row],[alpha]]*(Table2[[#This Row],[MOT (C)]]-20))</f>
        <v>0.64813624878116483</v>
      </c>
      <c r="AZ234" s="1"/>
    </row>
    <row r="235" spans="1:52" x14ac:dyDescent="0.25">
      <c r="A235" s="1" t="s">
        <v>5344</v>
      </c>
      <c r="B235" s="1" t="s">
        <v>121</v>
      </c>
      <c r="D235" s="1" t="s">
        <v>121</v>
      </c>
      <c r="N235" s="1">
        <v>0.377</v>
      </c>
      <c r="O235" s="1">
        <v>9730</v>
      </c>
      <c r="P235" s="1">
        <v>1701</v>
      </c>
      <c r="Q235" s="1">
        <v>240</v>
      </c>
      <c r="R235" s="1">
        <v>6.4400000000000004E-3</v>
      </c>
      <c r="S235" s="1">
        <v>0.871</v>
      </c>
      <c r="T235" s="1">
        <v>0.88400000000000001</v>
      </c>
      <c r="U235" s="1">
        <v>0.89600000000000002</v>
      </c>
      <c r="V235" s="1">
        <v>0.90200000000000002</v>
      </c>
      <c r="W235" s="1">
        <v>0.95199999999999996</v>
      </c>
      <c r="X235" s="1">
        <v>0.98299999999999998</v>
      </c>
      <c r="Y235" s="1">
        <v>1.014</v>
      </c>
      <c r="Z235" s="1">
        <v>1.028</v>
      </c>
      <c r="AA235" s="1">
        <v>0.255</v>
      </c>
      <c r="AB235" s="1">
        <v>0.51</v>
      </c>
      <c r="AC235" s="1">
        <v>0.61199999999999999</v>
      </c>
      <c r="AD235" s="1">
        <v>0.29599999999999999</v>
      </c>
      <c r="AE235" s="1">
        <v>0.1479</v>
      </c>
      <c r="AF235" s="1">
        <v>0.1232</v>
      </c>
      <c r="AG235" s="1">
        <f>Table2[[#This Row],[DC]]</f>
        <v>0.871</v>
      </c>
      <c r="AH235" s="1">
        <f>Table2[[#This Row],[DC Resistance @ 25C (Ω/mi)]]*(1+Table2[[#This Row],[alpha]]*(20-25))</f>
        <v>0.85340144499999993</v>
      </c>
      <c r="AI235" s="1">
        <f>Table2[[#This Row],[Outside Diameter (in)]]</f>
        <v>0.377</v>
      </c>
      <c r="AJ235" s="1">
        <f>Table2[[#This Row],[Geometric Mean
Radius at 60 Cycles (ft)]]</f>
        <v>6.4400000000000004E-3</v>
      </c>
      <c r="AK235" s="1">
        <f>MATCH(Table2[[#This Row],[Type]],Table3[Type],0)</f>
        <v>5</v>
      </c>
      <c r="AL235" s="1" cm="1">
        <f t="array" ref="AL235">INDEX(Table3[alpha],Table2[[#This Row],[Type Index]])</f>
        <v>4.0410000000000003E-3</v>
      </c>
      <c r="AM23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K CU- Copperweld</v>
      </c>
      <c r="AO235" s="1" t="str">
        <f>Table2[[#This Row],[ID]]&amp;IF(ISBLANK(Table2[[#This Row],[Uniqueness]]),""," - "&amp;Table2[[#This Row],[Uniqueness]])</f>
        <v>2 K CU- Copperweld</v>
      </c>
      <c r="AP235" s="1">
        <f>CONVERT(Table2[[#This Row],[GMR (ft)]],"ft","mm")</f>
        <v>1.9629119999999998</v>
      </c>
      <c r="AQ235" s="1">
        <f>CONVERT(Table2[[#This Row],[Outer Diameter (in)]],"in","mm")</f>
        <v>9.575800000000001</v>
      </c>
      <c r="AR235" s="1" cm="1">
        <f t="array" ref="AR235">INDEX(Table3[MOT (C)],Table2[[#This Row],[Type Index]])</f>
        <v>75</v>
      </c>
      <c r="AS235" s="1">
        <f>Table2[[#This Row],[DC Resistance @ 20C (Ω/mi)]]/CONVERT(1,"mi","km")</f>
        <v>0.53027907333671354</v>
      </c>
      <c r="AT235" s="1">
        <f>Table2[[#This Row],[Approx Current Carrying Capacity (amps)]]/1000</f>
        <v>0.24</v>
      </c>
      <c r="AU235" s="1">
        <f>Table2[[#This Row],[DC Resistance
@ 20C (Ω/km)]]*(1+Table2[[#This Row],[alpha]]*(Table2[[#This Row],[MOT (C)]]-20))</f>
        <v>0.64813624878116483</v>
      </c>
      <c r="AZ235" s="1"/>
    </row>
    <row r="236" spans="1:52" x14ac:dyDescent="0.25">
      <c r="A236" s="1" t="s">
        <v>5344</v>
      </c>
      <c r="B236" s="1" t="s">
        <v>122</v>
      </c>
      <c r="D236" s="1" t="s">
        <v>122</v>
      </c>
      <c r="N236" s="1">
        <v>0.34899999999999998</v>
      </c>
      <c r="O236" s="1">
        <v>7322</v>
      </c>
      <c r="P236" s="1">
        <v>1476</v>
      </c>
      <c r="Q236" s="1">
        <v>230</v>
      </c>
      <c r="R236" s="1">
        <v>7.2700000000000004E-3</v>
      </c>
      <c r="S236" s="1">
        <v>0.871</v>
      </c>
      <c r="T236" s="1">
        <v>0.88300000000000001</v>
      </c>
      <c r="U236" s="1">
        <v>0.89400000000000002</v>
      </c>
      <c r="V236" s="1">
        <v>0.89900000000000002</v>
      </c>
      <c r="W236" s="1">
        <v>0.95199999999999996</v>
      </c>
      <c r="X236" s="1">
        <v>0.98199999999999998</v>
      </c>
      <c r="Y236" s="1">
        <v>1.01</v>
      </c>
      <c r="Z236" s="1">
        <v>1.022</v>
      </c>
      <c r="AA236" s="1">
        <v>0.249</v>
      </c>
      <c r="AB236" s="1">
        <v>0.498</v>
      </c>
      <c r="AC236" s="1">
        <v>0.59799999999999998</v>
      </c>
      <c r="AD236" s="1">
        <v>0.30099999999999999</v>
      </c>
      <c r="AE236" s="1">
        <v>0.15060000000000001</v>
      </c>
      <c r="AF236" s="1">
        <v>0.1255</v>
      </c>
      <c r="AG236" s="1">
        <f>Table2[[#This Row],[DC]]</f>
        <v>0.871</v>
      </c>
      <c r="AH236" s="1">
        <f>Table2[[#This Row],[DC Resistance @ 25C (Ω/mi)]]*(1+Table2[[#This Row],[alpha]]*(20-25))</f>
        <v>0.85340144499999993</v>
      </c>
      <c r="AI236" s="1">
        <f>Table2[[#This Row],[Outside Diameter (in)]]</f>
        <v>0.34899999999999998</v>
      </c>
      <c r="AJ236" s="1">
        <f>Table2[[#This Row],[Geometric Mean
Radius at 60 Cycles (ft)]]</f>
        <v>7.2700000000000004E-3</v>
      </c>
      <c r="AK236" s="1">
        <f>MATCH(Table2[[#This Row],[Type]],Table3[Type],0)</f>
        <v>5</v>
      </c>
      <c r="AL236" s="1" cm="1">
        <f t="array" ref="AL236">INDEX(Table3[alpha],Table2[[#This Row],[Type Index]])</f>
        <v>4.0410000000000003E-3</v>
      </c>
      <c r="AM23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 J CU- Copperweld</v>
      </c>
      <c r="AO236" s="1" t="str">
        <f>Table2[[#This Row],[ID]]&amp;IF(ISBLANK(Table2[[#This Row],[Uniqueness]]),""," - "&amp;Table2[[#This Row],[Uniqueness]])</f>
        <v>2 J CU- Copperweld</v>
      </c>
      <c r="AP236" s="1">
        <f>CONVERT(Table2[[#This Row],[GMR (ft)]],"ft","mm")</f>
        <v>2.2158960000000003</v>
      </c>
      <c r="AQ236" s="1">
        <f>CONVERT(Table2[[#This Row],[Outer Diameter (in)]],"in","mm")</f>
        <v>8.8645999999999994</v>
      </c>
      <c r="AR236" s="1" cm="1">
        <f t="array" ref="AR236">INDEX(Table3[MOT (C)],Table2[[#This Row],[Type Index]])</f>
        <v>75</v>
      </c>
      <c r="AS236" s="1">
        <f>Table2[[#This Row],[DC Resistance @ 20C (Ω/mi)]]/CONVERT(1,"mi","km")</f>
        <v>0.53027907333671354</v>
      </c>
      <c r="AT236" s="1">
        <f>Table2[[#This Row],[Approx Current Carrying Capacity (amps)]]/1000</f>
        <v>0.23</v>
      </c>
      <c r="AU236" s="1">
        <f>Table2[[#This Row],[DC Resistance
@ 20C (Ω/km)]]*(1+Table2[[#This Row],[alpha]]*(Table2[[#This Row],[MOT (C)]]-20))</f>
        <v>0.64813624878116483</v>
      </c>
      <c r="AZ236" s="1"/>
    </row>
    <row r="237" spans="1:52" x14ac:dyDescent="0.25">
      <c r="A237" s="1" t="s">
        <v>5344</v>
      </c>
      <c r="B237" s="1" t="s">
        <v>123</v>
      </c>
      <c r="D237" s="1" t="s">
        <v>123</v>
      </c>
      <c r="N237" s="1">
        <v>0.36599999999999999</v>
      </c>
      <c r="O237" s="1">
        <v>5876</v>
      </c>
      <c r="P237" s="1">
        <v>1356</v>
      </c>
      <c r="Q237" s="1">
        <v>240</v>
      </c>
      <c r="R237" s="1">
        <v>7.6299999999999996E-3</v>
      </c>
      <c r="S237" s="1">
        <v>0.86899999999999999</v>
      </c>
      <c r="T237" s="1">
        <v>0.875</v>
      </c>
      <c r="U237" s="1">
        <v>0.88</v>
      </c>
      <c r="V237" s="1">
        <v>0.88200000000000001</v>
      </c>
      <c r="W237" s="1">
        <v>0.95</v>
      </c>
      <c r="X237" s="1">
        <v>0.96199999999999997</v>
      </c>
      <c r="Y237" s="1">
        <v>0.97299999999999998</v>
      </c>
      <c r="Z237" s="1">
        <v>0.97899999999999998</v>
      </c>
      <c r="AA237" s="1">
        <v>0.247</v>
      </c>
      <c r="AB237" s="1">
        <v>0.49299999999999999</v>
      </c>
      <c r="AC237" s="1">
        <v>0.59199999999999997</v>
      </c>
      <c r="AD237" s="1">
        <v>0.29799999999999999</v>
      </c>
      <c r="AE237" s="1">
        <v>0.1489</v>
      </c>
      <c r="AF237" s="1">
        <v>0.1241</v>
      </c>
      <c r="AG237" s="1">
        <f>Table2[[#This Row],[DC]]</f>
        <v>0.86899999999999999</v>
      </c>
      <c r="AH237" s="1">
        <f>Table2[[#This Row],[DC Resistance @ 25C (Ω/mi)]]*(1+Table2[[#This Row],[alpha]]*(20-25))</f>
        <v>0.85144185500000003</v>
      </c>
      <c r="AI237" s="1">
        <f>Table2[[#This Row],[Outside Diameter (in)]]</f>
        <v>0.36599999999999999</v>
      </c>
      <c r="AJ237" s="1">
        <f>Table2[[#This Row],[Geometric Mean
Radius at 60 Cycles (ft)]]</f>
        <v>7.6299999999999996E-3</v>
      </c>
      <c r="AK237" s="1">
        <f>MATCH(Table2[[#This Row],[Type]],Table3[Type],0)</f>
        <v>5</v>
      </c>
      <c r="AL237" s="1" cm="1">
        <f t="array" ref="AL237">INDEX(Table3[alpha],Table2[[#This Row],[Type Index]])</f>
        <v>4.0410000000000003E-3</v>
      </c>
      <c r="AM23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2A CU- Copperweld</v>
      </c>
      <c r="AO237" s="1" t="str">
        <f>Table2[[#This Row],[ID]]&amp;IF(ISBLANK(Table2[[#This Row],[Uniqueness]]),""," - "&amp;Table2[[#This Row],[Uniqueness]])</f>
        <v>2A CU- Copperweld</v>
      </c>
      <c r="AP237" s="1">
        <f>CONVERT(Table2[[#This Row],[GMR (ft)]],"ft","mm")</f>
        <v>2.3256239999999999</v>
      </c>
      <c r="AQ237" s="1">
        <f>CONVERT(Table2[[#This Row],[Outer Diameter (in)]],"in","mm")</f>
        <v>9.2964000000000002</v>
      </c>
      <c r="AR237" s="1" cm="1">
        <f t="array" ref="AR237">INDEX(Table3[MOT (C)],Table2[[#This Row],[Type Index]])</f>
        <v>75</v>
      </c>
      <c r="AS237" s="1">
        <f>Table2[[#This Row],[DC Resistance @ 20C (Ω/mi)]]/CONVERT(1,"mi","km")</f>
        <v>0.52906144056211724</v>
      </c>
      <c r="AT237" s="1">
        <f>Table2[[#This Row],[Approx Current Carrying Capacity (amps)]]/1000</f>
        <v>0.24</v>
      </c>
      <c r="AU237" s="1">
        <f>Table2[[#This Row],[DC Resistance
@ 20C (Ω/km)]]*(1+Table2[[#This Row],[alpha]]*(Table2[[#This Row],[MOT (C)]]-20))</f>
        <v>0.64664799103425064</v>
      </c>
      <c r="AZ237" s="1"/>
    </row>
    <row r="238" spans="1:52" x14ac:dyDescent="0.25">
      <c r="A238" s="1" t="s">
        <v>5344</v>
      </c>
      <c r="B238" s="1" t="s">
        <v>124</v>
      </c>
      <c r="D238" s="1" t="s">
        <v>124</v>
      </c>
      <c r="N238" s="1">
        <v>0.32700000000000001</v>
      </c>
      <c r="O238" s="1">
        <v>5626</v>
      </c>
      <c r="P238" s="1">
        <v>1307</v>
      </c>
      <c r="Q238" s="1">
        <v>230</v>
      </c>
      <c r="R238" s="1">
        <v>7.9000000000000008E-3</v>
      </c>
      <c r="S238" s="1">
        <v>0.871</v>
      </c>
      <c r="T238" s="1">
        <v>0.88200000000000001</v>
      </c>
      <c r="U238" s="1">
        <v>0.89200000000000002</v>
      </c>
      <c r="V238" s="1">
        <v>0.89600000000000002</v>
      </c>
      <c r="W238" s="1">
        <v>0.95199999999999996</v>
      </c>
      <c r="X238" s="1">
        <v>0.98</v>
      </c>
      <c r="Y238" s="1">
        <v>1.006</v>
      </c>
      <c r="Z238" s="1">
        <v>1.016</v>
      </c>
      <c r="AA238" s="1">
        <v>0.246</v>
      </c>
      <c r="AB238" s="1">
        <v>0.48899999999999999</v>
      </c>
      <c r="AC238" s="1">
        <v>0.58699999999999997</v>
      </c>
      <c r="AD238" s="1">
        <v>0.30599999999999999</v>
      </c>
      <c r="AE238" s="1">
        <v>0.15290000000000001</v>
      </c>
      <c r="AF238" s="1">
        <v>0.12759999999999999</v>
      </c>
      <c r="AG238" s="1">
        <f>Table2[[#This Row],[DC]]</f>
        <v>0.871</v>
      </c>
      <c r="AH238" s="1">
        <f>Table2[[#This Row],[DC Resistance @ 25C (Ω/mi)]]*(1+Table2[[#This Row],[alpha]]*(20-25))</f>
        <v>0.85340144499999993</v>
      </c>
      <c r="AI238" s="1">
        <f>Table2[[#This Row],[Outside Diameter (in)]]</f>
        <v>0.32700000000000001</v>
      </c>
      <c r="AJ238" s="1">
        <f>Table2[[#This Row],[Geometric Mean
Radius at 60 Cycles (ft)]]</f>
        <v>7.9000000000000008E-3</v>
      </c>
      <c r="AK238" s="1">
        <f>MATCH(Table2[[#This Row],[Type]],Table3[Type],0)</f>
        <v>5</v>
      </c>
      <c r="AL238" s="1" cm="1">
        <f t="array" ref="AL238">INDEX(Table3[alpha],Table2[[#This Row],[Type Index]])</f>
        <v>4.0410000000000003E-3</v>
      </c>
      <c r="AM23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2G CU- Copperweld</v>
      </c>
      <c r="AO238" s="1" t="str">
        <f>Table2[[#This Row],[ID]]&amp;IF(ISBLANK(Table2[[#This Row],[Uniqueness]]),""," - "&amp;Table2[[#This Row],[Uniqueness]])</f>
        <v>2G CU- Copperweld</v>
      </c>
      <c r="AP238" s="1">
        <f>CONVERT(Table2[[#This Row],[GMR (ft)]],"ft","mm")</f>
        <v>2.4079200000000003</v>
      </c>
      <c r="AQ238" s="1">
        <f>CONVERT(Table2[[#This Row],[Outer Diameter (in)]],"in","mm")</f>
        <v>8.3057999999999996</v>
      </c>
      <c r="AR238" s="1" cm="1">
        <f t="array" ref="AR238">INDEX(Table3[MOT (C)],Table2[[#This Row],[Type Index]])</f>
        <v>75</v>
      </c>
      <c r="AS238" s="1">
        <f>Table2[[#This Row],[DC Resistance @ 20C (Ω/mi)]]/CONVERT(1,"mi","km")</f>
        <v>0.53027907333671354</v>
      </c>
      <c r="AT238" s="1">
        <f>Table2[[#This Row],[Approx Current Carrying Capacity (amps)]]/1000</f>
        <v>0.23</v>
      </c>
      <c r="AU238" s="1">
        <f>Table2[[#This Row],[DC Resistance
@ 20C (Ω/km)]]*(1+Table2[[#This Row],[alpha]]*(Table2[[#This Row],[MOT (C)]]-20))</f>
        <v>0.64813624878116483</v>
      </c>
      <c r="AZ238" s="1"/>
    </row>
    <row r="239" spans="1:52" x14ac:dyDescent="0.25">
      <c r="A239" s="1" t="s">
        <v>5344</v>
      </c>
      <c r="B239" s="1" t="s">
        <v>125</v>
      </c>
      <c r="D239" s="1" t="s">
        <v>125</v>
      </c>
      <c r="N239" s="1">
        <v>0.308</v>
      </c>
      <c r="O239" s="1">
        <v>4233</v>
      </c>
      <c r="P239" s="1">
        <v>1176</v>
      </c>
      <c r="Q239" s="1">
        <v>230</v>
      </c>
      <c r="R239" s="1">
        <v>8.7299999999999999E-3</v>
      </c>
      <c r="S239" s="1">
        <v>0.871</v>
      </c>
      <c r="T239" s="1">
        <v>0.878</v>
      </c>
      <c r="U239" s="1">
        <v>0.88400000000000001</v>
      </c>
      <c r="V239" s="1">
        <v>0.88500000000000001</v>
      </c>
      <c r="W239" s="1">
        <v>0.95199999999999996</v>
      </c>
      <c r="X239" s="1">
        <v>0.96699999999999997</v>
      </c>
      <c r="Y239" s="1">
        <v>0.97899999999999998</v>
      </c>
      <c r="Z239" s="1">
        <v>0.98599999999999999</v>
      </c>
      <c r="AA239" s="1">
        <v>0.23</v>
      </c>
      <c r="AB239" s="1">
        <v>0.47899999999999998</v>
      </c>
      <c r="AC239" s="1">
        <v>0.57599999999999996</v>
      </c>
      <c r="AD239" s="1">
        <v>0.31</v>
      </c>
      <c r="AE239" s="1">
        <v>0.15509999999999999</v>
      </c>
      <c r="AF239" s="1">
        <v>0.12920000000000001</v>
      </c>
      <c r="AG239" s="1">
        <f>Table2[[#This Row],[DC]]</f>
        <v>0.871</v>
      </c>
      <c r="AH239" s="1">
        <f>Table2[[#This Row],[DC Resistance @ 25C (Ω/mi)]]*(1+Table2[[#This Row],[alpha]]*(20-25))</f>
        <v>0.85340144499999993</v>
      </c>
      <c r="AI239" s="1">
        <f>Table2[[#This Row],[Outside Diameter (in)]]</f>
        <v>0.308</v>
      </c>
      <c r="AJ239" s="1">
        <f>Table2[[#This Row],[Geometric Mean
Radius at 60 Cycles (ft)]]</f>
        <v>8.7299999999999999E-3</v>
      </c>
      <c r="AK239" s="1">
        <f>MATCH(Table2[[#This Row],[Type]],Table3[Type],0)</f>
        <v>5</v>
      </c>
      <c r="AL239" s="1" cm="1">
        <f t="array" ref="AL239">INDEX(Table3[alpha],Table2[[#This Row],[Type Index]])</f>
        <v>4.0410000000000003E-3</v>
      </c>
      <c r="AM23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2F CU- Copperweld</v>
      </c>
      <c r="AO239" s="1" t="str">
        <f>Table2[[#This Row],[ID]]&amp;IF(ISBLANK(Table2[[#This Row],[Uniqueness]]),""," - "&amp;Table2[[#This Row],[Uniqueness]])</f>
        <v>2F CU- Copperweld</v>
      </c>
      <c r="AP239" s="1">
        <f>CONVERT(Table2[[#This Row],[GMR (ft)]],"ft","mm")</f>
        <v>2.6609039999999999</v>
      </c>
      <c r="AQ239" s="1">
        <f>CONVERT(Table2[[#This Row],[Outer Diameter (in)]],"in","mm")</f>
        <v>7.8232000000000008</v>
      </c>
      <c r="AR239" s="1" cm="1">
        <f t="array" ref="AR239">INDEX(Table3[MOT (C)],Table2[[#This Row],[Type Index]])</f>
        <v>75</v>
      </c>
      <c r="AS239" s="1">
        <f>Table2[[#This Row],[DC Resistance @ 20C (Ω/mi)]]/CONVERT(1,"mi","km")</f>
        <v>0.53027907333671354</v>
      </c>
      <c r="AT239" s="1">
        <f>Table2[[#This Row],[Approx Current Carrying Capacity (amps)]]/1000</f>
        <v>0.23</v>
      </c>
      <c r="AU239" s="1">
        <f>Table2[[#This Row],[DC Resistance
@ 20C (Ω/km)]]*(1+Table2[[#This Row],[alpha]]*(Table2[[#This Row],[MOT (C)]]-20))</f>
        <v>0.64813624878116483</v>
      </c>
      <c r="AZ239" s="1"/>
    </row>
    <row r="240" spans="1:52" x14ac:dyDescent="0.25">
      <c r="A240" s="1" t="s">
        <v>5344</v>
      </c>
      <c r="B240" s="1" t="s">
        <v>126</v>
      </c>
      <c r="D240" s="1" t="s">
        <v>126</v>
      </c>
      <c r="N240" s="1">
        <v>0.41099999999999998</v>
      </c>
      <c r="O240" s="9">
        <v>13910</v>
      </c>
      <c r="P240" s="1">
        <v>1973</v>
      </c>
      <c r="Q240" s="1">
        <v>220</v>
      </c>
      <c r="R240" s="1">
        <v>4.45E-3</v>
      </c>
      <c r="S240" s="1">
        <v>1.0980000000000001</v>
      </c>
      <c r="T240" s="1">
        <v>1.113</v>
      </c>
      <c r="U240" s="1">
        <v>1.127</v>
      </c>
      <c r="V240" s="1">
        <v>1.1359999999999999</v>
      </c>
      <c r="W240" s="1">
        <v>1.2</v>
      </c>
      <c r="X240" s="1">
        <v>1.2390000000000001</v>
      </c>
      <c r="Y240" s="1">
        <v>1.2729999999999999</v>
      </c>
      <c r="Z240" s="1">
        <v>1.296</v>
      </c>
      <c r="AA240" s="1">
        <v>0.27400000000000002</v>
      </c>
      <c r="AB240" s="1">
        <v>0.64700000000000002</v>
      </c>
      <c r="AC240" s="1">
        <v>0.65700000000000003</v>
      </c>
      <c r="AD240" s="1">
        <v>0.28999999999999998</v>
      </c>
      <c r="AE240" s="1">
        <v>0.14480000000000001</v>
      </c>
      <c r="AF240" s="1">
        <v>0.1207</v>
      </c>
      <c r="AG240" s="1">
        <f>Table2[[#This Row],[DC]]</f>
        <v>1.0980000000000001</v>
      </c>
      <c r="AH240" s="1">
        <f>Table2[[#This Row],[DC Resistance @ 25C (Ω/mi)]]*(1+Table2[[#This Row],[alpha]]*(20-25))</f>
        <v>1.0758149100000001</v>
      </c>
      <c r="AI240" s="1">
        <f>Table2[[#This Row],[Outside Diameter (in)]]</f>
        <v>0.41099999999999998</v>
      </c>
      <c r="AJ240" s="1">
        <f>Table2[[#This Row],[Geometric Mean
Radius at 60 Cycles (ft)]]</f>
        <v>4.45E-3</v>
      </c>
      <c r="AK240" s="1">
        <f>MATCH(Table2[[#This Row],[Type]],Table3[Type],0)</f>
        <v>5</v>
      </c>
      <c r="AL240" s="1" cm="1">
        <f t="array" ref="AL240">INDEX(Table3[alpha],Table2[[#This Row],[Type Index]])</f>
        <v>4.0410000000000003E-3</v>
      </c>
      <c r="AM24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3P CU- Copperweld</v>
      </c>
      <c r="AO240" s="1" t="str">
        <f>Table2[[#This Row],[ID]]&amp;IF(ISBLANK(Table2[[#This Row],[Uniqueness]]),""," - "&amp;Table2[[#This Row],[Uniqueness]])</f>
        <v>3P CU- Copperweld</v>
      </c>
      <c r="AP240" s="1">
        <f>CONVERT(Table2[[#This Row],[GMR (ft)]],"ft","mm")</f>
        <v>1.35636</v>
      </c>
      <c r="AQ240" s="1">
        <f>CONVERT(Table2[[#This Row],[Outer Diameter (in)]],"in","mm")</f>
        <v>10.439399999999999</v>
      </c>
      <c r="AR240" s="1" cm="1">
        <f t="array" ref="AR240">INDEX(Table3[MOT (C)],Table2[[#This Row],[Type Index]])</f>
        <v>75</v>
      </c>
      <c r="AS240" s="1">
        <f>Table2[[#This Row],[DC Resistance @ 20C (Ω/mi)]]/CONVERT(1,"mi","km")</f>
        <v>0.66848039325340014</v>
      </c>
      <c r="AT240" s="1">
        <f>Table2[[#This Row],[Approx Current Carrying Capacity (amps)]]/1000</f>
        <v>0.22</v>
      </c>
      <c r="AU240" s="1">
        <f>Table2[[#This Row],[DC Resistance
@ 20C (Ω/km)]]*(1+Table2[[#This Row],[alpha]]*(Table2[[#This Row],[MOT (C)]]-20))</f>
        <v>0.8170535030559346</v>
      </c>
      <c r="AZ240" s="1"/>
    </row>
    <row r="241" spans="1:52" x14ac:dyDescent="0.25">
      <c r="A241" s="1" t="s">
        <v>5344</v>
      </c>
      <c r="B241" s="1" t="s">
        <v>127</v>
      </c>
      <c r="D241" s="1" t="s">
        <v>127</v>
      </c>
      <c r="N241" s="1">
        <v>0.36799999999999999</v>
      </c>
      <c r="O241" s="9">
        <v>10390</v>
      </c>
      <c r="P241" s="1">
        <v>1598</v>
      </c>
      <c r="Q241" s="1">
        <v>210</v>
      </c>
      <c r="R241" s="1">
        <v>5.0600000000000003E-3</v>
      </c>
      <c r="S241" s="1">
        <v>1.0980000000000001</v>
      </c>
      <c r="T241" s="1">
        <v>1.1120000000000001</v>
      </c>
      <c r="U241" s="1">
        <v>1.1259999999999999</v>
      </c>
      <c r="V241" s="1">
        <v>1.133</v>
      </c>
      <c r="W241" s="1">
        <v>1.2</v>
      </c>
      <c r="X241" s="1">
        <v>1.2370000000000001</v>
      </c>
      <c r="Y241" s="1">
        <v>1.2729999999999999</v>
      </c>
      <c r="Z241" s="1">
        <v>1.2889999999999999</v>
      </c>
      <c r="AA241" s="1">
        <v>0.26700000000000002</v>
      </c>
      <c r="AB241" s="1">
        <v>0.63400000000000001</v>
      </c>
      <c r="AC241" s="1">
        <v>0.64100000000000001</v>
      </c>
      <c r="AD241" s="1">
        <v>0.29799999999999999</v>
      </c>
      <c r="AE241" s="1">
        <v>0.1487</v>
      </c>
      <c r="AF241" s="1">
        <v>0.1239</v>
      </c>
      <c r="AG241" s="1">
        <f>Table2[[#This Row],[DC]]</f>
        <v>1.0980000000000001</v>
      </c>
      <c r="AH241" s="1">
        <f>Table2[[#This Row],[DC Resistance @ 25C (Ω/mi)]]*(1+Table2[[#This Row],[alpha]]*(20-25))</f>
        <v>1.0758149100000001</v>
      </c>
      <c r="AI241" s="1">
        <f>Table2[[#This Row],[Outside Diameter (in)]]</f>
        <v>0.36799999999999999</v>
      </c>
      <c r="AJ241" s="1">
        <f>Table2[[#This Row],[Geometric Mean
Radius at 60 Cycles (ft)]]</f>
        <v>5.0600000000000003E-3</v>
      </c>
      <c r="AK241" s="1">
        <f>MATCH(Table2[[#This Row],[Type]],Table3[Type],0)</f>
        <v>5</v>
      </c>
      <c r="AL241" s="1" cm="1">
        <f t="array" ref="AL241">INDEX(Table3[alpha],Table2[[#This Row],[Type Index]])</f>
        <v>4.0410000000000003E-3</v>
      </c>
      <c r="AM24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3N CU- Copperweld</v>
      </c>
      <c r="AO241" s="1" t="str">
        <f>Table2[[#This Row],[ID]]&amp;IF(ISBLANK(Table2[[#This Row],[Uniqueness]]),""," - "&amp;Table2[[#This Row],[Uniqueness]])</f>
        <v>3N CU- Copperweld</v>
      </c>
      <c r="AP241" s="1">
        <f>CONVERT(Table2[[#This Row],[GMR (ft)]],"ft","mm")</f>
        <v>1.5422879999999999</v>
      </c>
      <c r="AQ241" s="1">
        <f>CONVERT(Table2[[#This Row],[Outer Diameter (in)]],"in","mm")</f>
        <v>9.3472000000000008</v>
      </c>
      <c r="AR241" s="1" cm="1">
        <f t="array" ref="AR241">INDEX(Table3[MOT (C)],Table2[[#This Row],[Type Index]])</f>
        <v>75</v>
      </c>
      <c r="AS241" s="1">
        <f>Table2[[#This Row],[DC Resistance @ 20C (Ω/mi)]]/CONVERT(1,"mi","km")</f>
        <v>0.66848039325340014</v>
      </c>
      <c r="AT241" s="1">
        <f>Table2[[#This Row],[Approx Current Carrying Capacity (amps)]]/1000</f>
        <v>0.21</v>
      </c>
      <c r="AU241" s="1">
        <f>Table2[[#This Row],[DC Resistance
@ 20C (Ω/km)]]*(1+Table2[[#This Row],[alpha]]*(Table2[[#This Row],[MOT (C)]]-20))</f>
        <v>0.8170535030559346</v>
      </c>
      <c r="AZ241" s="1"/>
    </row>
    <row r="242" spans="1:52" x14ac:dyDescent="0.25">
      <c r="A242" s="1" t="s">
        <v>5344</v>
      </c>
      <c r="B242" s="1" t="s">
        <v>128</v>
      </c>
      <c r="D242" s="1" t="s">
        <v>128</v>
      </c>
      <c r="N242" s="1">
        <v>0.33600000000000002</v>
      </c>
      <c r="O242" s="1">
        <v>7910</v>
      </c>
      <c r="P242" s="1">
        <v>1349</v>
      </c>
      <c r="Q242" s="1">
        <v>210</v>
      </c>
      <c r="R242" s="1">
        <v>6.7400000000000003E-3</v>
      </c>
      <c r="S242" s="1">
        <v>1.0980000000000001</v>
      </c>
      <c r="T242" s="1">
        <v>1.111</v>
      </c>
      <c r="U242" s="1">
        <v>1.123</v>
      </c>
      <c r="V242" s="1">
        <v>1.129</v>
      </c>
      <c r="W242" s="1">
        <v>1.2</v>
      </c>
      <c r="X242" s="1">
        <v>1.2330000000000001</v>
      </c>
      <c r="Y242" s="1">
        <v>1.2669999999999999</v>
      </c>
      <c r="Z242" s="1">
        <v>1.2809999999999999</v>
      </c>
      <c r="AA242" s="1">
        <v>0.26100000000000001</v>
      </c>
      <c r="AB242" s="1">
        <v>0.622</v>
      </c>
      <c r="AC242" s="1">
        <v>0.626</v>
      </c>
      <c r="AD242" s="1">
        <v>0.30399999999999999</v>
      </c>
      <c r="AE242" s="1">
        <v>0.152</v>
      </c>
      <c r="AF242" s="1">
        <v>0.12659999999999999</v>
      </c>
      <c r="AG242" s="1">
        <f>Table2[[#This Row],[DC]]</f>
        <v>1.0980000000000001</v>
      </c>
      <c r="AH242" s="1">
        <f>Table2[[#This Row],[DC Resistance @ 25C (Ω/mi)]]*(1+Table2[[#This Row],[alpha]]*(20-25))</f>
        <v>1.0758149100000001</v>
      </c>
      <c r="AI242" s="1">
        <f>Table2[[#This Row],[Outside Diameter (in)]]</f>
        <v>0.33600000000000002</v>
      </c>
      <c r="AJ242" s="1">
        <f>Table2[[#This Row],[Geometric Mean
Radius at 60 Cycles (ft)]]</f>
        <v>6.7400000000000003E-3</v>
      </c>
      <c r="AK242" s="1">
        <f>MATCH(Table2[[#This Row],[Type]],Table3[Type],0)</f>
        <v>5</v>
      </c>
      <c r="AL242" s="1" cm="1">
        <f t="array" ref="AL242">INDEX(Table3[alpha],Table2[[#This Row],[Type Index]])</f>
        <v>4.0410000000000003E-3</v>
      </c>
      <c r="AM24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K CU- Copperweld</v>
      </c>
      <c r="AO242" s="1" t="str">
        <f>Table2[[#This Row],[ID]]&amp;IF(ISBLANK(Table2[[#This Row],[Uniqueness]]),""," - "&amp;Table2[[#This Row],[Uniqueness]])</f>
        <v>3 K CU- Copperweld</v>
      </c>
      <c r="AP242" s="1">
        <f>CONVERT(Table2[[#This Row],[GMR (ft)]],"ft","mm")</f>
        <v>2.0543520000000002</v>
      </c>
      <c r="AQ242" s="1">
        <f>CONVERT(Table2[[#This Row],[Outer Diameter (in)]],"in","mm")</f>
        <v>8.5343999999999998</v>
      </c>
      <c r="AR242" s="1" cm="1">
        <f t="array" ref="AR242">INDEX(Table3[MOT (C)],Table2[[#This Row],[Type Index]])</f>
        <v>75</v>
      </c>
      <c r="AS242" s="1">
        <f>Table2[[#This Row],[DC Resistance @ 20C (Ω/mi)]]/CONVERT(1,"mi","km")</f>
        <v>0.66848039325340014</v>
      </c>
      <c r="AT242" s="1">
        <f>Table2[[#This Row],[Approx Current Carrying Capacity (amps)]]/1000</f>
        <v>0.21</v>
      </c>
      <c r="AU242" s="1">
        <f>Table2[[#This Row],[DC Resistance
@ 20C (Ω/km)]]*(1+Table2[[#This Row],[alpha]]*(Table2[[#This Row],[MOT (C)]]-20))</f>
        <v>0.8170535030559346</v>
      </c>
      <c r="AZ242" s="1"/>
    </row>
    <row r="243" spans="1:52" x14ac:dyDescent="0.25">
      <c r="A243" s="1" t="s">
        <v>5344</v>
      </c>
      <c r="B243" s="1" t="s">
        <v>129</v>
      </c>
      <c r="D243" s="1" t="s">
        <v>129</v>
      </c>
      <c r="N243" s="1">
        <v>0.311</v>
      </c>
      <c r="O243" s="1">
        <v>5956</v>
      </c>
      <c r="P243" s="1">
        <v>1171</v>
      </c>
      <c r="Q243" s="1">
        <v>200</v>
      </c>
      <c r="R243" s="1">
        <v>6.4799999999999996E-3</v>
      </c>
      <c r="S243" s="1">
        <v>1.0980000000000001</v>
      </c>
      <c r="T243" s="1">
        <v>1.1100000000000001</v>
      </c>
      <c r="U243" s="1">
        <v>1.121</v>
      </c>
      <c r="V243" s="1">
        <v>1.1259999999999999</v>
      </c>
      <c r="W243" s="1">
        <v>1.2</v>
      </c>
      <c r="X243" s="1">
        <v>1.232</v>
      </c>
      <c r="Y243" s="1">
        <v>1.262</v>
      </c>
      <c r="Z243" s="1">
        <v>1.2749999999999999</v>
      </c>
      <c r="AA243" s="1">
        <v>0.255</v>
      </c>
      <c r="AB243" s="1">
        <v>0.60899999999999999</v>
      </c>
      <c r="AC243" s="1">
        <v>0.61099999999999999</v>
      </c>
      <c r="AD243" s="1">
        <v>0.309</v>
      </c>
      <c r="AE243" s="1">
        <v>0.1547</v>
      </c>
      <c r="AF243" s="1">
        <v>0.12889999999999999</v>
      </c>
      <c r="AG243" s="1">
        <f>Table2[[#This Row],[DC]]</f>
        <v>1.0980000000000001</v>
      </c>
      <c r="AH243" s="1">
        <f>Table2[[#This Row],[DC Resistance @ 25C (Ω/mi)]]*(1+Table2[[#This Row],[alpha]]*(20-25))</f>
        <v>1.0758149100000001</v>
      </c>
      <c r="AI243" s="1">
        <f>Table2[[#This Row],[Outside Diameter (in)]]</f>
        <v>0.311</v>
      </c>
      <c r="AJ243" s="1">
        <f>Table2[[#This Row],[Geometric Mean
Radius at 60 Cycles (ft)]]</f>
        <v>6.4799999999999996E-3</v>
      </c>
      <c r="AK243" s="1">
        <f>MATCH(Table2[[#This Row],[Type]],Table3[Type],0)</f>
        <v>5</v>
      </c>
      <c r="AL243" s="1" cm="1">
        <f t="array" ref="AL243">INDEX(Table3[alpha],Table2[[#This Row],[Type Index]])</f>
        <v>4.0410000000000003E-3</v>
      </c>
      <c r="AM24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J CU- Copperweld</v>
      </c>
      <c r="AO243" s="1" t="str">
        <f>Table2[[#This Row],[ID]]&amp;IF(ISBLANK(Table2[[#This Row],[Uniqueness]]),""," - "&amp;Table2[[#This Row],[Uniqueness]])</f>
        <v>3 J CU- Copperweld</v>
      </c>
      <c r="AP243" s="1">
        <f>CONVERT(Table2[[#This Row],[GMR (ft)]],"ft","mm")</f>
        <v>1.9751040000000002</v>
      </c>
      <c r="AQ243" s="1">
        <f>CONVERT(Table2[[#This Row],[Outer Diameter (in)]],"in","mm")</f>
        <v>7.8994000000000009</v>
      </c>
      <c r="AR243" s="1" cm="1">
        <f t="array" ref="AR243">INDEX(Table3[MOT (C)],Table2[[#This Row],[Type Index]])</f>
        <v>75</v>
      </c>
      <c r="AS243" s="1">
        <f>Table2[[#This Row],[DC Resistance @ 20C (Ω/mi)]]/CONVERT(1,"mi","km")</f>
        <v>0.66848039325340014</v>
      </c>
      <c r="AT243" s="1">
        <f>Table2[[#This Row],[Approx Current Carrying Capacity (amps)]]/1000</f>
        <v>0.2</v>
      </c>
      <c r="AU243" s="1">
        <f>Table2[[#This Row],[DC Resistance
@ 20C (Ω/km)]]*(1+Table2[[#This Row],[alpha]]*(Table2[[#This Row],[MOT (C)]]-20))</f>
        <v>0.8170535030559346</v>
      </c>
      <c r="AZ243" s="1"/>
    </row>
    <row r="244" spans="1:52" x14ac:dyDescent="0.25">
      <c r="A244" s="1" t="s">
        <v>5344</v>
      </c>
      <c r="B244" s="1" t="s">
        <v>130</v>
      </c>
      <c r="D244" s="1" t="s">
        <v>130</v>
      </c>
      <c r="N244" s="1">
        <v>0.32600000000000001</v>
      </c>
      <c r="O244" s="1">
        <v>4810</v>
      </c>
      <c r="P244" s="1">
        <v>1075</v>
      </c>
      <c r="Q244" s="1">
        <v>210</v>
      </c>
      <c r="R244" s="1">
        <v>6.79E-3</v>
      </c>
      <c r="S244" s="1">
        <v>1.0960000000000001</v>
      </c>
      <c r="T244" s="1">
        <v>1.1020000000000001</v>
      </c>
      <c r="U244" s="1">
        <v>1.107</v>
      </c>
      <c r="V244" s="1">
        <v>1.109</v>
      </c>
      <c r="W244" s="1">
        <v>1.198</v>
      </c>
      <c r="X244" s="1">
        <v>1.2110000000000001</v>
      </c>
      <c r="Y244" s="1">
        <v>1.226</v>
      </c>
      <c r="Z244" s="1">
        <v>1.2290000000000001</v>
      </c>
      <c r="AA244" s="1">
        <v>0.252</v>
      </c>
      <c r="AB244" s="1">
        <v>0.60599999999999998</v>
      </c>
      <c r="AC244" s="1">
        <v>0.60599999999999998</v>
      </c>
      <c r="AD244" s="1">
        <v>0.30599999999999999</v>
      </c>
      <c r="AE244" s="1">
        <v>0.15310000000000001</v>
      </c>
      <c r="AF244" s="1">
        <v>0.1275</v>
      </c>
      <c r="AG244" s="1">
        <f>Table2[[#This Row],[DC]]</f>
        <v>1.0960000000000001</v>
      </c>
      <c r="AH244" s="1">
        <f>Table2[[#This Row],[DC Resistance @ 25C (Ω/mi)]]*(1+Table2[[#This Row],[alpha]]*(20-25))</f>
        <v>1.0738553200000001</v>
      </c>
      <c r="AI244" s="1">
        <f>Table2[[#This Row],[Outside Diameter (in)]]</f>
        <v>0.32600000000000001</v>
      </c>
      <c r="AJ244" s="1">
        <f>Table2[[#This Row],[Geometric Mean
Radius at 60 Cycles (ft)]]</f>
        <v>6.79E-3</v>
      </c>
      <c r="AK244" s="1">
        <f>MATCH(Table2[[#This Row],[Type]],Table3[Type],0)</f>
        <v>5</v>
      </c>
      <c r="AL244" s="1" cm="1">
        <f t="array" ref="AL244">INDEX(Table3[alpha],Table2[[#This Row],[Type Index]])</f>
        <v>4.0410000000000003E-3</v>
      </c>
      <c r="AM24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3A CU- Copperweld</v>
      </c>
      <c r="AO244" s="1" t="str">
        <f>Table2[[#This Row],[ID]]&amp;IF(ISBLANK(Table2[[#This Row],[Uniqueness]]),""," - "&amp;Table2[[#This Row],[Uniqueness]])</f>
        <v>3A CU- Copperweld</v>
      </c>
      <c r="AP244" s="1">
        <f>CONVERT(Table2[[#This Row],[GMR (ft)]],"ft","mm")</f>
        <v>2.0695919999999997</v>
      </c>
      <c r="AQ244" s="1">
        <f>CONVERT(Table2[[#This Row],[Outer Diameter (in)]],"in","mm")</f>
        <v>8.2804000000000002</v>
      </c>
      <c r="AR244" s="1" cm="1">
        <f t="array" ref="AR244">INDEX(Table3[MOT (C)],Table2[[#This Row],[Type Index]])</f>
        <v>75</v>
      </c>
      <c r="AS244" s="1">
        <f>Table2[[#This Row],[DC Resistance @ 20C (Ω/mi)]]/CONVERT(1,"mi","km")</f>
        <v>0.66726276047880373</v>
      </c>
      <c r="AT244" s="1">
        <f>Table2[[#This Row],[Approx Current Carrying Capacity (amps)]]/1000</f>
        <v>0.21</v>
      </c>
      <c r="AU244" s="1">
        <f>Table2[[#This Row],[DC Resistance
@ 20C (Ω/km)]]*(1+Table2[[#This Row],[alpha]]*(Table2[[#This Row],[MOT (C)]]-20))</f>
        <v>0.8155652453090203</v>
      </c>
      <c r="AZ244" s="1"/>
    </row>
    <row r="245" spans="1:52" x14ac:dyDescent="0.25">
      <c r="A245" s="1" t="s">
        <v>5344</v>
      </c>
      <c r="B245" s="1" t="s">
        <v>131</v>
      </c>
      <c r="D245" s="1" t="s">
        <v>131</v>
      </c>
      <c r="N245" s="1">
        <v>0.36599999999999999</v>
      </c>
      <c r="O245" s="9">
        <v>11420</v>
      </c>
      <c r="P245" s="1">
        <v>1584</v>
      </c>
      <c r="Q245" s="1">
        <v>190</v>
      </c>
      <c r="R245" s="1">
        <v>3.9699999999999996E-3</v>
      </c>
      <c r="S245" s="1">
        <v>1.385</v>
      </c>
      <c r="T245" s="1">
        <v>1.4</v>
      </c>
      <c r="U245" s="1">
        <v>1.4139999999999999</v>
      </c>
      <c r="V245" s="1">
        <v>1.423</v>
      </c>
      <c r="W245" s="1">
        <v>1.514</v>
      </c>
      <c r="X245" s="1">
        <v>1.5549999999999999</v>
      </c>
      <c r="Y245" s="1">
        <v>1.5980000000000001</v>
      </c>
      <c r="Z245" s="1">
        <v>1.6160000000000001</v>
      </c>
      <c r="AA245" s="1">
        <v>0.28000000000000003</v>
      </c>
      <c r="AB245" s="1">
        <v>0.55900000000000005</v>
      </c>
      <c r="AC245" s="1">
        <v>0.67100000000000004</v>
      </c>
      <c r="AD245" s="1">
        <v>0.29799999999999999</v>
      </c>
      <c r="AE245" s="1">
        <v>0.1489</v>
      </c>
      <c r="AF245" s="1">
        <v>0.1241</v>
      </c>
      <c r="AG245" s="1">
        <f>Table2[[#This Row],[DC]]</f>
        <v>1.385</v>
      </c>
      <c r="AH245" s="1">
        <f>Table2[[#This Row],[DC Resistance @ 25C (Ω/mi)]]*(1+Table2[[#This Row],[alpha]]*(20-25))</f>
        <v>1.357016075</v>
      </c>
      <c r="AI245" s="1">
        <f>Table2[[#This Row],[Outside Diameter (in)]]</f>
        <v>0.36599999999999999</v>
      </c>
      <c r="AJ245" s="1">
        <f>Table2[[#This Row],[Geometric Mean
Radius at 60 Cycles (ft)]]</f>
        <v>3.9699999999999996E-3</v>
      </c>
      <c r="AK245" s="1">
        <f>MATCH(Table2[[#This Row],[Type]],Table3[Type],0)</f>
        <v>5</v>
      </c>
      <c r="AL245" s="1" cm="1">
        <f t="array" ref="AL245">INDEX(Table3[alpha],Table2[[#This Row],[Type Index]])</f>
        <v>4.0410000000000003E-3</v>
      </c>
      <c r="AM24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4P CU- Copperweld</v>
      </c>
      <c r="AO245" s="1" t="str">
        <f>Table2[[#This Row],[ID]]&amp;IF(ISBLANK(Table2[[#This Row],[Uniqueness]]),""," - "&amp;Table2[[#This Row],[Uniqueness]])</f>
        <v>4P CU- Copperweld</v>
      </c>
      <c r="AP245" s="1">
        <f>CONVERT(Table2[[#This Row],[GMR (ft)]],"ft","mm")</f>
        <v>1.2100559999999998</v>
      </c>
      <c r="AQ245" s="1">
        <f>CONVERT(Table2[[#This Row],[Outer Diameter (in)]],"in","mm")</f>
        <v>9.2964000000000002</v>
      </c>
      <c r="AR245" s="1" cm="1">
        <f t="array" ref="AR245">INDEX(Table3[MOT (C)],Table2[[#This Row],[Type Index]])</f>
        <v>75</v>
      </c>
      <c r="AS245" s="1">
        <f>Table2[[#This Row],[DC Resistance @ 20C (Ω/mi)]]/CONVERT(1,"mi","km")</f>
        <v>0.8432106964079773</v>
      </c>
      <c r="AT245" s="1">
        <f>Table2[[#This Row],[Approx Current Carrying Capacity (amps)]]/1000</f>
        <v>0.19</v>
      </c>
      <c r="AU245" s="1">
        <f>Table2[[#This Row],[DC Resistance
@ 20C (Ω/km)]]*(1+Table2[[#This Row],[alpha]]*(Table2[[#This Row],[MOT (C)]]-20))</f>
        <v>1.0306184897381323</v>
      </c>
      <c r="AZ245" s="1"/>
    </row>
    <row r="246" spans="1:52" x14ac:dyDescent="0.25">
      <c r="A246" s="1" t="s">
        <v>5344</v>
      </c>
      <c r="B246" s="1" t="s">
        <v>132</v>
      </c>
      <c r="D246" s="1" t="s">
        <v>132</v>
      </c>
      <c r="N246" s="1">
        <v>0.32800000000000001</v>
      </c>
      <c r="O246" s="1">
        <v>8460</v>
      </c>
      <c r="P246" s="1">
        <v>1267</v>
      </c>
      <c r="Q246" s="1">
        <v>180</v>
      </c>
      <c r="R246" s="1">
        <v>4.5100000000000001E-3</v>
      </c>
      <c r="S246" s="1">
        <v>1.385</v>
      </c>
      <c r="T246" s="1">
        <v>1.399</v>
      </c>
      <c r="U246" s="1">
        <v>1.413</v>
      </c>
      <c r="V246" s="1">
        <v>1.42</v>
      </c>
      <c r="W246" s="1">
        <v>1.514</v>
      </c>
      <c r="X246" s="1">
        <v>1.554</v>
      </c>
      <c r="Y246" s="1">
        <v>1.593</v>
      </c>
      <c r="Z246" s="1">
        <v>1.61</v>
      </c>
      <c r="AA246" s="1">
        <v>0.27300000000000002</v>
      </c>
      <c r="AB246" s="1">
        <v>0.54600000000000004</v>
      </c>
      <c r="AC246" s="1">
        <v>0.65500000000000003</v>
      </c>
      <c r="AD246" s="1">
        <v>0.30599999999999999</v>
      </c>
      <c r="AE246" s="1">
        <v>0.15279999999999999</v>
      </c>
      <c r="AF246" s="1">
        <v>0.12740000000000001</v>
      </c>
      <c r="AG246" s="1">
        <f>Table2[[#This Row],[DC]]</f>
        <v>1.385</v>
      </c>
      <c r="AH246" s="1">
        <f>Table2[[#This Row],[DC Resistance @ 25C (Ω/mi)]]*(1+Table2[[#This Row],[alpha]]*(20-25))</f>
        <v>1.357016075</v>
      </c>
      <c r="AI246" s="1">
        <f>Table2[[#This Row],[Outside Diameter (in)]]</f>
        <v>0.32800000000000001</v>
      </c>
      <c r="AJ246" s="1">
        <f>Table2[[#This Row],[Geometric Mean
Radius at 60 Cycles (ft)]]</f>
        <v>4.5100000000000001E-3</v>
      </c>
      <c r="AK246" s="1">
        <f>MATCH(Table2[[#This Row],[Type]],Table3[Type],0)</f>
        <v>5</v>
      </c>
      <c r="AL246" s="1" cm="1">
        <f t="array" ref="AL246">INDEX(Table3[alpha],Table2[[#This Row],[Type Index]])</f>
        <v>4.0410000000000003E-3</v>
      </c>
      <c r="AM24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4N CU- Copperweld</v>
      </c>
      <c r="AO246" s="1" t="str">
        <f>Table2[[#This Row],[ID]]&amp;IF(ISBLANK(Table2[[#This Row],[Uniqueness]]),""," - "&amp;Table2[[#This Row],[Uniqueness]])</f>
        <v>4N CU- Copperweld</v>
      </c>
      <c r="AP246" s="1">
        <f>CONVERT(Table2[[#This Row],[GMR (ft)]],"ft","mm")</f>
        <v>1.3746480000000001</v>
      </c>
      <c r="AQ246" s="1">
        <f>CONVERT(Table2[[#This Row],[Outer Diameter (in)]],"in","mm")</f>
        <v>8.3312000000000008</v>
      </c>
      <c r="AR246" s="1" cm="1">
        <f t="array" ref="AR246">INDEX(Table3[MOT (C)],Table2[[#This Row],[Type Index]])</f>
        <v>75</v>
      </c>
      <c r="AS246" s="1">
        <f>Table2[[#This Row],[DC Resistance @ 20C (Ω/mi)]]/CONVERT(1,"mi","km")</f>
        <v>0.8432106964079773</v>
      </c>
      <c r="AT246" s="1">
        <f>Table2[[#This Row],[Approx Current Carrying Capacity (amps)]]/1000</f>
        <v>0.18</v>
      </c>
      <c r="AU246" s="1">
        <f>Table2[[#This Row],[DC Resistance
@ 20C (Ω/km)]]*(1+Table2[[#This Row],[alpha]]*(Table2[[#This Row],[MOT (C)]]-20))</f>
        <v>1.0306184897381323</v>
      </c>
      <c r="AZ246" s="1"/>
    </row>
    <row r="247" spans="1:52" x14ac:dyDescent="0.25">
      <c r="A247" s="1" t="s">
        <v>5344</v>
      </c>
      <c r="B247" s="1" t="s">
        <v>133</v>
      </c>
      <c r="D247" s="1" t="s">
        <v>133</v>
      </c>
      <c r="N247" s="1">
        <v>0.34799999999999998</v>
      </c>
      <c r="O247" s="1">
        <v>7340</v>
      </c>
      <c r="P247" s="1">
        <v>1191</v>
      </c>
      <c r="Q247" s="1">
        <v>190</v>
      </c>
      <c r="R247" s="1">
        <v>5.8599999999999998E-3</v>
      </c>
      <c r="S247" s="1">
        <v>1.3819999999999999</v>
      </c>
      <c r="T247" s="1">
        <v>1.389</v>
      </c>
      <c r="U247" s="1">
        <v>1.3959999999999999</v>
      </c>
      <c r="V247" s="1">
        <v>1.399</v>
      </c>
      <c r="W247" s="1">
        <v>1.5109999999999999</v>
      </c>
      <c r="X247" s="1">
        <v>1.5289999999999999</v>
      </c>
      <c r="Y247" s="1">
        <v>1.544</v>
      </c>
      <c r="Z247" s="1">
        <v>1.542</v>
      </c>
      <c r="AA247" s="1">
        <v>0.26200000000000001</v>
      </c>
      <c r="AB247" s="1">
        <v>0.52300000000000002</v>
      </c>
      <c r="AC247" s="1">
        <v>0.628</v>
      </c>
      <c r="AD247" s="1">
        <v>0.30099999999999999</v>
      </c>
      <c r="AE247" s="1">
        <v>0.1507</v>
      </c>
      <c r="AF247" s="1">
        <v>0.12559999999999999</v>
      </c>
      <c r="AG247" s="1">
        <f>Table2[[#This Row],[DC]]</f>
        <v>1.3819999999999999</v>
      </c>
      <c r="AH247" s="1">
        <f>Table2[[#This Row],[DC Resistance @ 25C (Ω/mi)]]*(1+Table2[[#This Row],[alpha]]*(20-25))</f>
        <v>1.3540766899999999</v>
      </c>
      <c r="AI247" s="1">
        <f>Table2[[#This Row],[Outside Diameter (in)]]</f>
        <v>0.34799999999999998</v>
      </c>
      <c r="AJ247" s="1">
        <f>Table2[[#This Row],[Geometric Mean
Radius at 60 Cycles (ft)]]</f>
        <v>5.8599999999999998E-3</v>
      </c>
      <c r="AK247" s="1">
        <f>MATCH(Table2[[#This Row],[Type]],Table3[Type],0)</f>
        <v>5</v>
      </c>
      <c r="AL247" s="1" cm="1">
        <f t="array" ref="AL247">INDEX(Table3[alpha],Table2[[#This Row],[Type Index]])</f>
        <v>4.0410000000000003E-3</v>
      </c>
      <c r="AM24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4D CU- Copperweld</v>
      </c>
      <c r="AO247" s="1" t="str">
        <f>Table2[[#This Row],[ID]]&amp;IF(ISBLANK(Table2[[#This Row],[Uniqueness]]),""," - "&amp;Table2[[#This Row],[Uniqueness]])</f>
        <v>4D CU- Copperweld</v>
      </c>
      <c r="AP247" s="1">
        <f>CONVERT(Table2[[#This Row],[GMR (ft)]],"ft","mm")</f>
        <v>1.7861280000000002</v>
      </c>
      <c r="AQ247" s="1">
        <f>CONVERT(Table2[[#This Row],[Outer Diameter (in)]],"in","mm")</f>
        <v>8.8391999999999999</v>
      </c>
      <c r="AR247" s="1" cm="1">
        <f t="array" ref="AR247">INDEX(Table3[MOT (C)],Table2[[#This Row],[Type Index]])</f>
        <v>75</v>
      </c>
      <c r="AS247" s="1">
        <f>Table2[[#This Row],[DC Resistance @ 20C (Ω/mi)]]/CONVERT(1,"mi","km")</f>
        <v>0.84138424724608274</v>
      </c>
      <c r="AT247" s="1">
        <f>Table2[[#This Row],[Approx Current Carrying Capacity (amps)]]/1000</f>
        <v>0.19</v>
      </c>
      <c r="AU247" s="1">
        <f>Table2[[#This Row],[DC Resistance
@ 20C (Ω/km)]]*(1+Table2[[#This Row],[alpha]]*(Table2[[#This Row],[MOT (C)]]-20))</f>
        <v>1.028386103117761</v>
      </c>
      <c r="AZ247" s="1"/>
    </row>
    <row r="248" spans="1:52" x14ac:dyDescent="0.25">
      <c r="A248" s="1" t="s">
        <v>5344</v>
      </c>
      <c r="B248" s="1" t="s">
        <v>134</v>
      </c>
      <c r="D248" s="1" t="s">
        <v>134</v>
      </c>
      <c r="N248" s="1">
        <v>0.28999999999999998</v>
      </c>
      <c r="O248" s="1">
        <v>3938</v>
      </c>
      <c r="P248" s="1">
        <v>853</v>
      </c>
      <c r="Q248" s="1">
        <v>180</v>
      </c>
      <c r="R248" s="1">
        <v>6.0400000000000002E-3</v>
      </c>
      <c r="S248" s="1">
        <v>1.3819999999999999</v>
      </c>
      <c r="T248" s="1">
        <v>1.3879999999999999</v>
      </c>
      <c r="U248" s="1">
        <v>1.393</v>
      </c>
      <c r="V248" s="1">
        <v>1.395</v>
      </c>
      <c r="W248" s="1">
        <v>1.5109999999999999</v>
      </c>
      <c r="X248" s="1">
        <v>1.5249999999999999</v>
      </c>
      <c r="Y248" s="1">
        <v>1.54</v>
      </c>
      <c r="Z248" s="1">
        <v>1.5449999999999999</v>
      </c>
      <c r="AA248" s="1">
        <v>0.25800000000000001</v>
      </c>
      <c r="AB248" s="1">
        <v>0.51700000000000002</v>
      </c>
      <c r="AC248" s="1">
        <v>0.62</v>
      </c>
      <c r="AD248" s="1">
        <v>0.316</v>
      </c>
      <c r="AE248" s="1">
        <v>0.15720000000000001</v>
      </c>
      <c r="AF248" s="1">
        <v>0.13100000000000001</v>
      </c>
      <c r="AG248" s="1">
        <f>Table2[[#This Row],[DC]]</f>
        <v>1.3819999999999999</v>
      </c>
      <c r="AH248" s="1">
        <f>Table2[[#This Row],[DC Resistance @ 25C (Ω/mi)]]*(1+Table2[[#This Row],[alpha]]*(20-25))</f>
        <v>1.3540766899999999</v>
      </c>
      <c r="AI248" s="1">
        <f>Table2[[#This Row],[Outside Diameter (in)]]</f>
        <v>0.28999999999999998</v>
      </c>
      <c r="AJ248" s="1">
        <f>Table2[[#This Row],[Geometric Mean
Radius at 60 Cycles (ft)]]</f>
        <v>6.0400000000000002E-3</v>
      </c>
      <c r="AK248" s="1">
        <f>MATCH(Table2[[#This Row],[Type]],Table3[Type],0)</f>
        <v>5</v>
      </c>
      <c r="AL248" s="1" cm="1">
        <f t="array" ref="AL248">INDEX(Table3[alpha],Table2[[#This Row],[Type Index]])</f>
        <v>4.0410000000000003E-3</v>
      </c>
      <c r="AM24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4A CU- Copperweld</v>
      </c>
      <c r="AO248" s="1" t="str">
        <f>Table2[[#This Row],[ID]]&amp;IF(ISBLANK(Table2[[#This Row],[Uniqueness]]),""," - "&amp;Table2[[#This Row],[Uniqueness]])</f>
        <v>4A CU- Copperweld</v>
      </c>
      <c r="AP248" s="1">
        <f>CONVERT(Table2[[#This Row],[GMR (ft)]],"ft","mm")</f>
        <v>1.840992</v>
      </c>
      <c r="AQ248" s="1">
        <f>CONVERT(Table2[[#This Row],[Outer Diameter (in)]],"in","mm")</f>
        <v>7.3660000000000005</v>
      </c>
      <c r="AR248" s="1" cm="1">
        <f t="array" ref="AR248">INDEX(Table3[MOT (C)],Table2[[#This Row],[Type Index]])</f>
        <v>75</v>
      </c>
      <c r="AS248" s="1">
        <f>Table2[[#This Row],[DC Resistance @ 20C (Ω/mi)]]/CONVERT(1,"mi","km")</f>
        <v>0.84138424724608274</v>
      </c>
      <c r="AT248" s="1">
        <f>Table2[[#This Row],[Approx Current Carrying Capacity (amps)]]/1000</f>
        <v>0.18</v>
      </c>
      <c r="AU248" s="1">
        <f>Table2[[#This Row],[DC Resistance
@ 20C (Ω/km)]]*(1+Table2[[#This Row],[alpha]]*(Table2[[#This Row],[MOT (C)]]-20))</f>
        <v>1.028386103117761</v>
      </c>
      <c r="AZ248" s="1"/>
    </row>
    <row r="249" spans="1:52" x14ac:dyDescent="0.25">
      <c r="A249" s="1" t="s">
        <v>5344</v>
      </c>
      <c r="B249" s="1" t="s">
        <v>135</v>
      </c>
      <c r="D249" s="1" t="s">
        <v>135</v>
      </c>
      <c r="N249" s="1">
        <v>0.32600000000000001</v>
      </c>
      <c r="O249" s="1">
        <v>9311</v>
      </c>
      <c r="P249" s="1">
        <v>1240</v>
      </c>
      <c r="Q249" s="1">
        <v>160</v>
      </c>
      <c r="R249" s="1">
        <v>3.5300000000000002E-3</v>
      </c>
      <c r="S249" s="1">
        <v>1.7470000000000001</v>
      </c>
      <c r="T249" s="1">
        <v>1.762</v>
      </c>
      <c r="U249" s="1">
        <v>1.776</v>
      </c>
      <c r="V249" s="1">
        <v>1.7849999999999999</v>
      </c>
      <c r="W249" s="1">
        <v>1.909</v>
      </c>
      <c r="X249" s="1">
        <v>1.954</v>
      </c>
      <c r="Y249" s="1">
        <v>2</v>
      </c>
      <c r="Z249" s="1">
        <v>2.02</v>
      </c>
      <c r="AA249" s="1">
        <v>0.28499999999999998</v>
      </c>
      <c r="AB249" s="1">
        <v>0.57099999999999995</v>
      </c>
      <c r="AC249" s="1">
        <v>0.68500000000000005</v>
      </c>
      <c r="AD249" s="1">
        <v>0.30599999999999999</v>
      </c>
      <c r="AE249" s="1">
        <v>0.15310000000000001</v>
      </c>
      <c r="AF249" s="1">
        <v>0.1275</v>
      </c>
      <c r="AG249" s="1">
        <f>Table2[[#This Row],[DC]]</f>
        <v>1.7470000000000001</v>
      </c>
      <c r="AH249" s="1">
        <f>Table2[[#This Row],[DC Resistance @ 25C (Ω/mi)]]*(1+Table2[[#This Row],[alpha]]*(20-25))</f>
        <v>1.711701865</v>
      </c>
      <c r="AI249" s="1">
        <f>Table2[[#This Row],[Outside Diameter (in)]]</f>
        <v>0.32600000000000001</v>
      </c>
      <c r="AJ249" s="1">
        <f>Table2[[#This Row],[Geometric Mean
Radius at 60 Cycles (ft)]]</f>
        <v>3.5300000000000002E-3</v>
      </c>
      <c r="AK249" s="1">
        <f>MATCH(Table2[[#This Row],[Type]],Table3[Type],0)</f>
        <v>5</v>
      </c>
      <c r="AL249" s="1" cm="1">
        <f t="array" ref="AL249">INDEX(Table3[alpha],Table2[[#This Row],[Type Index]])</f>
        <v>4.0410000000000003E-3</v>
      </c>
      <c r="AM24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5P CU- Copperweld</v>
      </c>
      <c r="AO249" s="1" t="str">
        <f>Table2[[#This Row],[ID]]&amp;IF(ISBLANK(Table2[[#This Row],[Uniqueness]]),""," - "&amp;Table2[[#This Row],[Uniqueness]])</f>
        <v>5P CU- Copperweld</v>
      </c>
      <c r="AP249" s="1">
        <f>CONVERT(Table2[[#This Row],[GMR (ft)]],"ft","mm")</f>
        <v>1.075944</v>
      </c>
      <c r="AQ249" s="1">
        <f>CONVERT(Table2[[#This Row],[Outer Diameter (in)]],"in","mm")</f>
        <v>8.2804000000000002</v>
      </c>
      <c r="AR249" s="1" cm="1">
        <f t="array" ref="AR249">INDEX(Table3[MOT (C)],Table2[[#This Row],[Type Index]])</f>
        <v>75</v>
      </c>
      <c r="AS249" s="1">
        <f>Table2[[#This Row],[DC Resistance @ 20C (Ω/mi)]]/CONVERT(1,"mi","km")</f>
        <v>1.063602228609918</v>
      </c>
      <c r="AT249" s="1">
        <f>Table2[[#This Row],[Approx Current Carrying Capacity (amps)]]/1000</f>
        <v>0.16</v>
      </c>
      <c r="AU249" s="1">
        <f>Table2[[#This Row],[DC Resistance
@ 20C (Ω/km)]]*(1+Table2[[#This Row],[alpha]]*(Table2[[#This Row],[MOT (C)]]-20))</f>
        <v>1.2999931419296156</v>
      </c>
      <c r="AZ249" s="1"/>
    </row>
    <row r="250" spans="1:52" x14ac:dyDescent="0.25">
      <c r="A250" s="1" t="s">
        <v>5344</v>
      </c>
      <c r="B250" s="1" t="s">
        <v>136</v>
      </c>
      <c r="D250" s="1" t="s">
        <v>136</v>
      </c>
      <c r="N250" s="1">
        <v>0.31</v>
      </c>
      <c r="O250" s="1">
        <v>6035</v>
      </c>
      <c r="P250" s="1">
        <v>944</v>
      </c>
      <c r="Q250" s="1">
        <v>160</v>
      </c>
      <c r="R250" s="1">
        <v>5.0400000000000002E-3</v>
      </c>
      <c r="S250" s="1">
        <v>1.742</v>
      </c>
      <c r="T250" s="1">
        <v>1.7490000000000001</v>
      </c>
      <c r="U250" s="1">
        <v>1.756</v>
      </c>
      <c r="V250" s="1">
        <v>1.7589999999999999</v>
      </c>
      <c r="W250" s="1">
        <v>1.905</v>
      </c>
      <c r="X250" s="1">
        <v>1.9239999999999999</v>
      </c>
      <c r="Y250" s="1">
        <v>1.9410000000000001</v>
      </c>
      <c r="Z250" s="1">
        <v>1.9390000000000001</v>
      </c>
      <c r="AA250" s="1">
        <v>0.26800000000000002</v>
      </c>
      <c r="AB250" s="1">
        <v>0.53500000000000003</v>
      </c>
      <c r="AC250" s="1">
        <v>0.64200000000000002</v>
      </c>
      <c r="AD250" s="1">
        <v>0.31</v>
      </c>
      <c r="AE250" s="1">
        <v>0.15479999999999999</v>
      </c>
      <c r="AF250" s="1">
        <v>0.129</v>
      </c>
      <c r="AG250" s="1">
        <f>Table2[[#This Row],[DC]]</f>
        <v>1.742</v>
      </c>
      <c r="AH250" s="1">
        <f>Table2[[#This Row],[DC Resistance @ 25C (Ω/mi)]]*(1+Table2[[#This Row],[alpha]]*(20-25))</f>
        <v>1.7068028899999999</v>
      </c>
      <c r="AI250" s="1">
        <f>Table2[[#This Row],[Outside Diameter (in)]]</f>
        <v>0.31</v>
      </c>
      <c r="AJ250" s="1">
        <f>Table2[[#This Row],[Geometric Mean
Radius at 60 Cycles (ft)]]</f>
        <v>5.0400000000000002E-3</v>
      </c>
      <c r="AK250" s="1">
        <f>MATCH(Table2[[#This Row],[Type]],Table3[Type],0)</f>
        <v>5</v>
      </c>
      <c r="AL250" s="1" cm="1">
        <f t="array" ref="AL250">INDEX(Table3[alpha],Table2[[#This Row],[Type Index]])</f>
        <v>4.0410000000000003E-3</v>
      </c>
      <c r="AM25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5D CU- Copperweld</v>
      </c>
      <c r="AO250" s="1" t="str">
        <f>Table2[[#This Row],[ID]]&amp;IF(ISBLANK(Table2[[#This Row],[Uniqueness]]),""," - "&amp;Table2[[#This Row],[Uniqueness]])</f>
        <v>5D CU- Copperweld</v>
      </c>
      <c r="AP250" s="1">
        <f>CONVERT(Table2[[#This Row],[GMR (ft)]],"ft","mm")</f>
        <v>1.536192</v>
      </c>
      <c r="AQ250" s="1">
        <f>CONVERT(Table2[[#This Row],[Outer Diameter (in)]],"in","mm")</f>
        <v>7.8740000000000006</v>
      </c>
      <c r="AR250" s="1" cm="1">
        <f t="array" ref="AR250">INDEX(Table3[MOT (C)],Table2[[#This Row],[Type Index]])</f>
        <v>75</v>
      </c>
      <c r="AS250" s="1">
        <f>Table2[[#This Row],[DC Resistance @ 20C (Ω/mi)]]/CONVERT(1,"mi","km")</f>
        <v>1.0605581466734271</v>
      </c>
      <c r="AT250" s="1">
        <f>Table2[[#This Row],[Approx Current Carrying Capacity (amps)]]/1000</f>
        <v>0.16</v>
      </c>
      <c r="AU250" s="1">
        <f>Table2[[#This Row],[DC Resistance
@ 20C (Ω/km)]]*(1+Table2[[#This Row],[alpha]]*(Table2[[#This Row],[MOT (C)]]-20))</f>
        <v>1.2962724975623297</v>
      </c>
      <c r="AZ250" s="1"/>
    </row>
    <row r="251" spans="1:52" x14ac:dyDescent="0.25">
      <c r="A251" s="1" t="s">
        <v>5344</v>
      </c>
      <c r="B251" s="1" t="s">
        <v>137</v>
      </c>
      <c r="D251" s="1" t="s">
        <v>137</v>
      </c>
      <c r="N251" s="1">
        <v>0.25800000000000001</v>
      </c>
      <c r="O251" s="1">
        <v>3193</v>
      </c>
      <c r="P251" s="1">
        <v>675</v>
      </c>
      <c r="Q251" s="1">
        <v>160</v>
      </c>
      <c r="R251" s="1">
        <v>5.3800000000000002E-3</v>
      </c>
      <c r="S251" s="1">
        <v>1.742</v>
      </c>
      <c r="T251" s="1">
        <v>1.748</v>
      </c>
      <c r="U251" s="1">
        <v>1.7529999999999999</v>
      </c>
      <c r="V251" s="1">
        <v>1.7549999999999999</v>
      </c>
      <c r="W251" s="1">
        <v>1.905</v>
      </c>
      <c r="X251" s="1">
        <v>1.92</v>
      </c>
      <c r="Y251" s="1">
        <v>1.9379999999999999</v>
      </c>
      <c r="Z251" s="1">
        <v>1.9410000000000001</v>
      </c>
      <c r="AA251" s="1">
        <v>0.26400000000000001</v>
      </c>
      <c r="AB251" s="1">
        <v>0.52800000000000002</v>
      </c>
      <c r="AC251" s="1">
        <v>0.63400000000000001</v>
      </c>
      <c r="AD251" s="1">
        <v>0.32300000000000001</v>
      </c>
      <c r="AE251" s="1">
        <v>0.15140000000000001</v>
      </c>
      <c r="AF251" s="1">
        <v>0.1245</v>
      </c>
      <c r="AG251" s="1">
        <f>Table2[[#This Row],[DC]]</f>
        <v>1.742</v>
      </c>
      <c r="AH251" s="1">
        <f>Table2[[#This Row],[DC Resistance @ 25C (Ω/mi)]]*(1+Table2[[#This Row],[alpha]]*(20-25))</f>
        <v>1.7068028899999999</v>
      </c>
      <c r="AI251" s="1">
        <f>Table2[[#This Row],[Outside Diameter (in)]]</f>
        <v>0.25800000000000001</v>
      </c>
      <c r="AJ251" s="1">
        <f>Table2[[#This Row],[Geometric Mean
Radius at 60 Cycles (ft)]]</f>
        <v>5.3800000000000002E-3</v>
      </c>
      <c r="AK251" s="1">
        <f>MATCH(Table2[[#This Row],[Type]],Table3[Type],0)</f>
        <v>5</v>
      </c>
      <c r="AL251" s="1" cm="1">
        <f t="array" ref="AL251">INDEX(Table3[alpha],Table2[[#This Row],[Type Index]])</f>
        <v>4.0410000000000003E-3</v>
      </c>
      <c r="AM25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5A CU- Copperweld</v>
      </c>
      <c r="AO251" s="1" t="str">
        <f>Table2[[#This Row],[ID]]&amp;IF(ISBLANK(Table2[[#This Row],[Uniqueness]]),""," - "&amp;Table2[[#This Row],[Uniqueness]])</f>
        <v>5A CU- Copperweld</v>
      </c>
      <c r="AP251" s="1">
        <f>CONVERT(Table2[[#This Row],[GMR (ft)]],"ft","mm")</f>
        <v>1.6398239999999999</v>
      </c>
      <c r="AQ251" s="1">
        <f>CONVERT(Table2[[#This Row],[Outer Diameter (in)]],"in","mm")</f>
        <v>6.5532000000000004</v>
      </c>
      <c r="AR251" s="1" cm="1">
        <f t="array" ref="AR251">INDEX(Table3[MOT (C)],Table2[[#This Row],[Type Index]])</f>
        <v>75</v>
      </c>
      <c r="AS251" s="1">
        <f>Table2[[#This Row],[DC Resistance @ 20C (Ω/mi)]]/CONVERT(1,"mi","km")</f>
        <v>1.0605581466734271</v>
      </c>
      <c r="AT251" s="1">
        <f>Table2[[#This Row],[Approx Current Carrying Capacity (amps)]]/1000</f>
        <v>0.16</v>
      </c>
      <c r="AU251" s="1">
        <f>Table2[[#This Row],[DC Resistance
@ 20C (Ω/km)]]*(1+Table2[[#This Row],[alpha]]*(Table2[[#This Row],[MOT (C)]]-20))</f>
        <v>1.2962724975623297</v>
      </c>
      <c r="AZ251" s="1"/>
    </row>
    <row r="252" spans="1:52" x14ac:dyDescent="0.25">
      <c r="A252" s="1" t="s">
        <v>5344</v>
      </c>
      <c r="B252" s="1" t="s">
        <v>138</v>
      </c>
      <c r="D252" s="1" t="s">
        <v>138</v>
      </c>
      <c r="N252" s="1">
        <v>0.27600000000000002</v>
      </c>
      <c r="O252" s="1">
        <v>4942</v>
      </c>
      <c r="P252" s="1">
        <v>749</v>
      </c>
      <c r="Q252" s="1">
        <v>140</v>
      </c>
      <c r="R252" s="1">
        <v>4.4900000000000001E-3</v>
      </c>
      <c r="S252" s="1">
        <v>2.2000000000000002</v>
      </c>
      <c r="T252" s="1">
        <v>2.21</v>
      </c>
      <c r="U252" s="1">
        <v>2.21</v>
      </c>
      <c r="V252" s="1">
        <v>2.2200000000000002</v>
      </c>
      <c r="W252" s="1">
        <v>2.4</v>
      </c>
      <c r="X252" s="1">
        <v>2.42</v>
      </c>
      <c r="Y252" s="1">
        <v>2.44</v>
      </c>
      <c r="Z252" s="1">
        <v>2.44</v>
      </c>
      <c r="AA252" s="1">
        <v>0.27300000000000002</v>
      </c>
      <c r="AB252" s="1">
        <v>0.54700000000000004</v>
      </c>
      <c r="AC252" s="1">
        <v>0.55500000000000005</v>
      </c>
      <c r="AD252" s="1">
        <v>0.318</v>
      </c>
      <c r="AE252" s="1">
        <v>0.159</v>
      </c>
      <c r="AF252" s="1">
        <v>0.13250000000000001</v>
      </c>
      <c r="AG252" s="1">
        <f>Table2[[#This Row],[DC]]</f>
        <v>2.2000000000000002</v>
      </c>
      <c r="AH252" s="1">
        <f>Table2[[#This Row],[DC Resistance @ 25C (Ω/mi)]]*(1+Table2[[#This Row],[alpha]]*(20-25))</f>
        <v>2.1555490000000002</v>
      </c>
      <c r="AI252" s="1">
        <f>Table2[[#This Row],[Outside Diameter (in)]]</f>
        <v>0.27600000000000002</v>
      </c>
      <c r="AJ252" s="1">
        <f>Table2[[#This Row],[Geometric Mean
Radius at 60 Cycles (ft)]]</f>
        <v>4.4900000000000001E-3</v>
      </c>
      <c r="AK252" s="1">
        <f>MATCH(Table2[[#This Row],[Type]],Table3[Type],0)</f>
        <v>5</v>
      </c>
      <c r="AL252" s="1" cm="1">
        <f t="array" ref="AL252">INDEX(Table3[alpha],Table2[[#This Row],[Type Index]])</f>
        <v>4.0410000000000003E-3</v>
      </c>
      <c r="AM25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6D CU- Copperweld</v>
      </c>
      <c r="AO252" s="1" t="str">
        <f>Table2[[#This Row],[ID]]&amp;IF(ISBLANK(Table2[[#This Row],[Uniqueness]]),""," - "&amp;Table2[[#This Row],[Uniqueness]])</f>
        <v>6D CU- Copperweld</v>
      </c>
      <c r="AP252" s="1">
        <f>CONVERT(Table2[[#This Row],[GMR (ft)]],"ft","mm")</f>
        <v>1.368552</v>
      </c>
      <c r="AQ252" s="1">
        <f>CONVERT(Table2[[#This Row],[Outer Diameter (in)]],"in","mm")</f>
        <v>7.0103999999999997</v>
      </c>
      <c r="AR252" s="1" cm="1">
        <f t="array" ref="AR252">INDEX(Table3[MOT (C)],Table2[[#This Row],[Type Index]])</f>
        <v>75</v>
      </c>
      <c r="AS252" s="1">
        <f>Table2[[#This Row],[DC Resistance @ 20C (Ω/mi)]]/CONVERT(1,"mi","km")</f>
        <v>1.3393960520559931</v>
      </c>
      <c r="AT252" s="1">
        <f>Table2[[#This Row],[Approx Current Carrying Capacity (amps)]]/1000</f>
        <v>0.14000000000000001</v>
      </c>
      <c r="AU252" s="1">
        <f>Table2[[#This Row],[DC Resistance
@ 20C (Ω/km)]]*(1+Table2[[#This Row],[alpha]]*(Table2[[#This Row],[MOT (C)]]-20))</f>
        <v>1.637083521605698</v>
      </c>
      <c r="AZ252" s="1"/>
    </row>
    <row r="253" spans="1:52" x14ac:dyDescent="0.25">
      <c r="A253" s="1" t="s">
        <v>5344</v>
      </c>
      <c r="B253" s="1" t="s">
        <v>139</v>
      </c>
      <c r="D253" s="1" t="s">
        <v>139</v>
      </c>
      <c r="N253" s="1">
        <v>0.23</v>
      </c>
      <c r="O253" s="1">
        <v>2585</v>
      </c>
      <c r="P253" s="1">
        <v>536</v>
      </c>
      <c r="Q253" s="1">
        <v>140</v>
      </c>
      <c r="R253" s="1">
        <v>4.79E-3</v>
      </c>
      <c r="S253" s="1">
        <v>2.2000000000000002</v>
      </c>
      <c r="T253" s="1">
        <v>2.2000000000000002</v>
      </c>
      <c r="U253" s="1">
        <v>2.21</v>
      </c>
      <c r="V253" s="1">
        <v>2.21</v>
      </c>
      <c r="W253" s="1">
        <v>2.4</v>
      </c>
      <c r="X253" s="1">
        <v>2.42</v>
      </c>
      <c r="Y253" s="1">
        <v>2.44</v>
      </c>
      <c r="Z253" s="1">
        <v>2.44</v>
      </c>
      <c r="AA253" s="1">
        <v>0.27</v>
      </c>
      <c r="AB253" s="1">
        <v>0.54</v>
      </c>
      <c r="AC253" s="1">
        <v>0.64800000000000002</v>
      </c>
      <c r="AD253" s="1">
        <v>0.33100000000000002</v>
      </c>
      <c r="AE253" s="1">
        <v>0.16550000000000001</v>
      </c>
      <c r="AF253" s="1">
        <v>0.13789999999999999</v>
      </c>
      <c r="AG253" s="1">
        <f>Table2[[#This Row],[DC]]</f>
        <v>2.2000000000000002</v>
      </c>
      <c r="AH253" s="1">
        <f>Table2[[#This Row],[DC Resistance @ 25C (Ω/mi)]]*(1+Table2[[#This Row],[alpha]]*(20-25))</f>
        <v>2.1555490000000002</v>
      </c>
      <c r="AI253" s="1">
        <f>Table2[[#This Row],[Outside Diameter (in)]]</f>
        <v>0.23</v>
      </c>
      <c r="AJ253" s="1">
        <f>Table2[[#This Row],[Geometric Mean
Radius at 60 Cycles (ft)]]</f>
        <v>4.79E-3</v>
      </c>
      <c r="AK253" s="1">
        <f>MATCH(Table2[[#This Row],[Type]],Table3[Type],0)</f>
        <v>5</v>
      </c>
      <c r="AL253" s="1" cm="1">
        <f t="array" ref="AL253">INDEX(Table3[alpha],Table2[[#This Row],[Type Index]])</f>
        <v>4.0410000000000003E-3</v>
      </c>
      <c r="AM25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6A CU- Copperweld</v>
      </c>
      <c r="AO253" s="1" t="str">
        <f>Table2[[#This Row],[ID]]&amp;IF(ISBLANK(Table2[[#This Row],[Uniqueness]]),""," - "&amp;Table2[[#This Row],[Uniqueness]])</f>
        <v>6A CU- Copperweld</v>
      </c>
      <c r="AP253" s="1">
        <f>CONVERT(Table2[[#This Row],[GMR (ft)]],"ft","mm")</f>
        <v>1.459992</v>
      </c>
      <c r="AQ253" s="1">
        <f>CONVERT(Table2[[#This Row],[Outer Diameter (in)]],"in","mm")</f>
        <v>5.8419999999999996</v>
      </c>
      <c r="AR253" s="1" cm="1">
        <f t="array" ref="AR253">INDEX(Table3[MOT (C)],Table2[[#This Row],[Type Index]])</f>
        <v>75</v>
      </c>
      <c r="AS253" s="1">
        <f>Table2[[#This Row],[DC Resistance @ 20C (Ω/mi)]]/CONVERT(1,"mi","km")</f>
        <v>1.3393960520559931</v>
      </c>
      <c r="AT253" s="1">
        <f>Table2[[#This Row],[Approx Current Carrying Capacity (amps)]]/1000</f>
        <v>0.14000000000000001</v>
      </c>
      <c r="AU253" s="1">
        <f>Table2[[#This Row],[DC Resistance
@ 20C (Ω/km)]]*(1+Table2[[#This Row],[alpha]]*(Table2[[#This Row],[MOT (C)]]-20))</f>
        <v>1.637083521605698</v>
      </c>
      <c r="AZ253" s="1"/>
    </row>
    <row r="254" spans="1:52" x14ac:dyDescent="0.25">
      <c r="A254" s="1" t="s">
        <v>5344</v>
      </c>
      <c r="B254" s="1" t="s">
        <v>140</v>
      </c>
      <c r="D254" s="1" t="s">
        <v>140</v>
      </c>
      <c r="N254" s="1">
        <v>0.22500000000000001</v>
      </c>
      <c r="O254" s="1">
        <v>2143</v>
      </c>
      <c r="P254" s="1">
        <v>514</v>
      </c>
      <c r="Q254" s="1">
        <v>130</v>
      </c>
      <c r="R254" s="1">
        <v>4.6899999999999997E-3</v>
      </c>
      <c r="S254" s="1">
        <v>2.2000000000000002</v>
      </c>
      <c r="T254" s="1">
        <v>2.2000000000000002</v>
      </c>
      <c r="U254" s="1">
        <v>2.21</v>
      </c>
      <c r="V254" s="1">
        <v>2.21</v>
      </c>
      <c r="W254" s="1">
        <v>2.4</v>
      </c>
      <c r="X254" s="1">
        <v>2.42</v>
      </c>
      <c r="Y254" s="1">
        <v>2.44</v>
      </c>
      <c r="Z254" s="1">
        <v>2.44</v>
      </c>
      <c r="AA254" s="1">
        <v>0.27100000000000002</v>
      </c>
      <c r="AB254" s="1">
        <v>0.54200000000000004</v>
      </c>
      <c r="AC254" s="1">
        <v>0.65100000000000002</v>
      </c>
      <c r="AD254" s="1">
        <v>0.33300000000000002</v>
      </c>
      <c r="AE254" s="1">
        <v>0.1663</v>
      </c>
      <c r="AF254" s="1">
        <v>0.1384</v>
      </c>
      <c r="AG254" s="1">
        <f>Table2[[#This Row],[DC]]</f>
        <v>2.2000000000000002</v>
      </c>
      <c r="AH254" s="1">
        <f>Table2[[#This Row],[DC Resistance @ 25C (Ω/mi)]]*(1+Table2[[#This Row],[alpha]]*(20-25))</f>
        <v>2.1555490000000002</v>
      </c>
      <c r="AI254" s="1">
        <f>Table2[[#This Row],[Outside Diameter (in)]]</f>
        <v>0.22500000000000001</v>
      </c>
      <c r="AJ254" s="1">
        <f>Table2[[#This Row],[Geometric Mean
Radius at 60 Cycles (ft)]]</f>
        <v>4.6899999999999997E-3</v>
      </c>
      <c r="AK254" s="1">
        <f>MATCH(Table2[[#This Row],[Type]],Table3[Type],0)</f>
        <v>5</v>
      </c>
      <c r="AL254" s="1" cm="1">
        <f t="array" ref="AL254">INDEX(Table3[alpha],Table2[[#This Row],[Type Index]])</f>
        <v>4.0410000000000003E-3</v>
      </c>
      <c r="AM25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6C CU- Copperweld</v>
      </c>
      <c r="AO254" s="1" t="str">
        <f>Table2[[#This Row],[ID]]&amp;IF(ISBLANK(Table2[[#This Row],[Uniqueness]]),""," - "&amp;Table2[[#This Row],[Uniqueness]])</f>
        <v>6C CU- Copperweld</v>
      </c>
      <c r="AP254" s="1">
        <f>CONVERT(Table2[[#This Row],[GMR (ft)]],"ft","mm")</f>
        <v>1.4295119999999999</v>
      </c>
      <c r="AQ254" s="1">
        <f>CONVERT(Table2[[#This Row],[Outer Diameter (in)]],"in","mm")</f>
        <v>5.7149999999999999</v>
      </c>
      <c r="AR254" s="1" cm="1">
        <f t="array" ref="AR254">INDEX(Table3[MOT (C)],Table2[[#This Row],[Type Index]])</f>
        <v>75</v>
      </c>
      <c r="AS254" s="1">
        <f>Table2[[#This Row],[DC Resistance @ 20C (Ω/mi)]]/CONVERT(1,"mi","km")</f>
        <v>1.3393960520559931</v>
      </c>
      <c r="AT254" s="1">
        <f>Table2[[#This Row],[Approx Current Carrying Capacity (amps)]]/1000</f>
        <v>0.13</v>
      </c>
      <c r="AU254" s="1">
        <f>Table2[[#This Row],[DC Resistance
@ 20C (Ω/km)]]*(1+Table2[[#This Row],[alpha]]*(Table2[[#This Row],[MOT (C)]]-20))</f>
        <v>1.637083521605698</v>
      </c>
      <c r="AZ254" s="1"/>
    </row>
    <row r="255" spans="1:52" x14ac:dyDescent="0.25">
      <c r="A255" s="1" t="s">
        <v>5344</v>
      </c>
      <c r="B255" s="1" t="s">
        <v>141</v>
      </c>
      <c r="D255" s="1" t="s">
        <v>141</v>
      </c>
      <c r="N255" s="1">
        <v>0.246</v>
      </c>
      <c r="O255" s="1">
        <v>4022</v>
      </c>
      <c r="P255" s="1">
        <v>594</v>
      </c>
      <c r="Q255" s="1">
        <v>120</v>
      </c>
      <c r="R255" s="1">
        <v>4.0000000000000001E-3</v>
      </c>
      <c r="S255" s="1">
        <v>2.77</v>
      </c>
      <c r="T255" s="1">
        <v>2.78</v>
      </c>
      <c r="U255" s="1">
        <v>2.79</v>
      </c>
      <c r="V255" s="1">
        <v>2.79</v>
      </c>
      <c r="W255" s="1">
        <v>3.03</v>
      </c>
      <c r="X255" s="1">
        <v>3.06</v>
      </c>
      <c r="Y255" s="1">
        <v>3.07</v>
      </c>
      <c r="Z255" s="1">
        <v>3.07</v>
      </c>
      <c r="AA255" s="1">
        <v>0.27900000000000003</v>
      </c>
      <c r="AB255" s="1">
        <v>0.55800000000000005</v>
      </c>
      <c r="AC255" s="1">
        <v>0.67</v>
      </c>
      <c r="AD255" s="1">
        <v>0.32600000000000001</v>
      </c>
      <c r="AE255" s="1">
        <v>0.18310000000000001</v>
      </c>
      <c r="AF255" s="1">
        <v>0.13589999999999999</v>
      </c>
      <c r="AG255" s="1">
        <f>Table2[[#This Row],[DC]]</f>
        <v>2.77</v>
      </c>
      <c r="AH255" s="1">
        <f>Table2[[#This Row],[DC Resistance @ 25C (Ω/mi)]]*(1+Table2[[#This Row],[alpha]]*(20-25))</f>
        <v>2.71403215</v>
      </c>
      <c r="AI255" s="1">
        <f>Table2[[#This Row],[Outside Diameter (in)]]</f>
        <v>0.246</v>
      </c>
      <c r="AJ255" s="1">
        <f>Table2[[#This Row],[Geometric Mean
Radius at 60 Cycles (ft)]]</f>
        <v>4.0000000000000001E-3</v>
      </c>
      <c r="AK255" s="1">
        <f>MATCH(Table2[[#This Row],[Type]],Table3[Type],0)</f>
        <v>5</v>
      </c>
      <c r="AL255" s="1" cm="1">
        <f t="array" ref="AL255">INDEX(Table3[alpha],Table2[[#This Row],[Type Index]])</f>
        <v>4.0410000000000003E-3</v>
      </c>
      <c r="AM25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D CU- Copperweld</v>
      </c>
      <c r="AO255" s="1" t="str">
        <f>Table2[[#This Row],[ID]]&amp;IF(ISBLANK(Table2[[#This Row],[Uniqueness]]),""," - "&amp;Table2[[#This Row],[Uniqueness]])</f>
        <v>7 D CU- Copperweld</v>
      </c>
      <c r="AP255" s="1">
        <f>CONVERT(Table2[[#This Row],[GMR (ft)]],"ft","mm")</f>
        <v>1.2191999999999998</v>
      </c>
      <c r="AQ255" s="1">
        <f>CONVERT(Table2[[#This Row],[Outer Diameter (in)]],"in","mm")</f>
        <v>6.2484000000000002</v>
      </c>
      <c r="AR255" s="1" cm="1">
        <f t="array" ref="AR255">INDEX(Table3[MOT (C)],Table2[[#This Row],[Type Index]])</f>
        <v>75</v>
      </c>
      <c r="AS255" s="1">
        <f>Table2[[#This Row],[DC Resistance @ 20C (Ω/mi)]]/CONVERT(1,"mi","km")</f>
        <v>1.6864213928159546</v>
      </c>
      <c r="AT255" s="1">
        <f>Table2[[#This Row],[Approx Current Carrying Capacity (amps)]]/1000</f>
        <v>0.12</v>
      </c>
      <c r="AU255" s="1">
        <f>Table2[[#This Row],[DC Resistance
@ 20C (Ω/km)]]*(1+Table2[[#This Row],[alpha]]*(Table2[[#This Row],[MOT (C)]]-20))</f>
        <v>2.0612369794762646</v>
      </c>
      <c r="AZ255" s="1"/>
    </row>
    <row r="256" spans="1:52" x14ac:dyDescent="0.25">
      <c r="A256" s="1" t="s">
        <v>5344</v>
      </c>
      <c r="B256" s="1" t="s">
        <v>142</v>
      </c>
      <c r="D256" s="1" t="s">
        <v>142</v>
      </c>
      <c r="N256" s="1">
        <v>0.223</v>
      </c>
      <c r="O256" s="1">
        <v>2754</v>
      </c>
      <c r="P256" s="1">
        <v>495</v>
      </c>
      <c r="Q256" s="1">
        <v>120</v>
      </c>
      <c r="R256" s="1">
        <v>4.4099999999999999E-3</v>
      </c>
      <c r="S256" s="1">
        <v>2.77</v>
      </c>
      <c r="T256" s="1">
        <v>2.78</v>
      </c>
      <c r="U256" s="1">
        <v>2.78</v>
      </c>
      <c r="V256" s="1">
        <v>2.78</v>
      </c>
      <c r="W256" s="1">
        <v>3.03</v>
      </c>
      <c r="X256" s="1">
        <v>3.06</v>
      </c>
      <c r="Y256" s="1">
        <v>3.07</v>
      </c>
      <c r="Z256" s="1">
        <v>3.07</v>
      </c>
      <c r="AA256" s="1">
        <v>0.27400000000000002</v>
      </c>
      <c r="AB256" s="1">
        <v>0.54800000000000004</v>
      </c>
      <c r="AC256" s="1">
        <v>0.65800000000000003</v>
      </c>
      <c r="AD256" s="1">
        <v>0.33300000000000002</v>
      </c>
      <c r="AE256" s="1">
        <v>0.16650000000000001</v>
      </c>
      <c r="AF256" s="1">
        <v>0.13880000000000001</v>
      </c>
      <c r="AG256" s="1">
        <f>Table2[[#This Row],[DC]]</f>
        <v>2.77</v>
      </c>
      <c r="AH256" s="1">
        <f>Table2[[#This Row],[DC Resistance @ 25C (Ω/mi)]]*(1+Table2[[#This Row],[alpha]]*(20-25))</f>
        <v>2.71403215</v>
      </c>
      <c r="AI256" s="1">
        <f>Table2[[#This Row],[Outside Diameter (in)]]</f>
        <v>0.223</v>
      </c>
      <c r="AJ256" s="1">
        <f>Table2[[#This Row],[Geometric Mean
Radius at 60 Cycles (ft)]]</f>
        <v>4.4099999999999999E-3</v>
      </c>
      <c r="AK256" s="1">
        <f>MATCH(Table2[[#This Row],[Type]],Table3[Type],0)</f>
        <v>5</v>
      </c>
      <c r="AL256" s="1" cm="1">
        <f t="array" ref="AL256">INDEX(Table3[alpha],Table2[[#This Row],[Type Index]])</f>
        <v>4.0410000000000003E-3</v>
      </c>
      <c r="AM25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A CU- Copperweld</v>
      </c>
      <c r="AO256" s="1" t="str">
        <f>Table2[[#This Row],[ID]]&amp;IF(ISBLANK(Table2[[#This Row],[Uniqueness]]),""," - "&amp;Table2[[#This Row],[Uniqueness]])</f>
        <v>7 A CU- Copperweld</v>
      </c>
      <c r="AP256" s="1">
        <f>CONVERT(Table2[[#This Row],[GMR (ft)]],"ft","mm")</f>
        <v>1.344168</v>
      </c>
      <c r="AQ256" s="1">
        <f>CONVERT(Table2[[#This Row],[Outer Diameter (in)]],"in","mm")</f>
        <v>5.6642000000000001</v>
      </c>
      <c r="AR256" s="1" cm="1">
        <f t="array" ref="AR256">INDEX(Table3[MOT (C)],Table2[[#This Row],[Type Index]])</f>
        <v>75</v>
      </c>
      <c r="AS256" s="1">
        <f>Table2[[#This Row],[DC Resistance @ 20C (Ω/mi)]]/CONVERT(1,"mi","km")</f>
        <v>1.6864213928159546</v>
      </c>
      <c r="AT256" s="1">
        <f>Table2[[#This Row],[Approx Current Carrying Capacity (amps)]]/1000</f>
        <v>0.12</v>
      </c>
      <c r="AU256" s="1">
        <f>Table2[[#This Row],[DC Resistance
@ 20C (Ω/km)]]*(1+Table2[[#This Row],[alpha]]*(Table2[[#This Row],[MOT (C)]]-20))</f>
        <v>2.0612369794762646</v>
      </c>
      <c r="AZ256" s="1"/>
    </row>
    <row r="257" spans="1:52" x14ac:dyDescent="0.25">
      <c r="A257" s="1" t="s">
        <v>5344</v>
      </c>
      <c r="B257" s="1" t="s">
        <v>143</v>
      </c>
      <c r="D257" s="1" t="s">
        <v>143</v>
      </c>
      <c r="N257" s="1">
        <v>0.219</v>
      </c>
      <c r="O257" s="1">
        <v>3256</v>
      </c>
      <c r="P257" s="1">
        <v>471</v>
      </c>
      <c r="Q257" s="1">
        <v>110</v>
      </c>
      <c r="R257" s="1">
        <v>3.5599999999999998E-3</v>
      </c>
      <c r="S257" s="1">
        <v>3.49</v>
      </c>
      <c r="T257" s="1">
        <v>3.5</v>
      </c>
      <c r="U257" s="1">
        <v>3.51</v>
      </c>
      <c r="V257" s="1">
        <v>3.51</v>
      </c>
      <c r="W257" s="1">
        <v>3.82</v>
      </c>
      <c r="X257" s="1">
        <v>3.84</v>
      </c>
      <c r="Y257" s="1">
        <v>3.86</v>
      </c>
      <c r="Z257" s="1">
        <v>3.86</v>
      </c>
      <c r="AA257" s="1">
        <v>0.28499999999999998</v>
      </c>
      <c r="AB257" s="1">
        <v>0.56999999999999995</v>
      </c>
      <c r="AC257" s="1">
        <v>0.68400000000000005</v>
      </c>
      <c r="AD257" s="1">
        <v>0.33400000000000002</v>
      </c>
      <c r="AE257" s="1">
        <v>0.18720000000000001</v>
      </c>
      <c r="AF257" s="1">
        <v>0.13919999999999999</v>
      </c>
      <c r="AG257" s="1">
        <f>Table2[[#This Row],[DC]]</f>
        <v>3.49</v>
      </c>
      <c r="AH257" s="1">
        <f>Table2[[#This Row],[DC Resistance @ 25C (Ω/mi)]]*(1+Table2[[#This Row],[alpha]]*(20-25))</f>
        <v>3.41948455</v>
      </c>
      <c r="AI257" s="1">
        <f>Table2[[#This Row],[Outside Diameter (in)]]</f>
        <v>0.219</v>
      </c>
      <c r="AJ257" s="1">
        <f>Table2[[#This Row],[Geometric Mean
Radius at 60 Cycles (ft)]]</f>
        <v>3.5599999999999998E-3</v>
      </c>
      <c r="AK257" s="1">
        <f>MATCH(Table2[[#This Row],[Type]],Table3[Type],0)</f>
        <v>5</v>
      </c>
      <c r="AL257" s="1" cm="1">
        <f t="array" ref="AL257">INDEX(Table3[alpha],Table2[[#This Row],[Type Index]])</f>
        <v>4.0410000000000003E-3</v>
      </c>
      <c r="AM25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8D CU- Copperweld</v>
      </c>
      <c r="AO257" s="1" t="str">
        <f>Table2[[#This Row],[ID]]&amp;IF(ISBLANK(Table2[[#This Row],[Uniqueness]]),""," - "&amp;Table2[[#This Row],[Uniqueness]])</f>
        <v>8D CU- Copperweld</v>
      </c>
      <c r="AP257" s="1">
        <f>CONVERT(Table2[[#This Row],[GMR (ft)]],"ft","mm")</f>
        <v>1.0850879999999998</v>
      </c>
      <c r="AQ257" s="1">
        <f>CONVERT(Table2[[#This Row],[Outer Diameter (in)]],"in","mm")</f>
        <v>5.5625999999999998</v>
      </c>
      <c r="AR257" s="1" cm="1">
        <f t="array" ref="AR257">INDEX(Table3[MOT (C)],Table2[[#This Row],[Type Index]])</f>
        <v>75</v>
      </c>
      <c r="AS257" s="1">
        <f>Table2[[#This Row],[DC Resistance @ 20C (Ω/mi)]]/CONVERT(1,"mi","km")</f>
        <v>2.1247691916706435</v>
      </c>
      <c r="AT257" s="1">
        <f>Table2[[#This Row],[Approx Current Carrying Capacity (amps)]]/1000</f>
        <v>0.11</v>
      </c>
      <c r="AU257" s="1">
        <f>Table2[[#This Row],[DC Resistance
@ 20C (Ω/km)]]*(1+Table2[[#This Row],[alpha]]*(Table2[[#This Row],[MOT (C)]]-20))</f>
        <v>2.5970097683654028</v>
      </c>
      <c r="AZ257" s="1"/>
    </row>
    <row r="258" spans="1:52" x14ac:dyDescent="0.25">
      <c r="A258" s="1" t="s">
        <v>5344</v>
      </c>
      <c r="B258" s="1" t="s">
        <v>144</v>
      </c>
      <c r="D258" s="1" t="s">
        <v>144</v>
      </c>
      <c r="N258" s="1">
        <v>0.19900000000000001</v>
      </c>
      <c r="O258" s="1">
        <v>2233</v>
      </c>
      <c r="P258" s="1">
        <v>392</v>
      </c>
      <c r="Q258" s="1">
        <v>100</v>
      </c>
      <c r="R258" s="1">
        <v>3.9399999999999999E-3</v>
      </c>
      <c r="S258" s="1">
        <v>3.49</v>
      </c>
      <c r="T258" s="1">
        <v>3.5</v>
      </c>
      <c r="U258" s="1">
        <v>3.51</v>
      </c>
      <c r="V258" s="1">
        <v>3.51</v>
      </c>
      <c r="W258" s="1">
        <v>3.82</v>
      </c>
      <c r="X258" s="1">
        <v>3.84</v>
      </c>
      <c r="Y258" s="1">
        <v>3.86</v>
      </c>
      <c r="Z258" s="1">
        <v>3.87</v>
      </c>
      <c r="AA258" s="1">
        <v>0.28000000000000003</v>
      </c>
      <c r="AB258" s="1">
        <v>0.56000000000000005</v>
      </c>
      <c r="AC258" s="1">
        <v>0.67200000000000004</v>
      </c>
      <c r="AD258" s="1">
        <v>0.34100000000000003</v>
      </c>
      <c r="AE258" s="1">
        <v>0.1706</v>
      </c>
      <c r="AF258" s="1">
        <v>0.14219999999999999</v>
      </c>
      <c r="AG258" s="1">
        <f>Table2[[#This Row],[DC]]</f>
        <v>3.49</v>
      </c>
      <c r="AH258" s="1">
        <f>Table2[[#This Row],[DC Resistance @ 25C (Ω/mi)]]*(1+Table2[[#This Row],[alpha]]*(20-25))</f>
        <v>3.41948455</v>
      </c>
      <c r="AI258" s="1">
        <f>Table2[[#This Row],[Outside Diameter (in)]]</f>
        <v>0.19900000000000001</v>
      </c>
      <c r="AJ258" s="1">
        <f>Table2[[#This Row],[Geometric Mean
Radius at 60 Cycles (ft)]]</f>
        <v>3.9399999999999999E-3</v>
      </c>
      <c r="AK258" s="1">
        <f>MATCH(Table2[[#This Row],[Type]],Table3[Type],0)</f>
        <v>5</v>
      </c>
      <c r="AL258" s="1" cm="1">
        <f t="array" ref="AL258">INDEX(Table3[alpha],Table2[[#This Row],[Type Index]])</f>
        <v>4.0410000000000003E-3</v>
      </c>
      <c r="AM25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8A CU- Copperweld</v>
      </c>
      <c r="AO258" s="1" t="str">
        <f>Table2[[#This Row],[ID]]&amp;IF(ISBLANK(Table2[[#This Row],[Uniqueness]]),""," - "&amp;Table2[[#This Row],[Uniqueness]])</f>
        <v>8A CU- Copperweld</v>
      </c>
      <c r="AP258" s="1">
        <f>CONVERT(Table2[[#This Row],[GMR (ft)]],"ft","mm")</f>
        <v>1.200912</v>
      </c>
      <c r="AQ258" s="1">
        <f>CONVERT(Table2[[#This Row],[Outer Diameter (in)]],"in","mm")</f>
        <v>5.0546000000000006</v>
      </c>
      <c r="AR258" s="1" cm="1">
        <f t="array" ref="AR258">INDEX(Table3[MOT (C)],Table2[[#This Row],[Type Index]])</f>
        <v>75</v>
      </c>
      <c r="AS258" s="1">
        <f>Table2[[#This Row],[DC Resistance @ 20C (Ω/mi)]]/CONVERT(1,"mi","km")</f>
        <v>2.1247691916706435</v>
      </c>
      <c r="AT258" s="1">
        <f>Table2[[#This Row],[Approx Current Carrying Capacity (amps)]]/1000</f>
        <v>0.1</v>
      </c>
      <c r="AU258" s="1">
        <f>Table2[[#This Row],[DC Resistance
@ 20C (Ω/km)]]*(1+Table2[[#This Row],[alpha]]*(Table2[[#This Row],[MOT (C)]]-20))</f>
        <v>2.5970097683654028</v>
      </c>
      <c r="AZ258" s="1"/>
    </row>
    <row r="259" spans="1:52" x14ac:dyDescent="0.25">
      <c r="A259" s="1" t="s">
        <v>5344</v>
      </c>
      <c r="B259" s="1" t="s">
        <v>145</v>
      </c>
      <c r="D259" s="1" t="s">
        <v>145</v>
      </c>
      <c r="N259" s="1">
        <v>0.17899999999999999</v>
      </c>
      <c r="O259" s="1">
        <v>1362</v>
      </c>
      <c r="P259" s="1">
        <v>320</v>
      </c>
      <c r="Q259" s="1">
        <v>100</v>
      </c>
      <c r="R259" s="1">
        <v>3.7299999999999998E-3</v>
      </c>
      <c r="S259" s="1">
        <v>3.49</v>
      </c>
      <c r="T259" s="1">
        <v>3.5</v>
      </c>
      <c r="U259" s="1">
        <v>3.51</v>
      </c>
      <c r="V259" s="1">
        <v>3.51</v>
      </c>
      <c r="W259" s="1">
        <v>3.82</v>
      </c>
      <c r="X259" s="1">
        <v>3.84</v>
      </c>
      <c r="Y259" s="1">
        <v>3.86</v>
      </c>
      <c r="Z259" s="1">
        <v>3.86</v>
      </c>
      <c r="AA259" s="1">
        <v>0.28299999999999997</v>
      </c>
      <c r="AB259" s="1">
        <v>0.56499999999999995</v>
      </c>
      <c r="AC259" s="1">
        <v>0.67900000000000005</v>
      </c>
      <c r="AD259" s="1">
        <v>0.34899999999999998</v>
      </c>
      <c r="AE259" s="1">
        <v>0.1744</v>
      </c>
      <c r="AF259" s="1">
        <v>0.14530000000000001</v>
      </c>
      <c r="AG259" s="1">
        <f>Table2[[#This Row],[DC]]</f>
        <v>3.49</v>
      </c>
      <c r="AH259" s="1">
        <f>Table2[[#This Row],[DC Resistance @ 25C (Ω/mi)]]*(1+Table2[[#This Row],[alpha]]*(20-25))</f>
        <v>3.41948455</v>
      </c>
      <c r="AI259" s="1">
        <f>Table2[[#This Row],[Outside Diameter (in)]]</f>
        <v>0.17899999999999999</v>
      </c>
      <c r="AJ259" s="1">
        <f>Table2[[#This Row],[Geometric Mean
Radius at 60 Cycles (ft)]]</f>
        <v>3.7299999999999998E-3</v>
      </c>
      <c r="AK259" s="1">
        <f>MATCH(Table2[[#This Row],[Type]],Table3[Type],0)</f>
        <v>5</v>
      </c>
      <c r="AL259" s="1" cm="1">
        <f t="array" ref="AL259">INDEX(Table3[alpha],Table2[[#This Row],[Type Index]])</f>
        <v>4.0410000000000003E-3</v>
      </c>
      <c r="AM25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8C CU- Copperweld</v>
      </c>
      <c r="AO259" s="1" t="str">
        <f>Table2[[#This Row],[ID]]&amp;IF(ISBLANK(Table2[[#This Row],[Uniqueness]]),""," - "&amp;Table2[[#This Row],[Uniqueness]])</f>
        <v>8C CU- Copperweld</v>
      </c>
      <c r="AP259" s="1">
        <f>CONVERT(Table2[[#This Row],[GMR (ft)]],"ft","mm")</f>
        <v>1.1369039999999999</v>
      </c>
      <c r="AQ259" s="1">
        <f>CONVERT(Table2[[#This Row],[Outer Diameter (in)]],"in","mm")</f>
        <v>4.5465999999999998</v>
      </c>
      <c r="AR259" s="1" cm="1">
        <f t="array" ref="AR259">INDEX(Table3[MOT (C)],Table2[[#This Row],[Type Index]])</f>
        <v>75</v>
      </c>
      <c r="AS259" s="1">
        <f>Table2[[#This Row],[DC Resistance @ 20C (Ω/mi)]]/CONVERT(1,"mi","km")</f>
        <v>2.1247691916706435</v>
      </c>
      <c r="AT259" s="1">
        <f>Table2[[#This Row],[Approx Current Carrying Capacity (amps)]]/1000</f>
        <v>0.1</v>
      </c>
      <c r="AU259" s="1">
        <f>Table2[[#This Row],[DC Resistance
@ 20C (Ω/km)]]*(1+Table2[[#This Row],[alpha]]*(Table2[[#This Row],[MOT (C)]]-20))</f>
        <v>2.5970097683654028</v>
      </c>
      <c r="AZ259" s="1"/>
    </row>
    <row r="260" spans="1:52" x14ac:dyDescent="0.25">
      <c r="A260" s="1" t="s">
        <v>5344</v>
      </c>
      <c r="B260" s="1" t="s">
        <v>146</v>
      </c>
      <c r="D260" s="1" t="s">
        <v>146</v>
      </c>
      <c r="N260" s="1">
        <v>0.17399999999999999</v>
      </c>
      <c r="O260" s="1">
        <v>1743</v>
      </c>
      <c r="P260" s="1">
        <v>298</v>
      </c>
      <c r="Q260" s="1">
        <v>85</v>
      </c>
      <c r="R260" s="1">
        <v>2.8300000000000001E-3</v>
      </c>
      <c r="S260" s="1">
        <v>4.91</v>
      </c>
      <c r="T260" s="1">
        <v>4.92</v>
      </c>
      <c r="U260" s="1">
        <v>4.92</v>
      </c>
      <c r="V260" s="1">
        <v>4.93</v>
      </c>
      <c r="W260" s="1">
        <v>5.37</v>
      </c>
      <c r="X260" s="1">
        <v>5.39</v>
      </c>
      <c r="Y260" s="1">
        <v>5.42</v>
      </c>
      <c r="Z260" s="1">
        <v>5.42</v>
      </c>
      <c r="AA260" s="1">
        <v>0.29699999999999999</v>
      </c>
      <c r="AB260" s="1">
        <v>0.59299999999999997</v>
      </c>
      <c r="AC260" s="1">
        <v>0.71199999999999997</v>
      </c>
      <c r="AD260" s="1">
        <v>0.35099999999999998</v>
      </c>
      <c r="AE260" s="1">
        <v>0.1754</v>
      </c>
      <c r="AF260" s="1">
        <v>0.1462</v>
      </c>
      <c r="AG260" s="1">
        <f>Table2[[#This Row],[DC]]</f>
        <v>4.91</v>
      </c>
      <c r="AH260" s="1">
        <f>Table2[[#This Row],[DC Resistance @ 25C (Ω/mi)]]*(1+Table2[[#This Row],[alpha]]*(20-25))</f>
        <v>4.8107934500000002</v>
      </c>
      <c r="AI260" s="1">
        <f>Table2[[#This Row],[Outside Diameter (in)]]</f>
        <v>0.17399999999999999</v>
      </c>
      <c r="AJ260" s="1">
        <f>Table2[[#This Row],[Geometric Mean
Radius at 60 Cycles (ft)]]</f>
        <v>2.8300000000000001E-3</v>
      </c>
      <c r="AK260" s="1">
        <f>MATCH(Table2[[#This Row],[Type]],Table3[Type],0)</f>
        <v>5</v>
      </c>
      <c r="AL260" s="1" cm="1">
        <f t="array" ref="AL260">INDEX(Table3[alpha],Table2[[#This Row],[Type Index]])</f>
        <v>4.0410000000000003E-3</v>
      </c>
      <c r="AM26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9 1/2 D CU- Copperweld</v>
      </c>
      <c r="AO260" s="1" t="str">
        <f>Table2[[#This Row],[ID]]&amp;IF(ISBLANK(Table2[[#This Row],[Uniqueness]]),""," - "&amp;Table2[[#This Row],[Uniqueness]])</f>
        <v>9 1/2 D CU- Copperweld</v>
      </c>
      <c r="AP260" s="1">
        <f>CONVERT(Table2[[#This Row],[GMR (ft)]],"ft","mm")</f>
        <v>0.86258400000000002</v>
      </c>
      <c r="AQ260" s="1">
        <f>CONVERT(Table2[[#This Row],[Outer Diameter (in)]],"in","mm")</f>
        <v>4.4196</v>
      </c>
      <c r="AR260" s="1" cm="1">
        <f t="array" ref="AR260">INDEX(Table3[MOT (C)],Table2[[#This Row],[Type Index]])</f>
        <v>75</v>
      </c>
      <c r="AS260" s="1">
        <f>Table2[[#This Row],[DC Resistance @ 20C (Ω/mi)]]/CONVERT(1,"mi","km")</f>
        <v>2.9892884616340569</v>
      </c>
      <c r="AT260" s="1">
        <f>Table2[[#This Row],[Approx Current Carrying Capacity (amps)]]/1000</f>
        <v>8.5000000000000006E-2</v>
      </c>
      <c r="AU260" s="1">
        <f>Table2[[#This Row],[DC Resistance
@ 20C (Ω/km)]]*(1+Table2[[#This Row],[alpha]]*(Table2[[#This Row],[MOT (C)]]-20))</f>
        <v>3.6536727686745345</v>
      </c>
      <c r="AZ260" s="1"/>
    </row>
    <row r="261" spans="1:52" ht="30" x14ac:dyDescent="0.25">
      <c r="A261" s="1" t="s">
        <v>5345</v>
      </c>
      <c r="B261" s="1" t="s">
        <v>147</v>
      </c>
      <c r="D261" s="1" t="s">
        <v>147</v>
      </c>
      <c r="R261" s="1">
        <v>2.9580000000000001E-3</v>
      </c>
      <c r="S261" s="1">
        <v>1.2170000000000001</v>
      </c>
      <c r="V261" s="1">
        <v>1.24</v>
      </c>
      <c r="AG261" s="1">
        <f>Table2[[#This Row],[DC]]</f>
        <v>1.2170000000000001</v>
      </c>
      <c r="AH261" s="1">
        <f>Table2[[#This Row],[DC Resistance @ 25C (Ω/mi)]]*(1+Table2[[#This Row],[alpha]]*(20-25))</f>
        <v>1.1907858200000001</v>
      </c>
      <c r="AI261" s="1">
        <f>Table2[[#This Row],[Outside Diameter (in)]]</f>
        <v>0</v>
      </c>
      <c r="AJ261" s="1">
        <f>Table2[[#This Row],[Geometric Mean
Radius at 60 Cycles (ft)]]</f>
        <v>2.9580000000000001E-3</v>
      </c>
      <c r="AK261" s="1">
        <f>MATCH(Table2[[#This Row],[Type]],Table3[Type],0)</f>
        <v>3</v>
      </c>
      <c r="AL261" s="1" cm="1">
        <f t="array" ref="AL261">INDEX(Table3[alpha],Table2[[#This Row],[Type Index]])</f>
        <v>4.3080000000000002E-3</v>
      </c>
      <c r="AM26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5 AL- Alumoweld Strand OH Ground Wire</v>
      </c>
      <c r="AO261" s="1" t="str">
        <f>Table2[[#This Row],[ID]]&amp;IF(ISBLANK(Table2[[#This Row],[Uniqueness]]),""," - "&amp;Table2[[#This Row],[Uniqueness]])</f>
        <v>7 NO. 5 AL- Alumoweld Strand OH Ground Wire</v>
      </c>
      <c r="AP261" s="1">
        <f>CONVERT(Table2[[#This Row],[GMR (ft)]],"ft","mm")</f>
        <v>0.90159840000000002</v>
      </c>
      <c r="AQ261" s="1">
        <f>CONVERT(Table2[[#This Row],[Outer Diameter (in)]],"in","mm")</f>
        <v>0</v>
      </c>
      <c r="AR261" s="1" cm="1">
        <f t="array" ref="AR261">INDEX(Table3[MOT (C)],Table2[[#This Row],[Type Index]])</f>
        <v>90</v>
      </c>
      <c r="AS261" s="1">
        <f>Table2[[#This Row],[DC Resistance @ 20C (Ω/mi)]]/CONVERT(1,"mi","km")</f>
        <v>0.73992000467271135</v>
      </c>
      <c r="AT261" s="1">
        <f>Table2[[#This Row],[Approx Current Carrying Capacity (amps)]]/1000</f>
        <v>0</v>
      </c>
      <c r="AU261" s="1">
        <f>Table2[[#This Row],[DC Resistance
@ 20C (Ω/km)]]*(1+Table2[[#This Row],[alpha]]*(Table2[[#This Row],[MOT (C)]]-20))</f>
        <v>0.96305028128181425</v>
      </c>
      <c r="AZ261" s="1"/>
    </row>
    <row r="262" spans="1:52" ht="30" x14ac:dyDescent="0.25">
      <c r="A262" s="1" t="s">
        <v>5345</v>
      </c>
      <c r="B262" s="1" t="s">
        <v>148</v>
      </c>
      <c r="D262" s="1" t="s">
        <v>148</v>
      </c>
      <c r="R262" s="1">
        <v>2.6329999999999999E-3</v>
      </c>
      <c r="S262" s="1">
        <v>1.5069999999999999</v>
      </c>
      <c r="V262" s="1">
        <v>1.536</v>
      </c>
      <c r="AG262" s="1">
        <f>Table2[[#This Row],[DC]]</f>
        <v>1.5069999999999999</v>
      </c>
      <c r="AH262" s="1">
        <f>Table2[[#This Row],[DC Resistance @ 25C (Ω/mi)]]*(1+Table2[[#This Row],[alpha]]*(20-25))</f>
        <v>1.4745392199999998</v>
      </c>
      <c r="AI262" s="1">
        <f>Table2[[#This Row],[Outside Diameter (in)]]</f>
        <v>0</v>
      </c>
      <c r="AJ262" s="1">
        <f>Table2[[#This Row],[Geometric Mean
Radius at 60 Cycles (ft)]]</f>
        <v>2.6329999999999999E-3</v>
      </c>
      <c r="AK262" s="1">
        <f>MATCH(Table2[[#This Row],[Type]],Table3[Type],0)</f>
        <v>3</v>
      </c>
      <c r="AL262" s="1" cm="1">
        <f t="array" ref="AL262">INDEX(Table3[alpha],Table2[[#This Row],[Type Index]])</f>
        <v>4.3080000000000002E-3</v>
      </c>
      <c r="AM26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6 AL- Alumoweld Strand OH Ground Wire</v>
      </c>
      <c r="AO262" s="1" t="str">
        <f>Table2[[#This Row],[ID]]&amp;IF(ISBLANK(Table2[[#This Row],[Uniqueness]]),""," - "&amp;Table2[[#This Row],[Uniqueness]])</f>
        <v>7 NO. 6 AL- Alumoweld Strand OH Ground Wire</v>
      </c>
      <c r="AP262" s="1">
        <f>CONVERT(Table2[[#This Row],[GMR (ft)]],"ft","mm")</f>
        <v>0.80253839999999999</v>
      </c>
      <c r="AQ262" s="1">
        <f>CONVERT(Table2[[#This Row],[Outer Diameter (in)]],"in","mm")</f>
        <v>0</v>
      </c>
      <c r="AR262" s="1" cm="1">
        <f t="array" ref="AR262">INDEX(Table3[MOT (C)],Table2[[#This Row],[Type Index]])</f>
        <v>90</v>
      </c>
      <c r="AS262" s="1">
        <f>Table2[[#This Row],[DC Resistance @ 20C (Ω/mi)]]/CONVERT(1,"mi","km")</f>
        <v>0.91623619313210836</v>
      </c>
      <c r="AT262" s="1">
        <f>Table2[[#This Row],[Approx Current Carrying Capacity (amps)]]/1000</f>
        <v>0</v>
      </c>
      <c r="AU262" s="1">
        <f>Table2[[#This Row],[DC Resistance
@ 20C (Ω/km)]]*(1+Table2[[#This Row],[alpha]]*(Table2[[#This Row],[MOT (C)]]-20))</f>
        <v>1.192536379533027</v>
      </c>
      <c r="AZ262" s="1"/>
    </row>
    <row r="263" spans="1:52" ht="30" x14ac:dyDescent="0.25">
      <c r="A263" s="1" t="s">
        <v>5345</v>
      </c>
      <c r="B263" s="1" t="s">
        <v>149</v>
      </c>
      <c r="D263" s="1" t="s">
        <v>149</v>
      </c>
      <c r="R263" s="1">
        <v>2.3449999999999999E-3</v>
      </c>
      <c r="S263" s="1">
        <v>1.9</v>
      </c>
      <c r="V263" s="1">
        <v>1.9370000000000001</v>
      </c>
      <c r="AG263" s="1">
        <f>Table2[[#This Row],[DC]]</f>
        <v>1.9</v>
      </c>
      <c r="AH263" s="1">
        <f>Table2[[#This Row],[DC Resistance @ 25C (Ω/mi)]]*(1+Table2[[#This Row],[alpha]]*(20-25))</f>
        <v>1.8590739999999999</v>
      </c>
      <c r="AI263" s="1">
        <f>Table2[[#This Row],[Outside Diameter (in)]]</f>
        <v>0</v>
      </c>
      <c r="AJ263" s="1">
        <f>Table2[[#This Row],[Geometric Mean
Radius at 60 Cycles (ft)]]</f>
        <v>2.3449999999999999E-3</v>
      </c>
      <c r="AK263" s="1">
        <f>MATCH(Table2[[#This Row],[Type]],Table3[Type],0)</f>
        <v>3</v>
      </c>
      <c r="AL263" s="1" cm="1">
        <f t="array" ref="AL263">INDEX(Table3[alpha],Table2[[#This Row],[Type Index]])</f>
        <v>4.3080000000000002E-3</v>
      </c>
      <c r="AM263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7 AL- Alumoweld Strand OH Ground Wire</v>
      </c>
      <c r="AO263" s="1" t="str">
        <f>Table2[[#This Row],[ID]]&amp;IF(ISBLANK(Table2[[#This Row],[Uniqueness]]),""," - "&amp;Table2[[#This Row],[Uniqueness]])</f>
        <v>7 NO. 7 AL- Alumoweld Strand OH Ground Wire</v>
      </c>
      <c r="AP263" s="1">
        <f>CONVERT(Table2[[#This Row],[GMR (ft)]],"ft","mm")</f>
        <v>0.71475599999999995</v>
      </c>
      <c r="AQ263" s="1">
        <f>CONVERT(Table2[[#This Row],[Outer Diameter (in)]],"in","mm")</f>
        <v>0</v>
      </c>
      <c r="AR263" s="1" cm="1">
        <f t="array" ref="AR263">INDEX(Table3[MOT (C)],Table2[[#This Row],[Type Index]])</f>
        <v>90</v>
      </c>
      <c r="AS263" s="1">
        <f>Table2[[#This Row],[DC Resistance @ 20C (Ω/mi)]]/CONVERT(1,"mi","km")</f>
        <v>1.1551750278374293</v>
      </c>
      <c r="AT263" s="1">
        <f>Table2[[#This Row],[Approx Current Carrying Capacity (amps)]]/1000</f>
        <v>0</v>
      </c>
      <c r="AU263" s="1">
        <f>Table2[[#This Row],[DC Resistance
@ 20C (Ω/km)]]*(1+Table2[[#This Row],[alpha]]*(Table2[[#This Row],[MOT (C)]]-20))</f>
        <v>1.5035296092320845</v>
      </c>
      <c r="AZ263" s="1"/>
    </row>
    <row r="264" spans="1:52" ht="30" x14ac:dyDescent="0.25">
      <c r="A264" s="1" t="s">
        <v>5345</v>
      </c>
      <c r="B264" s="1" t="s">
        <v>150</v>
      </c>
      <c r="D264" s="1" t="s">
        <v>150</v>
      </c>
      <c r="R264" s="1">
        <v>2.085E-3</v>
      </c>
      <c r="S264" s="1">
        <v>2.4</v>
      </c>
      <c r="V264" s="1">
        <v>2.44</v>
      </c>
      <c r="AG264" s="1">
        <f>Table2[[#This Row],[DC]]</f>
        <v>2.4</v>
      </c>
      <c r="AH264" s="1">
        <f>Table2[[#This Row],[DC Resistance @ 25C (Ω/mi)]]*(1+Table2[[#This Row],[alpha]]*(20-25))</f>
        <v>2.3483039999999997</v>
      </c>
      <c r="AI264" s="1">
        <f>Table2[[#This Row],[Outside Diameter (in)]]</f>
        <v>0</v>
      </c>
      <c r="AJ264" s="1">
        <f>Table2[[#This Row],[Geometric Mean
Radius at 60 Cycles (ft)]]</f>
        <v>2.085E-3</v>
      </c>
      <c r="AK264" s="1">
        <f>MATCH(Table2[[#This Row],[Type]],Table3[Type],0)</f>
        <v>3</v>
      </c>
      <c r="AL264" s="1" cm="1">
        <f t="array" ref="AL264">INDEX(Table3[alpha],Table2[[#This Row],[Type Index]])</f>
        <v>4.3080000000000002E-3</v>
      </c>
      <c r="AM264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8 AL- Alumoweld Strand OH Ground Wire</v>
      </c>
      <c r="AO264" s="1" t="str">
        <f>Table2[[#This Row],[ID]]&amp;IF(ISBLANK(Table2[[#This Row],[Uniqueness]]),""," - "&amp;Table2[[#This Row],[Uniqueness]])</f>
        <v>7 NO. 8 AL- Alumoweld Strand OH Ground Wire</v>
      </c>
      <c r="AP264" s="1">
        <f>CONVERT(Table2[[#This Row],[GMR (ft)]],"ft","mm")</f>
        <v>0.63550799999999996</v>
      </c>
      <c r="AQ264" s="1">
        <f>CONVERT(Table2[[#This Row],[Outer Diameter (in)]],"in","mm")</f>
        <v>0</v>
      </c>
      <c r="AR264" s="1" cm="1">
        <f t="array" ref="AR264">INDEX(Table3[MOT (C)],Table2[[#This Row],[Type Index]])</f>
        <v>90</v>
      </c>
      <c r="AS264" s="1">
        <f>Table2[[#This Row],[DC Resistance @ 20C (Ω/mi)]]/CONVERT(1,"mi","km")</f>
        <v>1.4591684562157001</v>
      </c>
      <c r="AT264" s="1">
        <f>Table2[[#This Row],[Approx Current Carrying Capacity (amps)]]/1000</f>
        <v>0</v>
      </c>
      <c r="AU264" s="1">
        <f>Table2[[#This Row],[DC Resistance
@ 20C (Ω/km)]]*(1+Table2[[#This Row],[alpha]]*(Table2[[#This Row],[MOT (C)]]-20))</f>
        <v>1.8991952958721068</v>
      </c>
      <c r="AZ264" s="1"/>
    </row>
    <row r="265" spans="1:52" ht="30" x14ac:dyDescent="0.25">
      <c r="A265" s="1" t="s">
        <v>5345</v>
      </c>
      <c r="B265" s="1" t="s">
        <v>151</v>
      </c>
      <c r="D265" s="1" t="s">
        <v>151</v>
      </c>
      <c r="R265" s="1">
        <v>1.8580000000000001E-3</v>
      </c>
      <c r="S265" s="1">
        <v>3.02</v>
      </c>
      <c r="V265" s="1">
        <v>3.08</v>
      </c>
      <c r="AG265" s="1">
        <f>Table2[[#This Row],[DC]]</f>
        <v>3.02</v>
      </c>
      <c r="AH265" s="1">
        <f>Table2[[#This Row],[DC Resistance @ 25C (Ω/mi)]]*(1+Table2[[#This Row],[alpha]]*(20-25))</f>
        <v>2.9549492000000002</v>
      </c>
      <c r="AI265" s="1">
        <f>Table2[[#This Row],[Outside Diameter (in)]]</f>
        <v>0</v>
      </c>
      <c r="AJ265" s="1">
        <f>Table2[[#This Row],[Geometric Mean
Radius at 60 Cycles (ft)]]</f>
        <v>1.8580000000000001E-3</v>
      </c>
      <c r="AK265" s="1">
        <f>MATCH(Table2[[#This Row],[Type]],Table3[Type],0)</f>
        <v>3</v>
      </c>
      <c r="AL265" s="1" cm="1">
        <f t="array" ref="AL265">INDEX(Table3[alpha],Table2[[#This Row],[Type Index]])</f>
        <v>4.3080000000000002E-3</v>
      </c>
      <c r="AM265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9 AL- Alumoweld Strand OH Ground Wire</v>
      </c>
      <c r="AO265" s="1" t="str">
        <f>Table2[[#This Row],[ID]]&amp;IF(ISBLANK(Table2[[#This Row],[Uniqueness]]),""," - "&amp;Table2[[#This Row],[Uniqueness]])</f>
        <v>7 NO. 9 AL- Alumoweld Strand OH Ground Wire</v>
      </c>
      <c r="AP265" s="1">
        <f>CONVERT(Table2[[#This Row],[GMR (ft)]],"ft","mm")</f>
        <v>0.5663184</v>
      </c>
      <c r="AQ265" s="1">
        <f>CONVERT(Table2[[#This Row],[Outer Diameter (in)]],"in","mm")</f>
        <v>0</v>
      </c>
      <c r="AR265" s="1" cm="1">
        <f t="array" ref="AR265">INDEX(Table3[MOT (C)],Table2[[#This Row],[Type Index]])</f>
        <v>90</v>
      </c>
      <c r="AS265" s="1">
        <f>Table2[[#This Row],[DC Resistance @ 20C (Ω/mi)]]/CONVERT(1,"mi","km")</f>
        <v>1.8361203074047563</v>
      </c>
      <c r="AT265" s="1">
        <f>Table2[[#This Row],[Approx Current Carrying Capacity (amps)]]/1000</f>
        <v>0</v>
      </c>
      <c r="AU265" s="1">
        <f>Table2[[#This Row],[DC Resistance
@ 20C (Ω/km)]]*(1+Table2[[#This Row],[alpha]]*(Table2[[#This Row],[MOT (C)]]-20))</f>
        <v>2.3898207473057349</v>
      </c>
      <c r="AZ265" s="1"/>
    </row>
    <row r="266" spans="1:52" ht="30" x14ac:dyDescent="0.25">
      <c r="A266" s="1" t="s">
        <v>5345</v>
      </c>
      <c r="B266" s="1" t="s">
        <v>152</v>
      </c>
      <c r="D266" s="1" t="s">
        <v>152</v>
      </c>
      <c r="R266" s="1">
        <v>1.658E-3</v>
      </c>
      <c r="S266" s="1">
        <v>3.81</v>
      </c>
      <c r="V266" s="1">
        <v>3.88</v>
      </c>
      <c r="AG266" s="1">
        <f>Table2[[#This Row],[DC]]</f>
        <v>3.81</v>
      </c>
      <c r="AH266" s="1">
        <f>Table2[[#This Row],[DC Resistance @ 25C (Ω/mi)]]*(1+Table2[[#This Row],[alpha]]*(20-25))</f>
        <v>3.7279325999999999</v>
      </c>
      <c r="AI266" s="1">
        <f>Table2[[#This Row],[Outside Diameter (in)]]</f>
        <v>0</v>
      </c>
      <c r="AJ266" s="1">
        <f>Table2[[#This Row],[Geometric Mean
Radius at 60 Cycles (ft)]]</f>
        <v>1.658E-3</v>
      </c>
      <c r="AK266" s="1">
        <f>MATCH(Table2[[#This Row],[Type]],Table3[Type],0)</f>
        <v>3</v>
      </c>
      <c r="AL266" s="1" cm="1">
        <f t="array" ref="AL266">INDEX(Table3[alpha],Table2[[#This Row],[Type Index]])</f>
        <v>4.3080000000000002E-3</v>
      </c>
      <c r="AM266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7 NO. 10 AL- Alumoweld Strand OH Ground Wire</v>
      </c>
      <c r="AO266" s="1" t="str">
        <f>Table2[[#This Row],[ID]]&amp;IF(ISBLANK(Table2[[#This Row],[Uniqueness]]),""," - "&amp;Table2[[#This Row],[Uniqueness]])</f>
        <v>7 NO. 10 AL- Alumoweld Strand OH Ground Wire</v>
      </c>
      <c r="AP266" s="1">
        <f>CONVERT(Table2[[#This Row],[GMR (ft)]],"ft","mm")</f>
        <v>0.5053584000000001</v>
      </c>
      <c r="AQ266" s="1">
        <f>CONVERT(Table2[[#This Row],[Outer Diameter (in)]],"in","mm")</f>
        <v>0</v>
      </c>
      <c r="AR266" s="1" cm="1">
        <f t="array" ref="AR266">INDEX(Table3[MOT (C)],Table2[[#This Row],[Type Index]])</f>
        <v>90</v>
      </c>
      <c r="AS266" s="1">
        <f>Table2[[#This Row],[DC Resistance @ 20C (Ω/mi)]]/CONVERT(1,"mi","km")</f>
        <v>2.3164299242424242</v>
      </c>
      <c r="AT266" s="1">
        <f>Table2[[#This Row],[Approx Current Carrying Capacity (amps)]]/1000</f>
        <v>0</v>
      </c>
      <c r="AU266" s="1">
        <f>Table2[[#This Row],[DC Resistance
@ 20C (Ω/km)]]*(1+Table2[[#This Row],[alpha]]*(Table2[[#This Row],[MOT (C)]]-20))</f>
        <v>3.0149725321969698</v>
      </c>
      <c r="AZ266" s="1"/>
    </row>
    <row r="267" spans="1:52" ht="30" x14ac:dyDescent="0.25">
      <c r="A267" s="1" t="s">
        <v>5345</v>
      </c>
      <c r="B267" s="1" t="s">
        <v>153</v>
      </c>
      <c r="D267" s="1" t="s">
        <v>153</v>
      </c>
      <c r="R267" s="1">
        <v>2.9399999999999999E-3</v>
      </c>
      <c r="S267" s="1">
        <v>2.78</v>
      </c>
      <c r="V267" s="1">
        <v>2.78</v>
      </c>
      <c r="AG267" s="1">
        <f>Table2[[#This Row],[DC]]</f>
        <v>2.78</v>
      </c>
      <c r="AH267" s="1">
        <f>Table2[[#This Row],[DC Resistance @ 25C (Ω/mi)]]*(1+Table2[[#This Row],[alpha]]*(20-25))</f>
        <v>2.7201187999999998</v>
      </c>
      <c r="AI267" s="1">
        <f>Table2[[#This Row],[Outside Diameter (in)]]</f>
        <v>0</v>
      </c>
      <c r="AJ267" s="1">
        <f>Table2[[#This Row],[Geometric Mean
Radius at 60 Cycles (ft)]]</f>
        <v>2.9399999999999999E-3</v>
      </c>
      <c r="AK267" s="1">
        <f>MATCH(Table2[[#This Row],[Type]],Table3[Type],0)</f>
        <v>3</v>
      </c>
      <c r="AL267" s="1" cm="1">
        <f t="array" ref="AL267">INDEX(Table3[alpha],Table2[[#This Row],[Type Index]])</f>
        <v>4.3080000000000002E-3</v>
      </c>
      <c r="AM267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5 AL- Alumoweld Strand OH Ground Wire</v>
      </c>
      <c r="AO267" s="1" t="str">
        <f>Table2[[#This Row],[ID]]&amp;IF(ISBLANK(Table2[[#This Row],[Uniqueness]]),""," - "&amp;Table2[[#This Row],[Uniqueness]])</f>
        <v>3 NO. 5 AL- Alumoweld Strand OH Ground Wire</v>
      </c>
      <c r="AP267" s="1">
        <f>CONVERT(Table2[[#This Row],[GMR (ft)]],"ft","mm")</f>
        <v>0.89611200000000002</v>
      </c>
      <c r="AQ267" s="1">
        <f>CONVERT(Table2[[#This Row],[Outer Diameter (in)]],"in","mm")</f>
        <v>0</v>
      </c>
      <c r="AR267" s="1" cm="1">
        <f t="array" ref="AR267">INDEX(Table3[MOT (C)],Table2[[#This Row],[Type Index]])</f>
        <v>90</v>
      </c>
      <c r="AS267" s="1">
        <f>Table2[[#This Row],[DC Resistance @ 20C (Ω/mi)]]/CONVERT(1,"mi","km")</f>
        <v>1.690203461783186</v>
      </c>
      <c r="AT267" s="1">
        <f>Table2[[#This Row],[Approx Current Carrying Capacity (amps)]]/1000</f>
        <v>0</v>
      </c>
      <c r="AU267" s="1">
        <f>Table2[[#This Row],[DC Resistance
@ 20C (Ω/km)]]*(1+Table2[[#This Row],[alpha]]*(Table2[[#This Row],[MOT (C)]]-20))</f>
        <v>2.1999012177185238</v>
      </c>
      <c r="AZ267" s="1"/>
    </row>
    <row r="268" spans="1:52" ht="30" x14ac:dyDescent="0.25">
      <c r="A268" s="1" t="s">
        <v>5345</v>
      </c>
      <c r="B268" s="1" t="s">
        <v>154</v>
      </c>
      <c r="D268" s="1" t="s">
        <v>154</v>
      </c>
      <c r="R268" s="1">
        <v>2.6180000000000001E-3</v>
      </c>
      <c r="S268" s="1">
        <v>3.51</v>
      </c>
      <c r="V268" s="1">
        <v>3.51</v>
      </c>
      <c r="AG268" s="1">
        <f>Table2[[#This Row],[DC]]</f>
        <v>3.51</v>
      </c>
      <c r="AH268" s="1">
        <f>Table2[[#This Row],[DC Resistance @ 25C (Ω/mi)]]*(1+Table2[[#This Row],[alpha]]*(20-25))</f>
        <v>3.4343945999999996</v>
      </c>
      <c r="AI268" s="1">
        <f>Table2[[#This Row],[Outside Diameter (in)]]</f>
        <v>0</v>
      </c>
      <c r="AJ268" s="1">
        <f>Table2[[#This Row],[Geometric Mean
Radius at 60 Cycles (ft)]]</f>
        <v>2.6180000000000001E-3</v>
      </c>
      <c r="AK268" s="1">
        <f>MATCH(Table2[[#This Row],[Type]],Table3[Type],0)</f>
        <v>3</v>
      </c>
      <c r="AL268" s="1" cm="1">
        <f t="array" ref="AL268">INDEX(Table3[alpha],Table2[[#This Row],[Type Index]])</f>
        <v>4.3080000000000002E-3</v>
      </c>
      <c r="AM268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6 AL- Alumoweld Strand OH Ground Wire</v>
      </c>
      <c r="AO268" s="1" t="str">
        <f>Table2[[#This Row],[ID]]&amp;IF(ISBLANK(Table2[[#This Row],[Uniqueness]]),""," - "&amp;Table2[[#This Row],[Uniqueness]])</f>
        <v>3 NO. 6 AL- Alumoweld Strand OH Ground Wire</v>
      </c>
      <c r="AP268" s="1">
        <f>CONVERT(Table2[[#This Row],[GMR (ft)]],"ft","mm")</f>
        <v>0.79796640000000008</v>
      </c>
      <c r="AQ268" s="1">
        <f>CONVERT(Table2[[#This Row],[Outer Diameter (in)]],"in","mm")</f>
        <v>0</v>
      </c>
      <c r="AR268" s="1" cm="1">
        <f t="array" ref="AR268">INDEX(Table3[MOT (C)],Table2[[#This Row],[Type Index]])</f>
        <v>90</v>
      </c>
      <c r="AS268" s="1">
        <f>Table2[[#This Row],[DC Resistance @ 20C (Ω/mi)]]/CONVERT(1,"mi","km")</f>
        <v>2.1340338672154613</v>
      </c>
      <c r="AT268" s="1">
        <f>Table2[[#This Row],[Approx Current Carrying Capacity (amps)]]/1000</f>
        <v>0</v>
      </c>
      <c r="AU268" s="1">
        <f>Table2[[#This Row],[DC Resistance
@ 20C (Ω/km)]]*(1+Table2[[#This Row],[alpha]]*(Table2[[#This Row],[MOT (C)]]-20))</f>
        <v>2.7775731202129559</v>
      </c>
      <c r="AZ268" s="1"/>
    </row>
    <row r="269" spans="1:52" ht="30" x14ac:dyDescent="0.25">
      <c r="A269" s="1" t="s">
        <v>5345</v>
      </c>
      <c r="B269" s="1" t="s">
        <v>155</v>
      </c>
      <c r="D269" s="1" t="s">
        <v>155</v>
      </c>
      <c r="R269" s="1">
        <v>2.333E-3</v>
      </c>
      <c r="S269" s="1">
        <v>4.42</v>
      </c>
      <c r="V269" s="1">
        <v>4.42</v>
      </c>
      <c r="AG269" s="1">
        <f>Table2[[#This Row],[DC]]</f>
        <v>4.42</v>
      </c>
      <c r="AH269" s="1">
        <f>Table2[[#This Row],[DC Resistance @ 25C (Ω/mi)]]*(1+Table2[[#This Row],[alpha]]*(20-25))</f>
        <v>4.3247932000000002</v>
      </c>
      <c r="AI269" s="1">
        <f>Table2[[#This Row],[Outside Diameter (in)]]</f>
        <v>0</v>
      </c>
      <c r="AJ269" s="1">
        <f>Table2[[#This Row],[Geometric Mean
Radius at 60 Cycles (ft)]]</f>
        <v>2.333E-3</v>
      </c>
      <c r="AK269" s="1">
        <f>MATCH(Table2[[#This Row],[Type]],Table3[Type],0)</f>
        <v>3</v>
      </c>
      <c r="AL269" s="1" cm="1">
        <f t="array" ref="AL269">INDEX(Table3[alpha],Table2[[#This Row],[Type Index]])</f>
        <v>4.3080000000000002E-3</v>
      </c>
      <c r="AM269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7 AL- Alumoweld Strand OH Ground Wire</v>
      </c>
      <c r="AO269" s="1" t="str">
        <f>Table2[[#This Row],[ID]]&amp;IF(ISBLANK(Table2[[#This Row],[Uniqueness]]),""," - "&amp;Table2[[#This Row],[Uniqueness]])</f>
        <v>3 NO. 7 AL- Alumoweld Strand OH Ground Wire</v>
      </c>
      <c r="AP269" s="1">
        <f>CONVERT(Table2[[#This Row],[GMR (ft)]],"ft","mm")</f>
        <v>0.71109840000000002</v>
      </c>
      <c r="AQ269" s="1">
        <f>CONVERT(Table2[[#This Row],[Outer Diameter (in)]],"in","mm")</f>
        <v>0</v>
      </c>
      <c r="AR269" s="1" cm="1">
        <f t="array" ref="AR269">INDEX(Table3[MOT (C)],Table2[[#This Row],[Type Index]])</f>
        <v>90</v>
      </c>
      <c r="AS269" s="1">
        <f>Table2[[#This Row],[DC Resistance @ 20C (Ω/mi)]]/CONVERT(1,"mi","km")</f>
        <v>2.6873019068639148</v>
      </c>
      <c r="AT269" s="1">
        <f>Table2[[#This Row],[Approx Current Carrying Capacity (amps)]]/1000</f>
        <v>0</v>
      </c>
      <c r="AU269" s="1">
        <f>Table2[[#This Row],[DC Resistance
@ 20C (Ω/km)]]*(1+Table2[[#This Row],[alpha]]*(Table2[[#This Row],[MOT (C)]]-20))</f>
        <v>3.4976846698977972</v>
      </c>
      <c r="AZ269" s="1"/>
    </row>
    <row r="270" spans="1:52" ht="30" x14ac:dyDescent="0.25">
      <c r="A270" s="1" t="s">
        <v>5345</v>
      </c>
      <c r="B270" s="1" t="s">
        <v>156</v>
      </c>
      <c r="D270" s="1" t="s">
        <v>156</v>
      </c>
      <c r="R270" s="1">
        <v>2.078E-3</v>
      </c>
      <c r="S270" s="1">
        <v>5.58</v>
      </c>
      <c r="V270" s="1">
        <v>5.58</v>
      </c>
      <c r="AG270" s="1">
        <f>Table2[[#This Row],[DC]]</f>
        <v>5.58</v>
      </c>
      <c r="AH270" s="1">
        <f>Table2[[#This Row],[DC Resistance @ 25C (Ω/mi)]]*(1+Table2[[#This Row],[alpha]]*(20-25))</f>
        <v>5.4598068</v>
      </c>
      <c r="AI270" s="1">
        <f>Table2[[#This Row],[Outside Diameter (in)]]</f>
        <v>0</v>
      </c>
      <c r="AJ270" s="1">
        <f>Table2[[#This Row],[Geometric Mean
Radius at 60 Cycles (ft)]]</f>
        <v>2.078E-3</v>
      </c>
      <c r="AK270" s="1">
        <f>MATCH(Table2[[#This Row],[Type]],Table3[Type],0)</f>
        <v>3</v>
      </c>
      <c r="AL270" s="1" cm="1">
        <f t="array" ref="AL270">INDEX(Table3[alpha],Table2[[#This Row],[Type Index]])</f>
        <v>4.3080000000000002E-3</v>
      </c>
      <c r="AM270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8 AL- Alumoweld Strand OH Ground Wire</v>
      </c>
      <c r="AO270" s="1" t="str">
        <f>Table2[[#This Row],[ID]]&amp;IF(ISBLANK(Table2[[#This Row],[Uniqueness]]),""," - "&amp;Table2[[#This Row],[Uniqueness]])</f>
        <v>3 NO. 8 AL- Alumoweld Strand OH Ground Wire</v>
      </c>
      <c r="AP270" s="1">
        <f>CONVERT(Table2[[#This Row],[GMR (ft)]],"ft","mm")</f>
        <v>0.6333744</v>
      </c>
      <c r="AQ270" s="1">
        <f>CONVERT(Table2[[#This Row],[Outer Diameter (in)]],"in","mm")</f>
        <v>0</v>
      </c>
      <c r="AR270" s="1" cm="1">
        <f t="array" ref="AR270">INDEX(Table3[MOT (C)],Table2[[#This Row],[Type Index]])</f>
        <v>90</v>
      </c>
      <c r="AS270" s="1">
        <f>Table2[[#This Row],[DC Resistance @ 20C (Ω/mi)]]/CONVERT(1,"mi","km")</f>
        <v>3.3925666607015028</v>
      </c>
      <c r="AT270" s="1">
        <f>Table2[[#This Row],[Approx Current Carrying Capacity (amps)]]/1000</f>
        <v>0</v>
      </c>
      <c r="AU270" s="1">
        <f>Table2[[#This Row],[DC Resistance
@ 20C (Ω/km)]]*(1+Table2[[#This Row],[alpha]]*(Table2[[#This Row],[MOT (C)]]-20))</f>
        <v>4.4156290629026484</v>
      </c>
      <c r="AZ270" s="1"/>
    </row>
    <row r="271" spans="1:52" ht="30" x14ac:dyDescent="0.25">
      <c r="A271" s="1" t="s">
        <v>5345</v>
      </c>
      <c r="B271" s="1" t="s">
        <v>157</v>
      </c>
      <c r="D271" s="1" t="s">
        <v>157</v>
      </c>
      <c r="R271" s="1">
        <v>1.853E-3</v>
      </c>
      <c r="S271" s="1">
        <v>7.04</v>
      </c>
      <c r="V271" s="1">
        <v>7.04</v>
      </c>
      <c r="AG271" s="1">
        <f>Table2[[#This Row],[DC]]</f>
        <v>7.04</v>
      </c>
      <c r="AH271" s="1">
        <f>Table2[[#This Row],[DC Resistance @ 25C (Ω/mi)]]*(1+Table2[[#This Row],[alpha]]*(20-25))</f>
        <v>6.8883584000000004</v>
      </c>
      <c r="AI271" s="1">
        <f>Table2[[#This Row],[Outside Diameter (in)]]</f>
        <v>0</v>
      </c>
      <c r="AJ271" s="1">
        <f>Table2[[#This Row],[Geometric Mean
Radius at 60 Cycles (ft)]]</f>
        <v>1.853E-3</v>
      </c>
      <c r="AK271" s="1">
        <f>MATCH(Table2[[#This Row],[Type]],Table3[Type],0)</f>
        <v>3</v>
      </c>
      <c r="AL271" s="1" cm="1">
        <f t="array" ref="AL271">INDEX(Table3[alpha],Table2[[#This Row],[Type Index]])</f>
        <v>4.3080000000000002E-3</v>
      </c>
      <c r="AM271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9 AL- Alumoweld Strand OH Ground Wire</v>
      </c>
      <c r="AO271" s="1" t="str">
        <f>Table2[[#This Row],[ID]]&amp;IF(ISBLANK(Table2[[#This Row],[Uniqueness]]),""," - "&amp;Table2[[#This Row],[Uniqueness]])</f>
        <v>3 NO. 9 AL- Alumoweld Strand OH Ground Wire</v>
      </c>
      <c r="AP271" s="1">
        <f>CONVERT(Table2[[#This Row],[GMR (ft)]],"ft","mm")</f>
        <v>0.56479440000000003</v>
      </c>
      <c r="AQ271" s="1">
        <f>CONVERT(Table2[[#This Row],[Outer Diameter (in)]],"in","mm")</f>
        <v>0</v>
      </c>
      <c r="AR271" s="1" cm="1">
        <f t="array" ref="AR271">INDEX(Table3[MOT (C)],Table2[[#This Row],[Type Index]])</f>
        <v>90</v>
      </c>
      <c r="AS271" s="1">
        <f>Table2[[#This Row],[DC Resistance @ 20C (Ω/mi)]]/CONVERT(1,"mi","km")</f>
        <v>4.2802274715660547</v>
      </c>
      <c r="AT271" s="1">
        <f>Table2[[#This Row],[Approx Current Carrying Capacity (amps)]]/1000</f>
        <v>0</v>
      </c>
      <c r="AU271" s="1">
        <f>Table2[[#This Row],[DC Resistance
@ 20C (Ω/km)]]*(1+Table2[[#This Row],[alpha]]*(Table2[[#This Row],[MOT (C)]]-20))</f>
        <v>5.5709728678915145</v>
      </c>
      <c r="AZ271" s="1"/>
    </row>
    <row r="272" spans="1:52" ht="30" x14ac:dyDescent="0.25">
      <c r="A272" s="1" t="s">
        <v>5345</v>
      </c>
      <c r="B272" s="1" t="s">
        <v>158</v>
      </c>
      <c r="D272" s="1" t="s">
        <v>158</v>
      </c>
      <c r="R272" s="1">
        <v>1.65E-3</v>
      </c>
      <c r="S272" s="1">
        <v>8.8699999999999992</v>
      </c>
      <c r="V272" s="1">
        <v>8.8699999999999992</v>
      </c>
      <c r="AG272" s="1">
        <f>Table2[[#This Row],[DC]]</f>
        <v>8.8699999999999992</v>
      </c>
      <c r="AH272" s="1">
        <f>Table2[[#This Row],[DC Resistance @ 25C (Ω/mi)]]*(1+Table2[[#This Row],[alpha]]*(20-25))</f>
        <v>8.6789401999999995</v>
      </c>
      <c r="AI272" s="1">
        <f>Table2[[#This Row],[Outside Diameter (in)]]</f>
        <v>0</v>
      </c>
      <c r="AJ272" s="1">
        <f>Table2[[#This Row],[Geometric Mean
Radius at 60 Cycles (ft)]]</f>
        <v>1.65E-3</v>
      </c>
      <c r="AK272" s="1">
        <f>MATCH(Table2[[#This Row],[Type]],Table3[Type],0)</f>
        <v>3</v>
      </c>
      <c r="AL272" s="1" cm="1">
        <f t="array" ref="AL272">INDEX(Table3[alpha],Table2[[#This Row],[Type Index]])</f>
        <v>4.3080000000000002E-3</v>
      </c>
      <c r="AM272" s="1" t="str">
        <f>IF(ISBLANK(Table2[[#This Row],[AWG or B&amp;S]]),IF(ISBLANK(Table2[[#This Row],[Design Number]]),Table2[[#This Row],[Size of Conductor Circular Mils]]/1000&amp;" kcmil",Table2[[#This Row],[Design Number]]),Table2[[#This Row],[AWG or B&amp;S]])&amp;" "&amp;Table2[[#This Row],[Type]]&amp;IF(ISBLANK(Table2[[#This Row],[Number of Strands]]),""," ("&amp;Table2[[#This Row],[Number of Strands]]&amp;")")</f>
        <v>3 NO. 10 AL- Alumoweld Strand OH Ground Wire</v>
      </c>
      <c r="AO272" s="1" t="str">
        <f>Table2[[#This Row],[ID]]&amp;IF(ISBLANK(Table2[[#This Row],[Uniqueness]]),""," - "&amp;Table2[[#This Row],[Uniqueness]])</f>
        <v>3 NO. 10 AL- Alumoweld Strand OH Ground Wire</v>
      </c>
      <c r="AP272" s="1">
        <f>CONVERT(Table2[[#This Row],[GMR (ft)]],"ft","mm")</f>
        <v>0.50292000000000003</v>
      </c>
      <c r="AQ272" s="1">
        <f>CONVERT(Table2[[#This Row],[Outer Diameter (in)]],"in","mm")</f>
        <v>0</v>
      </c>
      <c r="AR272" s="1" cm="1">
        <f t="array" ref="AR272">INDEX(Table3[MOT (C)],Table2[[#This Row],[Type Index]])</f>
        <v>90</v>
      </c>
      <c r="AS272" s="1">
        <f>Table2[[#This Row],[DC Resistance @ 20C (Ω/mi)]]/CONVERT(1,"mi","km")</f>
        <v>5.392843419430525</v>
      </c>
      <c r="AT272" s="1">
        <f>Table2[[#This Row],[Approx Current Carrying Capacity (amps)]]/1000</f>
        <v>0</v>
      </c>
      <c r="AU272" s="1">
        <f>Table2[[#This Row],[DC Resistance
@ 20C (Ω/km)]]*(1+Table2[[#This Row],[alpha]]*(Table2[[#This Row],[MOT (C)]]-20))</f>
        <v>7.0191092809939946</v>
      </c>
      <c r="AZ272" s="1"/>
    </row>
  </sheetData>
  <mergeCells count="8">
    <mergeCell ref="A1:M1"/>
    <mergeCell ref="AG2:AL2"/>
    <mergeCell ref="AM2:AU2"/>
    <mergeCell ref="W2:Z2"/>
    <mergeCell ref="S2:V2"/>
    <mergeCell ref="S1:Z1"/>
    <mergeCell ref="AA1:AC2"/>
    <mergeCell ref="AD1:AF2"/>
  </mergeCells>
  <phoneticPr fontId="5" type="noConversion"/>
  <conditionalFormatting sqref="O4:O27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{C72DEEAF-D8A2-4718-B4ED-C467904D426C}</x14:id>
        </ext>
      </extLst>
    </cfRule>
  </conditionalFormatting>
  <conditionalFormatting sqref="P4:P27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{78A321DC-9A15-41F3-9BF1-034BE1F36D32}</x14:id>
        </ext>
      </extLst>
    </cfRule>
  </conditionalFormatting>
  <conditionalFormatting sqref="Q4:Q27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{16BE2EA6-82EC-490C-8894-343D9B7A204B}</x14:id>
        </ext>
      </extLst>
    </cfRule>
  </conditionalFormatting>
  <conditionalFormatting sqref="R4:R27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{25611733-A1FB-4EF2-9F70-4981525BA4EC}</x14:id>
        </ext>
      </extLst>
    </cfRule>
  </conditionalFormatting>
  <conditionalFormatting sqref="S4:Z27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{641BEE05-1FB6-4CCA-9D33-4FB5C041A9F2}</x14:id>
        </ext>
      </extLst>
    </cfRule>
  </conditionalFormatting>
  <conditionalFormatting sqref="AA4:AC27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{9842649A-0AA0-4387-B116-36E84140C5EC}</x14:id>
        </ext>
      </extLst>
    </cfRule>
  </conditionalFormatting>
  <conditionalFormatting sqref="AD4:AF27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{0244EAD8-A07D-49EA-9B80-0A5126CFD33E}</x14:id>
        </ext>
      </extLst>
    </cfRule>
  </conditionalFormatting>
  <conditionalFormatting sqref="N4:N27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{61718C33-8AEA-4E95-A4F3-6FC6AC59748D}</x14:id>
        </ext>
      </extLst>
    </cfRule>
  </conditionalFormatting>
  <conditionalFormatting sqref="M4:M27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{6D11544F-C84F-4B36-867F-8E0EAEE5BD51}</x14:id>
        </ext>
      </extLst>
    </cfRule>
  </conditionalFormatting>
  <conditionalFormatting sqref="L4:L27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{1FF4E1A1-E081-4C1C-B551-169F5869F415}</x14:id>
        </ext>
      </extLst>
    </cfRule>
  </conditionalFormatting>
  <conditionalFormatting sqref="K4:K27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{11470706-25BE-4745-AB45-DC41CD651433}</x14:id>
        </ext>
      </extLst>
    </cfRule>
  </conditionalFormatting>
  <conditionalFormatting sqref="J4:J27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{3A23EC24-756A-42B0-BCD3-994845286C4F}</x14:id>
        </ext>
      </extLst>
    </cfRule>
  </conditionalFormatting>
  <conditionalFormatting sqref="I4:I27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{28720D87-5C1E-4BE1-9021-262BF34880CE}</x14:id>
        </ext>
      </extLst>
    </cfRule>
  </conditionalFormatting>
  <conditionalFormatting sqref="H4:H27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{B9F8859D-F2D3-4495-8690-1F32BCC4342D}</x14:id>
        </ext>
      </extLst>
    </cfRule>
  </conditionalFormatting>
  <conditionalFormatting sqref="G4:G27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{33BA8C30-20A2-4FFB-98DB-E592FC41E185}</x14:id>
        </ext>
      </extLst>
    </cfRule>
  </conditionalFormatting>
  <conditionalFormatting sqref="F4:F27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{E000D2A0-6EE6-4FCC-BD3F-FF9B8E357B39}</x14:id>
        </ext>
      </extLst>
    </cfRule>
  </conditionalFormatting>
  <conditionalFormatting sqref="E4:E27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{D6C8349C-F1B7-449D-9C62-D64B6EA0BB90}</x14:id>
        </ext>
      </extLst>
    </cfRule>
  </conditionalFormatting>
  <conditionalFormatting sqref="B4:B2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{51605E5E-543F-44FB-9A89-F123B2AF01D1}</x14:id>
        </ext>
      </extLst>
    </cfRule>
  </conditionalFormatting>
  <conditionalFormatting sqref="AM4:AM272">
    <cfRule type="duplicateValues" dxfId="58" priority="2"/>
  </conditionalFormatting>
  <conditionalFormatting sqref="AO4:AO272">
    <cfRule type="duplicateValues" dxfId="57" priority="1"/>
  </conditionalFormatting>
  <hyperlinks>
    <hyperlink ref="BC2" r:id="rId1" xr:uid="{D3053B49-6502-44FE-811A-BBB29D07E18A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2DEEAF-D8A2-4718-B4ED-C467904D42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O4:O272</xm:sqref>
        </x14:conditionalFormatting>
        <x14:conditionalFormatting xmlns:xm="http://schemas.microsoft.com/office/excel/2006/main">
          <x14:cfRule type="dataBar" id="{78A321DC-9A15-41F3-9BF1-034BE1F36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P4:P272</xm:sqref>
        </x14:conditionalFormatting>
        <x14:conditionalFormatting xmlns:xm="http://schemas.microsoft.com/office/excel/2006/main">
          <x14:cfRule type="dataBar" id="{16BE2EA6-82EC-490C-8894-343D9B7A20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Q4:Q272</xm:sqref>
        </x14:conditionalFormatting>
        <x14:conditionalFormatting xmlns:xm="http://schemas.microsoft.com/office/excel/2006/main">
          <x14:cfRule type="dataBar" id="{25611733-A1FB-4EF2-9F70-4981525BA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R4:R272</xm:sqref>
        </x14:conditionalFormatting>
        <x14:conditionalFormatting xmlns:xm="http://schemas.microsoft.com/office/excel/2006/main">
          <x14:cfRule type="dataBar" id="{641BEE05-1FB6-4CCA-9D33-4FB5C041A9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S4:Z272</xm:sqref>
        </x14:conditionalFormatting>
        <x14:conditionalFormatting xmlns:xm="http://schemas.microsoft.com/office/excel/2006/main">
          <x14:cfRule type="dataBar" id="{9842649A-0AA0-4387-B116-36E84140C5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AA4:AC272</xm:sqref>
        </x14:conditionalFormatting>
        <x14:conditionalFormatting xmlns:xm="http://schemas.microsoft.com/office/excel/2006/main">
          <x14:cfRule type="dataBar" id="{0244EAD8-A07D-49EA-9B80-0A5126CFD3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AD4:AF272</xm:sqref>
        </x14:conditionalFormatting>
        <x14:conditionalFormatting xmlns:xm="http://schemas.microsoft.com/office/excel/2006/main">
          <x14:cfRule type="dataBar" id="{61718C33-8AEA-4E95-A4F3-6FC6AC597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N4:N272</xm:sqref>
        </x14:conditionalFormatting>
        <x14:conditionalFormatting xmlns:xm="http://schemas.microsoft.com/office/excel/2006/main">
          <x14:cfRule type="dataBar" id="{6D11544F-C84F-4B36-867F-8E0EAEE5BD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M4:M272</xm:sqref>
        </x14:conditionalFormatting>
        <x14:conditionalFormatting xmlns:xm="http://schemas.microsoft.com/office/excel/2006/main">
          <x14:cfRule type="dataBar" id="{1FF4E1A1-E081-4C1C-B551-169F5869F4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L4:L272</xm:sqref>
        </x14:conditionalFormatting>
        <x14:conditionalFormatting xmlns:xm="http://schemas.microsoft.com/office/excel/2006/main">
          <x14:cfRule type="dataBar" id="{11470706-25BE-4745-AB45-DC41CD651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K4:K272</xm:sqref>
        </x14:conditionalFormatting>
        <x14:conditionalFormatting xmlns:xm="http://schemas.microsoft.com/office/excel/2006/main">
          <x14:cfRule type="dataBar" id="{3A23EC24-756A-42B0-BCD3-994845286C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J4:J272</xm:sqref>
        </x14:conditionalFormatting>
        <x14:conditionalFormatting xmlns:xm="http://schemas.microsoft.com/office/excel/2006/main">
          <x14:cfRule type="dataBar" id="{28720D87-5C1E-4BE1-9021-262BF34880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I4:I272</xm:sqref>
        </x14:conditionalFormatting>
        <x14:conditionalFormatting xmlns:xm="http://schemas.microsoft.com/office/excel/2006/main">
          <x14:cfRule type="dataBar" id="{B9F8859D-F2D3-4495-8690-1F32BCC43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H4:H272</xm:sqref>
        </x14:conditionalFormatting>
        <x14:conditionalFormatting xmlns:xm="http://schemas.microsoft.com/office/excel/2006/main">
          <x14:cfRule type="dataBar" id="{33BA8C30-20A2-4FFB-98DB-E592FC41E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G4:G272</xm:sqref>
        </x14:conditionalFormatting>
        <x14:conditionalFormatting xmlns:xm="http://schemas.microsoft.com/office/excel/2006/main">
          <x14:cfRule type="dataBar" id="{E000D2A0-6EE6-4FCC-BD3F-FF9B8E357B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F4:F272</xm:sqref>
        </x14:conditionalFormatting>
        <x14:conditionalFormatting xmlns:xm="http://schemas.microsoft.com/office/excel/2006/main">
          <x14:cfRule type="dataBar" id="{D6C8349C-F1B7-449D-9C62-D64B6EA0B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E4:E272</xm:sqref>
        </x14:conditionalFormatting>
        <x14:conditionalFormatting xmlns:xm="http://schemas.microsoft.com/office/excel/2006/main">
          <x14:cfRule type="dataBar" id="{51605E5E-543F-44FB-9A89-F123B2AF01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B4:B272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6EDF-45C4-4B7B-9672-9CEB1E382634}">
  <dimension ref="A1:O895"/>
  <sheetViews>
    <sheetView workbookViewId="0">
      <selection sqref="A1:O1"/>
    </sheetView>
  </sheetViews>
  <sheetFormatPr defaultRowHeight="15" x14ac:dyDescent="0.25"/>
  <cols>
    <col min="1" max="1" width="23.5703125" bestFit="1" customWidth="1"/>
    <col min="2" max="3" width="11.140625" customWidth="1"/>
    <col min="4" max="4" width="10" bestFit="1" customWidth="1"/>
    <col min="5" max="5" width="8" bestFit="1" customWidth="1"/>
    <col min="6" max="6" width="12" customWidth="1"/>
    <col min="7" max="7" width="14.42578125" customWidth="1"/>
    <col min="8" max="8" width="13.5703125" customWidth="1"/>
    <col min="9" max="9" width="10" bestFit="1" customWidth="1"/>
    <col min="10" max="10" width="12" bestFit="1" customWidth="1"/>
    <col min="11" max="11" width="9" customWidth="1"/>
    <col min="12" max="12" width="12" bestFit="1" customWidth="1"/>
    <col min="13" max="13" width="13.140625" customWidth="1"/>
    <col min="14" max="14" width="4.28515625" customWidth="1"/>
    <col min="15" max="15" width="4.85546875" customWidth="1"/>
  </cols>
  <sheetData>
    <row r="1" spans="1:15" ht="15.75" thickBot="1" x14ac:dyDescent="0.3">
      <c r="A1" s="27" t="s">
        <v>5338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</row>
    <row r="3" spans="1:15" x14ac:dyDescent="0.25">
      <c r="A3" s="14" t="s">
        <v>208</v>
      </c>
      <c r="B3">
        <v>0.13619999999999999</v>
      </c>
      <c r="C3">
        <v>0.16289999999999999</v>
      </c>
      <c r="D3">
        <v>201.16</v>
      </c>
      <c r="E3">
        <v>20.472000000000001</v>
      </c>
      <c r="F3">
        <v>1</v>
      </c>
      <c r="G3" s="14" t="s">
        <v>209</v>
      </c>
      <c r="H3">
        <v>2.9235000000000002</v>
      </c>
      <c r="I3">
        <v>87</v>
      </c>
      <c r="J3">
        <v>248.32210000000001</v>
      </c>
      <c r="K3">
        <v>18</v>
      </c>
      <c r="L3">
        <v>870.4</v>
      </c>
      <c r="M3">
        <v>2.92354</v>
      </c>
      <c r="N3">
        <v>1</v>
      </c>
      <c r="O3">
        <v>0</v>
      </c>
    </row>
    <row r="4" spans="1:15" x14ac:dyDescent="0.25">
      <c r="A4" s="14" t="s">
        <v>210</v>
      </c>
      <c r="B4">
        <v>4.9599999999999998E-2</v>
      </c>
      <c r="C4">
        <v>5.8799999999999998E-2</v>
      </c>
      <c r="D4">
        <v>604.24</v>
      </c>
      <c r="E4">
        <v>33.984999999999999</v>
      </c>
      <c r="F4">
        <v>1</v>
      </c>
      <c r="G4" s="14" t="s">
        <v>211</v>
      </c>
      <c r="H4">
        <v>3.7744</v>
      </c>
      <c r="I4">
        <v>186</v>
      </c>
      <c r="J4">
        <v>680.64380000000006</v>
      </c>
      <c r="K4">
        <v>24</v>
      </c>
      <c r="L4">
        <v>2281.3000000000002</v>
      </c>
      <c r="M4">
        <v>2.2656800000000001</v>
      </c>
      <c r="N4">
        <v>1</v>
      </c>
      <c r="O4">
        <v>0</v>
      </c>
    </row>
    <row r="5" spans="1:15" x14ac:dyDescent="0.25">
      <c r="A5" s="14" t="s">
        <v>212</v>
      </c>
      <c r="B5">
        <v>9.1300000000000006E-2</v>
      </c>
      <c r="C5">
        <v>0.1087</v>
      </c>
      <c r="D5">
        <v>322.26</v>
      </c>
      <c r="E5">
        <v>23.876000000000001</v>
      </c>
      <c r="F5">
        <v>1</v>
      </c>
      <c r="G5" s="14" t="s">
        <v>213</v>
      </c>
      <c r="H5">
        <v>4.7751999999999999</v>
      </c>
      <c r="I5">
        <v>70</v>
      </c>
      <c r="J5">
        <v>340.32190000000003</v>
      </c>
      <c r="K5">
        <v>12</v>
      </c>
      <c r="L5">
        <v>1028</v>
      </c>
      <c r="M5">
        <v>4.7751999999999999</v>
      </c>
      <c r="N5">
        <v>1</v>
      </c>
      <c r="O5">
        <v>0</v>
      </c>
    </row>
    <row r="6" spans="1:15" x14ac:dyDescent="0.25">
      <c r="A6" s="14" t="s">
        <v>214</v>
      </c>
      <c r="B6">
        <v>9.0300000000000005E-2</v>
      </c>
      <c r="C6">
        <v>0.10780000000000001</v>
      </c>
      <c r="D6">
        <v>322.26</v>
      </c>
      <c r="E6">
        <v>23.876000000000001</v>
      </c>
      <c r="F6">
        <v>1</v>
      </c>
      <c r="G6" s="14" t="s">
        <v>213</v>
      </c>
      <c r="H6">
        <v>4.7751999999999999</v>
      </c>
      <c r="I6">
        <v>67</v>
      </c>
      <c r="J6">
        <v>340.32190000000003</v>
      </c>
      <c r="K6">
        <v>12</v>
      </c>
      <c r="L6">
        <v>1006.7</v>
      </c>
      <c r="M6">
        <v>4.7751999999999999</v>
      </c>
      <c r="N6">
        <v>1</v>
      </c>
      <c r="O6">
        <v>0</v>
      </c>
    </row>
    <row r="7" spans="1:15" x14ac:dyDescent="0.25">
      <c r="A7" s="14" t="s">
        <v>215</v>
      </c>
      <c r="B7">
        <v>2.7799999999999998E-2</v>
      </c>
      <c r="C7">
        <v>9999</v>
      </c>
      <c r="D7">
        <v>1208.48</v>
      </c>
      <c r="E7">
        <v>46.228000000000002</v>
      </c>
      <c r="F7">
        <v>1</v>
      </c>
      <c r="G7" s="14" t="s">
        <v>216</v>
      </c>
      <c r="H7">
        <v>4.6227999999999998</v>
      </c>
      <c r="I7">
        <v>242</v>
      </c>
      <c r="J7">
        <v>1260.6425999999999</v>
      </c>
      <c r="K7">
        <v>27</v>
      </c>
      <c r="L7">
        <v>3772.5</v>
      </c>
      <c r="M7">
        <v>3.0810200000000001</v>
      </c>
      <c r="N7">
        <v>1</v>
      </c>
      <c r="O7">
        <v>0</v>
      </c>
    </row>
    <row r="8" spans="1:15" x14ac:dyDescent="0.25">
      <c r="A8" s="14" t="s">
        <v>217</v>
      </c>
      <c r="B8">
        <v>2.7300000000000001E-2</v>
      </c>
      <c r="C8">
        <v>9999</v>
      </c>
      <c r="D8">
        <v>1208.48</v>
      </c>
      <c r="E8">
        <v>46.228000000000002</v>
      </c>
      <c r="F8">
        <v>1</v>
      </c>
      <c r="G8" s="14" t="s">
        <v>216</v>
      </c>
      <c r="H8">
        <v>4.6227999999999998</v>
      </c>
      <c r="I8">
        <v>240</v>
      </c>
      <c r="J8">
        <v>1260.6425999999999</v>
      </c>
      <c r="K8">
        <v>27</v>
      </c>
      <c r="L8">
        <v>3683.2</v>
      </c>
      <c r="M8">
        <v>3.0810200000000001</v>
      </c>
      <c r="N8">
        <v>1</v>
      </c>
      <c r="O8">
        <v>0</v>
      </c>
    </row>
    <row r="9" spans="1:15" x14ac:dyDescent="0.25">
      <c r="A9" s="14" t="s">
        <v>218</v>
      </c>
      <c r="B9">
        <v>5.2999999999999999E-2</v>
      </c>
      <c r="C9">
        <v>6.2799999999999995E-2</v>
      </c>
      <c r="D9">
        <v>563.96</v>
      </c>
      <c r="E9">
        <v>36.957000000000001</v>
      </c>
      <c r="F9">
        <v>1</v>
      </c>
      <c r="G9" s="14" t="s">
        <v>219</v>
      </c>
      <c r="H9">
        <v>4.2342000000000004</v>
      </c>
      <c r="I9">
        <v>136</v>
      </c>
      <c r="J9">
        <v>602.19230000000005</v>
      </c>
      <c r="K9">
        <v>13</v>
      </c>
      <c r="L9">
        <v>1864.1</v>
      </c>
      <c r="M9">
        <v>1.8821399999999999</v>
      </c>
      <c r="N9">
        <v>1</v>
      </c>
      <c r="O9">
        <v>0</v>
      </c>
    </row>
    <row r="10" spans="1:15" x14ac:dyDescent="0.25">
      <c r="A10" s="14" t="s">
        <v>220</v>
      </c>
      <c r="B10">
        <v>3.0099999999999998E-2</v>
      </c>
      <c r="C10">
        <v>3.49E-2</v>
      </c>
      <c r="D10">
        <v>1098.02</v>
      </c>
      <c r="E10">
        <v>44.069000000000003</v>
      </c>
      <c r="F10">
        <v>1</v>
      </c>
      <c r="G10" s="14" t="s">
        <v>216</v>
      </c>
      <c r="H10">
        <v>4.4069000000000003</v>
      </c>
      <c r="I10">
        <v>222</v>
      </c>
      <c r="J10">
        <v>1145.6750999999999</v>
      </c>
      <c r="K10">
        <v>27</v>
      </c>
      <c r="L10">
        <v>3427.2</v>
      </c>
      <c r="M10">
        <v>2.9387799999999999</v>
      </c>
      <c r="N10">
        <v>1</v>
      </c>
      <c r="O10">
        <v>0</v>
      </c>
    </row>
    <row r="11" spans="1:15" x14ac:dyDescent="0.25">
      <c r="A11" s="14" t="s">
        <v>221</v>
      </c>
      <c r="B11">
        <v>2.9899999999999999E-2</v>
      </c>
      <c r="C11">
        <v>3.4700000000000002E-2</v>
      </c>
      <c r="D11">
        <v>1098.02</v>
      </c>
      <c r="E11">
        <v>44.069000000000003</v>
      </c>
      <c r="F11">
        <v>1</v>
      </c>
      <c r="G11" s="14" t="s">
        <v>216</v>
      </c>
      <c r="H11">
        <v>4.4069000000000003</v>
      </c>
      <c r="I11">
        <v>219</v>
      </c>
      <c r="J11">
        <v>1145.6750999999999</v>
      </c>
      <c r="K11">
        <v>27</v>
      </c>
      <c r="L11">
        <v>3370.7</v>
      </c>
      <c r="M11">
        <v>2.9387799999999999</v>
      </c>
      <c r="N11">
        <v>1</v>
      </c>
      <c r="O11">
        <v>0</v>
      </c>
    </row>
    <row r="12" spans="1:15" x14ac:dyDescent="0.25">
      <c r="A12" s="14" t="s">
        <v>222</v>
      </c>
      <c r="B12">
        <v>3.0099999999999998E-2</v>
      </c>
      <c r="C12">
        <v>9999</v>
      </c>
      <c r="D12">
        <v>1098.02</v>
      </c>
      <c r="E12">
        <v>43.814999999999998</v>
      </c>
      <c r="F12">
        <v>1</v>
      </c>
      <c r="G12" s="14" t="s">
        <v>216</v>
      </c>
      <c r="H12">
        <v>4.8692000000000002</v>
      </c>
      <c r="I12">
        <v>226</v>
      </c>
      <c r="J12">
        <v>1145.6750999999999</v>
      </c>
      <c r="K12">
        <v>24</v>
      </c>
      <c r="L12">
        <v>3416.8</v>
      </c>
      <c r="M12">
        <v>2.9387799999999999</v>
      </c>
      <c r="N12">
        <v>1</v>
      </c>
      <c r="O12">
        <v>0</v>
      </c>
    </row>
    <row r="13" spans="1:15" x14ac:dyDescent="0.25">
      <c r="A13" s="14" t="s">
        <v>223</v>
      </c>
      <c r="B13">
        <v>3.85E-2</v>
      </c>
      <c r="C13">
        <v>4.53E-2</v>
      </c>
      <c r="D13">
        <v>805.65</v>
      </c>
      <c r="E13">
        <v>38.201999999999998</v>
      </c>
      <c r="F13">
        <v>1</v>
      </c>
      <c r="G13" s="14" t="s">
        <v>224</v>
      </c>
      <c r="H13">
        <v>4.7751999999999999</v>
      </c>
      <c r="I13">
        <v>188</v>
      </c>
      <c r="J13">
        <v>861.28859999999997</v>
      </c>
      <c r="K13">
        <v>21</v>
      </c>
      <c r="L13">
        <v>2666.8</v>
      </c>
      <c r="M13">
        <v>3.18262</v>
      </c>
      <c r="N13">
        <v>1</v>
      </c>
      <c r="O13">
        <v>0</v>
      </c>
    </row>
    <row r="14" spans="1:15" x14ac:dyDescent="0.25">
      <c r="A14" s="14" t="s">
        <v>225</v>
      </c>
      <c r="B14">
        <v>3.8100000000000002E-2</v>
      </c>
      <c r="C14">
        <v>4.48E-2</v>
      </c>
      <c r="D14">
        <v>805.65</v>
      </c>
      <c r="E14">
        <v>38.201999999999998</v>
      </c>
      <c r="F14">
        <v>1</v>
      </c>
      <c r="G14" s="14" t="s">
        <v>224</v>
      </c>
      <c r="H14">
        <v>4.7751999999999999</v>
      </c>
      <c r="I14">
        <v>185</v>
      </c>
      <c r="J14">
        <v>861.28859999999997</v>
      </c>
      <c r="K14">
        <v>21</v>
      </c>
      <c r="L14">
        <v>2601.3000000000002</v>
      </c>
      <c r="M14">
        <v>3.18262</v>
      </c>
      <c r="N14">
        <v>1</v>
      </c>
      <c r="O14">
        <v>0</v>
      </c>
    </row>
    <row r="15" spans="1:15" x14ac:dyDescent="0.25">
      <c r="A15" s="14" t="s">
        <v>226</v>
      </c>
      <c r="B15">
        <v>3.85E-2</v>
      </c>
      <c r="C15">
        <v>9999</v>
      </c>
      <c r="D15">
        <v>805.65</v>
      </c>
      <c r="E15">
        <v>37.286999999999999</v>
      </c>
      <c r="F15">
        <v>1</v>
      </c>
      <c r="G15" s="14" t="s">
        <v>224</v>
      </c>
      <c r="H15">
        <v>4.6608999999999998</v>
      </c>
      <c r="I15">
        <v>189</v>
      </c>
      <c r="J15">
        <v>861.28859999999997</v>
      </c>
      <c r="K15">
        <v>21</v>
      </c>
      <c r="L15">
        <v>2665.3</v>
      </c>
      <c r="M15">
        <v>3.18262</v>
      </c>
      <c r="N15">
        <v>1</v>
      </c>
      <c r="O15">
        <v>0</v>
      </c>
    </row>
    <row r="16" spans="1:15" x14ac:dyDescent="0.25">
      <c r="A16" s="14" t="s">
        <v>227</v>
      </c>
      <c r="B16">
        <v>6.0600000000000001E-2</v>
      </c>
      <c r="C16">
        <v>7.2499999999999995E-2</v>
      </c>
      <c r="D16">
        <v>485.01</v>
      </c>
      <c r="E16">
        <v>26.923999999999999</v>
      </c>
      <c r="F16">
        <v>1</v>
      </c>
      <c r="G16" s="14" t="s">
        <v>228</v>
      </c>
      <c r="H16">
        <v>4.3941999999999997</v>
      </c>
      <c r="I16">
        <v>116</v>
      </c>
      <c r="J16">
        <v>518.57960000000003</v>
      </c>
      <c r="K16">
        <v>14</v>
      </c>
      <c r="L16">
        <v>1605.7</v>
      </c>
      <c r="M16">
        <v>2.4714200000000002</v>
      </c>
      <c r="N16">
        <v>1</v>
      </c>
      <c r="O16">
        <v>0</v>
      </c>
    </row>
    <row r="17" spans="1:15" x14ac:dyDescent="0.25">
      <c r="A17" s="14" t="s">
        <v>229</v>
      </c>
      <c r="B17">
        <v>0.14230000000000001</v>
      </c>
      <c r="C17">
        <v>0.17030000000000001</v>
      </c>
      <c r="D17">
        <v>201.41</v>
      </c>
      <c r="E17">
        <v>20.472000000000001</v>
      </c>
      <c r="F17">
        <v>1</v>
      </c>
      <c r="G17" s="14" t="s">
        <v>209</v>
      </c>
      <c r="H17">
        <v>2.9235000000000002</v>
      </c>
      <c r="I17">
        <v>90</v>
      </c>
      <c r="J17">
        <v>248.32210000000001</v>
      </c>
      <c r="K17">
        <v>18</v>
      </c>
      <c r="L17">
        <v>926.7</v>
      </c>
      <c r="M17">
        <v>2.92354</v>
      </c>
      <c r="N17">
        <v>1</v>
      </c>
      <c r="O17">
        <v>0</v>
      </c>
    </row>
    <row r="18" spans="1:15" x14ac:dyDescent="0.25">
      <c r="A18" s="14" t="s">
        <v>230</v>
      </c>
      <c r="B18">
        <v>0.21249999999999999</v>
      </c>
      <c r="C18">
        <v>9999</v>
      </c>
      <c r="D18">
        <v>135.19</v>
      </c>
      <c r="E18">
        <v>16.763999999999999</v>
      </c>
      <c r="F18">
        <v>1</v>
      </c>
      <c r="G18" s="14" t="s">
        <v>209</v>
      </c>
      <c r="H18">
        <v>2.3952</v>
      </c>
      <c r="I18">
        <v>61</v>
      </c>
      <c r="J18">
        <v>167.03190000000001</v>
      </c>
      <c r="K18">
        <v>18</v>
      </c>
      <c r="L18">
        <v>622.1</v>
      </c>
      <c r="M18">
        <v>2.3952200000000001</v>
      </c>
      <c r="N18">
        <v>1</v>
      </c>
      <c r="O18">
        <v>0</v>
      </c>
    </row>
    <row r="19" spans="1:15" x14ac:dyDescent="0.25">
      <c r="A19" s="14" t="s">
        <v>231</v>
      </c>
      <c r="B19">
        <v>0.40450000000000003</v>
      </c>
      <c r="C19">
        <v>0.62139999999999995</v>
      </c>
      <c r="D19">
        <v>68.2</v>
      </c>
      <c r="E19">
        <v>13.436999999999999</v>
      </c>
      <c r="F19">
        <v>1</v>
      </c>
      <c r="G19" s="14" t="s">
        <v>232</v>
      </c>
      <c r="H19">
        <v>2.6899000000000002</v>
      </c>
      <c r="I19">
        <v>60</v>
      </c>
      <c r="J19">
        <v>107.99979999999999</v>
      </c>
      <c r="K19">
        <v>12</v>
      </c>
      <c r="L19">
        <v>499.9</v>
      </c>
      <c r="M19">
        <v>2.6898599999999999</v>
      </c>
      <c r="N19">
        <v>1</v>
      </c>
      <c r="O19">
        <v>0</v>
      </c>
    </row>
    <row r="20" spans="1:15" x14ac:dyDescent="0.25">
      <c r="A20" s="14" t="s">
        <v>233</v>
      </c>
      <c r="B20">
        <v>0.1681</v>
      </c>
      <c r="C20">
        <v>0.16600000000000001</v>
      </c>
      <c r="D20">
        <v>207</v>
      </c>
      <c r="E20">
        <v>21.006</v>
      </c>
      <c r="F20">
        <v>1</v>
      </c>
      <c r="G20" s="14" t="s">
        <v>209</v>
      </c>
      <c r="H20">
        <v>2.9996999999999998</v>
      </c>
      <c r="I20">
        <v>90</v>
      </c>
      <c r="J20">
        <v>261.48329999999999</v>
      </c>
      <c r="K20">
        <v>18</v>
      </c>
      <c r="L20">
        <v>973</v>
      </c>
      <c r="M20">
        <v>2.9997400000000001</v>
      </c>
      <c r="N20">
        <v>1</v>
      </c>
      <c r="O20">
        <v>0</v>
      </c>
    </row>
    <row r="21" spans="1:15" x14ac:dyDescent="0.25">
      <c r="A21" s="14" t="s">
        <v>234</v>
      </c>
      <c r="B21">
        <v>0.1222</v>
      </c>
      <c r="C21">
        <v>0.122</v>
      </c>
      <c r="D21">
        <v>281.99</v>
      </c>
      <c r="E21">
        <v>24.510999999999999</v>
      </c>
      <c r="F21">
        <v>1</v>
      </c>
      <c r="G21" s="14" t="s">
        <v>209</v>
      </c>
      <c r="H21">
        <v>3.5001000000000002</v>
      </c>
      <c r="I21">
        <v>121</v>
      </c>
      <c r="J21">
        <v>355.99930000000001</v>
      </c>
      <c r="K21">
        <v>18</v>
      </c>
      <c r="L21">
        <v>1320</v>
      </c>
      <c r="M21">
        <v>3.5001199999999999</v>
      </c>
      <c r="N21">
        <v>1</v>
      </c>
      <c r="O21">
        <v>0</v>
      </c>
    </row>
    <row r="22" spans="1:15" x14ac:dyDescent="0.25">
      <c r="A22" s="14" t="s">
        <v>235</v>
      </c>
      <c r="B22">
        <v>0.1696</v>
      </c>
      <c r="C22">
        <v>0.20319999999999999</v>
      </c>
      <c r="D22">
        <v>170.45</v>
      </c>
      <c r="E22">
        <v>18.288</v>
      </c>
      <c r="F22">
        <v>1</v>
      </c>
      <c r="G22" s="14" t="s">
        <v>236</v>
      </c>
      <c r="H22">
        <v>2.8879999999999999</v>
      </c>
      <c r="I22">
        <v>63</v>
      </c>
      <c r="J22">
        <v>198.0641</v>
      </c>
      <c r="K22">
        <v>16</v>
      </c>
      <c r="L22">
        <v>688.4</v>
      </c>
      <c r="M22">
        <v>2.2453599999999998</v>
      </c>
      <c r="N22">
        <v>1</v>
      </c>
      <c r="O22">
        <v>0</v>
      </c>
    </row>
    <row r="23" spans="1:15" x14ac:dyDescent="0.25">
      <c r="A23" s="14" t="s">
        <v>237</v>
      </c>
      <c r="B23">
        <v>0.1643</v>
      </c>
      <c r="C23">
        <v>0.19650000000000001</v>
      </c>
      <c r="D23">
        <v>170.45</v>
      </c>
      <c r="E23">
        <v>18.288</v>
      </c>
      <c r="F23">
        <v>1</v>
      </c>
      <c r="G23" s="14" t="s">
        <v>236</v>
      </c>
      <c r="H23">
        <v>2.8879999999999999</v>
      </c>
      <c r="I23">
        <v>60</v>
      </c>
      <c r="J23">
        <v>198.0641</v>
      </c>
      <c r="K23">
        <v>16</v>
      </c>
      <c r="L23">
        <v>655.20000000000005</v>
      </c>
      <c r="M23">
        <v>2.2453599999999998</v>
      </c>
      <c r="N23">
        <v>1</v>
      </c>
      <c r="O23">
        <v>0</v>
      </c>
    </row>
    <row r="24" spans="1:15" x14ac:dyDescent="0.25">
      <c r="A24" s="14" t="s">
        <v>238</v>
      </c>
      <c r="B24">
        <v>0.1696</v>
      </c>
      <c r="C24">
        <v>9999</v>
      </c>
      <c r="D24">
        <v>170.45</v>
      </c>
      <c r="E24">
        <v>18.186</v>
      </c>
      <c r="F24">
        <v>1</v>
      </c>
      <c r="G24" s="14" t="s">
        <v>236</v>
      </c>
      <c r="H24">
        <v>3.0327999999999999</v>
      </c>
      <c r="I24">
        <v>64</v>
      </c>
      <c r="J24">
        <v>198.19319999999999</v>
      </c>
      <c r="K24">
        <v>16</v>
      </c>
      <c r="L24">
        <v>688.1</v>
      </c>
      <c r="M24">
        <v>2.2453599999999998</v>
      </c>
      <c r="N24">
        <v>1</v>
      </c>
      <c r="O24">
        <v>0</v>
      </c>
    </row>
    <row r="25" spans="1:15" x14ac:dyDescent="0.25">
      <c r="A25" s="14" t="s">
        <v>239</v>
      </c>
      <c r="B25">
        <v>8.43E-2</v>
      </c>
      <c r="C25">
        <v>0.1004</v>
      </c>
      <c r="D25">
        <v>340.91</v>
      </c>
      <c r="E25">
        <v>29.972000000000001</v>
      </c>
      <c r="F25">
        <v>1</v>
      </c>
      <c r="G25" s="14" t="s">
        <v>236</v>
      </c>
      <c r="H25">
        <v>2.8879999999999999</v>
      </c>
      <c r="I25">
        <v>125</v>
      </c>
      <c r="J25">
        <v>396.38630000000001</v>
      </c>
      <c r="K25">
        <v>16</v>
      </c>
      <c r="L25">
        <v>1376.5</v>
      </c>
      <c r="M25">
        <v>2.2453599999999998</v>
      </c>
      <c r="N25">
        <v>1</v>
      </c>
      <c r="O25">
        <v>0</v>
      </c>
    </row>
    <row r="26" spans="1:15" x14ac:dyDescent="0.25">
      <c r="A26" s="14" t="s">
        <v>240</v>
      </c>
      <c r="B26">
        <v>7.4300000000000005E-2</v>
      </c>
      <c r="C26">
        <v>9999</v>
      </c>
      <c r="D26">
        <v>402.83</v>
      </c>
      <c r="E26">
        <v>25.375</v>
      </c>
      <c r="F26">
        <v>1</v>
      </c>
      <c r="G26" s="14" t="s">
        <v>241</v>
      </c>
      <c r="H26">
        <v>5.4863999999999997</v>
      </c>
      <c r="I26">
        <v>88</v>
      </c>
      <c r="J26">
        <v>423.54750000000001</v>
      </c>
      <c r="K26">
        <v>11</v>
      </c>
      <c r="L26">
        <v>1273.9000000000001</v>
      </c>
      <c r="M26">
        <v>1.9405600000000001</v>
      </c>
      <c r="N26">
        <v>1</v>
      </c>
      <c r="O26">
        <v>0</v>
      </c>
    </row>
    <row r="27" spans="1:15" x14ac:dyDescent="0.25">
      <c r="A27" s="14" t="s">
        <v>242</v>
      </c>
      <c r="B27">
        <v>4.3400000000000001E-2</v>
      </c>
      <c r="C27">
        <v>5.1499999999999997E-2</v>
      </c>
      <c r="D27">
        <v>688.96</v>
      </c>
      <c r="E27">
        <v>31.978999999999999</v>
      </c>
      <c r="F27">
        <v>1</v>
      </c>
      <c r="G27" s="14" t="s">
        <v>243</v>
      </c>
      <c r="H27">
        <v>4.9352</v>
      </c>
      <c r="I27">
        <v>164</v>
      </c>
      <c r="J27">
        <v>736.64369999999997</v>
      </c>
      <c r="K27">
        <v>16</v>
      </c>
      <c r="L27">
        <v>2276.9</v>
      </c>
      <c r="M27">
        <v>2.9438599999999999</v>
      </c>
      <c r="N27">
        <v>1</v>
      </c>
      <c r="O27">
        <v>0</v>
      </c>
    </row>
    <row r="28" spans="1:15" x14ac:dyDescent="0.25">
      <c r="A28" s="14" t="s">
        <v>244</v>
      </c>
      <c r="B28">
        <v>7.2099999999999997E-2</v>
      </c>
      <c r="C28">
        <v>8.5699999999999998E-2</v>
      </c>
      <c r="D28">
        <v>402.83</v>
      </c>
      <c r="E28">
        <v>28.956</v>
      </c>
      <c r="F28">
        <v>1</v>
      </c>
      <c r="G28" s="14" t="s">
        <v>245</v>
      </c>
      <c r="H28">
        <v>4.1351000000000004</v>
      </c>
      <c r="I28">
        <v>171</v>
      </c>
      <c r="J28">
        <v>494.77319999999997</v>
      </c>
      <c r="K28">
        <v>18</v>
      </c>
      <c r="L28">
        <v>1837.9</v>
      </c>
      <c r="M28">
        <v>2.4815800000000001</v>
      </c>
      <c r="N28">
        <v>1</v>
      </c>
      <c r="O28">
        <v>0</v>
      </c>
    </row>
    <row r="29" spans="1:15" x14ac:dyDescent="0.25">
      <c r="A29" s="14" t="s">
        <v>246</v>
      </c>
      <c r="B29">
        <v>6.88E-2</v>
      </c>
      <c r="C29">
        <v>8.2000000000000003E-2</v>
      </c>
      <c r="D29">
        <v>402.83</v>
      </c>
      <c r="E29">
        <v>28.956</v>
      </c>
      <c r="F29">
        <v>1</v>
      </c>
      <c r="G29" s="14" t="s">
        <v>245</v>
      </c>
      <c r="H29">
        <v>4.1351000000000004</v>
      </c>
      <c r="I29">
        <v>165</v>
      </c>
      <c r="J29">
        <v>494.77319999999997</v>
      </c>
      <c r="K29">
        <v>18</v>
      </c>
      <c r="L29">
        <v>1727.8</v>
      </c>
      <c r="M29">
        <v>2.4815800000000001</v>
      </c>
      <c r="N29">
        <v>1</v>
      </c>
      <c r="O29">
        <v>0</v>
      </c>
    </row>
    <row r="30" spans="1:15" x14ac:dyDescent="0.25">
      <c r="A30" s="14" t="s">
        <v>247</v>
      </c>
      <c r="B30">
        <v>9.1200000000000003E-2</v>
      </c>
      <c r="C30">
        <v>9.5100000000000004E-2</v>
      </c>
      <c r="D30">
        <v>372.99</v>
      </c>
      <c r="E30">
        <v>27</v>
      </c>
      <c r="F30">
        <v>1</v>
      </c>
      <c r="G30" s="14" t="s">
        <v>248</v>
      </c>
      <c r="H30">
        <v>2.9996999999999998</v>
      </c>
      <c r="I30">
        <v>118</v>
      </c>
      <c r="J30">
        <v>431.22489999999999</v>
      </c>
      <c r="K30">
        <v>24</v>
      </c>
      <c r="L30">
        <v>1440</v>
      </c>
      <c r="M30">
        <v>2.9997400000000001</v>
      </c>
      <c r="N30">
        <v>1</v>
      </c>
      <c r="O30">
        <v>0</v>
      </c>
    </row>
    <row r="31" spans="1:15" x14ac:dyDescent="0.25">
      <c r="A31" s="14" t="s">
        <v>249</v>
      </c>
      <c r="B31">
        <v>4.41E-2</v>
      </c>
      <c r="C31">
        <v>5.2200000000000003E-2</v>
      </c>
      <c r="D31">
        <v>684.81</v>
      </c>
      <c r="E31">
        <v>36.17</v>
      </c>
      <c r="F31">
        <v>1</v>
      </c>
      <c r="G31" s="14" t="s">
        <v>211</v>
      </c>
      <c r="H31">
        <v>4.0183</v>
      </c>
      <c r="I31">
        <v>206</v>
      </c>
      <c r="J31">
        <v>771.6114</v>
      </c>
      <c r="K31">
        <v>24</v>
      </c>
      <c r="L31">
        <v>2584.9</v>
      </c>
      <c r="M31">
        <v>2.41046</v>
      </c>
      <c r="N31">
        <v>1</v>
      </c>
      <c r="O31">
        <v>0</v>
      </c>
    </row>
    <row r="32" spans="1:15" x14ac:dyDescent="0.25">
      <c r="A32" s="14" t="s">
        <v>250</v>
      </c>
      <c r="B32">
        <v>3.7699999999999997E-2</v>
      </c>
      <c r="C32">
        <v>4.4600000000000001E-2</v>
      </c>
      <c r="D32">
        <v>805.65</v>
      </c>
      <c r="E32">
        <v>34.493000000000002</v>
      </c>
      <c r="F32">
        <v>1</v>
      </c>
      <c r="G32" s="14" t="s">
        <v>243</v>
      </c>
      <c r="H32">
        <v>5.3391000000000002</v>
      </c>
      <c r="I32">
        <v>188</v>
      </c>
      <c r="J32">
        <v>861.35310000000004</v>
      </c>
      <c r="K32">
        <v>16</v>
      </c>
      <c r="L32">
        <v>2665.3</v>
      </c>
      <c r="M32">
        <v>3.18262</v>
      </c>
      <c r="N32">
        <v>1</v>
      </c>
      <c r="O32">
        <v>0</v>
      </c>
    </row>
    <row r="33" spans="1:15" x14ac:dyDescent="0.25">
      <c r="A33" s="14" t="s">
        <v>251</v>
      </c>
      <c r="B33">
        <v>0.11990000000000001</v>
      </c>
      <c r="C33">
        <v>9999</v>
      </c>
      <c r="D33">
        <v>241.7</v>
      </c>
      <c r="E33">
        <v>21.844000000000001</v>
      </c>
      <c r="F33">
        <v>1</v>
      </c>
      <c r="G33" s="14" t="s">
        <v>236</v>
      </c>
      <c r="H33">
        <v>3.7997999999999998</v>
      </c>
      <c r="I33">
        <v>87</v>
      </c>
      <c r="J33">
        <v>281.0317</v>
      </c>
      <c r="K33">
        <v>13</v>
      </c>
      <c r="L33">
        <v>975.9</v>
      </c>
      <c r="M33">
        <v>2.67462</v>
      </c>
      <c r="N33">
        <v>1</v>
      </c>
      <c r="O33">
        <v>0</v>
      </c>
    </row>
    <row r="34" spans="1:15" x14ac:dyDescent="0.25">
      <c r="A34" s="14" t="s">
        <v>252</v>
      </c>
      <c r="B34">
        <v>6.1499999999999999E-2</v>
      </c>
      <c r="C34">
        <v>7.2900000000000006E-2</v>
      </c>
      <c r="D34">
        <v>483.39</v>
      </c>
      <c r="E34">
        <v>33.857999999999997</v>
      </c>
      <c r="F34">
        <v>1</v>
      </c>
      <c r="G34" s="14" t="s">
        <v>213</v>
      </c>
      <c r="H34">
        <v>4.1351000000000004</v>
      </c>
      <c r="I34">
        <v>105</v>
      </c>
      <c r="J34">
        <v>510.1925</v>
      </c>
      <c r="K34">
        <v>12</v>
      </c>
      <c r="L34">
        <v>1541.3</v>
      </c>
      <c r="M34">
        <v>4.1351199999999997</v>
      </c>
      <c r="N34">
        <v>1</v>
      </c>
      <c r="O34">
        <v>0</v>
      </c>
    </row>
    <row r="35" spans="1:15" x14ac:dyDescent="0.25">
      <c r="A35" s="14" t="s">
        <v>253</v>
      </c>
      <c r="B35">
        <v>4.9599999999999998E-2</v>
      </c>
      <c r="C35">
        <v>9999</v>
      </c>
      <c r="D35">
        <v>604.24</v>
      </c>
      <c r="E35">
        <v>32.36</v>
      </c>
      <c r="F35">
        <v>1</v>
      </c>
      <c r="G35" s="14" t="s">
        <v>211</v>
      </c>
      <c r="H35">
        <v>5.4305000000000003</v>
      </c>
      <c r="I35">
        <v>186</v>
      </c>
      <c r="J35">
        <v>680.64380000000006</v>
      </c>
      <c r="K35">
        <v>16</v>
      </c>
      <c r="L35">
        <v>2270.9</v>
      </c>
      <c r="M35">
        <v>2.2656800000000001</v>
      </c>
      <c r="N35">
        <v>1</v>
      </c>
      <c r="O35">
        <v>0</v>
      </c>
    </row>
    <row r="36" spans="1:15" x14ac:dyDescent="0.25">
      <c r="A36" s="14" t="s">
        <v>254</v>
      </c>
      <c r="B36">
        <v>4.87E-2</v>
      </c>
      <c r="C36">
        <v>5.8000000000000003E-2</v>
      </c>
      <c r="D36">
        <v>604.24</v>
      </c>
      <c r="E36">
        <v>31.114999999999998</v>
      </c>
      <c r="F36">
        <v>1</v>
      </c>
      <c r="G36" s="14" t="s">
        <v>255</v>
      </c>
      <c r="H36">
        <v>4.4983000000000004</v>
      </c>
      <c r="I36">
        <v>186</v>
      </c>
      <c r="J36">
        <v>680.90189999999996</v>
      </c>
      <c r="K36">
        <v>16</v>
      </c>
      <c r="L36">
        <v>2276.9</v>
      </c>
      <c r="M36">
        <v>2.2656800000000001</v>
      </c>
      <c r="N36">
        <v>1</v>
      </c>
      <c r="O36">
        <v>0</v>
      </c>
    </row>
    <row r="37" spans="1:15" x14ac:dyDescent="0.25">
      <c r="A37" s="14" t="s">
        <v>256</v>
      </c>
      <c r="B37">
        <v>0.24229999999999999</v>
      </c>
      <c r="C37">
        <v>0.23899999999999999</v>
      </c>
      <c r="D37">
        <v>144</v>
      </c>
      <c r="E37">
        <v>17.501000000000001</v>
      </c>
      <c r="F37">
        <v>1</v>
      </c>
      <c r="G37" s="14" t="s">
        <v>209</v>
      </c>
      <c r="H37">
        <v>2.4994000000000001</v>
      </c>
      <c r="I37">
        <v>64</v>
      </c>
      <c r="J37">
        <v>181.61250000000001</v>
      </c>
      <c r="K37">
        <v>18</v>
      </c>
      <c r="L37">
        <v>675</v>
      </c>
      <c r="M37">
        <v>2.4993599999999998</v>
      </c>
      <c r="N37">
        <v>1</v>
      </c>
      <c r="O37">
        <v>0</v>
      </c>
    </row>
    <row r="38" spans="1:15" x14ac:dyDescent="0.25">
      <c r="A38" s="14" t="s">
        <v>257</v>
      </c>
      <c r="B38">
        <v>8.1600000000000006E-2</v>
      </c>
      <c r="C38">
        <v>9999</v>
      </c>
      <c r="D38">
        <v>362.54</v>
      </c>
      <c r="E38">
        <v>25.629000000000001</v>
      </c>
      <c r="F38">
        <v>1</v>
      </c>
      <c r="G38" s="14" t="s">
        <v>224</v>
      </c>
      <c r="H38">
        <v>3.2029000000000001</v>
      </c>
      <c r="I38">
        <v>92</v>
      </c>
      <c r="J38">
        <v>387.99919999999997</v>
      </c>
      <c r="K38">
        <v>21</v>
      </c>
      <c r="L38">
        <v>1200.9000000000001</v>
      </c>
      <c r="M38">
        <v>2.1361400000000001</v>
      </c>
      <c r="N38">
        <v>1</v>
      </c>
      <c r="O38">
        <v>0</v>
      </c>
    </row>
    <row r="39" spans="1:15" x14ac:dyDescent="0.25">
      <c r="A39" s="14" t="s">
        <v>258</v>
      </c>
      <c r="B39">
        <v>9.01E-2</v>
      </c>
      <c r="C39">
        <v>0.1075</v>
      </c>
      <c r="D39">
        <v>322.26</v>
      </c>
      <c r="E39">
        <v>25.146000000000001</v>
      </c>
      <c r="F39">
        <v>1</v>
      </c>
      <c r="G39" s="14" t="s">
        <v>236</v>
      </c>
      <c r="H39">
        <v>3.9725999999999999</v>
      </c>
      <c r="I39">
        <v>112</v>
      </c>
      <c r="J39">
        <v>374.70890000000003</v>
      </c>
      <c r="K39">
        <v>16</v>
      </c>
      <c r="L39">
        <v>1302.4000000000001</v>
      </c>
      <c r="M39">
        <v>3.0886399999999998</v>
      </c>
      <c r="N39">
        <v>1</v>
      </c>
      <c r="O39">
        <v>0</v>
      </c>
    </row>
    <row r="40" spans="1:15" x14ac:dyDescent="0.25">
      <c r="A40" s="14" t="s">
        <v>259</v>
      </c>
      <c r="B40">
        <v>8.7400000000000005E-2</v>
      </c>
      <c r="C40">
        <v>0.1043</v>
      </c>
      <c r="D40">
        <v>322.26</v>
      </c>
      <c r="E40">
        <v>25.146000000000001</v>
      </c>
      <c r="F40">
        <v>1</v>
      </c>
      <c r="G40" s="14" t="s">
        <v>236</v>
      </c>
      <c r="H40">
        <v>3.9725999999999999</v>
      </c>
      <c r="I40">
        <v>110</v>
      </c>
      <c r="J40">
        <v>374.70890000000003</v>
      </c>
      <c r="K40">
        <v>16</v>
      </c>
      <c r="L40">
        <v>1239.5999999999999</v>
      </c>
      <c r="M40">
        <v>3.0886399999999998</v>
      </c>
      <c r="N40">
        <v>1</v>
      </c>
      <c r="O40">
        <v>0</v>
      </c>
    </row>
    <row r="41" spans="1:15" x14ac:dyDescent="0.25">
      <c r="A41" s="14" t="s">
        <v>260</v>
      </c>
      <c r="B41">
        <v>9.01E-2</v>
      </c>
      <c r="C41">
        <v>9999</v>
      </c>
      <c r="D41">
        <v>322.26</v>
      </c>
      <c r="E41">
        <v>24.765000000000001</v>
      </c>
      <c r="F41">
        <v>1</v>
      </c>
      <c r="G41" s="14" t="s">
        <v>236</v>
      </c>
      <c r="H41">
        <v>4.3764000000000003</v>
      </c>
      <c r="I41">
        <v>113</v>
      </c>
      <c r="J41">
        <v>374.70890000000003</v>
      </c>
      <c r="K41">
        <v>13</v>
      </c>
      <c r="L41">
        <v>1300.7</v>
      </c>
      <c r="M41">
        <v>3.0886399999999998</v>
      </c>
      <c r="N41">
        <v>1</v>
      </c>
      <c r="O41">
        <v>0</v>
      </c>
    </row>
    <row r="42" spans="1:15" x14ac:dyDescent="0.25">
      <c r="A42" s="14" t="s">
        <v>261</v>
      </c>
      <c r="B42">
        <v>8.8599999999999998E-2</v>
      </c>
      <c r="C42">
        <v>0.10630000000000001</v>
      </c>
      <c r="D42">
        <v>322.26</v>
      </c>
      <c r="E42">
        <v>23.062999999999999</v>
      </c>
      <c r="F42">
        <v>1</v>
      </c>
      <c r="G42" s="14" t="s">
        <v>219</v>
      </c>
      <c r="H42">
        <v>4.5288000000000004</v>
      </c>
      <c r="I42">
        <v>113</v>
      </c>
      <c r="J42">
        <v>374.70890000000003</v>
      </c>
      <c r="K42">
        <v>12</v>
      </c>
      <c r="L42">
        <v>1299.9000000000001</v>
      </c>
      <c r="M42">
        <v>3.0886399999999998</v>
      </c>
      <c r="N42">
        <v>1</v>
      </c>
      <c r="O42">
        <v>0</v>
      </c>
    </row>
    <row r="43" spans="1:15" x14ac:dyDescent="0.25">
      <c r="A43" s="14" t="s">
        <v>262</v>
      </c>
      <c r="B43">
        <v>0.69220000000000004</v>
      </c>
      <c r="C43">
        <v>0.85750000000000004</v>
      </c>
      <c r="D43">
        <v>40.54</v>
      </c>
      <c r="E43">
        <v>9.3219999999999992</v>
      </c>
      <c r="F43">
        <v>1</v>
      </c>
      <c r="G43" s="14" t="s">
        <v>263</v>
      </c>
      <c r="H43">
        <v>2.54</v>
      </c>
      <c r="I43">
        <v>23</v>
      </c>
      <c r="J43">
        <v>54.645099999999999</v>
      </c>
      <c r="K43">
        <v>8</v>
      </c>
      <c r="L43">
        <v>221.7</v>
      </c>
      <c r="M43">
        <v>4.2417999999999996</v>
      </c>
      <c r="N43">
        <v>1</v>
      </c>
      <c r="O43">
        <v>0</v>
      </c>
    </row>
    <row r="44" spans="1:15" x14ac:dyDescent="0.25">
      <c r="A44" s="14" t="s">
        <v>264</v>
      </c>
      <c r="B44">
        <v>0.34300000000000003</v>
      </c>
      <c r="C44">
        <v>0.54249999999999998</v>
      </c>
      <c r="D44">
        <v>80.569999999999993</v>
      </c>
      <c r="E44">
        <v>14.63</v>
      </c>
      <c r="F44">
        <v>1</v>
      </c>
      <c r="G44" s="14" t="s">
        <v>232</v>
      </c>
      <c r="H44">
        <v>2.9235000000000002</v>
      </c>
      <c r="I44">
        <v>71</v>
      </c>
      <c r="J44">
        <v>127.54810000000001</v>
      </c>
      <c r="K44">
        <v>12</v>
      </c>
      <c r="L44">
        <v>590.70000000000005</v>
      </c>
      <c r="M44">
        <v>2.92354</v>
      </c>
      <c r="N44">
        <v>1</v>
      </c>
      <c r="O44">
        <v>0</v>
      </c>
    </row>
    <row r="45" spans="1:15" x14ac:dyDescent="0.25">
      <c r="A45" s="14" t="s">
        <v>265</v>
      </c>
      <c r="B45">
        <v>8.6400000000000005E-2</v>
      </c>
      <c r="C45">
        <v>9999</v>
      </c>
      <c r="D45">
        <v>337.77</v>
      </c>
      <c r="E45">
        <v>25.4</v>
      </c>
      <c r="F45">
        <v>1</v>
      </c>
      <c r="G45" s="14" t="s">
        <v>248</v>
      </c>
      <c r="H45">
        <v>2.8218999999999999</v>
      </c>
      <c r="I45">
        <v>109</v>
      </c>
      <c r="J45">
        <v>381.99919999999997</v>
      </c>
      <c r="K45">
        <v>24</v>
      </c>
      <c r="L45">
        <v>1276.8</v>
      </c>
      <c r="M45">
        <v>2.8219400000000001</v>
      </c>
      <c r="N45">
        <v>1</v>
      </c>
      <c r="O45">
        <v>0</v>
      </c>
    </row>
    <row r="46" spans="1:15" x14ac:dyDescent="0.25">
      <c r="A46" s="14" t="s">
        <v>266</v>
      </c>
      <c r="B46">
        <v>9.2200000000000004E-2</v>
      </c>
      <c r="C46">
        <v>9999</v>
      </c>
      <c r="D46">
        <v>322.26</v>
      </c>
      <c r="E46">
        <v>23.292000000000002</v>
      </c>
      <c r="F46">
        <v>1</v>
      </c>
      <c r="G46" s="14" t="s">
        <v>224</v>
      </c>
      <c r="H46">
        <v>4.6684999999999999</v>
      </c>
      <c r="I46">
        <v>79</v>
      </c>
      <c r="J46">
        <v>344.58</v>
      </c>
      <c r="K46">
        <v>19</v>
      </c>
      <c r="L46">
        <v>1064</v>
      </c>
      <c r="M46">
        <v>2.0142199999999999</v>
      </c>
      <c r="N46">
        <v>1</v>
      </c>
      <c r="O46">
        <v>0</v>
      </c>
    </row>
    <row r="47" spans="1:15" x14ac:dyDescent="0.25">
      <c r="A47" s="14" t="s">
        <v>267</v>
      </c>
      <c r="B47">
        <v>0.11609999999999999</v>
      </c>
      <c r="C47">
        <v>0.13880000000000001</v>
      </c>
      <c r="D47">
        <v>241.7</v>
      </c>
      <c r="E47">
        <v>21.792999999999999</v>
      </c>
      <c r="F47">
        <v>1</v>
      </c>
      <c r="G47" s="14" t="s">
        <v>236</v>
      </c>
      <c r="H47">
        <v>3.4392</v>
      </c>
      <c r="I47">
        <v>85</v>
      </c>
      <c r="J47">
        <v>280.90269999999998</v>
      </c>
      <c r="K47">
        <v>16</v>
      </c>
      <c r="L47">
        <v>929.4</v>
      </c>
      <c r="M47">
        <v>2.67462</v>
      </c>
      <c r="N47">
        <v>1</v>
      </c>
      <c r="O47">
        <v>0</v>
      </c>
    </row>
    <row r="48" spans="1:15" x14ac:dyDescent="0.25">
      <c r="A48" s="14" t="s">
        <v>268</v>
      </c>
      <c r="B48">
        <v>4.3099999999999999E-2</v>
      </c>
      <c r="C48">
        <v>5.1299999999999998E-2</v>
      </c>
      <c r="D48">
        <v>684.81</v>
      </c>
      <c r="E48">
        <v>33.020000000000003</v>
      </c>
      <c r="F48">
        <v>1</v>
      </c>
      <c r="G48" s="14" t="s">
        <v>269</v>
      </c>
      <c r="H48">
        <v>4.7294999999999998</v>
      </c>
      <c r="I48">
        <v>208</v>
      </c>
      <c r="J48">
        <v>771.54679999999996</v>
      </c>
      <c r="K48">
        <v>17</v>
      </c>
      <c r="L48">
        <v>2580.5</v>
      </c>
      <c r="M48">
        <v>2.41046</v>
      </c>
      <c r="N48">
        <v>1</v>
      </c>
      <c r="O48">
        <v>0</v>
      </c>
    </row>
    <row r="49" spans="1:15" x14ac:dyDescent="0.25">
      <c r="A49" s="14" t="s">
        <v>270</v>
      </c>
      <c r="B49">
        <v>6.0100000000000001E-2</v>
      </c>
      <c r="C49">
        <v>7.1300000000000002E-2</v>
      </c>
      <c r="D49">
        <v>483.39</v>
      </c>
      <c r="E49">
        <v>35.686999999999998</v>
      </c>
      <c r="F49">
        <v>1</v>
      </c>
      <c r="G49" s="14" t="s">
        <v>236</v>
      </c>
      <c r="H49">
        <v>3.4392</v>
      </c>
      <c r="I49">
        <v>173</v>
      </c>
      <c r="J49">
        <v>562.0634</v>
      </c>
      <c r="K49">
        <v>16</v>
      </c>
      <c r="L49">
        <v>1952.3</v>
      </c>
      <c r="M49">
        <v>2.67462</v>
      </c>
      <c r="N49">
        <v>1</v>
      </c>
      <c r="O49">
        <v>0</v>
      </c>
    </row>
    <row r="50" spans="1:15" x14ac:dyDescent="0.25">
      <c r="A50" s="14" t="s">
        <v>271</v>
      </c>
      <c r="B50">
        <v>0.1167</v>
      </c>
      <c r="C50">
        <v>0.14149999999999999</v>
      </c>
      <c r="D50">
        <v>241.7</v>
      </c>
      <c r="E50">
        <v>20.041</v>
      </c>
      <c r="F50">
        <v>1</v>
      </c>
      <c r="G50" s="14" t="s">
        <v>272</v>
      </c>
      <c r="H50">
        <v>4.1351000000000004</v>
      </c>
      <c r="I50">
        <v>86</v>
      </c>
      <c r="J50">
        <v>281.0317</v>
      </c>
      <c r="K50">
        <v>10</v>
      </c>
      <c r="L50">
        <v>974.7</v>
      </c>
      <c r="M50">
        <v>2.67462</v>
      </c>
      <c r="N50">
        <v>1</v>
      </c>
      <c r="O50">
        <v>0</v>
      </c>
    </row>
    <row r="51" spans="1:15" x14ac:dyDescent="0.25">
      <c r="A51" s="14" t="s">
        <v>273</v>
      </c>
      <c r="B51">
        <v>0.1187</v>
      </c>
      <c r="C51">
        <v>0.14230000000000001</v>
      </c>
      <c r="D51">
        <v>241.7</v>
      </c>
      <c r="E51">
        <v>22.428000000000001</v>
      </c>
      <c r="F51">
        <v>1</v>
      </c>
      <c r="G51" s="14" t="s">
        <v>209</v>
      </c>
      <c r="H51">
        <v>3.2029000000000001</v>
      </c>
      <c r="I51">
        <v>106</v>
      </c>
      <c r="J51">
        <v>298.1284</v>
      </c>
      <c r="K51">
        <v>18</v>
      </c>
      <c r="L51">
        <v>1112.3</v>
      </c>
      <c r="M51">
        <v>3.2029399999999999</v>
      </c>
      <c r="N51">
        <v>1</v>
      </c>
      <c r="O51">
        <v>0</v>
      </c>
    </row>
    <row r="52" spans="1:15" x14ac:dyDescent="0.25">
      <c r="A52" s="14" t="s">
        <v>274</v>
      </c>
      <c r="B52">
        <v>0.11360000000000001</v>
      </c>
      <c r="C52">
        <v>0.1358</v>
      </c>
      <c r="D52">
        <v>241.7</v>
      </c>
      <c r="E52">
        <v>22.428000000000001</v>
      </c>
      <c r="F52">
        <v>1</v>
      </c>
      <c r="G52" s="14" t="s">
        <v>209</v>
      </c>
      <c r="H52">
        <v>3.2029000000000001</v>
      </c>
      <c r="I52">
        <v>104</v>
      </c>
      <c r="J52">
        <v>298.1284</v>
      </c>
      <c r="K52">
        <v>18</v>
      </c>
      <c r="L52">
        <v>1044.7</v>
      </c>
      <c r="M52">
        <v>3.2029399999999999</v>
      </c>
      <c r="N52">
        <v>1</v>
      </c>
      <c r="O52">
        <v>0</v>
      </c>
    </row>
    <row r="53" spans="1:15" x14ac:dyDescent="0.25">
      <c r="A53" s="14" t="s">
        <v>275</v>
      </c>
      <c r="B53">
        <v>5.9400000000000001E-2</v>
      </c>
      <c r="C53">
        <v>7.0800000000000002E-2</v>
      </c>
      <c r="D53">
        <v>483.39</v>
      </c>
      <c r="E53">
        <v>36.703000000000003</v>
      </c>
      <c r="F53">
        <v>1</v>
      </c>
      <c r="G53" s="14" t="s">
        <v>209</v>
      </c>
      <c r="H53">
        <v>3.2029000000000001</v>
      </c>
      <c r="I53">
        <v>212</v>
      </c>
      <c r="J53">
        <v>402.57979999999998</v>
      </c>
      <c r="K53">
        <v>18</v>
      </c>
      <c r="L53">
        <v>2223.6</v>
      </c>
      <c r="M53">
        <v>3.2029399999999999</v>
      </c>
      <c r="N53">
        <v>1</v>
      </c>
      <c r="O53">
        <v>0</v>
      </c>
    </row>
    <row r="54" spans="1:15" x14ac:dyDescent="0.25">
      <c r="A54" s="14" t="s">
        <v>276</v>
      </c>
      <c r="B54">
        <v>4.9299999999999997E-2</v>
      </c>
      <c r="C54">
        <v>5.8900000000000001E-2</v>
      </c>
      <c r="D54">
        <v>586.96</v>
      </c>
      <c r="E54">
        <v>30.378</v>
      </c>
      <c r="F54">
        <v>1</v>
      </c>
      <c r="G54" s="14" t="s">
        <v>236</v>
      </c>
      <c r="H54">
        <v>5.3619000000000003</v>
      </c>
      <c r="I54">
        <v>176</v>
      </c>
      <c r="J54">
        <v>663.28899999999999</v>
      </c>
      <c r="K54">
        <v>16</v>
      </c>
      <c r="L54">
        <v>2215.9</v>
      </c>
      <c r="M54">
        <v>3.7261799999999998</v>
      </c>
      <c r="N54">
        <v>1</v>
      </c>
      <c r="O54">
        <v>0</v>
      </c>
    </row>
    <row r="55" spans="1:15" x14ac:dyDescent="0.25">
      <c r="A55" s="14" t="s">
        <v>277</v>
      </c>
      <c r="B55">
        <v>0.14349999999999999</v>
      </c>
      <c r="C55">
        <v>0.1721</v>
      </c>
      <c r="D55">
        <v>201.41</v>
      </c>
      <c r="E55">
        <v>19.888000000000002</v>
      </c>
      <c r="F55">
        <v>1</v>
      </c>
      <c r="G55" s="14" t="s">
        <v>236</v>
      </c>
      <c r="H55">
        <v>3.1394000000000002</v>
      </c>
      <c r="I55">
        <v>73</v>
      </c>
      <c r="J55">
        <v>233.99950000000001</v>
      </c>
      <c r="K55">
        <v>16</v>
      </c>
      <c r="L55">
        <v>813.4</v>
      </c>
      <c r="M55">
        <v>2.4409399999999999</v>
      </c>
      <c r="N55">
        <v>1</v>
      </c>
      <c r="O55">
        <v>0</v>
      </c>
    </row>
    <row r="56" spans="1:15" x14ac:dyDescent="0.25">
      <c r="A56" s="14" t="s">
        <v>278</v>
      </c>
      <c r="B56">
        <v>0.1391</v>
      </c>
      <c r="C56">
        <v>0.16639999999999999</v>
      </c>
      <c r="D56">
        <v>201.16</v>
      </c>
      <c r="E56">
        <v>19.888000000000002</v>
      </c>
      <c r="F56">
        <v>1</v>
      </c>
      <c r="G56" s="14" t="s">
        <v>236</v>
      </c>
      <c r="H56">
        <v>3.1394000000000002</v>
      </c>
      <c r="I56">
        <v>70</v>
      </c>
      <c r="J56">
        <v>233.99950000000001</v>
      </c>
      <c r="K56">
        <v>16</v>
      </c>
      <c r="L56">
        <v>774.3</v>
      </c>
      <c r="M56">
        <v>2.4409399999999999</v>
      </c>
      <c r="N56">
        <v>1</v>
      </c>
      <c r="O56">
        <v>0</v>
      </c>
    </row>
    <row r="57" spans="1:15" x14ac:dyDescent="0.25">
      <c r="A57" s="14" t="s">
        <v>279</v>
      </c>
      <c r="B57">
        <v>7.17E-2</v>
      </c>
      <c r="C57">
        <v>8.5199999999999998E-2</v>
      </c>
      <c r="D57">
        <v>402.83</v>
      </c>
      <c r="E57">
        <v>32.563000000000002</v>
      </c>
      <c r="F57">
        <v>1</v>
      </c>
      <c r="G57" s="14" t="s">
        <v>236</v>
      </c>
      <c r="H57">
        <v>3.1394000000000002</v>
      </c>
      <c r="I57">
        <v>145</v>
      </c>
      <c r="J57">
        <v>467.74099999999999</v>
      </c>
      <c r="K57">
        <v>16</v>
      </c>
      <c r="L57">
        <v>1626.6</v>
      </c>
      <c r="M57">
        <v>2.4409399999999999</v>
      </c>
      <c r="N57">
        <v>1</v>
      </c>
      <c r="O57">
        <v>0</v>
      </c>
    </row>
    <row r="58" spans="1:15" x14ac:dyDescent="0.25">
      <c r="A58" s="14" t="s">
        <v>280</v>
      </c>
      <c r="B58">
        <v>0.1234</v>
      </c>
      <c r="C58">
        <v>0.1381</v>
      </c>
      <c r="D58">
        <v>231.26</v>
      </c>
      <c r="E58">
        <v>23.419</v>
      </c>
      <c r="F58">
        <v>1</v>
      </c>
      <c r="G58" s="14" t="s">
        <v>213</v>
      </c>
      <c r="H58">
        <v>2.86</v>
      </c>
      <c r="I58">
        <v>54</v>
      </c>
      <c r="J58">
        <v>244.1285</v>
      </c>
      <c r="K58">
        <v>12</v>
      </c>
      <c r="L58">
        <v>737.2</v>
      </c>
      <c r="M58">
        <v>2.8600400000000001</v>
      </c>
      <c r="N58">
        <v>1</v>
      </c>
      <c r="O58">
        <v>0</v>
      </c>
    </row>
    <row r="59" spans="1:15" x14ac:dyDescent="0.25">
      <c r="A59" s="14" t="s">
        <v>281</v>
      </c>
      <c r="B59">
        <v>3.44E-2</v>
      </c>
      <c r="C59">
        <v>4.0599999999999997E-2</v>
      </c>
      <c r="D59">
        <v>876.9</v>
      </c>
      <c r="E59">
        <v>37.338000000000001</v>
      </c>
      <c r="F59">
        <v>1</v>
      </c>
      <c r="G59" s="14" t="s">
        <v>282</v>
      </c>
      <c r="H59">
        <v>5.7302</v>
      </c>
      <c r="I59">
        <v>264</v>
      </c>
      <c r="J59">
        <v>987.99800000000005</v>
      </c>
      <c r="K59">
        <v>14</v>
      </c>
      <c r="L59">
        <v>3305.2</v>
      </c>
      <c r="M59">
        <v>2.7305000000000001</v>
      </c>
      <c r="N59">
        <v>1</v>
      </c>
      <c r="O59">
        <v>0</v>
      </c>
    </row>
    <row r="60" spans="1:15" x14ac:dyDescent="0.25">
      <c r="A60" s="14" t="s">
        <v>283</v>
      </c>
      <c r="B60">
        <v>2.6599999999999999E-2</v>
      </c>
      <c r="C60">
        <v>3.0499999999999999E-2</v>
      </c>
      <c r="D60">
        <v>1274.3499999999999</v>
      </c>
      <c r="E60">
        <v>47.752000000000002</v>
      </c>
      <c r="F60">
        <v>1</v>
      </c>
      <c r="G60" s="14" t="s">
        <v>284</v>
      </c>
      <c r="H60">
        <v>4.6203000000000003</v>
      </c>
      <c r="I60">
        <v>274</v>
      </c>
      <c r="J60">
        <v>1343.6102000000001</v>
      </c>
      <c r="K60">
        <v>28</v>
      </c>
      <c r="L60">
        <v>4091</v>
      </c>
      <c r="M60">
        <v>2.15646</v>
      </c>
      <c r="N60">
        <v>1</v>
      </c>
      <c r="O60">
        <v>0</v>
      </c>
    </row>
    <row r="61" spans="1:15" x14ac:dyDescent="0.25">
      <c r="A61" s="14" t="s">
        <v>285</v>
      </c>
      <c r="B61">
        <v>2.63E-2</v>
      </c>
      <c r="C61">
        <v>3.04E-2</v>
      </c>
      <c r="D61">
        <v>1274.3499999999999</v>
      </c>
      <c r="E61">
        <v>47.752000000000002</v>
      </c>
      <c r="F61">
        <v>1</v>
      </c>
      <c r="G61" s="14" t="s">
        <v>284</v>
      </c>
      <c r="H61">
        <v>4.6203000000000003</v>
      </c>
      <c r="I61">
        <v>270</v>
      </c>
      <c r="J61">
        <v>1343.6102000000001</v>
      </c>
      <c r="K61">
        <v>28</v>
      </c>
      <c r="L61">
        <v>4007.6</v>
      </c>
      <c r="M61">
        <v>2.15646</v>
      </c>
      <c r="N61">
        <v>1</v>
      </c>
      <c r="O61">
        <v>0</v>
      </c>
    </row>
    <row r="62" spans="1:15" x14ac:dyDescent="0.25">
      <c r="A62" s="14" t="s">
        <v>286</v>
      </c>
      <c r="B62">
        <v>0.11990000000000001</v>
      </c>
      <c r="C62">
        <v>0.14349999999999999</v>
      </c>
      <c r="D62">
        <v>241.7</v>
      </c>
      <c r="E62">
        <v>21.792999999999999</v>
      </c>
      <c r="F62">
        <v>1</v>
      </c>
      <c r="G62" s="14" t="s">
        <v>236</v>
      </c>
      <c r="H62">
        <v>3.4392</v>
      </c>
      <c r="I62">
        <v>87</v>
      </c>
      <c r="J62">
        <v>280.90269999999998</v>
      </c>
      <c r="K62">
        <v>16</v>
      </c>
      <c r="L62">
        <v>976.2</v>
      </c>
      <c r="M62">
        <v>2.67462</v>
      </c>
      <c r="N62">
        <v>1</v>
      </c>
      <c r="O62">
        <v>0</v>
      </c>
    </row>
    <row r="63" spans="1:15" x14ac:dyDescent="0.25">
      <c r="A63" s="14" t="s">
        <v>287</v>
      </c>
      <c r="B63">
        <v>3.8800000000000001E-2</v>
      </c>
      <c r="C63">
        <v>4.58E-2</v>
      </c>
      <c r="D63">
        <v>765.37</v>
      </c>
      <c r="E63">
        <v>38.226999999999997</v>
      </c>
      <c r="F63">
        <v>1</v>
      </c>
      <c r="G63" s="14" t="s">
        <v>211</v>
      </c>
      <c r="H63">
        <v>4.2469000000000001</v>
      </c>
      <c r="I63">
        <v>225</v>
      </c>
      <c r="J63">
        <v>861.93380000000002</v>
      </c>
      <c r="K63">
        <v>24</v>
      </c>
      <c r="L63">
        <v>2771</v>
      </c>
      <c r="M63">
        <v>2.5476200000000002</v>
      </c>
      <c r="N63">
        <v>1</v>
      </c>
      <c r="O63">
        <v>0</v>
      </c>
    </row>
    <row r="64" spans="1:15" x14ac:dyDescent="0.25">
      <c r="A64" s="14" t="s">
        <v>288</v>
      </c>
      <c r="B64">
        <v>0.10299999999999999</v>
      </c>
      <c r="C64">
        <v>0.123</v>
      </c>
      <c r="D64">
        <v>281.98</v>
      </c>
      <c r="E64">
        <v>22.327000000000002</v>
      </c>
      <c r="F64">
        <v>1</v>
      </c>
      <c r="G64" s="14" t="s">
        <v>213</v>
      </c>
      <c r="H64">
        <v>4.4653</v>
      </c>
      <c r="I64">
        <v>59</v>
      </c>
      <c r="J64">
        <v>297.5478</v>
      </c>
      <c r="K64">
        <v>12</v>
      </c>
      <c r="L64">
        <v>880.4</v>
      </c>
      <c r="M64">
        <v>4.4653200000000002</v>
      </c>
      <c r="N64">
        <v>1</v>
      </c>
      <c r="O64">
        <v>0</v>
      </c>
    </row>
    <row r="65" spans="1:15" x14ac:dyDescent="0.25">
      <c r="A65" s="14" t="s">
        <v>289</v>
      </c>
      <c r="B65">
        <v>5.3199999999999997E-2</v>
      </c>
      <c r="C65">
        <v>6.2899999999999998E-2</v>
      </c>
      <c r="D65">
        <v>563.96</v>
      </c>
      <c r="E65">
        <v>36.551000000000002</v>
      </c>
      <c r="F65">
        <v>1</v>
      </c>
      <c r="G65" s="14" t="s">
        <v>213</v>
      </c>
      <c r="H65">
        <v>4.4653</v>
      </c>
      <c r="I65">
        <v>122</v>
      </c>
      <c r="J65">
        <v>595.35360000000003</v>
      </c>
      <c r="K65">
        <v>12</v>
      </c>
      <c r="L65">
        <v>1797.3</v>
      </c>
      <c r="M65">
        <v>4.4653200000000002</v>
      </c>
      <c r="N65">
        <v>1</v>
      </c>
      <c r="O65">
        <v>0</v>
      </c>
    </row>
    <row r="66" spans="1:15" x14ac:dyDescent="0.25">
      <c r="A66" s="14" t="s">
        <v>290</v>
      </c>
      <c r="B66">
        <v>0.19009999999999999</v>
      </c>
      <c r="C66">
        <v>0.22739999999999999</v>
      </c>
      <c r="D66">
        <v>152.01</v>
      </c>
      <c r="E66">
        <v>17.271999999999998</v>
      </c>
      <c r="F66">
        <v>1</v>
      </c>
      <c r="G66" s="14" t="s">
        <v>236</v>
      </c>
      <c r="H66">
        <v>2.7280000000000002</v>
      </c>
      <c r="I66">
        <v>56</v>
      </c>
      <c r="J66">
        <v>177.03190000000001</v>
      </c>
      <c r="K66">
        <v>16</v>
      </c>
      <c r="L66">
        <v>614.6</v>
      </c>
      <c r="M66">
        <v>2.1208999999999998</v>
      </c>
      <c r="N66">
        <v>1</v>
      </c>
      <c r="O66">
        <v>0</v>
      </c>
    </row>
    <row r="67" spans="1:15" x14ac:dyDescent="0.25">
      <c r="A67" s="14" t="s">
        <v>291</v>
      </c>
      <c r="B67">
        <v>0.184</v>
      </c>
      <c r="C67">
        <v>0.22020000000000001</v>
      </c>
      <c r="D67">
        <v>152.01</v>
      </c>
      <c r="E67">
        <v>17.271999999999998</v>
      </c>
      <c r="F67">
        <v>1</v>
      </c>
      <c r="G67" s="14" t="s">
        <v>236</v>
      </c>
      <c r="H67">
        <v>2.7280000000000002</v>
      </c>
      <c r="I67">
        <v>54</v>
      </c>
      <c r="J67">
        <v>177.03190000000001</v>
      </c>
      <c r="K67">
        <v>16</v>
      </c>
      <c r="L67">
        <v>584.70000000000005</v>
      </c>
      <c r="M67">
        <v>2.1208999999999998</v>
      </c>
      <c r="N67">
        <v>1</v>
      </c>
      <c r="O67">
        <v>0</v>
      </c>
    </row>
    <row r="68" spans="1:15" x14ac:dyDescent="0.25">
      <c r="A68" s="14" t="s">
        <v>292</v>
      </c>
      <c r="B68">
        <v>8.48E-2</v>
      </c>
      <c r="C68">
        <v>0.1016</v>
      </c>
      <c r="D68">
        <v>336.85</v>
      </c>
      <c r="E68">
        <v>23.545999999999999</v>
      </c>
      <c r="F68">
        <v>1</v>
      </c>
      <c r="G68" s="14" t="s">
        <v>219</v>
      </c>
      <c r="H68">
        <v>4.6303999999999998</v>
      </c>
      <c r="I68">
        <v>118</v>
      </c>
      <c r="J68">
        <v>391.74119999999999</v>
      </c>
      <c r="K68">
        <v>12</v>
      </c>
      <c r="L68">
        <v>1359.3</v>
      </c>
      <c r="M68">
        <v>3.1597599999999999</v>
      </c>
      <c r="N68">
        <v>1</v>
      </c>
      <c r="O68">
        <v>0</v>
      </c>
    </row>
    <row r="69" spans="1:15" x14ac:dyDescent="0.25">
      <c r="A69" s="14" t="s">
        <v>293</v>
      </c>
      <c r="B69">
        <v>5.0799999999999998E-2</v>
      </c>
      <c r="C69">
        <v>9999</v>
      </c>
      <c r="D69">
        <v>604.24</v>
      </c>
      <c r="E69">
        <v>32.155999999999999</v>
      </c>
      <c r="F69">
        <v>1</v>
      </c>
      <c r="G69" s="14" t="s">
        <v>241</v>
      </c>
      <c r="H69">
        <v>4.0183</v>
      </c>
      <c r="I69">
        <v>131</v>
      </c>
      <c r="J69">
        <v>635.35360000000003</v>
      </c>
      <c r="K69">
        <v>21</v>
      </c>
      <c r="L69">
        <v>1913.8</v>
      </c>
      <c r="M69">
        <v>2.37744</v>
      </c>
      <c r="N69">
        <v>1</v>
      </c>
      <c r="O69">
        <v>0</v>
      </c>
    </row>
    <row r="70" spans="1:15" x14ac:dyDescent="0.25">
      <c r="A70" s="14" t="s">
        <v>294</v>
      </c>
      <c r="B70">
        <v>4.9299999999999997E-2</v>
      </c>
      <c r="C70">
        <v>5.8700000000000002E-2</v>
      </c>
      <c r="D70">
        <v>604.24</v>
      </c>
      <c r="E70">
        <v>29.641999999999999</v>
      </c>
      <c r="F70">
        <v>1</v>
      </c>
      <c r="G70" s="14" t="s">
        <v>209</v>
      </c>
      <c r="H70">
        <v>5.0648</v>
      </c>
      <c r="I70">
        <v>131</v>
      </c>
      <c r="J70">
        <v>635.35360000000003</v>
      </c>
      <c r="K70">
        <v>14</v>
      </c>
      <c r="L70">
        <v>1913.8</v>
      </c>
      <c r="M70">
        <v>2.37744</v>
      </c>
      <c r="N70">
        <v>1</v>
      </c>
      <c r="O70">
        <v>0</v>
      </c>
    </row>
    <row r="71" spans="1:15" x14ac:dyDescent="0.25">
      <c r="A71" s="14" t="s">
        <v>295</v>
      </c>
      <c r="B71">
        <v>0.1694</v>
      </c>
      <c r="C71">
        <v>0.16800000000000001</v>
      </c>
      <c r="D71">
        <v>206.5</v>
      </c>
      <c r="E71">
        <v>20.98</v>
      </c>
      <c r="F71">
        <v>1</v>
      </c>
      <c r="G71" s="14" t="s">
        <v>209</v>
      </c>
      <c r="H71">
        <v>2.9996999999999998</v>
      </c>
      <c r="I71">
        <v>89</v>
      </c>
      <c r="J71">
        <v>261.0317</v>
      </c>
      <c r="K71">
        <v>18</v>
      </c>
      <c r="L71">
        <v>973.9</v>
      </c>
      <c r="M71">
        <v>2.9997400000000001</v>
      </c>
      <c r="N71">
        <v>1</v>
      </c>
      <c r="O71">
        <v>0</v>
      </c>
    </row>
    <row r="72" spans="1:15" x14ac:dyDescent="0.25">
      <c r="A72" s="14" t="s">
        <v>296</v>
      </c>
      <c r="B72">
        <v>0.1031</v>
      </c>
      <c r="C72">
        <v>0.1237</v>
      </c>
      <c r="D72">
        <v>281.98</v>
      </c>
      <c r="E72">
        <v>23.216000000000001</v>
      </c>
      <c r="F72">
        <v>1</v>
      </c>
      <c r="G72" s="14" t="s">
        <v>297</v>
      </c>
      <c r="H72">
        <v>3.8683999999999998</v>
      </c>
      <c r="I72">
        <v>88</v>
      </c>
      <c r="J72">
        <v>318.58</v>
      </c>
      <c r="K72">
        <v>15</v>
      </c>
      <c r="L72">
        <v>1066.9000000000001</v>
      </c>
      <c r="M72">
        <v>2.5781000000000001</v>
      </c>
      <c r="N72">
        <v>1</v>
      </c>
      <c r="O72">
        <v>0</v>
      </c>
    </row>
    <row r="73" spans="1:15" x14ac:dyDescent="0.25">
      <c r="A73" s="14" t="s">
        <v>298</v>
      </c>
      <c r="B73">
        <v>0.1007</v>
      </c>
      <c r="C73">
        <v>0.1203</v>
      </c>
      <c r="D73">
        <v>281.98</v>
      </c>
      <c r="E73">
        <v>23.216000000000001</v>
      </c>
      <c r="F73">
        <v>1</v>
      </c>
      <c r="G73" s="14" t="s">
        <v>297</v>
      </c>
      <c r="H73">
        <v>3.8683999999999998</v>
      </c>
      <c r="I73">
        <v>86</v>
      </c>
      <c r="J73">
        <v>318.58</v>
      </c>
      <c r="K73">
        <v>15</v>
      </c>
      <c r="L73">
        <v>1023.1</v>
      </c>
      <c r="M73">
        <v>2.5781000000000001</v>
      </c>
      <c r="N73">
        <v>1</v>
      </c>
      <c r="O73">
        <v>0</v>
      </c>
    </row>
    <row r="74" spans="1:15" x14ac:dyDescent="0.25">
      <c r="A74" s="14" t="s">
        <v>299</v>
      </c>
      <c r="B74">
        <v>0.1031</v>
      </c>
      <c r="C74">
        <v>9999</v>
      </c>
      <c r="D74">
        <v>281.98</v>
      </c>
      <c r="E74">
        <v>22.885000000000002</v>
      </c>
      <c r="F74">
        <v>1</v>
      </c>
      <c r="G74" s="14" t="s">
        <v>297</v>
      </c>
      <c r="H74">
        <v>4.1199000000000003</v>
      </c>
      <c r="I74">
        <v>89</v>
      </c>
      <c r="J74">
        <v>318.58</v>
      </c>
      <c r="K74">
        <v>13</v>
      </c>
      <c r="L74">
        <v>1065.5</v>
      </c>
      <c r="M74">
        <v>2.5781000000000001</v>
      </c>
      <c r="N74">
        <v>1</v>
      </c>
      <c r="O74">
        <v>0</v>
      </c>
    </row>
    <row r="75" spans="1:15" x14ac:dyDescent="0.25">
      <c r="A75" s="14" t="s">
        <v>300</v>
      </c>
      <c r="B75">
        <v>5.2299999999999999E-2</v>
      </c>
      <c r="C75">
        <v>6.1800000000000001E-2</v>
      </c>
      <c r="D75">
        <v>563.96</v>
      </c>
      <c r="E75">
        <v>37.997999999999998</v>
      </c>
      <c r="F75">
        <v>1</v>
      </c>
      <c r="G75" s="14" t="s">
        <v>297</v>
      </c>
      <c r="H75">
        <v>3.8683999999999998</v>
      </c>
      <c r="I75">
        <v>176</v>
      </c>
      <c r="J75">
        <v>637.03099999999995</v>
      </c>
      <c r="K75">
        <v>24</v>
      </c>
      <c r="L75">
        <v>2134</v>
      </c>
      <c r="M75">
        <v>2.5781000000000001</v>
      </c>
      <c r="N75">
        <v>1</v>
      </c>
      <c r="O75">
        <v>0</v>
      </c>
    </row>
    <row r="76" spans="1:15" x14ac:dyDescent="0.25">
      <c r="A76" s="14" t="s">
        <v>301</v>
      </c>
      <c r="B76">
        <v>4.3099999999999999E-2</v>
      </c>
      <c r="C76">
        <v>5.0999999999999997E-2</v>
      </c>
      <c r="D76">
        <v>684.55</v>
      </c>
      <c r="E76">
        <v>36.17</v>
      </c>
      <c r="F76">
        <v>1</v>
      </c>
      <c r="G76" s="14" t="s">
        <v>211</v>
      </c>
      <c r="H76">
        <v>4.0183</v>
      </c>
      <c r="I76">
        <v>206</v>
      </c>
      <c r="J76">
        <v>771.6114</v>
      </c>
      <c r="K76">
        <v>24</v>
      </c>
      <c r="L76">
        <v>2480.8000000000002</v>
      </c>
      <c r="M76">
        <v>2.41046</v>
      </c>
      <c r="N76">
        <v>1</v>
      </c>
      <c r="O76">
        <v>0</v>
      </c>
    </row>
    <row r="77" spans="1:15" x14ac:dyDescent="0.25">
      <c r="A77" s="14" t="s">
        <v>302</v>
      </c>
      <c r="B77">
        <v>3.9800000000000002E-2</v>
      </c>
      <c r="C77">
        <v>4.7E-2</v>
      </c>
      <c r="D77">
        <v>765.37</v>
      </c>
      <c r="E77">
        <v>38.226999999999997</v>
      </c>
      <c r="F77">
        <v>1</v>
      </c>
      <c r="G77" s="14" t="s">
        <v>211</v>
      </c>
      <c r="H77">
        <v>4.2469000000000001</v>
      </c>
      <c r="I77">
        <v>230</v>
      </c>
      <c r="J77">
        <v>861.93380000000002</v>
      </c>
      <c r="K77">
        <v>24</v>
      </c>
      <c r="L77">
        <v>2887</v>
      </c>
      <c r="M77">
        <v>2.5476200000000002</v>
      </c>
      <c r="N77">
        <v>1</v>
      </c>
      <c r="O77">
        <v>0</v>
      </c>
    </row>
    <row r="78" spans="1:15" x14ac:dyDescent="0.25">
      <c r="A78" s="14" t="s">
        <v>303</v>
      </c>
      <c r="B78">
        <v>5.7299999999999997E-2</v>
      </c>
      <c r="C78">
        <v>9999</v>
      </c>
      <c r="D78">
        <v>523.66999999999996</v>
      </c>
      <c r="E78">
        <v>29.082999999999998</v>
      </c>
      <c r="F78">
        <v>1</v>
      </c>
      <c r="G78" s="14" t="s">
        <v>224</v>
      </c>
      <c r="H78">
        <v>5.5042</v>
      </c>
      <c r="I78">
        <v>125</v>
      </c>
      <c r="J78">
        <v>559.86980000000005</v>
      </c>
      <c r="K78">
        <v>14</v>
      </c>
      <c r="L78">
        <v>1727.8</v>
      </c>
      <c r="M78">
        <v>2.5653999999999999</v>
      </c>
      <c r="N78">
        <v>1</v>
      </c>
      <c r="O78">
        <v>0</v>
      </c>
    </row>
    <row r="79" spans="1:15" x14ac:dyDescent="0.25">
      <c r="A79" s="14" t="s">
        <v>304</v>
      </c>
      <c r="B79">
        <v>6.7000000000000004E-2</v>
      </c>
      <c r="C79">
        <v>7.17E-2</v>
      </c>
      <c r="D79">
        <v>507.99</v>
      </c>
      <c r="E79">
        <v>31.495999999999999</v>
      </c>
      <c r="F79">
        <v>1</v>
      </c>
      <c r="G79" s="14" t="s">
        <v>248</v>
      </c>
      <c r="H79">
        <v>3.5001000000000002</v>
      </c>
      <c r="I79">
        <v>153</v>
      </c>
      <c r="J79">
        <v>586.90210000000002</v>
      </c>
      <c r="K79">
        <v>24</v>
      </c>
      <c r="L79">
        <v>1960</v>
      </c>
      <c r="M79">
        <v>3.5001199999999999</v>
      </c>
      <c r="N79">
        <v>1</v>
      </c>
      <c r="O79">
        <v>0</v>
      </c>
    </row>
    <row r="80" spans="1:15" x14ac:dyDescent="0.25">
      <c r="A80" s="14" t="s">
        <v>305</v>
      </c>
      <c r="B80">
        <v>0.21379999999999999</v>
      </c>
      <c r="C80">
        <v>0.25540000000000002</v>
      </c>
      <c r="D80">
        <v>135.19</v>
      </c>
      <c r="E80">
        <v>16.306999999999999</v>
      </c>
      <c r="F80">
        <v>1</v>
      </c>
      <c r="G80" s="14" t="s">
        <v>236</v>
      </c>
      <c r="H80">
        <v>2.573</v>
      </c>
      <c r="I80">
        <v>50</v>
      </c>
      <c r="J80">
        <v>157.161</v>
      </c>
      <c r="K80">
        <v>16</v>
      </c>
      <c r="L80">
        <v>546.6</v>
      </c>
      <c r="M80">
        <v>2.0015200000000002</v>
      </c>
      <c r="N80">
        <v>1</v>
      </c>
      <c r="O80">
        <v>0</v>
      </c>
    </row>
    <row r="81" spans="1:15" x14ac:dyDescent="0.25">
      <c r="A81" s="14" t="s">
        <v>306</v>
      </c>
      <c r="B81">
        <v>0.20680000000000001</v>
      </c>
      <c r="C81">
        <v>0.24740000000000001</v>
      </c>
      <c r="D81">
        <v>135.19</v>
      </c>
      <c r="E81">
        <v>16.306999999999999</v>
      </c>
      <c r="F81">
        <v>1</v>
      </c>
      <c r="G81" s="14" t="s">
        <v>236</v>
      </c>
      <c r="H81">
        <v>2.573</v>
      </c>
      <c r="I81">
        <v>48</v>
      </c>
      <c r="J81">
        <v>157.161</v>
      </c>
      <c r="K81">
        <v>16</v>
      </c>
      <c r="L81">
        <v>520.29999999999995</v>
      </c>
      <c r="M81">
        <v>2.0015200000000002</v>
      </c>
      <c r="N81">
        <v>1</v>
      </c>
      <c r="O81">
        <v>0</v>
      </c>
    </row>
    <row r="82" spans="1:15" x14ac:dyDescent="0.25">
      <c r="A82" s="14" t="s">
        <v>307</v>
      </c>
      <c r="B82">
        <v>0.21379999999999999</v>
      </c>
      <c r="C82">
        <v>9999</v>
      </c>
      <c r="D82">
        <v>135.19</v>
      </c>
      <c r="E82">
        <v>16.382999999999999</v>
      </c>
      <c r="F82">
        <v>1</v>
      </c>
      <c r="G82" s="14" t="s">
        <v>236</v>
      </c>
      <c r="H82">
        <v>3.1901999999999999</v>
      </c>
      <c r="I82">
        <v>50</v>
      </c>
      <c r="J82">
        <v>157.161</v>
      </c>
      <c r="K82">
        <v>12</v>
      </c>
      <c r="L82">
        <v>546.20000000000005</v>
      </c>
      <c r="M82">
        <v>2.0015200000000002</v>
      </c>
      <c r="N82">
        <v>1</v>
      </c>
      <c r="O82">
        <v>0</v>
      </c>
    </row>
    <row r="83" spans="1:15" x14ac:dyDescent="0.25">
      <c r="A83" s="14" t="s">
        <v>308</v>
      </c>
      <c r="B83">
        <v>0.106</v>
      </c>
      <c r="C83">
        <v>0.1263</v>
      </c>
      <c r="D83">
        <v>270.38</v>
      </c>
      <c r="E83">
        <v>26.695</v>
      </c>
      <c r="F83">
        <v>1</v>
      </c>
      <c r="G83" s="14" t="s">
        <v>236</v>
      </c>
      <c r="H83">
        <v>2.573</v>
      </c>
      <c r="I83">
        <v>101</v>
      </c>
      <c r="J83">
        <v>314.19290000000001</v>
      </c>
      <c r="K83">
        <v>16</v>
      </c>
      <c r="L83">
        <v>1092.3</v>
      </c>
      <c r="M83">
        <v>2.0015200000000002</v>
      </c>
      <c r="N83">
        <v>1</v>
      </c>
      <c r="O83">
        <v>0</v>
      </c>
    </row>
    <row r="84" spans="1:15" x14ac:dyDescent="0.25">
      <c r="A84" s="14" t="s">
        <v>309</v>
      </c>
      <c r="B84">
        <v>5.8299999999999998E-2</v>
      </c>
      <c r="C84">
        <v>6.3E-2</v>
      </c>
      <c r="D84">
        <v>582.99</v>
      </c>
      <c r="E84">
        <v>33.807000000000002</v>
      </c>
      <c r="F84">
        <v>1</v>
      </c>
      <c r="G84" s="14" t="s">
        <v>211</v>
      </c>
      <c r="H84">
        <v>3.7490000000000001</v>
      </c>
      <c r="I84">
        <v>179</v>
      </c>
      <c r="J84">
        <v>671.67610000000002</v>
      </c>
      <c r="K84">
        <v>24</v>
      </c>
      <c r="L84">
        <v>2250</v>
      </c>
      <c r="M84">
        <v>2.2504400000000002</v>
      </c>
      <c r="N84">
        <v>1</v>
      </c>
      <c r="O84">
        <v>0</v>
      </c>
    </row>
    <row r="85" spans="1:15" x14ac:dyDescent="0.25">
      <c r="A85" s="14" t="s">
        <v>310</v>
      </c>
      <c r="B85">
        <v>3.6499999999999998E-2</v>
      </c>
      <c r="C85">
        <v>4.1399999999999999E-2</v>
      </c>
      <c r="D85">
        <v>935.98</v>
      </c>
      <c r="E85">
        <v>42.798999999999999</v>
      </c>
      <c r="F85">
        <v>1</v>
      </c>
      <c r="G85" s="14" t="s">
        <v>211</v>
      </c>
      <c r="H85">
        <v>4.7497999999999996</v>
      </c>
      <c r="I85">
        <v>284</v>
      </c>
      <c r="J85">
        <v>1077.9978000000001</v>
      </c>
      <c r="K85">
        <v>24</v>
      </c>
      <c r="L85">
        <v>3600</v>
      </c>
      <c r="M85">
        <v>2.8498800000000002</v>
      </c>
      <c r="N85">
        <v>1</v>
      </c>
      <c r="O85">
        <v>0</v>
      </c>
    </row>
    <row r="86" spans="1:15" x14ac:dyDescent="0.25">
      <c r="A86" s="14" t="s">
        <v>311</v>
      </c>
      <c r="B86">
        <v>9.5100000000000004E-2</v>
      </c>
      <c r="C86">
        <v>0.1137</v>
      </c>
      <c r="D86">
        <v>306.55</v>
      </c>
      <c r="E86">
        <v>24.206</v>
      </c>
      <c r="F86">
        <v>1</v>
      </c>
      <c r="G86" s="14" t="s">
        <v>297</v>
      </c>
      <c r="H86">
        <v>4.0335000000000001</v>
      </c>
      <c r="I86">
        <v>96</v>
      </c>
      <c r="J86">
        <v>346.45089999999999</v>
      </c>
      <c r="K86">
        <v>15</v>
      </c>
      <c r="L86">
        <v>1160.3</v>
      </c>
      <c r="M86">
        <v>2.6898599999999999</v>
      </c>
      <c r="N86">
        <v>1</v>
      </c>
      <c r="O86">
        <v>0</v>
      </c>
    </row>
    <row r="87" spans="1:15" x14ac:dyDescent="0.25">
      <c r="A87" s="14" t="s">
        <v>312</v>
      </c>
      <c r="B87">
        <v>9.2799999999999994E-2</v>
      </c>
      <c r="C87">
        <v>0.1108</v>
      </c>
      <c r="D87">
        <v>306.55</v>
      </c>
      <c r="E87">
        <v>24.206</v>
      </c>
      <c r="F87">
        <v>1</v>
      </c>
      <c r="G87" s="14" t="s">
        <v>297</v>
      </c>
      <c r="H87">
        <v>4.0335000000000001</v>
      </c>
      <c r="I87">
        <v>93</v>
      </c>
      <c r="J87">
        <v>346.45089999999999</v>
      </c>
      <c r="K87">
        <v>15</v>
      </c>
      <c r="L87">
        <v>1112.7</v>
      </c>
      <c r="M87">
        <v>2.6898599999999999</v>
      </c>
      <c r="N87">
        <v>1</v>
      </c>
      <c r="O87">
        <v>0</v>
      </c>
    </row>
    <row r="88" spans="1:15" x14ac:dyDescent="0.25">
      <c r="A88" s="14" t="s">
        <v>313</v>
      </c>
      <c r="B88">
        <v>3.6400000000000002E-2</v>
      </c>
      <c r="C88">
        <v>4.2900000000000001E-2</v>
      </c>
      <c r="D88">
        <v>821.87</v>
      </c>
      <c r="E88">
        <v>36.17</v>
      </c>
      <c r="F88">
        <v>1</v>
      </c>
      <c r="G88" s="14" t="s">
        <v>269</v>
      </c>
      <c r="H88">
        <v>5.1791</v>
      </c>
      <c r="I88">
        <v>256</v>
      </c>
      <c r="J88">
        <v>930.90139999999997</v>
      </c>
      <c r="K88">
        <v>17</v>
      </c>
      <c r="L88">
        <v>3135.6</v>
      </c>
      <c r="M88">
        <v>2.7025600000000001</v>
      </c>
      <c r="N88">
        <v>1</v>
      </c>
      <c r="O88">
        <v>0</v>
      </c>
    </row>
    <row r="89" spans="1:15" x14ac:dyDescent="0.25">
      <c r="A89" s="14" t="s">
        <v>314</v>
      </c>
      <c r="B89">
        <v>3.44E-2</v>
      </c>
      <c r="C89">
        <v>4.0599999999999997E-2</v>
      </c>
      <c r="D89">
        <v>891.08</v>
      </c>
      <c r="E89">
        <v>36.246000000000002</v>
      </c>
      <c r="F89">
        <v>1</v>
      </c>
      <c r="G89" s="14" t="s">
        <v>315</v>
      </c>
      <c r="H89">
        <v>4.9962</v>
      </c>
      <c r="I89">
        <v>208</v>
      </c>
      <c r="J89">
        <v>952.90129999999999</v>
      </c>
      <c r="K89">
        <v>17</v>
      </c>
      <c r="L89">
        <v>2949.5</v>
      </c>
      <c r="M89">
        <v>3.35026</v>
      </c>
      <c r="N89">
        <v>1</v>
      </c>
      <c r="O89">
        <v>0</v>
      </c>
    </row>
    <row r="90" spans="1:15" x14ac:dyDescent="0.25">
      <c r="A90" s="14" t="s">
        <v>316</v>
      </c>
      <c r="B90">
        <v>0.1212</v>
      </c>
      <c r="C90">
        <v>0.14480000000000001</v>
      </c>
      <c r="D90">
        <v>241.7</v>
      </c>
      <c r="E90">
        <v>20.675999999999998</v>
      </c>
      <c r="F90">
        <v>1</v>
      </c>
      <c r="G90" s="14" t="s">
        <v>213</v>
      </c>
      <c r="H90">
        <v>4.1351000000000004</v>
      </c>
      <c r="I90">
        <v>52</v>
      </c>
      <c r="J90">
        <v>255.16079999999999</v>
      </c>
      <c r="K90">
        <v>12</v>
      </c>
      <c r="L90">
        <v>770.9</v>
      </c>
      <c r="M90">
        <v>4.1351199999999997</v>
      </c>
      <c r="N90">
        <v>1</v>
      </c>
      <c r="O90">
        <v>0</v>
      </c>
    </row>
    <row r="91" spans="1:15" x14ac:dyDescent="0.25">
      <c r="A91" s="14" t="s">
        <v>317</v>
      </c>
      <c r="B91">
        <v>0.1191</v>
      </c>
      <c r="C91">
        <v>0.14249999999999999</v>
      </c>
      <c r="D91">
        <v>241.7</v>
      </c>
      <c r="E91">
        <v>20.675999999999998</v>
      </c>
      <c r="F91">
        <v>1</v>
      </c>
      <c r="G91" s="14" t="s">
        <v>213</v>
      </c>
      <c r="H91">
        <v>4.1351000000000004</v>
      </c>
      <c r="I91">
        <v>51</v>
      </c>
      <c r="J91">
        <v>255.16079999999999</v>
      </c>
      <c r="K91">
        <v>12</v>
      </c>
      <c r="L91">
        <v>754.8</v>
      </c>
      <c r="M91">
        <v>4.1351199999999997</v>
      </c>
      <c r="N91">
        <v>1</v>
      </c>
      <c r="O91">
        <v>0</v>
      </c>
    </row>
    <row r="92" spans="1:15" x14ac:dyDescent="0.25">
      <c r="A92" s="14" t="s">
        <v>318</v>
      </c>
      <c r="B92">
        <v>0.10150000000000001</v>
      </c>
      <c r="C92">
        <v>0.1217</v>
      </c>
      <c r="D92">
        <v>281.98</v>
      </c>
      <c r="E92">
        <v>21.209</v>
      </c>
      <c r="F92">
        <v>1</v>
      </c>
      <c r="G92" s="14" t="s">
        <v>272</v>
      </c>
      <c r="H92">
        <v>4.4653</v>
      </c>
      <c r="I92">
        <v>89</v>
      </c>
      <c r="J92">
        <v>318.51549999999997</v>
      </c>
      <c r="K92">
        <v>10</v>
      </c>
      <c r="L92">
        <v>1063.9000000000001</v>
      </c>
      <c r="M92">
        <v>2.5781000000000001</v>
      </c>
      <c r="N92">
        <v>1</v>
      </c>
      <c r="O92">
        <v>0</v>
      </c>
    </row>
    <row r="93" spans="1:15" x14ac:dyDescent="0.25">
      <c r="A93" s="14" t="s">
        <v>319</v>
      </c>
      <c r="B93">
        <v>8.4900000000000003E-2</v>
      </c>
      <c r="C93">
        <v>0.1018</v>
      </c>
      <c r="D93">
        <v>337.77</v>
      </c>
      <c r="E93">
        <v>23.19</v>
      </c>
      <c r="F93">
        <v>1</v>
      </c>
      <c r="G93" s="14" t="s">
        <v>219</v>
      </c>
      <c r="H93">
        <v>4.6379999999999999</v>
      </c>
      <c r="I93">
        <v>107</v>
      </c>
      <c r="J93">
        <v>381.54759999999999</v>
      </c>
      <c r="K93">
        <v>12</v>
      </c>
      <c r="L93">
        <v>1274.3</v>
      </c>
      <c r="M93">
        <v>2.8219400000000001</v>
      </c>
      <c r="N93">
        <v>1</v>
      </c>
      <c r="O93">
        <v>0</v>
      </c>
    </row>
    <row r="94" spans="1:15" x14ac:dyDescent="0.25">
      <c r="A94" s="14" t="s">
        <v>320</v>
      </c>
      <c r="B94">
        <v>9.0700000000000003E-2</v>
      </c>
      <c r="C94">
        <v>9999</v>
      </c>
      <c r="D94">
        <v>322.26</v>
      </c>
      <c r="E94">
        <v>24.815999999999999</v>
      </c>
      <c r="F94">
        <v>1</v>
      </c>
      <c r="G94" s="14" t="s">
        <v>248</v>
      </c>
      <c r="H94">
        <v>2.7559</v>
      </c>
      <c r="I94">
        <v>105</v>
      </c>
      <c r="J94">
        <v>363.99930000000001</v>
      </c>
      <c r="K94">
        <v>24</v>
      </c>
      <c r="L94">
        <v>1218.8</v>
      </c>
      <c r="M94">
        <v>2.7559</v>
      </c>
      <c r="N94">
        <v>1</v>
      </c>
      <c r="O94">
        <v>0</v>
      </c>
    </row>
    <row r="95" spans="1:15" x14ac:dyDescent="0.25">
      <c r="A95" s="14" t="s">
        <v>321</v>
      </c>
      <c r="B95">
        <v>7.3899999999999993E-2</v>
      </c>
      <c r="C95">
        <v>8.8499999999999995E-2</v>
      </c>
      <c r="D95">
        <v>389.25</v>
      </c>
      <c r="E95">
        <v>24.815999999999999</v>
      </c>
      <c r="F95">
        <v>1</v>
      </c>
      <c r="G95" s="14" t="s">
        <v>219</v>
      </c>
      <c r="H95">
        <v>4.9783999999999997</v>
      </c>
      <c r="I95">
        <v>123</v>
      </c>
      <c r="J95">
        <v>439.93459999999999</v>
      </c>
      <c r="K95">
        <v>12</v>
      </c>
      <c r="L95">
        <v>1470</v>
      </c>
      <c r="M95">
        <v>3.0352999999999999</v>
      </c>
      <c r="N95">
        <v>1</v>
      </c>
      <c r="O95">
        <v>0</v>
      </c>
    </row>
    <row r="96" spans="1:15" x14ac:dyDescent="0.25">
      <c r="A96" s="14" t="s">
        <v>322</v>
      </c>
      <c r="B96">
        <v>0.06</v>
      </c>
      <c r="C96">
        <v>9999</v>
      </c>
      <c r="D96">
        <v>483.39</v>
      </c>
      <c r="E96">
        <v>31.699000000000002</v>
      </c>
      <c r="F96">
        <v>1</v>
      </c>
      <c r="G96" s="14" t="s">
        <v>209</v>
      </c>
      <c r="H96">
        <v>4.5339</v>
      </c>
      <c r="I96">
        <v>205</v>
      </c>
      <c r="J96">
        <v>595.99879999999996</v>
      </c>
      <c r="K96">
        <v>18</v>
      </c>
      <c r="L96">
        <v>2221.8000000000002</v>
      </c>
      <c r="M96">
        <v>4.5339</v>
      </c>
      <c r="N96">
        <v>1</v>
      </c>
      <c r="O96">
        <v>0</v>
      </c>
    </row>
    <row r="97" spans="1:15" x14ac:dyDescent="0.25">
      <c r="A97" s="14" t="s">
        <v>323</v>
      </c>
      <c r="B97">
        <v>0.17150000000000001</v>
      </c>
      <c r="C97">
        <v>0.2051</v>
      </c>
      <c r="D97">
        <v>170.45</v>
      </c>
      <c r="E97">
        <v>17.373999999999999</v>
      </c>
      <c r="F97">
        <v>1</v>
      </c>
      <c r="G97" s="14" t="s">
        <v>213</v>
      </c>
      <c r="H97">
        <v>3.4722</v>
      </c>
      <c r="I97">
        <v>39</v>
      </c>
      <c r="J97">
        <v>179.93510000000001</v>
      </c>
      <c r="K97">
        <v>12</v>
      </c>
      <c r="L97">
        <v>543.5</v>
      </c>
      <c r="M97">
        <v>3.4721799999999998</v>
      </c>
      <c r="N97">
        <v>1</v>
      </c>
      <c r="O97">
        <v>0</v>
      </c>
    </row>
    <row r="98" spans="1:15" x14ac:dyDescent="0.25">
      <c r="A98" s="14" t="s">
        <v>324</v>
      </c>
      <c r="B98">
        <v>0.1694</v>
      </c>
      <c r="C98">
        <v>0.2026</v>
      </c>
      <c r="D98">
        <v>170.45</v>
      </c>
      <c r="E98">
        <v>17.373999999999999</v>
      </c>
      <c r="F98">
        <v>1</v>
      </c>
      <c r="G98" s="14" t="s">
        <v>213</v>
      </c>
      <c r="H98">
        <v>3.4722</v>
      </c>
      <c r="I98">
        <v>38</v>
      </c>
      <c r="J98">
        <v>179.93510000000001</v>
      </c>
      <c r="K98">
        <v>12</v>
      </c>
      <c r="L98">
        <v>532.20000000000005</v>
      </c>
      <c r="M98">
        <v>3.4721799999999998</v>
      </c>
      <c r="N98">
        <v>1</v>
      </c>
      <c r="O98">
        <v>0</v>
      </c>
    </row>
    <row r="99" spans="1:15" x14ac:dyDescent="0.25">
      <c r="A99" s="14" t="s">
        <v>325</v>
      </c>
      <c r="B99">
        <v>8.5999999999999993E-2</v>
      </c>
      <c r="C99">
        <v>0.10249999999999999</v>
      </c>
      <c r="D99">
        <v>340.81</v>
      </c>
      <c r="E99">
        <v>28.448</v>
      </c>
      <c r="F99">
        <v>1</v>
      </c>
      <c r="G99" s="14" t="s">
        <v>213</v>
      </c>
      <c r="H99">
        <v>3.4722</v>
      </c>
      <c r="I99">
        <v>77</v>
      </c>
      <c r="J99">
        <v>359.87020000000001</v>
      </c>
      <c r="K99">
        <v>12</v>
      </c>
      <c r="L99">
        <v>1086.8</v>
      </c>
      <c r="M99">
        <v>3.4721799999999998</v>
      </c>
      <c r="N99">
        <v>1</v>
      </c>
      <c r="O99">
        <v>0</v>
      </c>
    </row>
    <row r="100" spans="1:15" x14ac:dyDescent="0.25">
      <c r="A100" s="14" t="s">
        <v>326</v>
      </c>
      <c r="B100">
        <v>0.16869999999999999</v>
      </c>
      <c r="C100">
        <v>9999</v>
      </c>
      <c r="D100">
        <v>170.45</v>
      </c>
      <c r="E100">
        <v>16.001999999999999</v>
      </c>
      <c r="F100">
        <v>1</v>
      </c>
      <c r="G100" s="14" t="s">
        <v>327</v>
      </c>
      <c r="H100">
        <v>3.9369999999999998</v>
      </c>
      <c r="I100">
        <v>38</v>
      </c>
      <c r="J100">
        <v>179.8706</v>
      </c>
      <c r="K100">
        <v>9</v>
      </c>
      <c r="L100">
        <v>543.20000000000005</v>
      </c>
      <c r="M100">
        <v>3.4721799999999998</v>
      </c>
      <c r="N100">
        <v>1</v>
      </c>
      <c r="O100">
        <v>0</v>
      </c>
    </row>
    <row r="101" spans="1:15" x14ac:dyDescent="0.25">
      <c r="A101" s="14" t="s">
        <v>328</v>
      </c>
      <c r="B101">
        <v>4.0899999999999999E-2</v>
      </c>
      <c r="C101">
        <v>4.8599999999999997E-2</v>
      </c>
      <c r="D101">
        <v>726.41</v>
      </c>
      <c r="E101">
        <v>34.036000000000001</v>
      </c>
      <c r="F101">
        <v>1</v>
      </c>
      <c r="G101" s="14" t="s">
        <v>269</v>
      </c>
      <c r="H101">
        <v>4.8692000000000002</v>
      </c>
      <c r="I101">
        <v>221</v>
      </c>
      <c r="J101">
        <v>817.86929999999995</v>
      </c>
      <c r="K101">
        <v>17</v>
      </c>
      <c r="L101">
        <v>2738.2</v>
      </c>
      <c r="M101">
        <v>2.4841199999999999</v>
      </c>
      <c r="N101">
        <v>1</v>
      </c>
      <c r="O101">
        <v>0</v>
      </c>
    </row>
    <row r="102" spans="1:15" x14ac:dyDescent="0.25">
      <c r="A102" s="14" t="s">
        <v>329</v>
      </c>
      <c r="B102">
        <v>0.1237</v>
      </c>
      <c r="C102">
        <v>0.122</v>
      </c>
      <c r="D102">
        <v>281.99</v>
      </c>
      <c r="E102">
        <v>24.510999999999999</v>
      </c>
      <c r="F102">
        <v>1</v>
      </c>
      <c r="G102" s="14" t="s">
        <v>209</v>
      </c>
      <c r="H102">
        <v>3.5001000000000002</v>
      </c>
      <c r="I102">
        <v>116</v>
      </c>
      <c r="J102">
        <v>355.99930000000001</v>
      </c>
      <c r="K102">
        <v>18</v>
      </c>
      <c r="L102">
        <v>1320</v>
      </c>
      <c r="M102">
        <v>3.5001199999999999</v>
      </c>
      <c r="N102">
        <v>1</v>
      </c>
      <c r="O102">
        <v>0</v>
      </c>
    </row>
    <row r="103" spans="1:15" x14ac:dyDescent="0.25">
      <c r="A103" s="14" t="s">
        <v>330</v>
      </c>
      <c r="B103">
        <v>0.55889999999999995</v>
      </c>
      <c r="C103">
        <v>0.63600000000000001</v>
      </c>
      <c r="D103">
        <v>62.2</v>
      </c>
      <c r="E103">
        <v>10.973000000000001</v>
      </c>
      <c r="F103">
        <v>1</v>
      </c>
      <c r="G103" s="14" t="s">
        <v>331</v>
      </c>
      <c r="H103">
        <v>3.6600999999999999</v>
      </c>
      <c r="I103">
        <v>22</v>
      </c>
      <c r="J103">
        <v>73.548199999999994</v>
      </c>
      <c r="K103">
        <v>6</v>
      </c>
      <c r="L103">
        <v>254.5</v>
      </c>
      <c r="M103">
        <v>3.6601400000000002</v>
      </c>
      <c r="N103">
        <v>1</v>
      </c>
      <c r="O103">
        <v>0</v>
      </c>
    </row>
    <row r="104" spans="1:15" x14ac:dyDescent="0.25">
      <c r="A104" s="14" t="s">
        <v>332</v>
      </c>
      <c r="B104">
        <v>0.48899999999999999</v>
      </c>
      <c r="C104">
        <v>0.73260000000000003</v>
      </c>
      <c r="D104">
        <v>56.14</v>
      </c>
      <c r="E104">
        <v>12.192</v>
      </c>
      <c r="F104">
        <v>1</v>
      </c>
      <c r="G104" s="14" t="s">
        <v>232</v>
      </c>
      <c r="H104">
        <v>2.4409000000000001</v>
      </c>
      <c r="I104">
        <v>50</v>
      </c>
      <c r="J104">
        <v>88.903000000000006</v>
      </c>
      <c r="K104">
        <v>12</v>
      </c>
      <c r="L104">
        <v>411.6</v>
      </c>
      <c r="M104">
        <v>2.4409399999999999</v>
      </c>
      <c r="N104">
        <v>1</v>
      </c>
      <c r="O104">
        <v>0</v>
      </c>
    </row>
    <row r="105" spans="1:15" x14ac:dyDescent="0.25">
      <c r="A105" s="14" t="s">
        <v>333</v>
      </c>
      <c r="B105">
        <v>4.0899999999999999E-2</v>
      </c>
      <c r="C105">
        <v>4.8500000000000001E-2</v>
      </c>
      <c r="D105">
        <v>737.4</v>
      </c>
      <c r="E105">
        <v>33.070999999999998</v>
      </c>
      <c r="F105">
        <v>1</v>
      </c>
      <c r="G105" s="14" t="s">
        <v>243</v>
      </c>
      <c r="H105">
        <v>5.1078999999999999</v>
      </c>
      <c r="I105">
        <v>174</v>
      </c>
      <c r="J105">
        <v>788.51459999999997</v>
      </c>
      <c r="K105">
        <v>16</v>
      </c>
      <c r="L105">
        <v>2440.6</v>
      </c>
      <c r="M105">
        <v>3.048</v>
      </c>
      <c r="N105">
        <v>1</v>
      </c>
      <c r="O105">
        <v>0</v>
      </c>
    </row>
    <row r="106" spans="1:15" x14ac:dyDescent="0.25">
      <c r="A106" s="14" t="s">
        <v>334</v>
      </c>
      <c r="B106">
        <v>9.8799999999999999E-2</v>
      </c>
      <c r="C106">
        <v>0.11849999999999999</v>
      </c>
      <c r="D106">
        <v>289.68</v>
      </c>
      <c r="E106">
        <v>21.488</v>
      </c>
      <c r="F106">
        <v>1</v>
      </c>
      <c r="G106" s="14" t="s">
        <v>272</v>
      </c>
      <c r="H106">
        <v>4.5263</v>
      </c>
      <c r="I106">
        <v>92</v>
      </c>
      <c r="J106">
        <v>327.35419999999999</v>
      </c>
      <c r="K106">
        <v>10</v>
      </c>
      <c r="L106">
        <v>1093.4000000000001</v>
      </c>
      <c r="M106">
        <v>2.6162000000000001</v>
      </c>
      <c r="N106">
        <v>1</v>
      </c>
      <c r="O106">
        <v>0</v>
      </c>
    </row>
    <row r="107" spans="1:15" x14ac:dyDescent="0.25">
      <c r="A107" s="14" t="s">
        <v>335</v>
      </c>
      <c r="B107">
        <v>0.10440000000000001</v>
      </c>
      <c r="C107">
        <v>0.12429999999999999</v>
      </c>
      <c r="D107">
        <v>281.98</v>
      </c>
      <c r="E107">
        <v>22.327000000000002</v>
      </c>
      <c r="F107">
        <v>1</v>
      </c>
      <c r="G107" s="14" t="s">
        <v>213</v>
      </c>
      <c r="H107">
        <v>4.4653</v>
      </c>
      <c r="I107">
        <v>61</v>
      </c>
      <c r="J107">
        <v>297.5478</v>
      </c>
      <c r="K107">
        <v>12</v>
      </c>
      <c r="L107">
        <v>899</v>
      </c>
      <c r="M107">
        <v>4.4653200000000002</v>
      </c>
      <c r="N107">
        <v>1</v>
      </c>
      <c r="O107">
        <v>0</v>
      </c>
    </row>
    <row r="108" spans="1:15" x14ac:dyDescent="0.25">
      <c r="A108" s="14" t="s">
        <v>336</v>
      </c>
      <c r="B108">
        <v>6.7000000000000004E-2</v>
      </c>
      <c r="C108">
        <v>7.17E-2</v>
      </c>
      <c r="D108">
        <v>507.99</v>
      </c>
      <c r="E108">
        <v>31.495999999999999</v>
      </c>
      <c r="F108">
        <v>1</v>
      </c>
      <c r="G108" s="14" t="s">
        <v>248</v>
      </c>
      <c r="H108">
        <v>3.5001000000000002</v>
      </c>
      <c r="I108">
        <v>159</v>
      </c>
      <c r="J108">
        <v>586.90210000000002</v>
      </c>
      <c r="K108">
        <v>24</v>
      </c>
      <c r="L108">
        <v>1960</v>
      </c>
      <c r="M108">
        <v>3.5001199999999999</v>
      </c>
      <c r="N108">
        <v>1</v>
      </c>
      <c r="O108">
        <v>0</v>
      </c>
    </row>
    <row r="109" spans="1:15" x14ac:dyDescent="0.25">
      <c r="A109" s="14" t="s">
        <v>337</v>
      </c>
      <c r="B109">
        <v>4.41E-2</v>
      </c>
      <c r="C109">
        <v>9999</v>
      </c>
      <c r="D109">
        <v>684.81</v>
      </c>
      <c r="E109">
        <v>35.991999999999997</v>
      </c>
      <c r="F109">
        <v>1</v>
      </c>
      <c r="G109" s="14" t="s">
        <v>211</v>
      </c>
      <c r="H109">
        <v>4.5008999999999997</v>
      </c>
      <c r="I109">
        <v>208</v>
      </c>
      <c r="J109">
        <v>771.6114</v>
      </c>
      <c r="K109">
        <v>21</v>
      </c>
      <c r="L109">
        <v>2579</v>
      </c>
      <c r="M109">
        <v>2.41046</v>
      </c>
      <c r="N109">
        <v>1</v>
      </c>
      <c r="O109">
        <v>0</v>
      </c>
    </row>
    <row r="110" spans="1:15" x14ac:dyDescent="0.25">
      <c r="A110" s="14" t="s">
        <v>338</v>
      </c>
      <c r="B110">
        <v>5.6500000000000002E-2</v>
      </c>
      <c r="C110">
        <v>6.7000000000000004E-2</v>
      </c>
      <c r="D110">
        <v>523.66999999999996</v>
      </c>
      <c r="E110">
        <v>30.785</v>
      </c>
      <c r="F110">
        <v>1</v>
      </c>
      <c r="G110" s="14" t="s">
        <v>224</v>
      </c>
      <c r="H110">
        <v>3.8481000000000001</v>
      </c>
      <c r="I110">
        <v>121</v>
      </c>
      <c r="J110">
        <v>559.54729999999995</v>
      </c>
      <c r="K110">
        <v>21</v>
      </c>
      <c r="L110">
        <v>1689.1</v>
      </c>
      <c r="M110">
        <v>2.5653999999999999</v>
      </c>
      <c r="N110">
        <v>1</v>
      </c>
      <c r="O110">
        <v>0</v>
      </c>
    </row>
    <row r="111" spans="1:15" x14ac:dyDescent="0.25">
      <c r="A111" s="14" t="s">
        <v>339</v>
      </c>
      <c r="B111">
        <v>5.7299999999999997E-2</v>
      </c>
      <c r="C111">
        <v>6.8400000000000002E-2</v>
      </c>
      <c r="D111">
        <v>523.66999999999996</v>
      </c>
      <c r="E111">
        <v>30.785</v>
      </c>
      <c r="F111">
        <v>1</v>
      </c>
      <c r="G111" s="14" t="s">
        <v>224</v>
      </c>
      <c r="H111">
        <v>3.8481000000000001</v>
      </c>
      <c r="I111">
        <v>123</v>
      </c>
      <c r="J111">
        <v>559.54729999999995</v>
      </c>
      <c r="K111">
        <v>21</v>
      </c>
      <c r="L111">
        <v>1732.2</v>
      </c>
      <c r="M111">
        <v>2.5653999999999999</v>
      </c>
      <c r="N111">
        <v>1</v>
      </c>
      <c r="O111">
        <v>0</v>
      </c>
    </row>
    <row r="112" spans="1:15" x14ac:dyDescent="0.25">
      <c r="A112" s="14" t="s">
        <v>340</v>
      </c>
      <c r="B112">
        <v>0.1608</v>
      </c>
      <c r="C112">
        <v>0.1923</v>
      </c>
      <c r="D112">
        <v>170.45</v>
      </c>
      <c r="E112">
        <v>18.821000000000002</v>
      </c>
      <c r="F112">
        <v>1</v>
      </c>
      <c r="G112" s="14" t="s">
        <v>209</v>
      </c>
      <c r="H112">
        <v>2.6899000000000002</v>
      </c>
      <c r="I112">
        <v>77</v>
      </c>
      <c r="J112">
        <v>210.2576</v>
      </c>
      <c r="K112">
        <v>18</v>
      </c>
      <c r="L112">
        <v>736.8</v>
      </c>
      <c r="M112">
        <v>2.6898599999999999</v>
      </c>
      <c r="N112">
        <v>1</v>
      </c>
      <c r="O112">
        <v>0</v>
      </c>
    </row>
    <row r="113" spans="1:15" x14ac:dyDescent="0.25">
      <c r="A113" s="14" t="s">
        <v>341</v>
      </c>
      <c r="B113">
        <v>0.16839999999999999</v>
      </c>
      <c r="C113">
        <v>0.20130000000000001</v>
      </c>
      <c r="D113">
        <v>170.45</v>
      </c>
      <c r="E113">
        <v>18.821000000000002</v>
      </c>
      <c r="F113">
        <v>1</v>
      </c>
      <c r="G113" s="14" t="s">
        <v>209</v>
      </c>
      <c r="H113">
        <v>2.6899000000000002</v>
      </c>
      <c r="I113">
        <v>77</v>
      </c>
      <c r="J113">
        <v>210.2576</v>
      </c>
      <c r="K113">
        <v>18</v>
      </c>
      <c r="L113">
        <v>784.4</v>
      </c>
      <c r="M113">
        <v>2.6898599999999999</v>
      </c>
      <c r="N113">
        <v>1</v>
      </c>
      <c r="O113">
        <v>0</v>
      </c>
    </row>
    <row r="114" spans="1:15" x14ac:dyDescent="0.25">
      <c r="A114" s="14" t="s">
        <v>342</v>
      </c>
      <c r="B114">
        <v>0.14030000000000001</v>
      </c>
      <c r="C114">
        <v>0.16830000000000001</v>
      </c>
      <c r="D114">
        <v>205.26</v>
      </c>
      <c r="E114">
        <v>17.297000000000001</v>
      </c>
      <c r="F114">
        <v>1</v>
      </c>
      <c r="G114" s="14" t="s">
        <v>327</v>
      </c>
      <c r="H114">
        <v>4.3205</v>
      </c>
      <c r="I114">
        <v>45</v>
      </c>
      <c r="J114">
        <v>216.90280000000001</v>
      </c>
      <c r="K114">
        <v>9</v>
      </c>
      <c r="L114">
        <v>656.3</v>
      </c>
      <c r="M114">
        <v>3.8607999999999998</v>
      </c>
      <c r="N114">
        <v>1</v>
      </c>
      <c r="O114">
        <v>0</v>
      </c>
    </row>
    <row r="115" spans="1:15" x14ac:dyDescent="0.25">
      <c r="A115" s="14" t="s">
        <v>343</v>
      </c>
      <c r="B115">
        <v>7.7700000000000005E-2</v>
      </c>
      <c r="C115">
        <v>8.2100000000000006E-2</v>
      </c>
      <c r="D115">
        <v>437.99</v>
      </c>
      <c r="E115">
        <v>29.312000000000001</v>
      </c>
      <c r="F115">
        <v>1</v>
      </c>
      <c r="G115" s="14" t="s">
        <v>248</v>
      </c>
      <c r="H115">
        <v>3.2511999999999999</v>
      </c>
      <c r="I115">
        <v>132</v>
      </c>
      <c r="J115">
        <v>505.99900000000002</v>
      </c>
      <c r="K115">
        <v>24</v>
      </c>
      <c r="L115">
        <v>1690</v>
      </c>
      <c r="M115">
        <v>3.2511999999999999</v>
      </c>
      <c r="N115">
        <v>1</v>
      </c>
      <c r="O115">
        <v>0</v>
      </c>
    </row>
    <row r="116" spans="1:15" x14ac:dyDescent="0.25">
      <c r="A116" s="14" t="s">
        <v>344</v>
      </c>
      <c r="B116">
        <v>6.59E-2</v>
      </c>
      <c r="C116">
        <v>6.9099999999999995E-2</v>
      </c>
      <c r="D116">
        <v>515.79</v>
      </c>
      <c r="E116">
        <v>31.774999999999999</v>
      </c>
      <c r="F116">
        <v>1</v>
      </c>
      <c r="G116" s="14" t="s">
        <v>248</v>
      </c>
      <c r="H116">
        <v>3.5306000000000002</v>
      </c>
      <c r="I116">
        <v>160</v>
      </c>
      <c r="J116">
        <v>579.03110000000004</v>
      </c>
      <c r="K116">
        <v>24</v>
      </c>
      <c r="L116">
        <v>2001.4</v>
      </c>
      <c r="M116">
        <v>3.5306000000000002</v>
      </c>
      <c r="N116">
        <v>1</v>
      </c>
      <c r="O116">
        <v>0</v>
      </c>
    </row>
    <row r="117" spans="1:15" x14ac:dyDescent="0.25">
      <c r="A117" s="14" t="s">
        <v>345</v>
      </c>
      <c r="B117">
        <v>9.1200000000000003E-2</v>
      </c>
      <c r="C117">
        <v>9.5100000000000004E-2</v>
      </c>
      <c r="D117">
        <v>372.99</v>
      </c>
      <c r="E117">
        <v>27</v>
      </c>
      <c r="F117">
        <v>1</v>
      </c>
      <c r="G117" s="14" t="s">
        <v>248</v>
      </c>
      <c r="H117">
        <v>2.9996999999999998</v>
      </c>
      <c r="I117">
        <v>115</v>
      </c>
      <c r="J117">
        <v>431.22489999999999</v>
      </c>
      <c r="K117">
        <v>24</v>
      </c>
      <c r="L117">
        <v>1440</v>
      </c>
      <c r="M117">
        <v>2.9997400000000001</v>
      </c>
      <c r="N117">
        <v>1</v>
      </c>
      <c r="O117">
        <v>0</v>
      </c>
    </row>
    <row r="118" spans="1:15" x14ac:dyDescent="0.25">
      <c r="A118" s="14" t="s">
        <v>346</v>
      </c>
      <c r="B118">
        <v>3.9800000000000002E-2</v>
      </c>
      <c r="C118">
        <v>4.6899999999999997E-2</v>
      </c>
      <c r="D118">
        <v>765.37</v>
      </c>
      <c r="E118">
        <v>37.210999999999999</v>
      </c>
      <c r="F118">
        <v>1</v>
      </c>
      <c r="G118" s="14" t="s">
        <v>224</v>
      </c>
      <c r="H118">
        <v>4.6532999999999998</v>
      </c>
      <c r="I118">
        <v>177</v>
      </c>
      <c r="J118">
        <v>818.06290000000001</v>
      </c>
      <c r="K118">
        <v>21</v>
      </c>
      <c r="L118">
        <v>2470.3000000000002</v>
      </c>
      <c r="M118">
        <v>3.10134</v>
      </c>
      <c r="N118">
        <v>1</v>
      </c>
      <c r="O118">
        <v>0</v>
      </c>
    </row>
    <row r="119" spans="1:15" x14ac:dyDescent="0.25">
      <c r="A119" s="14" t="s">
        <v>347</v>
      </c>
      <c r="B119">
        <v>4.0300000000000002E-2</v>
      </c>
      <c r="C119">
        <v>4.7500000000000001E-2</v>
      </c>
      <c r="D119">
        <v>765.37</v>
      </c>
      <c r="E119">
        <v>37.210999999999999</v>
      </c>
      <c r="F119">
        <v>1</v>
      </c>
      <c r="G119" s="14" t="s">
        <v>224</v>
      </c>
      <c r="H119">
        <v>4.6532999999999998</v>
      </c>
      <c r="I119">
        <v>178</v>
      </c>
      <c r="J119">
        <v>818.06290000000001</v>
      </c>
      <c r="K119">
        <v>21</v>
      </c>
      <c r="L119">
        <v>2534.3000000000002</v>
      </c>
      <c r="M119">
        <v>3.10134</v>
      </c>
      <c r="N119">
        <v>1</v>
      </c>
      <c r="O119">
        <v>0</v>
      </c>
    </row>
    <row r="120" spans="1:15" x14ac:dyDescent="0.25">
      <c r="A120" s="14" t="s">
        <v>348</v>
      </c>
      <c r="B120">
        <v>4.6800000000000001E-2</v>
      </c>
      <c r="C120">
        <v>5.5599999999999997E-2</v>
      </c>
      <c r="D120">
        <v>636.97</v>
      </c>
      <c r="E120">
        <v>30.81</v>
      </c>
      <c r="F120">
        <v>1</v>
      </c>
      <c r="G120" s="14" t="s">
        <v>349</v>
      </c>
      <c r="H120">
        <v>4.8132999999999999</v>
      </c>
      <c r="I120">
        <v>152</v>
      </c>
      <c r="J120">
        <v>681.09540000000004</v>
      </c>
      <c r="K120">
        <v>16</v>
      </c>
      <c r="L120">
        <v>2108.6999999999998</v>
      </c>
      <c r="M120">
        <v>2.8321000000000001</v>
      </c>
      <c r="N120">
        <v>1</v>
      </c>
      <c r="O120">
        <v>0</v>
      </c>
    </row>
    <row r="121" spans="1:15" x14ac:dyDescent="0.25">
      <c r="A121" s="14" t="s">
        <v>350</v>
      </c>
      <c r="B121">
        <v>7.5399999999999995E-2</v>
      </c>
      <c r="C121">
        <v>9.0200000000000002E-2</v>
      </c>
      <c r="D121">
        <v>389.6</v>
      </c>
      <c r="E121">
        <v>23.622</v>
      </c>
      <c r="F121">
        <v>1</v>
      </c>
      <c r="G121" s="14" t="s">
        <v>351</v>
      </c>
      <c r="H121">
        <v>4.2874999999999996</v>
      </c>
      <c r="I121">
        <v>73</v>
      </c>
      <c r="J121">
        <v>401.28949999999998</v>
      </c>
      <c r="K121">
        <v>13</v>
      </c>
      <c r="L121">
        <v>1163.5999999999999</v>
      </c>
      <c r="M121">
        <v>3.8607999999999998</v>
      </c>
      <c r="N121">
        <v>1</v>
      </c>
      <c r="O121">
        <v>0</v>
      </c>
    </row>
    <row r="122" spans="1:15" x14ac:dyDescent="0.25">
      <c r="A122" s="14" t="s">
        <v>352</v>
      </c>
      <c r="B122">
        <v>5.6300000000000003E-2</v>
      </c>
      <c r="C122">
        <v>6.7199999999999996E-2</v>
      </c>
      <c r="D122">
        <v>523.66999999999996</v>
      </c>
      <c r="E122">
        <v>27.991</v>
      </c>
      <c r="F122">
        <v>1</v>
      </c>
      <c r="G122" s="14" t="s">
        <v>228</v>
      </c>
      <c r="H122">
        <v>4.5644</v>
      </c>
      <c r="I122">
        <v>125</v>
      </c>
      <c r="J122">
        <v>559.54729999999995</v>
      </c>
      <c r="K122">
        <v>14</v>
      </c>
      <c r="L122">
        <v>1733.7</v>
      </c>
      <c r="M122">
        <v>2.5653999999999999</v>
      </c>
      <c r="N122">
        <v>1</v>
      </c>
      <c r="O122">
        <v>0</v>
      </c>
    </row>
    <row r="123" spans="1:15" x14ac:dyDescent="0.25">
      <c r="A123" s="14" t="s">
        <v>353</v>
      </c>
      <c r="B123">
        <v>7.7700000000000005E-2</v>
      </c>
      <c r="C123">
        <v>8.2100000000000006E-2</v>
      </c>
      <c r="D123">
        <v>437.99</v>
      </c>
      <c r="E123">
        <v>29.312000000000001</v>
      </c>
      <c r="F123">
        <v>1</v>
      </c>
      <c r="G123" s="14" t="s">
        <v>248</v>
      </c>
      <c r="H123">
        <v>3.2511999999999999</v>
      </c>
      <c r="I123">
        <v>137</v>
      </c>
      <c r="J123">
        <v>505.99900000000002</v>
      </c>
      <c r="K123">
        <v>24</v>
      </c>
      <c r="L123">
        <v>1690</v>
      </c>
      <c r="M123">
        <v>3.2511999999999999</v>
      </c>
      <c r="N123">
        <v>1</v>
      </c>
      <c r="O123">
        <v>0</v>
      </c>
    </row>
    <row r="124" spans="1:15" x14ac:dyDescent="0.25">
      <c r="A124" s="14" t="s">
        <v>354</v>
      </c>
      <c r="B124">
        <v>5.9799999999999999E-2</v>
      </c>
      <c r="C124">
        <v>7.1499999999999994E-2</v>
      </c>
      <c r="D124">
        <v>483.39</v>
      </c>
      <c r="E124">
        <v>27.533999999999999</v>
      </c>
      <c r="F124">
        <v>1</v>
      </c>
      <c r="G124" s="14" t="s">
        <v>219</v>
      </c>
      <c r="H124">
        <v>5.5473999999999997</v>
      </c>
      <c r="I124">
        <v>149</v>
      </c>
      <c r="J124">
        <v>546.0634</v>
      </c>
      <c r="K124">
        <v>12</v>
      </c>
      <c r="L124">
        <v>1824.5</v>
      </c>
      <c r="M124">
        <v>3.3756599999999999</v>
      </c>
      <c r="N124">
        <v>1</v>
      </c>
      <c r="O124">
        <v>0</v>
      </c>
    </row>
    <row r="125" spans="1:15" x14ac:dyDescent="0.25">
      <c r="A125" s="14" t="s">
        <v>355</v>
      </c>
      <c r="B125">
        <v>4.8399999999999999E-2</v>
      </c>
      <c r="C125">
        <v>5.74E-2</v>
      </c>
      <c r="D125">
        <v>604.24</v>
      </c>
      <c r="E125">
        <v>33.984999999999999</v>
      </c>
      <c r="F125">
        <v>1</v>
      </c>
      <c r="G125" s="14" t="s">
        <v>211</v>
      </c>
      <c r="H125">
        <v>3.7744</v>
      </c>
      <c r="I125">
        <v>179</v>
      </c>
      <c r="J125">
        <v>680.64380000000006</v>
      </c>
      <c r="K125">
        <v>24</v>
      </c>
      <c r="L125">
        <v>2189.1</v>
      </c>
      <c r="M125">
        <v>2.2656800000000001</v>
      </c>
      <c r="N125">
        <v>1</v>
      </c>
      <c r="O125">
        <v>0</v>
      </c>
    </row>
    <row r="126" spans="1:15" x14ac:dyDescent="0.25">
      <c r="A126" s="14" t="s">
        <v>356</v>
      </c>
      <c r="B126">
        <v>0.05</v>
      </c>
      <c r="C126">
        <v>5.9299999999999999E-2</v>
      </c>
      <c r="D126">
        <v>604.24</v>
      </c>
      <c r="E126">
        <v>33.070999999999998</v>
      </c>
      <c r="F126">
        <v>1</v>
      </c>
      <c r="G126" s="14" t="s">
        <v>224</v>
      </c>
      <c r="H126">
        <v>4.1351000000000004</v>
      </c>
      <c r="I126">
        <v>142</v>
      </c>
      <c r="J126">
        <v>645.80520000000001</v>
      </c>
      <c r="K126">
        <v>21</v>
      </c>
      <c r="L126">
        <v>2000.1</v>
      </c>
      <c r="M126">
        <v>2.7559</v>
      </c>
      <c r="N126">
        <v>1</v>
      </c>
      <c r="O126">
        <v>0</v>
      </c>
    </row>
    <row r="127" spans="1:15" x14ac:dyDescent="0.25">
      <c r="A127" s="14" t="s">
        <v>357</v>
      </c>
      <c r="B127">
        <v>4.9399999999999999E-2</v>
      </c>
      <c r="C127">
        <v>5.8500000000000003E-2</v>
      </c>
      <c r="D127">
        <v>604.24</v>
      </c>
      <c r="E127">
        <v>33.070999999999998</v>
      </c>
      <c r="F127">
        <v>1</v>
      </c>
      <c r="G127" s="14" t="s">
        <v>224</v>
      </c>
      <c r="H127">
        <v>4.1351000000000004</v>
      </c>
      <c r="I127">
        <v>139</v>
      </c>
      <c r="J127">
        <v>645.80520000000001</v>
      </c>
      <c r="K127">
        <v>21</v>
      </c>
      <c r="L127">
        <v>1951</v>
      </c>
      <c r="M127">
        <v>2.7559</v>
      </c>
      <c r="N127">
        <v>1</v>
      </c>
      <c r="O127">
        <v>0</v>
      </c>
    </row>
    <row r="128" spans="1:15" x14ac:dyDescent="0.25">
      <c r="A128" s="14" t="s">
        <v>358</v>
      </c>
      <c r="B128">
        <v>0.05</v>
      </c>
      <c r="C128">
        <v>9999</v>
      </c>
      <c r="D128">
        <v>604.24</v>
      </c>
      <c r="E128">
        <v>32.613999999999997</v>
      </c>
      <c r="F128">
        <v>1</v>
      </c>
      <c r="G128" s="14" t="s">
        <v>224</v>
      </c>
      <c r="H128">
        <v>4.0742000000000003</v>
      </c>
      <c r="I128">
        <v>144</v>
      </c>
      <c r="J128">
        <v>645.99869999999999</v>
      </c>
      <c r="K128">
        <v>21</v>
      </c>
      <c r="L128">
        <v>1998.6</v>
      </c>
      <c r="M128">
        <v>2.7559</v>
      </c>
      <c r="N128">
        <v>1</v>
      </c>
      <c r="O128">
        <v>0</v>
      </c>
    </row>
    <row r="129" spans="1:15" x14ac:dyDescent="0.25">
      <c r="A129" s="14" t="s">
        <v>359</v>
      </c>
      <c r="B129">
        <v>4.9200000000000001E-2</v>
      </c>
      <c r="C129">
        <v>5.8500000000000003E-2</v>
      </c>
      <c r="D129">
        <v>604.24</v>
      </c>
      <c r="E129">
        <v>29.997</v>
      </c>
      <c r="F129">
        <v>1</v>
      </c>
      <c r="G129" s="14" t="s">
        <v>360</v>
      </c>
      <c r="H129">
        <v>4.8285</v>
      </c>
      <c r="I129">
        <v>144</v>
      </c>
      <c r="J129">
        <v>645.99869999999999</v>
      </c>
      <c r="K129">
        <v>15</v>
      </c>
      <c r="L129">
        <v>1998.6</v>
      </c>
      <c r="M129">
        <v>2.7559</v>
      </c>
      <c r="N129">
        <v>1</v>
      </c>
      <c r="O129">
        <v>0</v>
      </c>
    </row>
    <row r="130" spans="1:15" x14ac:dyDescent="0.25">
      <c r="A130" s="14" t="s">
        <v>361</v>
      </c>
      <c r="B130">
        <v>7.9500000000000001E-2</v>
      </c>
      <c r="C130">
        <v>9999</v>
      </c>
      <c r="D130">
        <v>362.54</v>
      </c>
      <c r="E130">
        <v>27.457000000000001</v>
      </c>
      <c r="F130">
        <v>1</v>
      </c>
      <c r="G130" s="14" t="s">
        <v>209</v>
      </c>
      <c r="H130">
        <v>3.9218000000000002</v>
      </c>
      <c r="I130">
        <v>153</v>
      </c>
      <c r="J130">
        <v>447.03140000000002</v>
      </c>
      <c r="K130">
        <v>18</v>
      </c>
      <c r="L130">
        <v>1665.3</v>
      </c>
      <c r="M130">
        <v>3.9217599999999999</v>
      </c>
      <c r="N130">
        <v>1</v>
      </c>
      <c r="O130">
        <v>0</v>
      </c>
    </row>
    <row r="131" spans="1:15" x14ac:dyDescent="0.25">
      <c r="A131" s="14" t="s">
        <v>362</v>
      </c>
      <c r="B131">
        <v>0.53300000000000003</v>
      </c>
      <c r="C131">
        <v>0.58699999999999997</v>
      </c>
      <c r="D131">
        <v>65.2</v>
      </c>
      <c r="E131">
        <v>11.303000000000001</v>
      </c>
      <c r="F131">
        <v>1</v>
      </c>
      <c r="G131" s="14" t="s">
        <v>331</v>
      </c>
      <c r="H131">
        <v>3.7490000000000001</v>
      </c>
      <c r="I131">
        <v>21</v>
      </c>
      <c r="J131">
        <v>77.290199999999999</v>
      </c>
      <c r="K131">
        <v>6</v>
      </c>
      <c r="L131">
        <v>268</v>
      </c>
      <c r="M131">
        <v>3.7490399999999999</v>
      </c>
      <c r="N131">
        <v>1</v>
      </c>
      <c r="O131">
        <v>0</v>
      </c>
    </row>
    <row r="132" spans="1:15" x14ac:dyDescent="0.25">
      <c r="A132" s="14" t="s">
        <v>363</v>
      </c>
      <c r="B132">
        <v>9.9599999999999994E-2</v>
      </c>
      <c r="C132">
        <v>0.1195</v>
      </c>
      <c r="D132">
        <v>286.44</v>
      </c>
      <c r="E132">
        <v>21.792999999999999</v>
      </c>
      <c r="F132">
        <v>1</v>
      </c>
      <c r="G132" s="14" t="s">
        <v>272</v>
      </c>
      <c r="H132">
        <v>4.5008999999999997</v>
      </c>
      <c r="I132">
        <v>102</v>
      </c>
      <c r="J132">
        <v>333.2251</v>
      </c>
      <c r="K132">
        <v>10</v>
      </c>
      <c r="L132">
        <v>1063.7</v>
      </c>
      <c r="M132">
        <v>2.9133800000000001</v>
      </c>
      <c r="N132">
        <v>1</v>
      </c>
      <c r="O132">
        <v>0</v>
      </c>
    </row>
    <row r="133" spans="1:15" x14ac:dyDescent="0.25">
      <c r="A133" s="14" t="s">
        <v>364</v>
      </c>
      <c r="B133">
        <v>7.3200000000000001E-2</v>
      </c>
      <c r="C133">
        <v>7.6899999999999996E-2</v>
      </c>
      <c r="D133">
        <v>465.29</v>
      </c>
      <c r="E133">
        <v>30.175000000000001</v>
      </c>
      <c r="F133">
        <v>1</v>
      </c>
      <c r="G133" s="14" t="s">
        <v>248</v>
      </c>
      <c r="H133">
        <v>3.3502999999999998</v>
      </c>
      <c r="I133">
        <v>145</v>
      </c>
      <c r="J133">
        <v>538.57960000000003</v>
      </c>
      <c r="K133">
        <v>24</v>
      </c>
      <c r="L133">
        <v>1804.9</v>
      </c>
      <c r="M133">
        <v>3.35026</v>
      </c>
      <c r="N133">
        <v>1</v>
      </c>
      <c r="O133">
        <v>0</v>
      </c>
    </row>
    <row r="134" spans="1:15" x14ac:dyDescent="0.25">
      <c r="A134" s="14" t="s">
        <v>365</v>
      </c>
      <c r="B134">
        <v>6.4600000000000005E-2</v>
      </c>
      <c r="C134">
        <v>7.6999999999999999E-2</v>
      </c>
      <c r="D134">
        <v>456.03</v>
      </c>
      <c r="E134">
        <v>29.515000000000001</v>
      </c>
      <c r="F134">
        <v>1</v>
      </c>
      <c r="G134" s="14" t="s">
        <v>248</v>
      </c>
      <c r="H134">
        <v>3.2791000000000001</v>
      </c>
      <c r="I134">
        <v>142</v>
      </c>
      <c r="J134">
        <v>515.09569999999997</v>
      </c>
      <c r="K134">
        <v>24</v>
      </c>
      <c r="L134">
        <v>1724.8</v>
      </c>
      <c r="M134">
        <v>3.2791399999999999</v>
      </c>
      <c r="N134">
        <v>1</v>
      </c>
      <c r="O134">
        <v>0</v>
      </c>
    </row>
    <row r="135" spans="1:15" x14ac:dyDescent="0.25">
      <c r="A135" s="14" t="s">
        <v>366</v>
      </c>
      <c r="B135">
        <v>6.3E-2</v>
      </c>
      <c r="C135">
        <v>7.4999999999999997E-2</v>
      </c>
      <c r="D135">
        <v>456.03</v>
      </c>
      <c r="E135">
        <v>29.515000000000001</v>
      </c>
      <c r="F135">
        <v>1</v>
      </c>
      <c r="G135" s="14" t="s">
        <v>248</v>
      </c>
      <c r="H135">
        <v>3.2791000000000001</v>
      </c>
      <c r="I135">
        <v>138</v>
      </c>
      <c r="J135">
        <v>515.09569999999997</v>
      </c>
      <c r="K135">
        <v>24</v>
      </c>
      <c r="L135">
        <v>1653.3</v>
      </c>
      <c r="M135">
        <v>4.5491400000000004</v>
      </c>
      <c r="N135">
        <v>1</v>
      </c>
      <c r="O135">
        <v>0</v>
      </c>
    </row>
    <row r="136" spans="1:15" x14ac:dyDescent="0.25">
      <c r="A136" s="14" t="s">
        <v>367</v>
      </c>
      <c r="B136">
        <v>6.1100000000000002E-2</v>
      </c>
      <c r="C136">
        <v>7.2700000000000001E-2</v>
      </c>
      <c r="D136">
        <v>483.39</v>
      </c>
      <c r="E136">
        <v>30.378</v>
      </c>
      <c r="F136">
        <v>1</v>
      </c>
      <c r="G136" s="14" t="s">
        <v>248</v>
      </c>
      <c r="H136">
        <v>3.3757000000000001</v>
      </c>
      <c r="I136">
        <v>150</v>
      </c>
      <c r="J136">
        <v>545.93439999999998</v>
      </c>
      <c r="K136">
        <v>24</v>
      </c>
      <c r="L136">
        <v>1828.9</v>
      </c>
      <c r="M136">
        <v>3.3756599999999999</v>
      </c>
      <c r="N136">
        <v>1</v>
      </c>
      <c r="O136">
        <v>0</v>
      </c>
    </row>
    <row r="137" spans="1:15" x14ac:dyDescent="0.25">
      <c r="A137" s="14" t="s">
        <v>368</v>
      </c>
      <c r="B137">
        <v>0.1406</v>
      </c>
      <c r="C137">
        <v>0.1681</v>
      </c>
      <c r="D137">
        <v>201.41</v>
      </c>
      <c r="E137">
        <v>19.609000000000002</v>
      </c>
      <c r="F137">
        <v>1</v>
      </c>
      <c r="G137" s="14" t="s">
        <v>297</v>
      </c>
      <c r="H137">
        <v>3.2690000000000001</v>
      </c>
      <c r="I137">
        <v>63</v>
      </c>
      <c r="J137">
        <v>227.5479</v>
      </c>
      <c r="K137">
        <v>15</v>
      </c>
      <c r="L137">
        <v>730.7</v>
      </c>
      <c r="M137">
        <v>2.1793200000000001</v>
      </c>
      <c r="N137">
        <v>1</v>
      </c>
      <c r="O137">
        <v>0</v>
      </c>
    </row>
    <row r="138" spans="1:15" x14ac:dyDescent="0.25">
      <c r="A138" s="14" t="s">
        <v>369</v>
      </c>
      <c r="B138">
        <v>6.1100000000000002E-2</v>
      </c>
      <c r="C138">
        <v>9999</v>
      </c>
      <c r="D138">
        <v>483.39</v>
      </c>
      <c r="E138">
        <v>29.134</v>
      </c>
      <c r="F138">
        <v>1</v>
      </c>
      <c r="G138" s="14" t="s">
        <v>248</v>
      </c>
      <c r="H138">
        <v>5.3898999999999999</v>
      </c>
      <c r="I138">
        <v>149</v>
      </c>
      <c r="J138">
        <v>546.0634</v>
      </c>
      <c r="K138">
        <v>13</v>
      </c>
      <c r="L138">
        <v>1826</v>
      </c>
      <c r="M138">
        <v>3.3756599999999999</v>
      </c>
      <c r="N138">
        <v>1</v>
      </c>
      <c r="O138">
        <v>0</v>
      </c>
    </row>
    <row r="139" spans="1:15" x14ac:dyDescent="0.25">
      <c r="A139" s="14" t="s">
        <v>370</v>
      </c>
      <c r="B139">
        <v>0.14460000000000001</v>
      </c>
      <c r="C139">
        <v>9999</v>
      </c>
      <c r="D139">
        <v>201.41</v>
      </c>
      <c r="E139">
        <v>19.609000000000002</v>
      </c>
      <c r="F139">
        <v>1</v>
      </c>
      <c r="G139" s="14" t="s">
        <v>297</v>
      </c>
      <c r="H139">
        <v>3.2690000000000001</v>
      </c>
      <c r="I139">
        <v>65</v>
      </c>
      <c r="J139">
        <v>227.5479</v>
      </c>
      <c r="K139">
        <v>15</v>
      </c>
      <c r="L139">
        <v>762.1</v>
      </c>
      <c r="M139">
        <v>2.1793200000000001</v>
      </c>
      <c r="N139">
        <v>1</v>
      </c>
      <c r="O139">
        <v>0</v>
      </c>
    </row>
    <row r="140" spans="1:15" x14ac:dyDescent="0.25">
      <c r="A140" s="14" t="s">
        <v>371</v>
      </c>
      <c r="B140">
        <v>0.33360000000000001</v>
      </c>
      <c r="C140">
        <v>0.372</v>
      </c>
      <c r="D140">
        <v>105</v>
      </c>
      <c r="E140">
        <v>14.3</v>
      </c>
      <c r="F140">
        <v>1</v>
      </c>
      <c r="G140" s="14" t="s">
        <v>372</v>
      </c>
      <c r="H140">
        <v>4.7497999999999996</v>
      </c>
      <c r="I140">
        <v>32</v>
      </c>
      <c r="J140">
        <v>120.3869</v>
      </c>
      <c r="K140">
        <v>6</v>
      </c>
      <c r="L140">
        <v>404</v>
      </c>
      <c r="M140">
        <v>1.6002000000000001</v>
      </c>
      <c r="N140">
        <v>1</v>
      </c>
      <c r="O140">
        <v>0</v>
      </c>
    </row>
    <row r="141" spans="1:15" x14ac:dyDescent="0.25">
      <c r="A141" s="14" t="s">
        <v>373</v>
      </c>
      <c r="B141">
        <v>4.6399999999999997E-2</v>
      </c>
      <c r="C141">
        <v>5.5199999999999999E-2</v>
      </c>
      <c r="D141">
        <v>644.52</v>
      </c>
      <c r="E141">
        <v>30.556000000000001</v>
      </c>
      <c r="F141">
        <v>1</v>
      </c>
      <c r="G141" s="14" t="s">
        <v>209</v>
      </c>
      <c r="H141">
        <v>5.2298999999999998</v>
      </c>
      <c r="I141">
        <v>140</v>
      </c>
      <c r="J141">
        <v>677.74059999999997</v>
      </c>
      <c r="K141">
        <v>14</v>
      </c>
      <c r="L141">
        <v>2041.8</v>
      </c>
      <c r="M141">
        <v>2.4561799999999998</v>
      </c>
      <c r="N141">
        <v>1</v>
      </c>
      <c r="O141">
        <v>0</v>
      </c>
    </row>
    <row r="142" spans="1:15" x14ac:dyDescent="0.25">
      <c r="A142" s="14" t="s">
        <v>374</v>
      </c>
      <c r="B142">
        <v>0.33360000000000001</v>
      </c>
      <c r="C142">
        <v>0.372</v>
      </c>
      <c r="D142">
        <v>105</v>
      </c>
      <c r="E142">
        <v>14.3</v>
      </c>
      <c r="F142">
        <v>1</v>
      </c>
      <c r="G142" s="14" t="s">
        <v>372</v>
      </c>
      <c r="H142">
        <v>4.7497999999999996</v>
      </c>
      <c r="I142">
        <v>33</v>
      </c>
      <c r="J142">
        <v>120.3869</v>
      </c>
      <c r="K142">
        <v>6</v>
      </c>
      <c r="L142">
        <v>404</v>
      </c>
      <c r="M142">
        <v>1.6002000000000001</v>
      </c>
      <c r="N142">
        <v>1</v>
      </c>
      <c r="O142">
        <v>0</v>
      </c>
    </row>
    <row r="143" spans="1:15" x14ac:dyDescent="0.25">
      <c r="A143" s="14" t="s">
        <v>375</v>
      </c>
      <c r="B143">
        <v>5.0299999999999997E-2</v>
      </c>
      <c r="C143">
        <v>5.9799999999999999E-2</v>
      </c>
      <c r="D143">
        <v>591.88</v>
      </c>
      <c r="E143">
        <v>29.337</v>
      </c>
      <c r="F143">
        <v>1</v>
      </c>
      <c r="G143" s="14" t="s">
        <v>209</v>
      </c>
      <c r="H143">
        <v>5.0114000000000001</v>
      </c>
      <c r="I143">
        <v>129</v>
      </c>
      <c r="J143">
        <v>622.32129999999995</v>
      </c>
      <c r="K143">
        <v>14</v>
      </c>
      <c r="L143">
        <v>1875.1</v>
      </c>
      <c r="M143">
        <v>2.3520400000000001</v>
      </c>
      <c r="N143">
        <v>1</v>
      </c>
      <c r="O143">
        <v>0</v>
      </c>
    </row>
    <row r="144" spans="1:15" x14ac:dyDescent="0.25">
      <c r="A144" s="14" t="s">
        <v>376</v>
      </c>
      <c r="B144">
        <v>0.1454</v>
      </c>
      <c r="C144">
        <v>0.1734</v>
      </c>
      <c r="D144">
        <v>201.41</v>
      </c>
      <c r="E144">
        <v>18.872</v>
      </c>
      <c r="F144">
        <v>1</v>
      </c>
      <c r="G144" s="14" t="s">
        <v>213</v>
      </c>
      <c r="H144">
        <v>3.7744</v>
      </c>
      <c r="I144">
        <v>44</v>
      </c>
      <c r="J144">
        <v>212.58019999999999</v>
      </c>
      <c r="K144">
        <v>12</v>
      </c>
      <c r="L144">
        <v>642.29999999999995</v>
      </c>
      <c r="M144">
        <v>3.7744399999999998</v>
      </c>
      <c r="N144">
        <v>1</v>
      </c>
      <c r="O144">
        <v>0</v>
      </c>
    </row>
    <row r="145" spans="1:15" x14ac:dyDescent="0.25">
      <c r="A145" s="14" t="s">
        <v>377</v>
      </c>
      <c r="B145">
        <v>0.14349999999999999</v>
      </c>
      <c r="C145">
        <v>0.1716</v>
      </c>
      <c r="D145">
        <v>201.16</v>
      </c>
      <c r="E145">
        <v>18.872</v>
      </c>
      <c r="F145">
        <v>1</v>
      </c>
      <c r="G145" s="14" t="s">
        <v>213</v>
      </c>
      <c r="H145">
        <v>3.7744</v>
      </c>
      <c r="I145">
        <v>44</v>
      </c>
      <c r="J145">
        <v>212.58019999999999</v>
      </c>
      <c r="K145">
        <v>12</v>
      </c>
      <c r="L145">
        <v>628.9</v>
      </c>
      <c r="M145">
        <v>3.7744399999999998</v>
      </c>
      <c r="N145">
        <v>1</v>
      </c>
      <c r="O145">
        <v>0</v>
      </c>
    </row>
    <row r="146" spans="1:15" x14ac:dyDescent="0.25">
      <c r="A146" s="14" t="s">
        <v>378</v>
      </c>
      <c r="B146">
        <v>7.3200000000000001E-2</v>
      </c>
      <c r="C146">
        <v>8.7099999999999997E-2</v>
      </c>
      <c r="D146">
        <v>402.83</v>
      </c>
      <c r="E146">
        <v>30.885999999999999</v>
      </c>
      <c r="F146">
        <v>1</v>
      </c>
      <c r="G146" s="14" t="s">
        <v>213</v>
      </c>
      <c r="H146">
        <v>3.7744</v>
      </c>
      <c r="I146">
        <v>89</v>
      </c>
      <c r="J146">
        <v>425.16039999999998</v>
      </c>
      <c r="K146">
        <v>12</v>
      </c>
      <c r="L146">
        <v>1284.3</v>
      </c>
      <c r="M146">
        <v>3.7744399999999998</v>
      </c>
      <c r="N146">
        <v>1</v>
      </c>
      <c r="O146">
        <v>0</v>
      </c>
    </row>
    <row r="147" spans="1:15" x14ac:dyDescent="0.25">
      <c r="A147" s="14" t="s">
        <v>379</v>
      </c>
      <c r="B147">
        <v>3.49E-2</v>
      </c>
      <c r="C147">
        <v>4.0899999999999999E-2</v>
      </c>
      <c r="D147">
        <v>902.43</v>
      </c>
      <c r="E147">
        <v>40.691000000000003</v>
      </c>
      <c r="F147">
        <v>1</v>
      </c>
      <c r="G147" s="14" t="s">
        <v>380</v>
      </c>
      <c r="H147">
        <v>3.6981999999999999</v>
      </c>
      <c r="I147">
        <v>227</v>
      </c>
      <c r="J147">
        <v>976.12710000000004</v>
      </c>
      <c r="K147">
        <v>30</v>
      </c>
      <c r="L147">
        <v>3087.9</v>
      </c>
      <c r="M147">
        <v>2.2199599999999999</v>
      </c>
      <c r="N147">
        <v>1</v>
      </c>
      <c r="O147">
        <v>0</v>
      </c>
    </row>
    <row r="148" spans="1:15" x14ac:dyDescent="0.25">
      <c r="A148" s="14" t="s">
        <v>381</v>
      </c>
      <c r="B148">
        <v>3.44E-2</v>
      </c>
      <c r="C148">
        <v>4.0300000000000002E-2</v>
      </c>
      <c r="D148">
        <v>902.43</v>
      </c>
      <c r="E148">
        <v>40.691000000000003</v>
      </c>
      <c r="F148">
        <v>1</v>
      </c>
      <c r="G148" s="14" t="s">
        <v>380</v>
      </c>
      <c r="H148">
        <v>3.6981999999999999</v>
      </c>
      <c r="I148">
        <v>221</v>
      </c>
      <c r="J148">
        <v>976.12710000000004</v>
      </c>
      <c r="K148">
        <v>30</v>
      </c>
      <c r="L148">
        <v>2998.6</v>
      </c>
      <c r="M148">
        <v>2.2199599999999999</v>
      </c>
      <c r="N148">
        <v>1</v>
      </c>
      <c r="O148">
        <v>0</v>
      </c>
    </row>
    <row r="149" spans="1:15" x14ac:dyDescent="0.25">
      <c r="A149" s="14" t="s">
        <v>382</v>
      </c>
      <c r="B149">
        <v>3.49E-2</v>
      </c>
      <c r="C149">
        <v>9999</v>
      </c>
      <c r="D149">
        <v>901.93</v>
      </c>
      <c r="E149">
        <v>39.750999999999998</v>
      </c>
      <c r="F149">
        <v>1</v>
      </c>
      <c r="G149" s="14" t="s">
        <v>380</v>
      </c>
      <c r="H149">
        <v>4.9707999999999997</v>
      </c>
      <c r="I149">
        <v>227</v>
      </c>
      <c r="J149">
        <v>976.12710000000004</v>
      </c>
      <c r="K149">
        <v>21</v>
      </c>
      <c r="L149">
        <v>3077.5</v>
      </c>
      <c r="M149">
        <v>2.2199599999999999</v>
      </c>
      <c r="N149">
        <v>1</v>
      </c>
      <c r="O149">
        <v>0</v>
      </c>
    </row>
    <row r="150" spans="1:15" x14ac:dyDescent="0.25">
      <c r="A150" s="14" t="s">
        <v>383</v>
      </c>
      <c r="B150">
        <v>3.39E-2</v>
      </c>
      <c r="C150">
        <v>0.04</v>
      </c>
      <c r="D150">
        <v>901.93</v>
      </c>
      <c r="E150">
        <v>36.703000000000003</v>
      </c>
      <c r="F150">
        <v>1</v>
      </c>
      <c r="G150" s="14" t="s">
        <v>384</v>
      </c>
      <c r="H150">
        <v>5.5701999999999998</v>
      </c>
      <c r="I150">
        <v>226</v>
      </c>
      <c r="J150">
        <v>975.4819</v>
      </c>
      <c r="K150">
        <v>17</v>
      </c>
      <c r="L150">
        <v>3070.1</v>
      </c>
      <c r="M150">
        <v>2.2199599999999999</v>
      </c>
      <c r="N150">
        <v>1</v>
      </c>
      <c r="O150">
        <v>0</v>
      </c>
    </row>
    <row r="151" spans="1:15" x14ac:dyDescent="0.25">
      <c r="A151" s="14" t="s">
        <v>385</v>
      </c>
      <c r="B151">
        <v>0.25969999999999999</v>
      </c>
      <c r="C151">
        <v>0.43</v>
      </c>
      <c r="D151">
        <v>107.07</v>
      </c>
      <c r="E151">
        <v>16.866</v>
      </c>
      <c r="F151">
        <v>1</v>
      </c>
      <c r="G151" s="14" t="s">
        <v>232</v>
      </c>
      <c r="H151">
        <v>3.3706</v>
      </c>
      <c r="I151">
        <v>92</v>
      </c>
      <c r="J151">
        <v>169.548</v>
      </c>
      <c r="K151">
        <v>12</v>
      </c>
      <c r="L151">
        <v>785</v>
      </c>
      <c r="M151">
        <v>3.3705799999999999</v>
      </c>
      <c r="N151">
        <v>1</v>
      </c>
      <c r="O151">
        <v>0</v>
      </c>
    </row>
    <row r="152" spans="1:15" x14ac:dyDescent="0.25">
      <c r="A152" s="14" t="s">
        <v>386</v>
      </c>
      <c r="B152">
        <v>5.8999999999999997E-2</v>
      </c>
      <c r="C152">
        <v>7.0599999999999996E-2</v>
      </c>
      <c r="D152">
        <v>489.57</v>
      </c>
      <c r="E152">
        <v>27.736999999999998</v>
      </c>
      <c r="F152">
        <v>1</v>
      </c>
      <c r="G152" s="14" t="s">
        <v>387</v>
      </c>
      <c r="H152">
        <v>5.4482999999999997</v>
      </c>
      <c r="I152">
        <v>151</v>
      </c>
      <c r="J152">
        <v>553.09569999999997</v>
      </c>
      <c r="K152">
        <v>13</v>
      </c>
      <c r="L152">
        <v>1846.8</v>
      </c>
      <c r="M152">
        <v>3.39852</v>
      </c>
      <c r="N152">
        <v>1</v>
      </c>
      <c r="O152">
        <v>0</v>
      </c>
    </row>
    <row r="153" spans="1:15" x14ac:dyDescent="0.25">
      <c r="A153" s="14" t="s">
        <v>388</v>
      </c>
      <c r="B153">
        <v>5.96E-2</v>
      </c>
      <c r="C153">
        <v>7.0900000000000005E-2</v>
      </c>
      <c r="D153">
        <v>483.39</v>
      </c>
      <c r="E153">
        <v>30.378</v>
      </c>
      <c r="F153">
        <v>1</v>
      </c>
      <c r="G153" s="14" t="s">
        <v>248</v>
      </c>
      <c r="H153">
        <v>3.5127999999999999</v>
      </c>
      <c r="I153">
        <v>146</v>
      </c>
      <c r="J153">
        <v>545.93439999999998</v>
      </c>
      <c r="K153">
        <v>24</v>
      </c>
      <c r="L153">
        <v>1753.1</v>
      </c>
      <c r="M153">
        <v>3.3756599999999999</v>
      </c>
      <c r="N153">
        <v>1</v>
      </c>
      <c r="O153">
        <v>0</v>
      </c>
    </row>
    <row r="154" spans="1:15" x14ac:dyDescent="0.25">
      <c r="A154" s="14" t="s">
        <v>389</v>
      </c>
      <c r="B154">
        <v>2.9600000000000001E-2</v>
      </c>
      <c r="C154">
        <v>3.4500000000000003E-2</v>
      </c>
      <c r="D154">
        <v>1092.45</v>
      </c>
      <c r="E154">
        <v>44.755000000000003</v>
      </c>
      <c r="F154">
        <v>1</v>
      </c>
      <c r="G154" s="14" t="s">
        <v>380</v>
      </c>
      <c r="H154">
        <v>4.0690999999999997</v>
      </c>
      <c r="I154">
        <v>268</v>
      </c>
      <c r="J154">
        <v>1181.2234000000001</v>
      </c>
      <c r="K154">
        <v>30</v>
      </c>
      <c r="L154">
        <v>3736.8</v>
      </c>
      <c r="M154">
        <v>2.4409399999999999</v>
      </c>
      <c r="N154">
        <v>1</v>
      </c>
      <c r="O154">
        <v>0</v>
      </c>
    </row>
    <row r="155" spans="1:15" x14ac:dyDescent="0.25">
      <c r="A155" s="14" t="s">
        <v>390</v>
      </c>
      <c r="B155">
        <v>1.2001999999999999</v>
      </c>
      <c r="C155">
        <v>1.2669999999999999</v>
      </c>
      <c r="D155">
        <v>29</v>
      </c>
      <c r="E155">
        <v>7.4930000000000003</v>
      </c>
      <c r="F155">
        <v>1</v>
      </c>
      <c r="G155" s="14" t="s">
        <v>331</v>
      </c>
      <c r="H155">
        <v>2.4994000000000001</v>
      </c>
      <c r="I155">
        <v>10</v>
      </c>
      <c r="J155">
        <v>34.387</v>
      </c>
      <c r="K155">
        <v>6</v>
      </c>
      <c r="L155">
        <v>119.1</v>
      </c>
      <c r="M155">
        <v>2.4993599999999998</v>
      </c>
      <c r="N155">
        <v>1</v>
      </c>
      <c r="O155">
        <v>0</v>
      </c>
    </row>
    <row r="156" spans="1:15" x14ac:dyDescent="0.25">
      <c r="A156" s="14" t="s">
        <v>391</v>
      </c>
      <c r="B156">
        <v>0.82669999999999999</v>
      </c>
      <c r="C156">
        <v>0.89300000000000002</v>
      </c>
      <c r="D156">
        <v>41.8</v>
      </c>
      <c r="E156">
        <v>8.9920000000000009</v>
      </c>
      <c r="F156">
        <v>1</v>
      </c>
      <c r="G156" s="14" t="s">
        <v>331</v>
      </c>
      <c r="H156">
        <v>2.9996999999999998</v>
      </c>
      <c r="I156">
        <v>15</v>
      </c>
      <c r="J156">
        <v>49.483800000000002</v>
      </c>
      <c r="K156">
        <v>6</v>
      </c>
      <c r="L156">
        <v>171</v>
      </c>
      <c r="M156">
        <v>2.9997400000000001</v>
      </c>
      <c r="N156">
        <v>1</v>
      </c>
      <c r="O156">
        <v>0</v>
      </c>
    </row>
    <row r="157" spans="1:15" x14ac:dyDescent="0.25">
      <c r="A157" s="14" t="s">
        <v>392</v>
      </c>
      <c r="B157">
        <v>3.1399999999999997E-2</v>
      </c>
      <c r="C157">
        <v>3.6999999999999998E-2</v>
      </c>
      <c r="D157">
        <v>987.86</v>
      </c>
      <c r="E157">
        <v>38.201999999999998</v>
      </c>
      <c r="F157">
        <v>1</v>
      </c>
      <c r="G157" s="14" t="s">
        <v>241</v>
      </c>
      <c r="H157">
        <v>5.4737</v>
      </c>
      <c r="I157">
        <v>231</v>
      </c>
      <c r="J157">
        <v>1056.5785000000001</v>
      </c>
      <c r="K157">
        <v>18</v>
      </c>
      <c r="L157">
        <v>3272.5</v>
      </c>
      <c r="M157">
        <v>3.5356800000000002</v>
      </c>
      <c r="N157">
        <v>1</v>
      </c>
      <c r="O157">
        <v>0</v>
      </c>
    </row>
    <row r="158" spans="1:15" x14ac:dyDescent="0.25">
      <c r="A158" s="14" t="s">
        <v>393</v>
      </c>
      <c r="B158">
        <v>5.2600000000000001E-2</v>
      </c>
      <c r="C158">
        <v>6.2700000000000006E-2</v>
      </c>
      <c r="D158">
        <v>563.96</v>
      </c>
      <c r="E158">
        <v>28.677</v>
      </c>
      <c r="F158">
        <v>1</v>
      </c>
      <c r="G158" s="14" t="s">
        <v>209</v>
      </c>
      <c r="H158">
        <v>4.8920000000000003</v>
      </c>
      <c r="I158">
        <v>122</v>
      </c>
      <c r="J158">
        <v>592.96659999999997</v>
      </c>
      <c r="K158">
        <v>14</v>
      </c>
      <c r="L158">
        <v>1787.3</v>
      </c>
      <c r="M158">
        <v>2.29616</v>
      </c>
      <c r="N158">
        <v>1</v>
      </c>
      <c r="O158">
        <v>0</v>
      </c>
    </row>
    <row r="159" spans="1:15" x14ac:dyDescent="0.25">
      <c r="A159" s="14" t="s">
        <v>394</v>
      </c>
      <c r="B159">
        <v>6.3600000000000004E-2</v>
      </c>
      <c r="C159">
        <v>9999</v>
      </c>
      <c r="D159">
        <v>456.03</v>
      </c>
      <c r="E159">
        <v>30.785</v>
      </c>
      <c r="F159">
        <v>1</v>
      </c>
      <c r="G159" s="14" t="s">
        <v>209</v>
      </c>
      <c r="H159">
        <v>4.3993000000000002</v>
      </c>
      <c r="I159">
        <v>193</v>
      </c>
      <c r="J159">
        <v>561.99890000000005</v>
      </c>
      <c r="K159">
        <v>18</v>
      </c>
      <c r="L159">
        <v>2098.3000000000002</v>
      </c>
      <c r="M159">
        <v>4.3992800000000001</v>
      </c>
      <c r="N159">
        <v>1</v>
      </c>
      <c r="O159">
        <v>0</v>
      </c>
    </row>
    <row r="160" spans="1:15" x14ac:dyDescent="0.25">
      <c r="A160" s="14" t="s">
        <v>395</v>
      </c>
      <c r="B160">
        <v>0.53300000000000003</v>
      </c>
      <c r="C160">
        <v>0.58699999999999997</v>
      </c>
      <c r="D160">
        <v>65.099999999999994</v>
      </c>
      <c r="E160">
        <v>11.303000000000001</v>
      </c>
      <c r="F160">
        <v>1</v>
      </c>
      <c r="G160" s="14" t="s">
        <v>331</v>
      </c>
      <c r="H160">
        <v>3.7490000000000001</v>
      </c>
      <c r="I160">
        <v>23</v>
      </c>
      <c r="J160">
        <v>77.290199999999999</v>
      </c>
      <c r="K160">
        <v>6</v>
      </c>
      <c r="L160">
        <v>268</v>
      </c>
      <c r="M160">
        <v>3.7490399999999999</v>
      </c>
      <c r="N160">
        <v>1</v>
      </c>
      <c r="O160">
        <v>0</v>
      </c>
    </row>
    <row r="161" spans="1:15" x14ac:dyDescent="0.25">
      <c r="A161" s="14" t="s">
        <v>396</v>
      </c>
      <c r="B161">
        <v>1.2001999999999999</v>
      </c>
      <c r="C161">
        <v>1.2669999999999999</v>
      </c>
      <c r="D161">
        <v>29</v>
      </c>
      <c r="E161">
        <v>7.4930000000000003</v>
      </c>
      <c r="F161">
        <v>1</v>
      </c>
      <c r="G161" s="14" t="s">
        <v>331</v>
      </c>
      <c r="H161">
        <v>2.4994000000000001</v>
      </c>
      <c r="I161">
        <v>10</v>
      </c>
      <c r="J161">
        <v>34.387</v>
      </c>
      <c r="K161">
        <v>6</v>
      </c>
      <c r="L161">
        <v>119.1</v>
      </c>
      <c r="M161">
        <v>2.4993599999999998</v>
      </c>
      <c r="N161">
        <v>1</v>
      </c>
      <c r="O161">
        <v>0</v>
      </c>
    </row>
    <row r="162" spans="1:15" x14ac:dyDescent="0.25">
      <c r="A162" s="14" t="s">
        <v>397</v>
      </c>
      <c r="B162">
        <v>0.83340000000000003</v>
      </c>
      <c r="C162">
        <v>0.89300000000000002</v>
      </c>
      <c r="D162">
        <v>41.8</v>
      </c>
      <c r="E162">
        <v>8.9920000000000009</v>
      </c>
      <c r="F162">
        <v>1</v>
      </c>
      <c r="G162" s="14" t="s">
        <v>331</v>
      </c>
      <c r="H162">
        <v>2.9996999999999998</v>
      </c>
      <c r="I162">
        <v>15</v>
      </c>
      <c r="J162">
        <v>49.483800000000002</v>
      </c>
      <c r="K162">
        <v>6</v>
      </c>
      <c r="L162">
        <v>171</v>
      </c>
      <c r="M162">
        <v>2.9997400000000001</v>
      </c>
      <c r="N162">
        <v>1</v>
      </c>
      <c r="O162">
        <v>0</v>
      </c>
    </row>
    <row r="163" spans="1:15" x14ac:dyDescent="0.25">
      <c r="A163" s="14" t="s">
        <v>398</v>
      </c>
      <c r="B163">
        <v>0.1348</v>
      </c>
      <c r="C163">
        <v>0.13700000000000001</v>
      </c>
      <c r="D163">
        <v>258.49</v>
      </c>
      <c r="E163">
        <v>23.47</v>
      </c>
      <c r="F163">
        <v>1</v>
      </c>
      <c r="G163" s="14" t="s">
        <v>209</v>
      </c>
      <c r="H163">
        <v>3.3502999999999998</v>
      </c>
      <c r="I163">
        <v>111</v>
      </c>
      <c r="J163">
        <v>326.64449999999999</v>
      </c>
      <c r="K163">
        <v>18</v>
      </c>
      <c r="L163">
        <v>1218.5</v>
      </c>
      <c r="M163">
        <v>3.35026</v>
      </c>
      <c r="N163">
        <v>1</v>
      </c>
      <c r="O163">
        <v>0</v>
      </c>
    </row>
    <row r="164" spans="1:15" x14ac:dyDescent="0.25">
      <c r="A164" s="14" t="s">
        <v>399</v>
      </c>
      <c r="B164">
        <v>9.1600000000000001E-2</v>
      </c>
      <c r="C164">
        <v>9.7500000000000003E-2</v>
      </c>
      <c r="D164">
        <v>371.79</v>
      </c>
      <c r="E164">
        <v>26.975000000000001</v>
      </c>
      <c r="F164">
        <v>1</v>
      </c>
      <c r="G164" s="14" t="s">
        <v>248</v>
      </c>
      <c r="H164">
        <v>2.9996999999999998</v>
      </c>
      <c r="I164">
        <v>117</v>
      </c>
      <c r="J164">
        <v>430.38619999999997</v>
      </c>
      <c r="K164">
        <v>24</v>
      </c>
      <c r="L164">
        <v>1442.9</v>
      </c>
      <c r="M164">
        <v>2.9997400000000001</v>
      </c>
      <c r="N164">
        <v>1</v>
      </c>
      <c r="O164">
        <v>0</v>
      </c>
    </row>
    <row r="165" spans="1:15" x14ac:dyDescent="0.25">
      <c r="A165" s="14" t="s">
        <v>400</v>
      </c>
      <c r="B165">
        <v>4.7199999999999999E-2</v>
      </c>
      <c r="C165">
        <v>5.5800000000000002E-2</v>
      </c>
      <c r="D165">
        <v>644.52</v>
      </c>
      <c r="E165">
        <v>34.162999999999997</v>
      </c>
      <c r="F165">
        <v>1</v>
      </c>
      <c r="G165" s="14" t="s">
        <v>224</v>
      </c>
      <c r="H165">
        <v>4.2697000000000003</v>
      </c>
      <c r="I165">
        <v>152</v>
      </c>
      <c r="J165">
        <v>689.03089999999997</v>
      </c>
      <c r="K165">
        <v>21</v>
      </c>
      <c r="L165">
        <v>2134</v>
      </c>
      <c r="M165">
        <v>2.84734</v>
      </c>
      <c r="N165">
        <v>1</v>
      </c>
      <c r="O165">
        <v>0</v>
      </c>
    </row>
    <row r="166" spans="1:15" x14ac:dyDescent="0.25">
      <c r="A166" s="14" t="s">
        <v>401</v>
      </c>
      <c r="B166">
        <v>4.65E-2</v>
      </c>
      <c r="C166">
        <v>5.5100000000000003E-2</v>
      </c>
      <c r="D166">
        <v>644.52</v>
      </c>
      <c r="E166">
        <v>34.162999999999997</v>
      </c>
      <c r="F166">
        <v>1</v>
      </c>
      <c r="G166" s="14" t="s">
        <v>224</v>
      </c>
      <c r="H166">
        <v>4.2697000000000003</v>
      </c>
      <c r="I166">
        <v>149</v>
      </c>
      <c r="J166">
        <v>689.03089999999997</v>
      </c>
      <c r="K166">
        <v>21</v>
      </c>
      <c r="L166">
        <v>2080.4</v>
      </c>
      <c r="M166">
        <v>2.84734</v>
      </c>
      <c r="N166">
        <v>1</v>
      </c>
      <c r="O166">
        <v>0</v>
      </c>
    </row>
    <row r="167" spans="1:15" x14ac:dyDescent="0.25">
      <c r="A167" s="14" t="s">
        <v>402</v>
      </c>
      <c r="B167">
        <v>7.6399999999999996E-2</v>
      </c>
      <c r="C167">
        <v>7.9799999999999996E-2</v>
      </c>
      <c r="D167">
        <v>445.09</v>
      </c>
      <c r="E167">
        <v>29.515000000000001</v>
      </c>
      <c r="F167">
        <v>1</v>
      </c>
      <c r="G167" s="14" t="s">
        <v>248</v>
      </c>
      <c r="H167">
        <v>3.2791000000000001</v>
      </c>
      <c r="I167">
        <v>138</v>
      </c>
      <c r="J167">
        <v>515.16030000000001</v>
      </c>
      <c r="K167">
        <v>24</v>
      </c>
      <c r="L167">
        <v>1726.1</v>
      </c>
      <c r="M167">
        <v>3.2791399999999999</v>
      </c>
      <c r="N167">
        <v>1</v>
      </c>
      <c r="O167">
        <v>0</v>
      </c>
    </row>
    <row r="168" spans="1:15" x14ac:dyDescent="0.25">
      <c r="A168" s="14" t="s">
        <v>403</v>
      </c>
      <c r="B168">
        <v>4.6300000000000001E-2</v>
      </c>
      <c r="C168">
        <v>5.5E-2</v>
      </c>
      <c r="D168">
        <v>644.52</v>
      </c>
      <c r="E168">
        <v>30.988</v>
      </c>
      <c r="F168">
        <v>1</v>
      </c>
      <c r="G168" s="14" t="s">
        <v>349</v>
      </c>
      <c r="H168">
        <v>4.8411999999999997</v>
      </c>
      <c r="I168">
        <v>154</v>
      </c>
      <c r="J168">
        <v>689.09540000000004</v>
      </c>
      <c r="K168">
        <v>16</v>
      </c>
      <c r="L168">
        <v>2132.5</v>
      </c>
      <c r="M168">
        <v>2.84734</v>
      </c>
      <c r="N168">
        <v>1</v>
      </c>
      <c r="O168">
        <v>0</v>
      </c>
    </row>
    <row r="169" spans="1:15" x14ac:dyDescent="0.25">
      <c r="A169" s="14" t="s">
        <v>404</v>
      </c>
      <c r="B169">
        <v>7.2700000000000001E-2</v>
      </c>
      <c r="C169">
        <v>9999</v>
      </c>
      <c r="D169">
        <v>402.83</v>
      </c>
      <c r="E169">
        <v>26.797000000000001</v>
      </c>
      <c r="F169">
        <v>1</v>
      </c>
      <c r="G169" s="14" t="s">
        <v>248</v>
      </c>
      <c r="H169">
        <v>5.1257000000000001</v>
      </c>
      <c r="I169">
        <v>125</v>
      </c>
      <c r="J169">
        <v>455.03129999999999</v>
      </c>
      <c r="K169">
        <v>12</v>
      </c>
      <c r="L169">
        <v>1522.4</v>
      </c>
      <c r="M169">
        <v>3.0810200000000001</v>
      </c>
      <c r="N169">
        <v>1</v>
      </c>
      <c r="O169">
        <v>0</v>
      </c>
    </row>
    <row r="170" spans="1:15" x14ac:dyDescent="0.25">
      <c r="A170" s="14" t="s">
        <v>405</v>
      </c>
      <c r="B170">
        <v>2.93E-2</v>
      </c>
      <c r="C170">
        <v>3.4099999999999998E-2</v>
      </c>
      <c r="D170">
        <v>1092.45</v>
      </c>
      <c r="E170">
        <v>44.755000000000003</v>
      </c>
      <c r="F170">
        <v>1</v>
      </c>
      <c r="G170" s="14" t="s">
        <v>380</v>
      </c>
      <c r="H170">
        <v>4.0690999999999997</v>
      </c>
      <c r="I170">
        <v>262</v>
      </c>
      <c r="J170">
        <v>1181.2234000000001</v>
      </c>
      <c r="K170">
        <v>30</v>
      </c>
      <c r="L170">
        <v>3629.6</v>
      </c>
      <c r="M170">
        <v>2.4409399999999999</v>
      </c>
      <c r="N170">
        <v>1</v>
      </c>
      <c r="O170">
        <v>0</v>
      </c>
    </row>
    <row r="171" spans="1:15" x14ac:dyDescent="0.25">
      <c r="A171" s="14" t="s">
        <v>406</v>
      </c>
      <c r="B171">
        <v>2.9600000000000001E-2</v>
      </c>
      <c r="C171">
        <v>9999</v>
      </c>
      <c r="D171">
        <v>1092.45</v>
      </c>
      <c r="E171">
        <v>43.585999999999999</v>
      </c>
      <c r="F171">
        <v>1</v>
      </c>
      <c r="G171" s="14" t="s">
        <v>380</v>
      </c>
      <c r="H171">
        <v>5.4482999999999997</v>
      </c>
      <c r="I171">
        <v>270</v>
      </c>
      <c r="J171">
        <v>1181.3525</v>
      </c>
      <c r="K171">
        <v>21</v>
      </c>
      <c r="L171">
        <v>3726.4</v>
      </c>
      <c r="M171">
        <v>2.4409399999999999</v>
      </c>
      <c r="N171">
        <v>1</v>
      </c>
      <c r="O171">
        <v>0</v>
      </c>
    </row>
    <row r="172" spans="1:15" x14ac:dyDescent="0.25">
      <c r="A172" s="14" t="s">
        <v>407</v>
      </c>
      <c r="B172">
        <v>2.8899999999999999E-2</v>
      </c>
      <c r="C172">
        <v>3.3799999999999997E-2</v>
      </c>
      <c r="D172">
        <v>1092.45</v>
      </c>
      <c r="E172">
        <v>40.843000000000004</v>
      </c>
      <c r="F172">
        <v>1</v>
      </c>
      <c r="G172" s="14" t="s">
        <v>408</v>
      </c>
      <c r="H172">
        <v>4.6634000000000002</v>
      </c>
      <c r="I172">
        <v>272</v>
      </c>
      <c r="J172">
        <v>1181.9975999999999</v>
      </c>
      <c r="K172">
        <v>22</v>
      </c>
      <c r="L172">
        <v>3742.7</v>
      </c>
      <c r="M172">
        <v>2.4409399999999999</v>
      </c>
      <c r="N172">
        <v>1</v>
      </c>
      <c r="O172">
        <v>0</v>
      </c>
    </row>
    <row r="173" spans="1:15" x14ac:dyDescent="0.25">
      <c r="A173" s="14" t="s">
        <v>409</v>
      </c>
      <c r="B173">
        <v>5.3400000000000003E-2</v>
      </c>
      <c r="C173">
        <v>6.3399999999999998E-2</v>
      </c>
      <c r="D173">
        <v>563.96</v>
      </c>
      <c r="E173">
        <v>31.952999999999999</v>
      </c>
      <c r="F173">
        <v>1</v>
      </c>
      <c r="G173" s="14" t="s">
        <v>224</v>
      </c>
      <c r="H173">
        <v>3.9954000000000001</v>
      </c>
      <c r="I173">
        <v>133</v>
      </c>
      <c r="J173">
        <v>603.22460000000001</v>
      </c>
      <c r="K173">
        <v>21</v>
      </c>
      <c r="L173">
        <v>1867.6</v>
      </c>
      <c r="M173">
        <v>2.6644600000000001</v>
      </c>
      <c r="N173">
        <v>1</v>
      </c>
      <c r="O173">
        <v>0</v>
      </c>
    </row>
    <row r="174" spans="1:15" x14ac:dyDescent="0.25">
      <c r="A174" s="14" t="s">
        <v>410</v>
      </c>
      <c r="B174">
        <v>5.2699999999999997E-2</v>
      </c>
      <c r="C174">
        <v>6.25E-2</v>
      </c>
      <c r="D174">
        <v>563.96</v>
      </c>
      <c r="E174">
        <v>31.952999999999999</v>
      </c>
      <c r="F174">
        <v>1</v>
      </c>
      <c r="G174" s="14" t="s">
        <v>224</v>
      </c>
      <c r="H174">
        <v>3.9954000000000001</v>
      </c>
      <c r="I174">
        <v>130</v>
      </c>
      <c r="J174">
        <v>603.22460000000001</v>
      </c>
      <c r="K174">
        <v>21</v>
      </c>
      <c r="L174">
        <v>1821.5</v>
      </c>
      <c r="M174">
        <v>2.6644600000000001</v>
      </c>
      <c r="N174">
        <v>1</v>
      </c>
      <c r="O174">
        <v>0</v>
      </c>
    </row>
    <row r="175" spans="1:15" x14ac:dyDescent="0.25">
      <c r="A175" s="14" t="s">
        <v>411</v>
      </c>
      <c r="B175">
        <v>5.3400000000000003E-2</v>
      </c>
      <c r="C175">
        <v>9999</v>
      </c>
      <c r="D175">
        <v>563.96</v>
      </c>
      <c r="E175">
        <v>31.571999999999999</v>
      </c>
      <c r="F175">
        <v>1</v>
      </c>
      <c r="G175" s="14" t="s">
        <v>224</v>
      </c>
      <c r="H175">
        <v>3.9445999999999999</v>
      </c>
      <c r="I175">
        <v>135</v>
      </c>
      <c r="J175">
        <v>603.22460000000001</v>
      </c>
      <c r="K175">
        <v>21</v>
      </c>
      <c r="L175">
        <v>1866.2</v>
      </c>
      <c r="M175">
        <v>2.6644600000000001</v>
      </c>
      <c r="N175">
        <v>1</v>
      </c>
      <c r="O175">
        <v>0</v>
      </c>
    </row>
    <row r="176" spans="1:15" x14ac:dyDescent="0.25">
      <c r="A176" s="14" t="s">
        <v>412</v>
      </c>
      <c r="B176">
        <v>2.6700000000000002E-2</v>
      </c>
      <c r="C176">
        <v>9999</v>
      </c>
      <c r="D176">
        <v>1127.9100000000001</v>
      </c>
      <c r="E176">
        <v>52.298999999999999</v>
      </c>
      <c r="F176">
        <v>1</v>
      </c>
      <c r="G176" s="14" t="s">
        <v>224</v>
      </c>
      <c r="H176">
        <v>3.9954000000000001</v>
      </c>
      <c r="I176">
        <v>265</v>
      </c>
      <c r="J176">
        <v>1206.4492</v>
      </c>
      <c r="K176">
        <v>45</v>
      </c>
      <c r="L176">
        <v>3735.3</v>
      </c>
      <c r="M176">
        <v>2.6644600000000001</v>
      </c>
      <c r="N176">
        <v>1</v>
      </c>
      <c r="O176">
        <v>0</v>
      </c>
    </row>
    <row r="177" spans="1:15" x14ac:dyDescent="0.25">
      <c r="A177" s="14" t="s">
        <v>413</v>
      </c>
      <c r="B177">
        <v>5.2499999999999998E-2</v>
      </c>
      <c r="C177">
        <v>6.2399999999999997E-2</v>
      </c>
      <c r="D177">
        <v>563.96</v>
      </c>
      <c r="E177">
        <v>29.032</v>
      </c>
      <c r="F177">
        <v>1</v>
      </c>
      <c r="G177" s="14" t="s">
        <v>360</v>
      </c>
      <c r="H177">
        <v>4.6634000000000002</v>
      </c>
      <c r="I177">
        <v>135</v>
      </c>
      <c r="J177">
        <v>603.03110000000004</v>
      </c>
      <c r="K177">
        <v>15</v>
      </c>
      <c r="L177">
        <v>1870.6</v>
      </c>
      <c r="M177">
        <v>2.6644600000000001</v>
      </c>
      <c r="N177">
        <v>1</v>
      </c>
      <c r="O177">
        <v>0</v>
      </c>
    </row>
    <row r="178" spans="1:15" x14ac:dyDescent="0.25">
      <c r="A178" s="14" t="s">
        <v>414</v>
      </c>
      <c r="B178">
        <v>4.2299999999999997E-2</v>
      </c>
      <c r="C178">
        <v>0.05</v>
      </c>
      <c r="D178">
        <v>725.09</v>
      </c>
      <c r="E178">
        <v>36.246000000000002</v>
      </c>
      <c r="F178">
        <v>1</v>
      </c>
      <c r="G178" s="14" t="s">
        <v>224</v>
      </c>
      <c r="H178">
        <v>4.5288000000000004</v>
      </c>
      <c r="I178">
        <v>170</v>
      </c>
      <c r="J178">
        <v>774.83720000000005</v>
      </c>
      <c r="K178">
        <v>21</v>
      </c>
      <c r="L178">
        <v>2400.4</v>
      </c>
      <c r="M178">
        <v>3.02006</v>
      </c>
      <c r="N178">
        <v>1</v>
      </c>
      <c r="O178">
        <v>0</v>
      </c>
    </row>
    <row r="179" spans="1:15" x14ac:dyDescent="0.25">
      <c r="A179" s="14" t="s">
        <v>415</v>
      </c>
      <c r="B179">
        <v>4.1799999999999997E-2</v>
      </c>
      <c r="C179">
        <v>4.9299999999999997E-2</v>
      </c>
      <c r="D179">
        <v>725.09</v>
      </c>
      <c r="E179">
        <v>36.246000000000002</v>
      </c>
      <c r="F179">
        <v>1</v>
      </c>
      <c r="G179" s="14" t="s">
        <v>224</v>
      </c>
      <c r="H179">
        <v>4.5288000000000004</v>
      </c>
      <c r="I179">
        <v>167</v>
      </c>
      <c r="J179">
        <v>774.83720000000005</v>
      </c>
      <c r="K179">
        <v>21</v>
      </c>
      <c r="L179">
        <v>2339.4</v>
      </c>
      <c r="M179">
        <v>3.02006</v>
      </c>
      <c r="N179">
        <v>1</v>
      </c>
      <c r="O179">
        <v>0</v>
      </c>
    </row>
    <row r="180" spans="1:15" x14ac:dyDescent="0.25">
      <c r="A180" s="14" t="s">
        <v>416</v>
      </c>
      <c r="B180">
        <v>4.2299999999999997E-2</v>
      </c>
      <c r="C180">
        <v>9999</v>
      </c>
      <c r="D180">
        <v>725.09</v>
      </c>
      <c r="E180">
        <v>35.509</v>
      </c>
      <c r="F180">
        <v>1</v>
      </c>
      <c r="G180" s="14" t="s">
        <v>224</v>
      </c>
      <c r="H180">
        <v>4.4374000000000002</v>
      </c>
      <c r="I180">
        <v>173</v>
      </c>
      <c r="J180">
        <v>775.48230000000001</v>
      </c>
      <c r="K180">
        <v>21</v>
      </c>
      <c r="L180">
        <v>2398.9</v>
      </c>
      <c r="M180">
        <v>3.02006</v>
      </c>
      <c r="N180">
        <v>1</v>
      </c>
      <c r="O180">
        <v>0</v>
      </c>
    </row>
    <row r="181" spans="1:15" x14ac:dyDescent="0.25">
      <c r="A181" s="14" t="s">
        <v>417</v>
      </c>
      <c r="B181">
        <v>4.1500000000000002E-2</v>
      </c>
      <c r="C181">
        <v>4.9200000000000001E-2</v>
      </c>
      <c r="D181">
        <v>725.09</v>
      </c>
      <c r="E181">
        <v>32.790999999999997</v>
      </c>
      <c r="F181">
        <v>1</v>
      </c>
      <c r="G181" s="14" t="s">
        <v>243</v>
      </c>
      <c r="H181">
        <v>5.0648</v>
      </c>
      <c r="I181">
        <v>173</v>
      </c>
      <c r="J181">
        <v>775.28880000000004</v>
      </c>
      <c r="K181">
        <v>16</v>
      </c>
      <c r="L181">
        <v>2400.4</v>
      </c>
      <c r="M181">
        <v>3.02006</v>
      </c>
      <c r="N181">
        <v>1</v>
      </c>
      <c r="O181">
        <v>0</v>
      </c>
    </row>
    <row r="182" spans="1:15" x14ac:dyDescent="0.25">
      <c r="A182" s="14" t="s">
        <v>418</v>
      </c>
      <c r="B182">
        <v>0.2591</v>
      </c>
      <c r="C182">
        <v>0.44240000000000002</v>
      </c>
      <c r="D182">
        <v>102.96</v>
      </c>
      <c r="E182">
        <v>18.135999999999999</v>
      </c>
      <c r="F182">
        <v>1</v>
      </c>
      <c r="G182" s="14" t="s">
        <v>419</v>
      </c>
      <c r="H182">
        <v>2.8626</v>
      </c>
      <c r="I182">
        <v>126</v>
      </c>
      <c r="J182">
        <v>194.8383</v>
      </c>
      <c r="K182">
        <v>16</v>
      </c>
      <c r="L182">
        <v>1007.3</v>
      </c>
      <c r="M182">
        <v>2.4815800000000001</v>
      </c>
      <c r="N182">
        <v>1</v>
      </c>
      <c r="O182">
        <v>0</v>
      </c>
    </row>
    <row r="183" spans="1:15" x14ac:dyDescent="0.25">
      <c r="A183" s="14" t="s">
        <v>420</v>
      </c>
      <c r="B183">
        <v>4.7199999999999999E-2</v>
      </c>
      <c r="C183">
        <v>9999</v>
      </c>
      <c r="D183">
        <v>644.52</v>
      </c>
      <c r="E183">
        <v>33.603999999999999</v>
      </c>
      <c r="F183">
        <v>1</v>
      </c>
      <c r="G183" s="14" t="s">
        <v>224</v>
      </c>
      <c r="H183">
        <v>4.1985999999999999</v>
      </c>
      <c r="I183">
        <v>154</v>
      </c>
      <c r="J183">
        <v>689.03089999999997</v>
      </c>
      <c r="K183">
        <v>21</v>
      </c>
      <c r="L183">
        <v>2132.5</v>
      </c>
      <c r="M183">
        <v>2.84734</v>
      </c>
      <c r="N183">
        <v>1</v>
      </c>
      <c r="O183">
        <v>0</v>
      </c>
    </row>
    <row r="184" spans="1:15" x14ac:dyDescent="0.25">
      <c r="A184" s="14" t="s">
        <v>421</v>
      </c>
      <c r="B184">
        <v>0.1205</v>
      </c>
      <c r="C184">
        <v>0.14419999999999999</v>
      </c>
      <c r="D184">
        <v>241.7</v>
      </c>
      <c r="E184">
        <v>21.488</v>
      </c>
      <c r="F184">
        <v>1</v>
      </c>
      <c r="G184" s="14" t="s">
        <v>297</v>
      </c>
      <c r="H184">
        <v>3.5813999999999999</v>
      </c>
      <c r="I184">
        <v>77</v>
      </c>
      <c r="J184">
        <v>273.09620000000001</v>
      </c>
      <c r="K184">
        <v>15</v>
      </c>
      <c r="L184">
        <v>914.6</v>
      </c>
      <c r="M184">
        <v>2.3875999999999999</v>
      </c>
      <c r="N184">
        <v>1</v>
      </c>
      <c r="O184">
        <v>0</v>
      </c>
    </row>
    <row r="185" spans="1:15" x14ac:dyDescent="0.25">
      <c r="A185" s="14" t="s">
        <v>422</v>
      </c>
      <c r="B185">
        <v>0.1019</v>
      </c>
      <c r="C185">
        <v>0.12180000000000001</v>
      </c>
      <c r="D185">
        <v>281.98</v>
      </c>
      <c r="E185">
        <v>24.206</v>
      </c>
      <c r="F185">
        <v>1</v>
      </c>
      <c r="G185" s="14" t="s">
        <v>209</v>
      </c>
      <c r="H185">
        <v>3.4594999999999998</v>
      </c>
      <c r="I185">
        <v>124</v>
      </c>
      <c r="J185">
        <v>347.80579999999998</v>
      </c>
      <c r="K185">
        <v>18</v>
      </c>
      <c r="L185">
        <v>1297.5</v>
      </c>
      <c r="M185">
        <v>3.4594800000000001</v>
      </c>
      <c r="N185">
        <v>1</v>
      </c>
      <c r="O185">
        <v>0</v>
      </c>
    </row>
    <row r="186" spans="1:15" x14ac:dyDescent="0.25">
      <c r="A186" s="14" t="s">
        <v>423</v>
      </c>
      <c r="B186">
        <v>9.7600000000000006E-2</v>
      </c>
      <c r="C186">
        <v>0.11650000000000001</v>
      </c>
      <c r="D186">
        <v>281.98</v>
      </c>
      <c r="E186">
        <v>24.206</v>
      </c>
      <c r="F186">
        <v>1</v>
      </c>
      <c r="G186" s="14" t="s">
        <v>209</v>
      </c>
      <c r="H186">
        <v>3.4594999999999998</v>
      </c>
      <c r="I186">
        <v>119</v>
      </c>
      <c r="J186">
        <v>347.80579999999998</v>
      </c>
      <c r="K186">
        <v>18</v>
      </c>
      <c r="L186">
        <v>1218.8</v>
      </c>
      <c r="M186">
        <v>3.4594800000000001</v>
      </c>
      <c r="N186">
        <v>1</v>
      </c>
      <c r="O186">
        <v>0</v>
      </c>
    </row>
    <row r="187" spans="1:15" x14ac:dyDescent="0.25">
      <c r="A187" s="14" t="s">
        <v>424</v>
      </c>
      <c r="B187">
        <v>8.9499999999999996E-2</v>
      </c>
      <c r="C187">
        <v>0.1069</v>
      </c>
      <c r="D187">
        <v>322.26</v>
      </c>
      <c r="E187">
        <v>25.882999999999999</v>
      </c>
      <c r="F187">
        <v>1</v>
      </c>
      <c r="G187" s="14" t="s">
        <v>245</v>
      </c>
      <c r="H187">
        <v>3.6981999999999999</v>
      </c>
      <c r="I187">
        <v>140</v>
      </c>
      <c r="J187">
        <v>395.8057</v>
      </c>
      <c r="K187">
        <v>18</v>
      </c>
      <c r="L187">
        <v>1470.6</v>
      </c>
      <c r="M187">
        <v>2.2199599999999999</v>
      </c>
      <c r="N187">
        <v>1</v>
      </c>
      <c r="O187">
        <v>0</v>
      </c>
    </row>
    <row r="188" spans="1:15" x14ac:dyDescent="0.25">
      <c r="A188" s="14" t="s">
        <v>425</v>
      </c>
      <c r="B188">
        <v>8.5599999999999996E-2</v>
      </c>
      <c r="C188">
        <v>0.1023</v>
      </c>
      <c r="D188">
        <v>322.26</v>
      </c>
      <c r="E188">
        <v>25.882999999999999</v>
      </c>
      <c r="F188">
        <v>1</v>
      </c>
      <c r="G188" s="14" t="s">
        <v>245</v>
      </c>
      <c r="H188">
        <v>3.6981999999999999</v>
      </c>
      <c r="I188">
        <v>133</v>
      </c>
      <c r="J188">
        <v>395.8057</v>
      </c>
      <c r="K188">
        <v>18</v>
      </c>
      <c r="L188">
        <v>1382.4</v>
      </c>
      <c r="M188">
        <v>2.2199599999999999</v>
      </c>
      <c r="N188">
        <v>1</v>
      </c>
      <c r="O188">
        <v>0</v>
      </c>
    </row>
    <row r="189" spans="1:15" x14ac:dyDescent="0.25">
      <c r="A189" s="14" t="s">
        <v>426</v>
      </c>
      <c r="B189">
        <v>3.7999999999999999E-2</v>
      </c>
      <c r="C189">
        <v>4.48E-2</v>
      </c>
      <c r="D189">
        <v>805.65</v>
      </c>
      <c r="E189">
        <v>39.243000000000002</v>
      </c>
      <c r="F189">
        <v>1</v>
      </c>
      <c r="G189" s="14" t="s">
        <v>211</v>
      </c>
      <c r="H189">
        <v>4.3586</v>
      </c>
      <c r="I189">
        <v>242</v>
      </c>
      <c r="J189">
        <v>907.74009999999998</v>
      </c>
      <c r="K189">
        <v>24</v>
      </c>
      <c r="L189">
        <v>3041.8</v>
      </c>
      <c r="M189">
        <v>2.6669999999999998</v>
      </c>
      <c r="N189">
        <v>1</v>
      </c>
      <c r="O189">
        <v>0</v>
      </c>
    </row>
    <row r="190" spans="1:15" x14ac:dyDescent="0.25">
      <c r="A190" s="14" t="s">
        <v>427</v>
      </c>
      <c r="B190">
        <v>3.7100000000000001E-2</v>
      </c>
      <c r="C190">
        <v>4.3700000000000003E-2</v>
      </c>
      <c r="D190">
        <v>805.65</v>
      </c>
      <c r="E190">
        <v>39.243000000000002</v>
      </c>
      <c r="F190">
        <v>1</v>
      </c>
      <c r="G190" s="14" t="s">
        <v>211</v>
      </c>
      <c r="H190">
        <v>4.3586</v>
      </c>
      <c r="I190">
        <v>236</v>
      </c>
      <c r="J190">
        <v>907.74009999999998</v>
      </c>
      <c r="K190">
        <v>24</v>
      </c>
      <c r="L190">
        <v>2919.8</v>
      </c>
      <c r="M190">
        <v>2.6669999999999998</v>
      </c>
      <c r="N190">
        <v>1</v>
      </c>
      <c r="O190">
        <v>0</v>
      </c>
    </row>
    <row r="191" spans="1:15" x14ac:dyDescent="0.25">
      <c r="A191" s="14" t="s">
        <v>428</v>
      </c>
      <c r="B191">
        <v>3.7999999999999999E-2</v>
      </c>
      <c r="C191">
        <v>9999</v>
      </c>
      <c r="D191">
        <v>805.65</v>
      </c>
      <c r="E191">
        <v>38.633000000000003</v>
      </c>
      <c r="F191">
        <v>1</v>
      </c>
      <c r="G191" s="14" t="s">
        <v>211</v>
      </c>
      <c r="H191">
        <v>4.2926000000000002</v>
      </c>
      <c r="I191">
        <v>245</v>
      </c>
      <c r="J191">
        <v>907.74009999999998</v>
      </c>
      <c r="K191">
        <v>24</v>
      </c>
      <c r="L191">
        <v>3034.4</v>
      </c>
      <c r="M191">
        <v>2.6669999999999998</v>
      </c>
      <c r="N191">
        <v>1</v>
      </c>
      <c r="O191">
        <v>0</v>
      </c>
    </row>
    <row r="192" spans="1:15" x14ac:dyDescent="0.25">
      <c r="A192" s="14" t="s">
        <v>429</v>
      </c>
      <c r="B192">
        <v>3.7199999999999997E-2</v>
      </c>
      <c r="C192">
        <v>4.41E-2</v>
      </c>
      <c r="D192">
        <v>805.65</v>
      </c>
      <c r="E192">
        <v>35.762999999999998</v>
      </c>
      <c r="F192">
        <v>1</v>
      </c>
      <c r="G192" s="14" t="s">
        <v>430</v>
      </c>
      <c r="H192">
        <v>4.9428000000000001</v>
      </c>
      <c r="I192">
        <v>245</v>
      </c>
      <c r="J192">
        <v>907.80460000000005</v>
      </c>
      <c r="K192">
        <v>18</v>
      </c>
      <c r="L192">
        <v>3035.8</v>
      </c>
      <c r="M192">
        <v>2.6162000000000001</v>
      </c>
      <c r="N192">
        <v>1</v>
      </c>
      <c r="O192">
        <v>0</v>
      </c>
    </row>
    <row r="193" spans="1:15" x14ac:dyDescent="0.25">
      <c r="A193" s="14" t="s">
        <v>431</v>
      </c>
      <c r="B193">
        <v>5.2900000000000003E-2</v>
      </c>
      <c r="C193">
        <v>6.2799999999999995E-2</v>
      </c>
      <c r="D193">
        <v>563.96</v>
      </c>
      <c r="E193">
        <v>32.841999999999999</v>
      </c>
      <c r="F193">
        <v>1</v>
      </c>
      <c r="G193" s="14" t="s">
        <v>211</v>
      </c>
      <c r="H193">
        <v>3.6474000000000002</v>
      </c>
      <c r="I193">
        <v>174</v>
      </c>
      <c r="J193">
        <v>635.74069999999995</v>
      </c>
      <c r="K193">
        <v>24</v>
      </c>
      <c r="L193">
        <v>2129.6</v>
      </c>
      <c r="M193">
        <v>2.1894800000000001</v>
      </c>
      <c r="N193">
        <v>1</v>
      </c>
      <c r="O193">
        <v>0</v>
      </c>
    </row>
    <row r="194" spans="1:15" x14ac:dyDescent="0.25">
      <c r="A194" s="14" t="s">
        <v>432</v>
      </c>
      <c r="B194">
        <v>5.16E-2</v>
      </c>
      <c r="C194">
        <v>6.13E-2</v>
      </c>
      <c r="D194">
        <v>564.46</v>
      </c>
      <c r="E194">
        <v>32.841999999999999</v>
      </c>
      <c r="F194">
        <v>1</v>
      </c>
      <c r="G194" s="14" t="s">
        <v>211</v>
      </c>
      <c r="H194">
        <v>3.6474000000000002</v>
      </c>
      <c r="I194">
        <v>167</v>
      </c>
      <c r="J194">
        <v>635.74069999999995</v>
      </c>
      <c r="K194">
        <v>24</v>
      </c>
      <c r="L194">
        <v>2044.7</v>
      </c>
      <c r="M194">
        <v>2.1894800000000001</v>
      </c>
      <c r="N194">
        <v>1</v>
      </c>
      <c r="O194">
        <v>0</v>
      </c>
    </row>
    <row r="195" spans="1:15" x14ac:dyDescent="0.25">
      <c r="A195" s="14" t="s">
        <v>433</v>
      </c>
      <c r="B195">
        <v>5.2900000000000003E-2</v>
      </c>
      <c r="C195">
        <v>9999</v>
      </c>
      <c r="D195">
        <v>563.96</v>
      </c>
      <c r="E195">
        <v>31.318000000000001</v>
      </c>
      <c r="F195">
        <v>1</v>
      </c>
      <c r="G195" s="14" t="s">
        <v>211</v>
      </c>
      <c r="H195">
        <v>5.4177999999999997</v>
      </c>
      <c r="I195">
        <v>174</v>
      </c>
      <c r="J195">
        <v>635.48260000000005</v>
      </c>
      <c r="K195">
        <v>15</v>
      </c>
      <c r="L195">
        <v>2119.1</v>
      </c>
      <c r="M195">
        <v>2.1894800000000001</v>
      </c>
      <c r="N195">
        <v>1</v>
      </c>
      <c r="O195">
        <v>0</v>
      </c>
    </row>
    <row r="196" spans="1:15" x14ac:dyDescent="0.25">
      <c r="A196" s="14" t="s">
        <v>434</v>
      </c>
      <c r="B196">
        <v>5.1999999999999998E-2</v>
      </c>
      <c r="C196">
        <v>6.2E-2</v>
      </c>
      <c r="D196">
        <v>563.96</v>
      </c>
      <c r="E196">
        <v>30.099</v>
      </c>
      <c r="F196">
        <v>1</v>
      </c>
      <c r="G196" s="14" t="s">
        <v>255</v>
      </c>
      <c r="H196">
        <v>4.4983000000000004</v>
      </c>
      <c r="I196">
        <v>174</v>
      </c>
      <c r="J196">
        <v>635.5471</v>
      </c>
      <c r="K196">
        <v>16</v>
      </c>
      <c r="L196">
        <v>2126.6</v>
      </c>
      <c r="M196">
        <v>2.1894800000000001</v>
      </c>
      <c r="N196">
        <v>1</v>
      </c>
      <c r="O196">
        <v>0</v>
      </c>
    </row>
    <row r="197" spans="1:15" x14ac:dyDescent="0.25">
      <c r="A197" s="14" t="s">
        <v>435</v>
      </c>
      <c r="B197">
        <v>7.2700000000000001E-2</v>
      </c>
      <c r="C197">
        <v>8.6999999999999994E-2</v>
      </c>
      <c r="D197">
        <v>402.83</v>
      </c>
      <c r="E197">
        <v>27.736999999999998</v>
      </c>
      <c r="F197">
        <v>1</v>
      </c>
      <c r="G197" s="14" t="s">
        <v>248</v>
      </c>
      <c r="H197">
        <v>3.081</v>
      </c>
      <c r="I197">
        <v>125</v>
      </c>
      <c r="J197">
        <v>454.77330000000001</v>
      </c>
      <c r="K197">
        <v>24</v>
      </c>
      <c r="L197">
        <v>1523.9</v>
      </c>
      <c r="M197">
        <v>3.0810200000000001</v>
      </c>
      <c r="N197">
        <v>1</v>
      </c>
      <c r="O197">
        <v>0</v>
      </c>
    </row>
    <row r="198" spans="1:15" x14ac:dyDescent="0.25">
      <c r="A198" s="14" t="s">
        <v>436</v>
      </c>
      <c r="B198">
        <v>8.43E-2</v>
      </c>
      <c r="C198">
        <v>0.1007</v>
      </c>
      <c r="D198">
        <v>337.97</v>
      </c>
      <c r="E198">
        <v>25.4</v>
      </c>
      <c r="F198">
        <v>1</v>
      </c>
      <c r="G198" s="14" t="s">
        <v>297</v>
      </c>
      <c r="H198">
        <v>4.2342000000000004</v>
      </c>
      <c r="I198">
        <v>103</v>
      </c>
      <c r="J198">
        <v>381.74119999999999</v>
      </c>
      <c r="K198">
        <v>15</v>
      </c>
      <c r="L198">
        <v>1225.8</v>
      </c>
      <c r="M198">
        <v>2.8219400000000001</v>
      </c>
      <c r="N198">
        <v>1</v>
      </c>
      <c r="O198">
        <v>0</v>
      </c>
    </row>
    <row r="199" spans="1:15" x14ac:dyDescent="0.25">
      <c r="A199" s="14" t="s">
        <v>437</v>
      </c>
      <c r="B199">
        <v>7.2700000000000001E-2</v>
      </c>
      <c r="C199">
        <v>9999</v>
      </c>
      <c r="D199">
        <v>402.83</v>
      </c>
      <c r="E199">
        <v>27.356000000000002</v>
      </c>
      <c r="F199">
        <v>1</v>
      </c>
      <c r="G199" s="14" t="s">
        <v>236</v>
      </c>
      <c r="H199">
        <v>4.8920000000000003</v>
      </c>
      <c r="I199">
        <v>141</v>
      </c>
      <c r="J199">
        <v>468.45069999999998</v>
      </c>
      <c r="K199">
        <v>13</v>
      </c>
      <c r="L199">
        <v>1626.6</v>
      </c>
      <c r="M199">
        <v>3.4544000000000001</v>
      </c>
      <c r="N199">
        <v>1</v>
      </c>
      <c r="O199">
        <v>0</v>
      </c>
    </row>
    <row r="200" spans="1:15" x14ac:dyDescent="0.25">
      <c r="A200" s="14" t="s">
        <v>438</v>
      </c>
      <c r="B200">
        <v>0.1173</v>
      </c>
      <c r="C200">
        <v>0.14019999999999999</v>
      </c>
      <c r="D200">
        <v>241.7</v>
      </c>
      <c r="E200">
        <v>21.488</v>
      </c>
      <c r="F200">
        <v>1</v>
      </c>
      <c r="G200" s="14" t="s">
        <v>297</v>
      </c>
      <c r="H200">
        <v>3.5813999999999999</v>
      </c>
      <c r="I200">
        <v>74</v>
      </c>
      <c r="J200">
        <v>273.09620000000001</v>
      </c>
      <c r="K200">
        <v>15</v>
      </c>
      <c r="L200">
        <v>877.1</v>
      </c>
      <c r="M200">
        <v>2.3875999999999999</v>
      </c>
      <c r="N200">
        <v>1</v>
      </c>
      <c r="O200">
        <v>0</v>
      </c>
    </row>
    <row r="201" spans="1:15" x14ac:dyDescent="0.25">
      <c r="A201" s="14" t="s">
        <v>439</v>
      </c>
      <c r="B201">
        <v>0.1205</v>
      </c>
      <c r="C201">
        <v>9999</v>
      </c>
      <c r="D201">
        <v>241.7</v>
      </c>
      <c r="E201">
        <v>21.411999999999999</v>
      </c>
      <c r="F201">
        <v>1</v>
      </c>
      <c r="G201" s="14" t="s">
        <v>297</v>
      </c>
      <c r="H201">
        <v>3.8151000000000002</v>
      </c>
      <c r="I201">
        <v>77</v>
      </c>
      <c r="J201">
        <v>273.09620000000001</v>
      </c>
      <c r="K201">
        <v>13</v>
      </c>
      <c r="L201">
        <v>913</v>
      </c>
      <c r="M201">
        <v>2.3875999999999999</v>
      </c>
      <c r="N201">
        <v>1</v>
      </c>
      <c r="O201">
        <v>0</v>
      </c>
    </row>
    <row r="202" spans="1:15" x14ac:dyDescent="0.25">
      <c r="A202" s="14" t="s">
        <v>440</v>
      </c>
      <c r="B202">
        <v>0.60460000000000003</v>
      </c>
      <c r="C202">
        <v>7.1800000000000003E-2</v>
      </c>
      <c r="D202">
        <v>483.39</v>
      </c>
      <c r="E202">
        <v>33.146999999999998</v>
      </c>
      <c r="F202">
        <v>1</v>
      </c>
      <c r="G202" s="14" t="s">
        <v>297</v>
      </c>
      <c r="H202">
        <v>3.5813999999999999</v>
      </c>
      <c r="I202">
        <v>153</v>
      </c>
      <c r="J202">
        <v>546.0634</v>
      </c>
      <c r="K202">
        <v>15</v>
      </c>
      <c r="L202">
        <v>1828.9</v>
      </c>
      <c r="M202">
        <v>2.3875999999999999</v>
      </c>
      <c r="N202">
        <v>1</v>
      </c>
      <c r="O202">
        <v>0</v>
      </c>
    </row>
    <row r="203" spans="1:15" x14ac:dyDescent="0.25">
      <c r="A203" s="14" t="s">
        <v>441</v>
      </c>
      <c r="B203">
        <v>0.1183</v>
      </c>
      <c r="C203">
        <v>0.1419</v>
      </c>
      <c r="D203">
        <v>241.7</v>
      </c>
      <c r="E203">
        <v>19.71</v>
      </c>
      <c r="F203">
        <v>1</v>
      </c>
      <c r="G203" s="14" t="s">
        <v>272</v>
      </c>
      <c r="H203">
        <v>4.1351000000000004</v>
      </c>
      <c r="I203">
        <v>77</v>
      </c>
      <c r="J203">
        <v>273.09620000000001</v>
      </c>
      <c r="K203">
        <v>10</v>
      </c>
      <c r="L203">
        <v>911.9</v>
      </c>
      <c r="M203">
        <v>2.3875999999999999</v>
      </c>
      <c r="N203">
        <v>1</v>
      </c>
      <c r="O203">
        <v>0</v>
      </c>
    </row>
    <row r="204" spans="1:15" x14ac:dyDescent="0.25">
      <c r="A204" s="14" t="s">
        <v>442</v>
      </c>
      <c r="B204">
        <v>5.7000000000000002E-2</v>
      </c>
      <c r="C204">
        <v>6.7599999999999993E-2</v>
      </c>
      <c r="D204">
        <v>523.66999999999996</v>
      </c>
      <c r="E204">
        <v>35.229999999999997</v>
      </c>
      <c r="F204">
        <v>1</v>
      </c>
      <c r="G204" s="14" t="s">
        <v>213</v>
      </c>
      <c r="H204">
        <v>4.3028000000000004</v>
      </c>
      <c r="I204">
        <v>113</v>
      </c>
      <c r="J204">
        <v>552.51499999999999</v>
      </c>
      <c r="K204">
        <v>12</v>
      </c>
      <c r="L204">
        <v>1668.8</v>
      </c>
      <c r="M204">
        <v>4.3027600000000001</v>
      </c>
      <c r="N204">
        <v>1</v>
      </c>
      <c r="O204">
        <v>0</v>
      </c>
    </row>
    <row r="205" spans="1:15" x14ac:dyDescent="0.25">
      <c r="A205" s="14" t="s">
        <v>443</v>
      </c>
      <c r="B205">
        <v>6.0999999999999999E-2</v>
      </c>
      <c r="C205">
        <v>7.2900000000000006E-2</v>
      </c>
      <c r="D205">
        <v>479.69</v>
      </c>
      <c r="E205">
        <v>27.356000000000002</v>
      </c>
      <c r="F205">
        <v>1</v>
      </c>
      <c r="G205" s="14" t="s">
        <v>349</v>
      </c>
      <c r="H205">
        <v>4.1783000000000001</v>
      </c>
      <c r="I205">
        <v>132</v>
      </c>
      <c r="J205">
        <v>526.96669999999995</v>
      </c>
      <c r="K205">
        <v>16</v>
      </c>
      <c r="L205">
        <v>1699.5</v>
      </c>
      <c r="M205">
        <v>2.9311600000000002</v>
      </c>
      <c r="N205">
        <v>1</v>
      </c>
      <c r="O205">
        <v>0</v>
      </c>
    </row>
    <row r="206" spans="1:15" x14ac:dyDescent="0.25">
      <c r="A206" s="14" t="s">
        <v>444</v>
      </c>
      <c r="B206">
        <v>4.4600000000000001E-2</v>
      </c>
      <c r="C206">
        <v>9999</v>
      </c>
      <c r="D206">
        <v>684.81</v>
      </c>
      <c r="E206">
        <v>35.280999999999999</v>
      </c>
      <c r="F206">
        <v>1</v>
      </c>
      <c r="G206" s="14" t="s">
        <v>445</v>
      </c>
      <c r="H206">
        <v>4.4069000000000003</v>
      </c>
      <c r="I206">
        <v>185</v>
      </c>
      <c r="J206">
        <v>745.15980000000002</v>
      </c>
      <c r="K206">
        <v>21</v>
      </c>
      <c r="L206">
        <v>2424.1999999999998</v>
      </c>
      <c r="M206">
        <v>3.4975800000000001</v>
      </c>
      <c r="N206">
        <v>1</v>
      </c>
      <c r="O206">
        <v>0</v>
      </c>
    </row>
    <row r="207" spans="1:15" x14ac:dyDescent="0.25">
      <c r="A207" s="14" t="s">
        <v>446</v>
      </c>
      <c r="B207">
        <v>0.19089999999999999</v>
      </c>
      <c r="C207">
        <v>9999</v>
      </c>
      <c r="D207">
        <v>152.01</v>
      </c>
      <c r="E207">
        <v>17.042999999999999</v>
      </c>
      <c r="F207">
        <v>1</v>
      </c>
      <c r="G207" s="14" t="s">
        <v>297</v>
      </c>
      <c r="H207">
        <v>2.8397000000000001</v>
      </c>
      <c r="I207">
        <v>63</v>
      </c>
      <c r="J207">
        <v>171.99969999999999</v>
      </c>
      <c r="K207">
        <v>15</v>
      </c>
      <c r="L207">
        <v>574.4</v>
      </c>
      <c r="M207">
        <v>1.8948400000000001</v>
      </c>
      <c r="N207">
        <v>1</v>
      </c>
      <c r="O207">
        <v>0</v>
      </c>
    </row>
    <row r="208" spans="1:15" x14ac:dyDescent="0.25">
      <c r="A208" s="14" t="s">
        <v>447</v>
      </c>
      <c r="B208">
        <v>8.6400000000000005E-2</v>
      </c>
      <c r="C208">
        <v>9999</v>
      </c>
      <c r="D208">
        <v>337.77</v>
      </c>
      <c r="E208">
        <v>25.756</v>
      </c>
      <c r="F208">
        <v>1</v>
      </c>
      <c r="G208" s="14" t="s">
        <v>236</v>
      </c>
      <c r="H208">
        <v>4.0664999999999996</v>
      </c>
      <c r="I208">
        <v>117</v>
      </c>
      <c r="J208">
        <v>392.64440000000002</v>
      </c>
      <c r="K208">
        <v>16</v>
      </c>
      <c r="L208">
        <v>1365.1</v>
      </c>
      <c r="M208">
        <v>3.1623000000000001</v>
      </c>
      <c r="N208">
        <v>1</v>
      </c>
      <c r="O208">
        <v>0</v>
      </c>
    </row>
    <row r="209" spans="1:15" x14ac:dyDescent="0.25">
      <c r="A209" s="14" t="s">
        <v>448</v>
      </c>
      <c r="B209">
        <v>7.7799999999999994E-2</v>
      </c>
      <c r="C209">
        <v>9.2799999999999994E-2</v>
      </c>
      <c r="D209">
        <v>337.77</v>
      </c>
      <c r="E209">
        <v>25.756</v>
      </c>
      <c r="F209">
        <v>1</v>
      </c>
      <c r="G209" s="14" t="s">
        <v>236</v>
      </c>
      <c r="H209">
        <v>4.0664999999999996</v>
      </c>
      <c r="I209">
        <v>116</v>
      </c>
      <c r="J209">
        <v>392.64440000000002</v>
      </c>
      <c r="K209">
        <v>16</v>
      </c>
      <c r="L209">
        <v>1299.2</v>
      </c>
      <c r="M209">
        <v>3.1623000000000001</v>
      </c>
      <c r="N209">
        <v>1</v>
      </c>
      <c r="O209">
        <v>0</v>
      </c>
    </row>
    <row r="210" spans="1:15" x14ac:dyDescent="0.25">
      <c r="A210" s="14" t="s">
        <v>449</v>
      </c>
      <c r="B210">
        <v>0.1681</v>
      </c>
      <c r="C210">
        <v>0.16600000000000001</v>
      </c>
      <c r="D210">
        <v>207</v>
      </c>
      <c r="E210">
        <v>21.006</v>
      </c>
      <c r="F210">
        <v>1</v>
      </c>
      <c r="G210" s="14" t="s">
        <v>209</v>
      </c>
      <c r="H210">
        <v>2.9996999999999998</v>
      </c>
      <c r="I210">
        <v>87</v>
      </c>
      <c r="J210">
        <v>261.48329999999999</v>
      </c>
      <c r="K210">
        <v>18</v>
      </c>
      <c r="L210">
        <v>973</v>
      </c>
      <c r="M210">
        <v>2.9997400000000001</v>
      </c>
      <c r="N210">
        <v>1</v>
      </c>
      <c r="O210">
        <v>0</v>
      </c>
    </row>
    <row r="211" spans="1:15" x14ac:dyDescent="0.25">
      <c r="A211" s="14" t="s">
        <v>450</v>
      </c>
      <c r="B211">
        <v>5.0500000000000003E-2</v>
      </c>
      <c r="C211">
        <v>6.0100000000000001E-2</v>
      </c>
      <c r="D211">
        <v>586.76</v>
      </c>
      <c r="E211">
        <v>29.591000000000001</v>
      </c>
      <c r="F211">
        <v>1</v>
      </c>
      <c r="G211" s="14" t="s">
        <v>360</v>
      </c>
      <c r="H211">
        <v>4.7573999999999996</v>
      </c>
      <c r="I211">
        <v>141</v>
      </c>
      <c r="J211">
        <v>627.93420000000003</v>
      </c>
      <c r="K211">
        <v>15</v>
      </c>
      <c r="L211">
        <v>1946.5</v>
      </c>
      <c r="M211">
        <v>2.7381199999999999</v>
      </c>
      <c r="N211">
        <v>1</v>
      </c>
      <c r="O211">
        <v>0</v>
      </c>
    </row>
    <row r="212" spans="1:15" x14ac:dyDescent="0.25">
      <c r="A212" s="14" t="s">
        <v>451</v>
      </c>
      <c r="B212">
        <v>0.1105</v>
      </c>
      <c r="C212">
        <v>0.106</v>
      </c>
      <c r="D212">
        <v>316.2</v>
      </c>
      <c r="E212">
        <v>25.959</v>
      </c>
      <c r="F212">
        <v>1</v>
      </c>
      <c r="G212" s="14" t="s">
        <v>209</v>
      </c>
      <c r="H212">
        <v>3.7109000000000001</v>
      </c>
      <c r="I212">
        <v>135</v>
      </c>
      <c r="J212">
        <v>399.6121</v>
      </c>
      <c r="K212">
        <v>18</v>
      </c>
      <c r="L212">
        <v>1491</v>
      </c>
      <c r="M212">
        <v>3.7109399999999999</v>
      </c>
      <c r="N212">
        <v>1</v>
      </c>
      <c r="O212">
        <v>0</v>
      </c>
    </row>
    <row r="213" spans="1:15" x14ac:dyDescent="0.25">
      <c r="A213" s="14" t="s">
        <v>452</v>
      </c>
      <c r="B213">
        <v>8.6400000000000005E-2</v>
      </c>
      <c r="C213">
        <v>0.1031</v>
      </c>
      <c r="D213">
        <v>337.77</v>
      </c>
      <c r="E213">
        <v>25.4</v>
      </c>
      <c r="F213">
        <v>1</v>
      </c>
      <c r="G213" s="14" t="s">
        <v>297</v>
      </c>
      <c r="H213">
        <v>4.2342000000000004</v>
      </c>
      <c r="I213">
        <v>105</v>
      </c>
      <c r="J213">
        <v>381.74119999999999</v>
      </c>
      <c r="K213">
        <v>15</v>
      </c>
      <c r="L213">
        <v>1278.2</v>
      </c>
      <c r="M213">
        <v>2.8219400000000001</v>
      </c>
      <c r="N213">
        <v>1</v>
      </c>
      <c r="O213">
        <v>0</v>
      </c>
    </row>
    <row r="214" spans="1:15" x14ac:dyDescent="0.25">
      <c r="A214" s="14" t="s">
        <v>453</v>
      </c>
      <c r="B214">
        <v>5.62E-2</v>
      </c>
      <c r="C214">
        <v>6.0600000000000001E-2</v>
      </c>
      <c r="D214">
        <v>523.66999999999996</v>
      </c>
      <c r="E214">
        <v>28.677</v>
      </c>
      <c r="F214">
        <v>1</v>
      </c>
      <c r="G214" s="14" t="s">
        <v>445</v>
      </c>
      <c r="H214">
        <v>5.5042</v>
      </c>
      <c r="I214">
        <v>161</v>
      </c>
      <c r="J214">
        <v>591.54719999999998</v>
      </c>
      <c r="K214">
        <v>13</v>
      </c>
      <c r="L214">
        <v>1974.8</v>
      </c>
      <c r="M214">
        <v>3.5128200000000001</v>
      </c>
      <c r="N214">
        <v>1</v>
      </c>
      <c r="O214">
        <v>0</v>
      </c>
    </row>
    <row r="215" spans="1:15" x14ac:dyDescent="0.25">
      <c r="A215" s="14" t="s">
        <v>454</v>
      </c>
      <c r="B215">
        <v>0.14349999999999999</v>
      </c>
      <c r="C215">
        <v>9999</v>
      </c>
      <c r="D215">
        <v>201.41</v>
      </c>
      <c r="E215">
        <v>19.582999999999998</v>
      </c>
      <c r="F215">
        <v>1</v>
      </c>
      <c r="G215" s="14" t="s">
        <v>236</v>
      </c>
      <c r="H215">
        <v>2.8904999999999998</v>
      </c>
      <c r="I215">
        <v>73</v>
      </c>
      <c r="J215">
        <v>233.99950000000001</v>
      </c>
      <c r="K215">
        <v>14</v>
      </c>
      <c r="L215">
        <v>813.3</v>
      </c>
      <c r="M215">
        <v>2.4409399999999999</v>
      </c>
      <c r="N215">
        <v>1</v>
      </c>
      <c r="O215">
        <v>0</v>
      </c>
    </row>
    <row r="216" spans="1:15" x14ac:dyDescent="0.25">
      <c r="A216" s="14" t="s">
        <v>455</v>
      </c>
      <c r="B216">
        <v>7.1300000000000002E-2</v>
      </c>
      <c r="C216">
        <v>8.5300000000000001E-2</v>
      </c>
      <c r="D216">
        <v>402.83</v>
      </c>
      <c r="E216">
        <v>25.222000000000001</v>
      </c>
      <c r="F216">
        <v>1</v>
      </c>
      <c r="G216" s="14" t="s">
        <v>219</v>
      </c>
      <c r="H216">
        <v>5.0648</v>
      </c>
      <c r="I216">
        <v>125</v>
      </c>
      <c r="J216">
        <v>455.03129999999999</v>
      </c>
      <c r="K216">
        <v>12</v>
      </c>
      <c r="L216">
        <v>1519.4</v>
      </c>
      <c r="M216">
        <v>3.0810200000000001</v>
      </c>
      <c r="N216">
        <v>1</v>
      </c>
      <c r="O216">
        <v>0</v>
      </c>
    </row>
    <row r="217" spans="1:15" x14ac:dyDescent="0.25">
      <c r="A217" s="14" t="s">
        <v>456</v>
      </c>
      <c r="B217">
        <v>7.3899999999999993E-2</v>
      </c>
      <c r="C217">
        <v>8.8200000000000001E-2</v>
      </c>
      <c r="D217">
        <v>402.83</v>
      </c>
      <c r="E217">
        <v>26.416</v>
      </c>
      <c r="F217">
        <v>1</v>
      </c>
      <c r="G217" s="14" t="s">
        <v>457</v>
      </c>
      <c r="H217">
        <v>3.7744</v>
      </c>
      <c r="I217">
        <v>75</v>
      </c>
      <c r="J217">
        <v>413.93470000000002</v>
      </c>
      <c r="K217">
        <v>18</v>
      </c>
      <c r="L217">
        <v>1197.5</v>
      </c>
      <c r="M217">
        <v>3.7744399999999998</v>
      </c>
      <c r="N217">
        <v>1</v>
      </c>
      <c r="O217">
        <v>0</v>
      </c>
    </row>
    <row r="218" spans="1:15" x14ac:dyDescent="0.25">
      <c r="A218" s="14" t="s">
        <v>458</v>
      </c>
      <c r="B218">
        <v>0.24229999999999999</v>
      </c>
      <c r="C218">
        <v>0.23899999999999999</v>
      </c>
      <c r="D218">
        <v>144</v>
      </c>
      <c r="E218">
        <v>17.501000000000001</v>
      </c>
      <c r="F218">
        <v>1</v>
      </c>
      <c r="G218" s="14" t="s">
        <v>209</v>
      </c>
      <c r="H218">
        <v>2.4994000000000001</v>
      </c>
      <c r="I218">
        <v>62</v>
      </c>
      <c r="J218">
        <v>181.61250000000001</v>
      </c>
      <c r="K218">
        <v>18</v>
      </c>
      <c r="L218">
        <v>675</v>
      </c>
      <c r="M218">
        <v>2.4993599999999998</v>
      </c>
      <c r="N218">
        <v>1</v>
      </c>
      <c r="O218">
        <v>0</v>
      </c>
    </row>
    <row r="219" spans="1:15" x14ac:dyDescent="0.25">
      <c r="A219" s="14" t="s">
        <v>459</v>
      </c>
      <c r="B219">
        <v>6.1499999999999999E-2</v>
      </c>
      <c r="C219">
        <v>7.3300000000000004E-2</v>
      </c>
      <c r="D219">
        <v>483.39</v>
      </c>
      <c r="E219">
        <v>29.591000000000001</v>
      </c>
      <c r="F219">
        <v>1</v>
      </c>
      <c r="G219" s="14" t="s">
        <v>219</v>
      </c>
      <c r="H219">
        <v>5.5473999999999997</v>
      </c>
      <c r="I219">
        <v>114</v>
      </c>
      <c r="J219">
        <v>516.77319999999997</v>
      </c>
      <c r="K219">
        <v>13</v>
      </c>
      <c r="L219">
        <v>1599.8</v>
      </c>
      <c r="M219">
        <v>2.4663400000000002</v>
      </c>
      <c r="N219">
        <v>1</v>
      </c>
      <c r="O219">
        <v>0</v>
      </c>
    </row>
    <row r="220" spans="1:15" x14ac:dyDescent="0.25">
      <c r="A220" s="14" t="s">
        <v>460</v>
      </c>
      <c r="B220">
        <v>6.6500000000000004E-2</v>
      </c>
      <c r="C220">
        <v>7.8899999999999998E-2</v>
      </c>
      <c r="D220">
        <v>443.11</v>
      </c>
      <c r="E220">
        <v>29.108000000000001</v>
      </c>
      <c r="F220">
        <v>1</v>
      </c>
      <c r="G220" s="14" t="s">
        <v>248</v>
      </c>
      <c r="H220">
        <v>3.2334000000000001</v>
      </c>
      <c r="I220">
        <v>140</v>
      </c>
      <c r="J220">
        <v>501.03129999999999</v>
      </c>
      <c r="K220">
        <v>24</v>
      </c>
      <c r="L220">
        <v>1675.7</v>
      </c>
      <c r="M220">
        <v>3.2334200000000002</v>
      </c>
      <c r="N220">
        <v>1</v>
      </c>
      <c r="O220">
        <v>0</v>
      </c>
    </row>
    <row r="221" spans="1:15" x14ac:dyDescent="0.25">
      <c r="A221" s="14" t="s">
        <v>461</v>
      </c>
      <c r="B221">
        <v>6.4699999999999994E-2</v>
      </c>
      <c r="C221">
        <v>7.6999999999999999E-2</v>
      </c>
      <c r="D221">
        <v>443.11</v>
      </c>
      <c r="E221">
        <v>29.108000000000001</v>
      </c>
      <c r="F221">
        <v>1</v>
      </c>
      <c r="G221" s="14" t="s">
        <v>248</v>
      </c>
      <c r="H221">
        <v>3.2334000000000001</v>
      </c>
      <c r="I221">
        <v>136</v>
      </c>
      <c r="J221">
        <v>501.03129999999999</v>
      </c>
      <c r="K221">
        <v>24</v>
      </c>
      <c r="L221">
        <v>1608.7</v>
      </c>
      <c r="M221">
        <v>3.2334200000000002</v>
      </c>
      <c r="N221">
        <v>1</v>
      </c>
      <c r="O221">
        <v>0</v>
      </c>
    </row>
    <row r="222" spans="1:15" x14ac:dyDescent="0.25">
      <c r="A222" s="14" t="s">
        <v>462</v>
      </c>
      <c r="B222">
        <v>5.6899999999999999E-2</v>
      </c>
      <c r="C222">
        <v>6.7500000000000004E-2</v>
      </c>
      <c r="D222">
        <v>523.66999999999996</v>
      </c>
      <c r="E222">
        <v>35.636000000000003</v>
      </c>
      <c r="F222">
        <v>1</v>
      </c>
      <c r="G222" s="14" t="s">
        <v>219</v>
      </c>
      <c r="H222">
        <v>4.0818000000000003</v>
      </c>
      <c r="I222">
        <v>126</v>
      </c>
      <c r="J222">
        <v>559.67629999999997</v>
      </c>
      <c r="K222">
        <v>13</v>
      </c>
      <c r="L222">
        <v>1731.9</v>
      </c>
      <c r="M222">
        <v>1.8135600000000001</v>
      </c>
      <c r="N222">
        <v>1</v>
      </c>
      <c r="O222">
        <v>0</v>
      </c>
    </row>
    <row r="223" spans="1:15" x14ac:dyDescent="0.25">
      <c r="A223" s="14" t="s">
        <v>463</v>
      </c>
      <c r="B223">
        <v>7.9500000000000001E-2</v>
      </c>
      <c r="C223">
        <v>9.5100000000000004E-2</v>
      </c>
      <c r="D223">
        <v>362.54</v>
      </c>
      <c r="E223">
        <v>26.314</v>
      </c>
      <c r="F223">
        <v>1</v>
      </c>
      <c r="G223" s="14" t="s">
        <v>248</v>
      </c>
      <c r="H223">
        <v>2.9235000000000002</v>
      </c>
      <c r="I223">
        <v>117</v>
      </c>
      <c r="J223">
        <v>409.03140000000002</v>
      </c>
      <c r="K223">
        <v>24</v>
      </c>
      <c r="L223">
        <v>1370.6</v>
      </c>
      <c r="M223">
        <v>2.92354</v>
      </c>
      <c r="N223">
        <v>1</v>
      </c>
      <c r="O223">
        <v>0</v>
      </c>
    </row>
    <row r="224" spans="1:15" x14ac:dyDescent="0.25">
      <c r="A224" s="14" t="s">
        <v>464</v>
      </c>
      <c r="B224">
        <v>7.8700000000000006E-2</v>
      </c>
      <c r="C224">
        <v>9.4E-2</v>
      </c>
      <c r="D224">
        <v>362.54</v>
      </c>
      <c r="E224">
        <v>26.314</v>
      </c>
      <c r="F224">
        <v>1</v>
      </c>
      <c r="G224" s="14" t="s">
        <v>248</v>
      </c>
      <c r="H224">
        <v>2.9235000000000002</v>
      </c>
      <c r="I224">
        <v>113</v>
      </c>
      <c r="J224">
        <v>409.03140000000002</v>
      </c>
      <c r="K224">
        <v>24</v>
      </c>
      <c r="L224">
        <v>1314.6</v>
      </c>
      <c r="M224">
        <v>2.92354</v>
      </c>
      <c r="N224">
        <v>1</v>
      </c>
      <c r="O224">
        <v>0</v>
      </c>
    </row>
    <row r="225" spans="1:15" x14ac:dyDescent="0.25">
      <c r="A225" s="14" t="s">
        <v>465</v>
      </c>
      <c r="B225">
        <v>7.3300000000000004E-2</v>
      </c>
      <c r="C225">
        <v>8.6999999999999994E-2</v>
      </c>
      <c r="D225">
        <v>402.83</v>
      </c>
      <c r="E225">
        <v>27.736999999999998</v>
      </c>
      <c r="F225">
        <v>1</v>
      </c>
      <c r="G225" s="14" t="s">
        <v>297</v>
      </c>
      <c r="H225">
        <v>4.6227999999999998</v>
      </c>
      <c r="I225">
        <v>124</v>
      </c>
      <c r="J225">
        <v>455.03129999999999</v>
      </c>
      <c r="K225">
        <v>15</v>
      </c>
      <c r="L225">
        <v>1523.9</v>
      </c>
      <c r="M225">
        <v>3.0810200000000001</v>
      </c>
      <c r="N225">
        <v>1</v>
      </c>
      <c r="O225">
        <v>0</v>
      </c>
    </row>
    <row r="226" spans="1:15" x14ac:dyDescent="0.25">
      <c r="A226" s="14" t="s">
        <v>466</v>
      </c>
      <c r="B226">
        <v>3.1099999999999999E-2</v>
      </c>
      <c r="C226">
        <v>3.6700000000000003E-2</v>
      </c>
      <c r="D226">
        <v>976.36</v>
      </c>
      <c r="E226">
        <v>39.243000000000002</v>
      </c>
      <c r="F226">
        <v>1</v>
      </c>
      <c r="G226" s="14" t="s">
        <v>430</v>
      </c>
      <c r="H226">
        <v>5.4406999999999996</v>
      </c>
      <c r="I226">
        <v>290</v>
      </c>
      <c r="J226">
        <v>1099.9332999999999</v>
      </c>
      <c r="K226">
        <v>18</v>
      </c>
      <c r="L226">
        <v>3677.2</v>
      </c>
      <c r="M226">
        <v>2.8778199999999998</v>
      </c>
      <c r="N226">
        <v>1</v>
      </c>
      <c r="O226">
        <v>0</v>
      </c>
    </row>
    <row r="227" spans="1:15" x14ac:dyDescent="0.25">
      <c r="A227" s="14" t="s">
        <v>467</v>
      </c>
      <c r="B227">
        <v>5.6500000000000002E-2</v>
      </c>
      <c r="C227">
        <v>6.7100000000000007E-2</v>
      </c>
      <c r="D227">
        <v>523.66999999999996</v>
      </c>
      <c r="E227">
        <v>31.623000000000001</v>
      </c>
      <c r="F227">
        <v>1</v>
      </c>
      <c r="G227" s="14" t="s">
        <v>248</v>
      </c>
      <c r="H227">
        <v>3.5127999999999999</v>
      </c>
      <c r="I227">
        <v>163</v>
      </c>
      <c r="J227">
        <v>591.16010000000006</v>
      </c>
      <c r="K227">
        <v>24</v>
      </c>
      <c r="L227">
        <v>1979.3</v>
      </c>
      <c r="M227">
        <v>3.5128200000000001</v>
      </c>
      <c r="N227">
        <v>1</v>
      </c>
      <c r="O227">
        <v>0</v>
      </c>
    </row>
    <row r="228" spans="1:15" x14ac:dyDescent="0.25">
      <c r="A228" s="14" t="s">
        <v>468</v>
      </c>
      <c r="B228">
        <v>9.5299999999999996E-2</v>
      </c>
      <c r="C228">
        <v>9999</v>
      </c>
      <c r="D228">
        <v>307.06</v>
      </c>
      <c r="E228">
        <v>24.206</v>
      </c>
      <c r="F228">
        <v>1</v>
      </c>
      <c r="G228" s="14" t="s">
        <v>248</v>
      </c>
      <c r="H228">
        <v>2.6899000000000002</v>
      </c>
      <c r="I228">
        <v>100</v>
      </c>
      <c r="J228">
        <v>347.03160000000003</v>
      </c>
      <c r="K228">
        <v>24</v>
      </c>
      <c r="L228">
        <v>1159.3</v>
      </c>
      <c r="M228">
        <v>2.6898599999999999</v>
      </c>
      <c r="N228">
        <v>1</v>
      </c>
      <c r="O228">
        <v>0</v>
      </c>
    </row>
    <row r="229" spans="1:15" x14ac:dyDescent="0.25">
      <c r="A229" s="14" t="s">
        <v>469</v>
      </c>
      <c r="B229">
        <v>0.1031</v>
      </c>
      <c r="C229">
        <v>0.123</v>
      </c>
      <c r="D229">
        <v>281.98</v>
      </c>
      <c r="E229">
        <v>23.545999999999999</v>
      </c>
      <c r="F229">
        <v>1</v>
      </c>
      <c r="G229" s="14" t="s">
        <v>236</v>
      </c>
      <c r="H229">
        <v>3.7160000000000002</v>
      </c>
      <c r="I229">
        <v>101</v>
      </c>
      <c r="J229">
        <v>327.9348</v>
      </c>
      <c r="K229">
        <v>16</v>
      </c>
      <c r="L229">
        <v>1139.9000000000001</v>
      </c>
      <c r="M229">
        <v>2.89052</v>
      </c>
      <c r="N229">
        <v>1</v>
      </c>
      <c r="O229">
        <v>0</v>
      </c>
    </row>
    <row r="230" spans="1:15" x14ac:dyDescent="0.25">
      <c r="A230" s="14" t="s">
        <v>470</v>
      </c>
      <c r="B230">
        <v>7.0999999999999994E-2</v>
      </c>
      <c r="C230">
        <v>8.4599999999999995E-2</v>
      </c>
      <c r="D230">
        <v>402.83</v>
      </c>
      <c r="E230">
        <v>27.736999999999998</v>
      </c>
      <c r="F230">
        <v>1</v>
      </c>
      <c r="G230" s="14" t="s">
        <v>248</v>
      </c>
      <c r="H230">
        <v>3.081</v>
      </c>
      <c r="I230">
        <v>124</v>
      </c>
      <c r="J230">
        <v>454.77330000000001</v>
      </c>
      <c r="K230">
        <v>24</v>
      </c>
      <c r="L230">
        <v>1460.3</v>
      </c>
      <c r="M230">
        <v>3.0810200000000001</v>
      </c>
      <c r="N230">
        <v>1</v>
      </c>
      <c r="O230">
        <v>0</v>
      </c>
    </row>
    <row r="231" spans="1:15" x14ac:dyDescent="0.25">
      <c r="A231" s="14" t="s">
        <v>471</v>
      </c>
      <c r="B231">
        <v>7.0199999999999999E-2</v>
      </c>
      <c r="C231">
        <v>8.3599999999999994E-2</v>
      </c>
      <c r="D231">
        <v>402.83</v>
      </c>
      <c r="E231">
        <v>28.143000000000001</v>
      </c>
      <c r="F231">
        <v>1</v>
      </c>
      <c r="G231" s="14" t="s">
        <v>236</v>
      </c>
      <c r="H231">
        <v>4.4424999999999999</v>
      </c>
      <c r="I231">
        <v>136</v>
      </c>
      <c r="J231">
        <v>468.64420000000001</v>
      </c>
      <c r="K231">
        <v>16</v>
      </c>
      <c r="L231">
        <v>1550.7</v>
      </c>
      <c r="M231">
        <v>3.4544000000000001</v>
      </c>
      <c r="N231">
        <v>1</v>
      </c>
      <c r="O231">
        <v>0</v>
      </c>
    </row>
    <row r="232" spans="1:15" x14ac:dyDescent="0.25">
      <c r="A232" s="14" t="s">
        <v>472</v>
      </c>
      <c r="B232">
        <v>7.2700000000000001E-2</v>
      </c>
      <c r="C232">
        <v>8.6400000000000005E-2</v>
      </c>
      <c r="D232">
        <v>402.83</v>
      </c>
      <c r="E232">
        <v>28.143000000000001</v>
      </c>
      <c r="F232">
        <v>1</v>
      </c>
      <c r="G232" s="14" t="s">
        <v>236</v>
      </c>
      <c r="H232">
        <v>4.4424999999999999</v>
      </c>
      <c r="I232">
        <v>140</v>
      </c>
      <c r="J232">
        <v>468.64420000000001</v>
      </c>
      <c r="K232">
        <v>16</v>
      </c>
      <c r="L232">
        <v>1628</v>
      </c>
      <c r="M232">
        <v>3.4544000000000001</v>
      </c>
      <c r="N232">
        <v>1</v>
      </c>
      <c r="O232">
        <v>0</v>
      </c>
    </row>
    <row r="233" spans="1:15" x14ac:dyDescent="0.25">
      <c r="A233" s="14" t="s">
        <v>473</v>
      </c>
      <c r="B233">
        <v>0.1012</v>
      </c>
      <c r="C233">
        <v>0.12139999999999999</v>
      </c>
      <c r="D233">
        <v>281.98</v>
      </c>
      <c r="E233">
        <v>21.640999999999998</v>
      </c>
      <c r="F233">
        <v>1</v>
      </c>
      <c r="G233" s="14" t="s">
        <v>219</v>
      </c>
      <c r="H233">
        <v>4.2366999999999999</v>
      </c>
      <c r="I233">
        <v>101</v>
      </c>
      <c r="J233">
        <v>327.9348</v>
      </c>
      <c r="K233">
        <v>12</v>
      </c>
      <c r="L233">
        <v>1137.7</v>
      </c>
      <c r="M233">
        <v>2.89052</v>
      </c>
      <c r="N233">
        <v>1</v>
      </c>
      <c r="O233">
        <v>0</v>
      </c>
    </row>
    <row r="234" spans="1:15" x14ac:dyDescent="0.25">
      <c r="A234" s="14" t="s">
        <v>474</v>
      </c>
      <c r="B234">
        <v>5.1400000000000001E-2</v>
      </c>
      <c r="C234">
        <v>6.1800000000000001E-2</v>
      </c>
      <c r="D234">
        <v>563.45000000000005</v>
      </c>
      <c r="E234">
        <v>38.531999999999996</v>
      </c>
      <c r="F234">
        <v>1</v>
      </c>
      <c r="G234" s="14" t="s">
        <v>236</v>
      </c>
      <c r="H234">
        <v>3.7160000000000002</v>
      </c>
      <c r="I234">
        <v>201</v>
      </c>
      <c r="J234">
        <v>655.86969999999997</v>
      </c>
      <c r="K234">
        <v>16</v>
      </c>
      <c r="L234">
        <v>2279.9</v>
      </c>
      <c r="M234">
        <v>2.89052</v>
      </c>
      <c r="N234">
        <v>1</v>
      </c>
      <c r="O234">
        <v>0</v>
      </c>
    </row>
    <row r="235" spans="1:15" x14ac:dyDescent="0.25">
      <c r="A235" s="14" t="s">
        <v>475</v>
      </c>
      <c r="B235">
        <v>5.5100000000000003E-2</v>
      </c>
      <c r="C235">
        <v>6.5500000000000003E-2</v>
      </c>
      <c r="D235">
        <v>523.66999999999996</v>
      </c>
      <c r="E235">
        <v>31.623000000000001</v>
      </c>
      <c r="F235">
        <v>1</v>
      </c>
      <c r="G235" s="14" t="s">
        <v>248</v>
      </c>
      <c r="H235">
        <v>3.5127999999999999</v>
      </c>
      <c r="I235">
        <v>157</v>
      </c>
      <c r="J235">
        <v>591.16010000000006</v>
      </c>
      <c r="K235">
        <v>24</v>
      </c>
      <c r="L235">
        <v>1897.4</v>
      </c>
      <c r="M235">
        <v>3.5128200000000001</v>
      </c>
      <c r="N235">
        <v>1</v>
      </c>
      <c r="O235">
        <v>0</v>
      </c>
    </row>
    <row r="236" spans="1:15" x14ac:dyDescent="0.25">
      <c r="A236" s="14" t="s">
        <v>476</v>
      </c>
      <c r="B236">
        <v>9.9599999999999994E-2</v>
      </c>
      <c r="C236">
        <v>0.11899999999999999</v>
      </c>
      <c r="D236">
        <v>281.98</v>
      </c>
      <c r="E236">
        <v>23.545999999999999</v>
      </c>
      <c r="F236">
        <v>1</v>
      </c>
      <c r="G236" s="14" t="s">
        <v>236</v>
      </c>
      <c r="H236">
        <v>3.7160000000000002</v>
      </c>
      <c r="I236">
        <v>97</v>
      </c>
      <c r="J236">
        <v>327.9348</v>
      </c>
      <c r="K236">
        <v>16</v>
      </c>
      <c r="L236">
        <v>1085</v>
      </c>
      <c r="M236">
        <v>2.89052</v>
      </c>
      <c r="N236">
        <v>1</v>
      </c>
      <c r="O236">
        <v>0</v>
      </c>
    </row>
    <row r="237" spans="1:15" x14ac:dyDescent="0.25">
      <c r="A237" s="14" t="s">
        <v>477</v>
      </c>
      <c r="B237">
        <v>5.6500000000000002E-2</v>
      </c>
      <c r="C237">
        <v>9999</v>
      </c>
      <c r="D237">
        <v>523.66999999999996</v>
      </c>
      <c r="E237">
        <v>30.251000000000001</v>
      </c>
      <c r="F237">
        <v>1</v>
      </c>
      <c r="G237" s="14" t="s">
        <v>248</v>
      </c>
      <c r="H237">
        <v>5.4077000000000002</v>
      </c>
      <c r="I237">
        <v>161</v>
      </c>
      <c r="J237">
        <v>591.54719999999998</v>
      </c>
      <c r="K237">
        <v>14</v>
      </c>
      <c r="L237">
        <v>1977.8</v>
      </c>
      <c r="M237">
        <v>3.5128200000000001</v>
      </c>
      <c r="N237">
        <v>1</v>
      </c>
      <c r="O237">
        <v>0</v>
      </c>
    </row>
    <row r="238" spans="1:15" x14ac:dyDescent="0.25">
      <c r="A238" s="14" t="s">
        <v>478</v>
      </c>
      <c r="B238">
        <v>0.33210000000000001</v>
      </c>
      <c r="C238">
        <v>0.39600000000000002</v>
      </c>
      <c r="D238">
        <v>103.7</v>
      </c>
      <c r="E238">
        <v>14.173</v>
      </c>
      <c r="F238">
        <v>1</v>
      </c>
      <c r="G238" s="14" t="s">
        <v>372</v>
      </c>
      <c r="H238">
        <v>4.7192999999999996</v>
      </c>
      <c r="I238">
        <v>32</v>
      </c>
      <c r="J238">
        <v>118.8385</v>
      </c>
      <c r="K238">
        <v>6</v>
      </c>
      <c r="L238">
        <v>394.8</v>
      </c>
      <c r="M238">
        <v>1.56972</v>
      </c>
      <c r="N238">
        <v>1</v>
      </c>
      <c r="O238">
        <v>0</v>
      </c>
    </row>
    <row r="239" spans="1:15" x14ac:dyDescent="0.25">
      <c r="A239" s="14" t="s">
        <v>479</v>
      </c>
      <c r="B239">
        <v>4.3700000000000003E-2</v>
      </c>
      <c r="C239">
        <v>5.1900000000000002E-2</v>
      </c>
      <c r="D239">
        <v>684.81</v>
      </c>
      <c r="E239">
        <v>31.902000000000001</v>
      </c>
      <c r="F239">
        <v>1</v>
      </c>
      <c r="G239" s="14" t="s">
        <v>349</v>
      </c>
      <c r="H239">
        <v>4.9911000000000003</v>
      </c>
      <c r="I239">
        <v>163</v>
      </c>
      <c r="J239">
        <v>732.12760000000003</v>
      </c>
      <c r="K239">
        <v>16</v>
      </c>
      <c r="L239">
        <v>2265</v>
      </c>
      <c r="M239">
        <v>2.9337</v>
      </c>
      <c r="N239">
        <v>1</v>
      </c>
      <c r="O239">
        <v>0</v>
      </c>
    </row>
    <row r="240" spans="1:15" x14ac:dyDescent="0.25">
      <c r="A240" s="14" t="s">
        <v>480</v>
      </c>
      <c r="B240">
        <v>4.4600000000000001E-2</v>
      </c>
      <c r="C240">
        <v>9999</v>
      </c>
      <c r="D240">
        <v>684.81</v>
      </c>
      <c r="E240">
        <v>34.569000000000003</v>
      </c>
      <c r="F240">
        <v>1</v>
      </c>
      <c r="G240" s="14" t="s">
        <v>224</v>
      </c>
      <c r="H240">
        <v>4.3205</v>
      </c>
      <c r="I240">
        <v>163</v>
      </c>
      <c r="J240">
        <v>731.6114</v>
      </c>
      <c r="K240">
        <v>21</v>
      </c>
      <c r="L240">
        <v>2265</v>
      </c>
      <c r="M240">
        <v>2.9337</v>
      </c>
      <c r="N240">
        <v>1</v>
      </c>
      <c r="O240">
        <v>0</v>
      </c>
    </row>
    <row r="241" spans="1:15" x14ac:dyDescent="0.25">
      <c r="A241" s="14" t="s">
        <v>481</v>
      </c>
      <c r="B241">
        <v>4.41E-2</v>
      </c>
      <c r="C241">
        <v>5.1999999999999998E-2</v>
      </c>
      <c r="D241">
        <v>684.55</v>
      </c>
      <c r="E241">
        <v>35.204000000000001</v>
      </c>
      <c r="F241">
        <v>1</v>
      </c>
      <c r="G241" s="14" t="s">
        <v>224</v>
      </c>
      <c r="H241">
        <v>4.4017999999999997</v>
      </c>
      <c r="I241">
        <v>157</v>
      </c>
      <c r="J241">
        <v>731.6114</v>
      </c>
      <c r="K241">
        <v>21</v>
      </c>
      <c r="L241">
        <v>2209.9</v>
      </c>
      <c r="M241">
        <v>2.9337</v>
      </c>
      <c r="N241">
        <v>1</v>
      </c>
      <c r="O241">
        <v>0</v>
      </c>
    </row>
    <row r="242" spans="1:15" x14ac:dyDescent="0.25">
      <c r="A242" s="14" t="s">
        <v>482</v>
      </c>
      <c r="B242">
        <v>4.4600000000000001E-2</v>
      </c>
      <c r="C242">
        <v>5.2699999999999997E-2</v>
      </c>
      <c r="D242">
        <v>684.81</v>
      </c>
      <c r="E242">
        <v>35.204000000000001</v>
      </c>
      <c r="F242">
        <v>1</v>
      </c>
      <c r="G242" s="14" t="s">
        <v>224</v>
      </c>
      <c r="H242">
        <v>4.4017999999999997</v>
      </c>
      <c r="I242">
        <v>161</v>
      </c>
      <c r="J242">
        <v>731.6114</v>
      </c>
      <c r="K242">
        <v>21</v>
      </c>
      <c r="L242">
        <v>2266.5</v>
      </c>
      <c r="M242">
        <v>2.9337</v>
      </c>
      <c r="N242">
        <v>1</v>
      </c>
      <c r="O242">
        <v>0</v>
      </c>
    </row>
    <row r="243" spans="1:15" x14ac:dyDescent="0.25">
      <c r="A243" s="14" t="s">
        <v>483</v>
      </c>
      <c r="B243">
        <v>7.1099999999999997E-2</v>
      </c>
      <c r="C243">
        <v>8.5099999999999995E-2</v>
      </c>
      <c r="D243">
        <v>402.83</v>
      </c>
      <c r="E243">
        <v>25.654</v>
      </c>
      <c r="F243">
        <v>1</v>
      </c>
      <c r="G243" s="14" t="s">
        <v>219</v>
      </c>
      <c r="H243">
        <v>5.0648</v>
      </c>
      <c r="I243">
        <v>141</v>
      </c>
      <c r="J243">
        <v>468.45069999999998</v>
      </c>
      <c r="K243">
        <v>12</v>
      </c>
      <c r="L243">
        <v>1625.1</v>
      </c>
      <c r="M243">
        <v>3.4544000000000001</v>
      </c>
      <c r="N243">
        <v>1</v>
      </c>
      <c r="O243">
        <v>0</v>
      </c>
    </row>
    <row r="244" spans="1:15" x14ac:dyDescent="0.25">
      <c r="A244" s="14" t="s">
        <v>484</v>
      </c>
      <c r="B244">
        <v>0.1031</v>
      </c>
      <c r="C244">
        <v>9999</v>
      </c>
      <c r="D244">
        <v>281.98</v>
      </c>
      <c r="E244">
        <v>23.343</v>
      </c>
      <c r="F244">
        <v>1</v>
      </c>
      <c r="G244" s="14" t="s">
        <v>236</v>
      </c>
      <c r="H244">
        <v>4.0970000000000004</v>
      </c>
      <c r="I244">
        <v>101</v>
      </c>
      <c r="J244">
        <v>327.9348</v>
      </c>
      <c r="K244">
        <v>13</v>
      </c>
      <c r="L244">
        <v>1138.4000000000001</v>
      </c>
      <c r="M244">
        <v>2.89052</v>
      </c>
      <c r="N244">
        <v>1</v>
      </c>
      <c r="O244">
        <v>0</v>
      </c>
    </row>
    <row r="245" spans="1:15" x14ac:dyDescent="0.25">
      <c r="A245" s="14" t="s">
        <v>485</v>
      </c>
      <c r="B245">
        <v>5.91E-2</v>
      </c>
      <c r="C245">
        <v>7.0699999999999999E-2</v>
      </c>
      <c r="D245">
        <v>486.23</v>
      </c>
      <c r="E245">
        <v>28.143000000000001</v>
      </c>
      <c r="F245">
        <v>1</v>
      </c>
      <c r="G245" s="14" t="s">
        <v>445</v>
      </c>
      <c r="H245">
        <v>5.3034999999999997</v>
      </c>
      <c r="I245">
        <v>165</v>
      </c>
      <c r="J245">
        <v>565.28920000000005</v>
      </c>
      <c r="K245">
        <v>13</v>
      </c>
      <c r="L245">
        <v>1961.4</v>
      </c>
      <c r="M245">
        <v>3.7922199999999999</v>
      </c>
      <c r="N245">
        <v>1</v>
      </c>
      <c r="O245">
        <v>0</v>
      </c>
    </row>
    <row r="246" spans="1:15" x14ac:dyDescent="0.25">
      <c r="A246" s="14" t="s">
        <v>486</v>
      </c>
      <c r="B246">
        <v>2.8799999999999999E-2</v>
      </c>
      <c r="C246">
        <v>3.3700000000000001E-2</v>
      </c>
      <c r="D246">
        <v>1091.33</v>
      </c>
      <c r="E246">
        <v>40.691000000000003</v>
      </c>
      <c r="F246">
        <v>1</v>
      </c>
      <c r="G246" s="14" t="s">
        <v>408</v>
      </c>
      <c r="H246">
        <v>4.6584000000000003</v>
      </c>
      <c r="I246">
        <v>272</v>
      </c>
      <c r="J246">
        <v>1179.9975999999999</v>
      </c>
      <c r="K246">
        <v>22</v>
      </c>
      <c r="L246">
        <v>3717.4</v>
      </c>
      <c r="M246">
        <v>2.4409399999999999</v>
      </c>
      <c r="N246">
        <v>1</v>
      </c>
      <c r="O246">
        <v>0</v>
      </c>
    </row>
    <row r="247" spans="1:15" x14ac:dyDescent="0.25">
      <c r="A247" s="14" t="s">
        <v>487</v>
      </c>
      <c r="B247">
        <v>6.1800000000000001E-2</v>
      </c>
      <c r="C247">
        <v>9999</v>
      </c>
      <c r="D247">
        <v>483.39</v>
      </c>
      <c r="E247">
        <v>28.015999999999998</v>
      </c>
      <c r="F247">
        <v>1</v>
      </c>
      <c r="G247" s="14" t="s">
        <v>224</v>
      </c>
      <c r="H247">
        <v>5.4939999999999998</v>
      </c>
      <c r="I247">
        <v>116</v>
      </c>
      <c r="J247">
        <v>516.83770000000004</v>
      </c>
      <c r="K247">
        <v>13</v>
      </c>
      <c r="L247">
        <v>1596.8</v>
      </c>
      <c r="M247">
        <v>2.4663400000000002</v>
      </c>
      <c r="N247">
        <v>1</v>
      </c>
      <c r="O247">
        <v>0</v>
      </c>
    </row>
    <row r="248" spans="1:15" x14ac:dyDescent="0.25">
      <c r="A248" s="14" t="s">
        <v>488</v>
      </c>
      <c r="B248">
        <v>6.59E-2</v>
      </c>
      <c r="C248">
        <v>7.7700000000000005E-2</v>
      </c>
      <c r="D248">
        <v>456.03</v>
      </c>
      <c r="E248">
        <v>28.727</v>
      </c>
      <c r="F248">
        <v>1</v>
      </c>
      <c r="G248" s="14" t="s">
        <v>224</v>
      </c>
      <c r="H248">
        <v>3.5916000000000001</v>
      </c>
      <c r="I248">
        <v>109</v>
      </c>
      <c r="J248">
        <v>487.41840000000002</v>
      </c>
      <c r="K248">
        <v>21</v>
      </c>
      <c r="L248">
        <v>1510.5</v>
      </c>
      <c r="M248">
        <v>2.3952200000000001</v>
      </c>
      <c r="N248">
        <v>1</v>
      </c>
      <c r="O248">
        <v>0</v>
      </c>
    </row>
    <row r="249" spans="1:15" x14ac:dyDescent="0.25">
      <c r="A249" s="14" t="s">
        <v>489</v>
      </c>
      <c r="B249">
        <v>0.67549999999999999</v>
      </c>
      <c r="C249">
        <v>0.84560000000000002</v>
      </c>
      <c r="D249">
        <v>42.31</v>
      </c>
      <c r="E249">
        <v>10.388999999999999</v>
      </c>
      <c r="F249">
        <v>1</v>
      </c>
      <c r="G249" s="14" t="s">
        <v>331</v>
      </c>
      <c r="H249">
        <v>2.1183999999999998</v>
      </c>
      <c r="I249">
        <v>17</v>
      </c>
      <c r="J249">
        <v>49.354700000000001</v>
      </c>
      <c r="K249">
        <v>6</v>
      </c>
      <c r="L249">
        <v>171.3</v>
      </c>
      <c r="M249">
        <v>2.11836</v>
      </c>
      <c r="N249">
        <v>1</v>
      </c>
      <c r="O249">
        <v>0</v>
      </c>
    </row>
    <row r="250" spans="1:15" x14ac:dyDescent="0.25">
      <c r="A250" s="14" t="s">
        <v>490</v>
      </c>
      <c r="B250">
        <v>6.08E-2</v>
      </c>
      <c r="C250">
        <v>7.2099999999999997E-2</v>
      </c>
      <c r="D250">
        <v>483.39</v>
      </c>
      <c r="E250">
        <v>26.949000000000002</v>
      </c>
      <c r="F250">
        <v>1</v>
      </c>
      <c r="G250" s="14" t="s">
        <v>228</v>
      </c>
      <c r="H250">
        <v>4.3865999999999996</v>
      </c>
      <c r="I250">
        <v>115</v>
      </c>
      <c r="J250">
        <v>516.83770000000004</v>
      </c>
      <c r="K250">
        <v>14</v>
      </c>
      <c r="L250">
        <v>1599.8</v>
      </c>
      <c r="M250">
        <v>2.4663400000000002</v>
      </c>
      <c r="N250">
        <v>1</v>
      </c>
      <c r="O250">
        <v>0</v>
      </c>
    </row>
    <row r="251" spans="1:15" x14ac:dyDescent="0.25">
      <c r="A251" s="14" t="s">
        <v>491</v>
      </c>
      <c r="B251">
        <v>1.3061</v>
      </c>
      <c r="C251">
        <v>1.5633999999999999</v>
      </c>
      <c r="D251">
        <v>21.13</v>
      </c>
      <c r="E251">
        <v>6.35</v>
      </c>
      <c r="F251">
        <v>1</v>
      </c>
      <c r="G251" s="14" t="s">
        <v>331</v>
      </c>
      <c r="H251">
        <v>2.1183999999999998</v>
      </c>
      <c r="I251">
        <v>8</v>
      </c>
      <c r="J251">
        <v>24.645099999999999</v>
      </c>
      <c r="K251">
        <v>6</v>
      </c>
      <c r="L251">
        <v>81.3</v>
      </c>
      <c r="M251">
        <v>2.11836</v>
      </c>
      <c r="N251">
        <v>1</v>
      </c>
      <c r="O251">
        <v>0</v>
      </c>
    </row>
    <row r="252" spans="1:15" x14ac:dyDescent="0.25">
      <c r="A252" s="14" t="s">
        <v>492</v>
      </c>
      <c r="B252">
        <v>1.2713000000000001</v>
      </c>
      <c r="C252">
        <v>1.5205</v>
      </c>
      <c r="D252">
        <v>21.13</v>
      </c>
      <c r="E252">
        <v>6.5279999999999996</v>
      </c>
      <c r="F252">
        <v>1</v>
      </c>
      <c r="G252" s="14" t="s">
        <v>493</v>
      </c>
      <c r="H252">
        <v>1.9609000000000001</v>
      </c>
      <c r="I252">
        <v>10</v>
      </c>
      <c r="J252">
        <v>26.516100000000002</v>
      </c>
      <c r="K252">
        <v>7</v>
      </c>
      <c r="L252">
        <v>93.3</v>
      </c>
      <c r="M252">
        <v>2.6136599999999999</v>
      </c>
      <c r="N252">
        <v>1</v>
      </c>
      <c r="O252">
        <v>0</v>
      </c>
    </row>
    <row r="253" spans="1:15" x14ac:dyDescent="0.25">
      <c r="A253" s="14" t="s">
        <v>494</v>
      </c>
      <c r="B253">
        <v>0.57909999999999995</v>
      </c>
      <c r="C253">
        <v>0.67420000000000002</v>
      </c>
      <c r="D253">
        <v>53.3</v>
      </c>
      <c r="E253">
        <v>11.683999999999999</v>
      </c>
      <c r="F253">
        <v>1</v>
      </c>
      <c r="G253" s="14" t="s">
        <v>331</v>
      </c>
      <c r="H253">
        <v>2.38</v>
      </c>
      <c r="I253">
        <v>20</v>
      </c>
      <c r="J253">
        <v>62.193399999999997</v>
      </c>
      <c r="K253">
        <v>6</v>
      </c>
      <c r="L253">
        <v>215.8</v>
      </c>
      <c r="M253">
        <v>2.3799800000000002</v>
      </c>
      <c r="N253">
        <v>1</v>
      </c>
      <c r="O253">
        <v>0</v>
      </c>
    </row>
    <row r="254" spans="1:15" x14ac:dyDescent="0.25">
      <c r="A254" s="14" t="s">
        <v>495</v>
      </c>
      <c r="B254">
        <v>9.1999999999999998E-2</v>
      </c>
      <c r="C254">
        <v>0.1094</v>
      </c>
      <c r="D254">
        <v>322.26</v>
      </c>
      <c r="E254">
        <v>23.622</v>
      </c>
      <c r="F254">
        <v>1</v>
      </c>
      <c r="G254" s="14" t="s">
        <v>457</v>
      </c>
      <c r="H254">
        <v>3.3757000000000001</v>
      </c>
      <c r="I254">
        <v>61</v>
      </c>
      <c r="J254">
        <v>331.16059999999999</v>
      </c>
      <c r="K254">
        <v>18</v>
      </c>
      <c r="L254">
        <v>957.9</v>
      </c>
      <c r="M254">
        <v>3.3756599999999999</v>
      </c>
      <c r="N254">
        <v>1</v>
      </c>
      <c r="O254">
        <v>0</v>
      </c>
    </row>
    <row r="255" spans="1:15" x14ac:dyDescent="0.25">
      <c r="A255" s="14" t="s">
        <v>496</v>
      </c>
      <c r="B255">
        <v>8.0500000000000002E-2</v>
      </c>
      <c r="C255">
        <v>9999</v>
      </c>
      <c r="D255">
        <v>362.54</v>
      </c>
      <c r="E255">
        <v>26.314</v>
      </c>
      <c r="F255">
        <v>1</v>
      </c>
      <c r="G255" s="14" t="s">
        <v>297</v>
      </c>
      <c r="H255">
        <v>4.3865999999999996</v>
      </c>
      <c r="I255">
        <v>113</v>
      </c>
      <c r="J255">
        <v>409.99919999999997</v>
      </c>
      <c r="K255">
        <v>15</v>
      </c>
      <c r="L255">
        <v>1372.1</v>
      </c>
      <c r="M255">
        <v>2.92354</v>
      </c>
      <c r="N255">
        <v>1</v>
      </c>
      <c r="O255">
        <v>0</v>
      </c>
    </row>
    <row r="256" spans="1:15" x14ac:dyDescent="0.25">
      <c r="A256" s="14" t="s">
        <v>497</v>
      </c>
      <c r="B256">
        <v>8.0199999999999994E-2</v>
      </c>
      <c r="C256">
        <v>9.5699999999999993E-2</v>
      </c>
      <c r="D256">
        <v>362.54</v>
      </c>
      <c r="E256">
        <v>26.695</v>
      </c>
      <c r="F256">
        <v>1</v>
      </c>
      <c r="G256" s="14" t="s">
        <v>236</v>
      </c>
      <c r="H256">
        <v>4.2138999999999998</v>
      </c>
      <c r="I256">
        <v>126</v>
      </c>
      <c r="J256">
        <v>421.6121</v>
      </c>
      <c r="K256">
        <v>16</v>
      </c>
      <c r="L256">
        <v>1465.5</v>
      </c>
      <c r="M256">
        <v>3.2766000000000002</v>
      </c>
      <c r="N256">
        <v>1</v>
      </c>
      <c r="O256">
        <v>0</v>
      </c>
    </row>
    <row r="257" spans="1:15" x14ac:dyDescent="0.25">
      <c r="A257" s="14" t="s">
        <v>498</v>
      </c>
      <c r="B257">
        <v>0.53559999999999997</v>
      </c>
      <c r="C257">
        <v>0.70899999999999996</v>
      </c>
      <c r="D257">
        <v>53.51</v>
      </c>
      <c r="E257">
        <v>10.109</v>
      </c>
      <c r="F257">
        <v>1</v>
      </c>
      <c r="G257" s="14" t="s">
        <v>331</v>
      </c>
      <c r="H257">
        <v>3.3706</v>
      </c>
      <c r="I257">
        <v>19</v>
      </c>
      <c r="J257">
        <v>62.451500000000003</v>
      </c>
      <c r="K257">
        <v>6</v>
      </c>
      <c r="L257">
        <v>216.2</v>
      </c>
      <c r="M257">
        <v>3.3705799999999999</v>
      </c>
      <c r="N257">
        <v>1</v>
      </c>
      <c r="O257">
        <v>0</v>
      </c>
    </row>
    <row r="258" spans="1:15" x14ac:dyDescent="0.25">
      <c r="A258" s="14" t="s">
        <v>499</v>
      </c>
      <c r="B258">
        <v>4.07E-2</v>
      </c>
      <c r="C258">
        <v>4.82E-2</v>
      </c>
      <c r="D258">
        <v>743.73</v>
      </c>
      <c r="E258">
        <v>32.817</v>
      </c>
      <c r="F258">
        <v>1</v>
      </c>
      <c r="G258" s="14" t="s">
        <v>360</v>
      </c>
      <c r="H258">
        <v>5.3569000000000004</v>
      </c>
      <c r="I258">
        <v>159</v>
      </c>
      <c r="J258">
        <v>782.19200000000001</v>
      </c>
      <c r="K258">
        <v>15</v>
      </c>
      <c r="L258">
        <v>2358.6999999999998</v>
      </c>
      <c r="M258">
        <v>2.6441400000000002</v>
      </c>
      <c r="N258">
        <v>1</v>
      </c>
      <c r="O258">
        <v>0</v>
      </c>
    </row>
    <row r="259" spans="1:15" x14ac:dyDescent="0.25">
      <c r="A259" s="14" t="s">
        <v>500</v>
      </c>
      <c r="B259">
        <v>9.4100000000000003E-2</v>
      </c>
      <c r="C259">
        <v>9999</v>
      </c>
      <c r="D259">
        <v>306.55</v>
      </c>
      <c r="E259">
        <v>25.248000000000001</v>
      </c>
      <c r="F259">
        <v>1</v>
      </c>
      <c r="G259" s="14" t="s">
        <v>209</v>
      </c>
      <c r="H259">
        <v>3.6067999999999998</v>
      </c>
      <c r="I259">
        <v>131</v>
      </c>
      <c r="J259">
        <v>375.99919999999997</v>
      </c>
      <c r="K259">
        <v>18</v>
      </c>
      <c r="L259">
        <v>1398.9</v>
      </c>
      <c r="M259">
        <v>3.6067999999999998</v>
      </c>
      <c r="N259">
        <v>1</v>
      </c>
      <c r="O259">
        <v>0</v>
      </c>
    </row>
    <row r="260" spans="1:15" x14ac:dyDescent="0.25">
      <c r="A260" s="14" t="s">
        <v>501</v>
      </c>
      <c r="B260">
        <v>0.51600000000000001</v>
      </c>
      <c r="C260">
        <v>0.61750000000000005</v>
      </c>
      <c r="D260">
        <v>53.56</v>
      </c>
      <c r="E260">
        <v>10.109</v>
      </c>
      <c r="F260">
        <v>1</v>
      </c>
      <c r="G260" s="14" t="s">
        <v>331</v>
      </c>
      <c r="H260">
        <v>3.3706</v>
      </c>
      <c r="I260">
        <v>19</v>
      </c>
      <c r="J260">
        <v>62.451500000000003</v>
      </c>
      <c r="K260">
        <v>6</v>
      </c>
      <c r="L260">
        <v>205.7</v>
      </c>
      <c r="M260">
        <v>3.3705799999999999</v>
      </c>
      <c r="N260">
        <v>1</v>
      </c>
      <c r="O260">
        <v>0</v>
      </c>
    </row>
    <row r="261" spans="1:15" x14ac:dyDescent="0.25">
      <c r="A261" s="14" t="s">
        <v>502</v>
      </c>
      <c r="B261">
        <v>0.29189999999999999</v>
      </c>
      <c r="C261">
        <v>0.35420000000000001</v>
      </c>
      <c r="D261">
        <v>107.02</v>
      </c>
      <c r="E261">
        <v>16.561</v>
      </c>
      <c r="F261">
        <v>1</v>
      </c>
      <c r="G261" s="14" t="s">
        <v>331</v>
      </c>
      <c r="H261">
        <v>3.3706</v>
      </c>
      <c r="I261">
        <v>39</v>
      </c>
      <c r="J261">
        <v>124.90300000000001</v>
      </c>
      <c r="K261">
        <v>6</v>
      </c>
      <c r="L261">
        <v>432.2</v>
      </c>
      <c r="M261">
        <v>3.3705799999999999</v>
      </c>
      <c r="N261">
        <v>1</v>
      </c>
      <c r="O261">
        <v>0</v>
      </c>
    </row>
    <row r="262" spans="1:15" x14ac:dyDescent="0.25">
      <c r="A262" s="14" t="s">
        <v>503</v>
      </c>
      <c r="B262">
        <v>1.3514999999999999</v>
      </c>
      <c r="C262">
        <v>1.7119</v>
      </c>
      <c r="D262">
        <v>21.15</v>
      </c>
      <c r="E262">
        <v>6.35</v>
      </c>
      <c r="F262">
        <v>1</v>
      </c>
      <c r="G262" s="14" t="s">
        <v>331</v>
      </c>
      <c r="H262">
        <v>2.1183999999999998</v>
      </c>
      <c r="I262">
        <v>8</v>
      </c>
      <c r="J262">
        <v>24.645099999999999</v>
      </c>
      <c r="K262">
        <v>6</v>
      </c>
      <c r="L262">
        <v>85.4</v>
      </c>
      <c r="M262">
        <v>2.11836</v>
      </c>
      <c r="N262">
        <v>1</v>
      </c>
      <c r="O262">
        <v>0</v>
      </c>
    </row>
    <row r="263" spans="1:15" x14ac:dyDescent="0.25">
      <c r="A263" s="14" t="s">
        <v>504</v>
      </c>
      <c r="B263">
        <v>0.2263</v>
      </c>
      <c r="C263">
        <v>0.223</v>
      </c>
      <c r="D263">
        <v>154.30000000000001</v>
      </c>
      <c r="E263">
        <v>18.135999999999999</v>
      </c>
      <c r="F263">
        <v>1</v>
      </c>
      <c r="G263" s="14" t="s">
        <v>209</v>
      </c>
      <c r="H263">
        <v>2.5908000000000002</v>
      </c>
      <c r="I263">
        <v>67</v>
      </c>
      <c r="J263">
        <v>195.03190000000001</v>
      </c>
      <c r="K263">
        <v>18</v>
      </c>
      <c r="L263">
        <v>727.6</v>
      </c>
      <c r="M263">
        <v>2.5908000000000002</v>
      </c>
      <c r="N263">
        <v>1</v>
      </c>
      <c r="O263">
        <v>0</v>
      </c>
    </row>
    <row r="264" spans="1:15" x14ac:dyDescent="0.25">
      <c r="A264" s="14" t="s">
        <v>505</v>
      </c>
      <c r="B264">
        <v>7.3999999999999996E-2</v>
      </c>
      <c r="C264">
        <v>8.8700000000000001E-2</v>
      </c>
      <c r="D264">
        <v>386.51</v>
      </c>
      <c r="E264">
        <v>25.146000000000001</v>
      </c>
      <c r="F264">
        <v>1</v>
      </c>
      <c r="G264" s="14" t="s">
        <v>219</v>
      </c>
      <c r="H264">
        <v>4.9606000000000003</v>
      </c>
      <c r="I264">
        <v>136</v>
      </c>
      <c r="J264">
        <v>449.41849999999999</v>
      </c>
      <c r="K264">
        <v>12</v>
      </c>
      <c r="L264">
        <v>1558.1</v>
      </c>
      <c r="M264">
        <v>3.3807399999999999</v>
      </c>
      <c r="N264">
        <v>1</v>
      </c>
      <c r="O264">
        <v>0</v>
      </c>
    </row>
    <row r="265" spans="1:15" x14ac:dyDescent="0.25">
      <c r="A265" s="14" t="s">
        <v>506</v>
      </c>
      <c r="B265">
        <v>0.21560000000000001</v>
      </c>
      <c r="C265">
        <v>0.25850000000000001</v>
      </c>
      <c r="D265">
        <v>135.19</v>
      </c>
      <c r="E265">
        <v>15.468999999999999</v>
      </c>
      <c r="F265">
        <v>1</v>
      </c>
      <c r="G265" s="14" t="s">
        <v>213</v>
      </c>
      <c r="H265">
        <v>3.0912000000000002</v>
      </c>
      <c r="I265">
        <v>31</v>
      </c>
      <c r="J265">
        <v>142.5804</v>
      </c>
      <c r="K265">
        <v>12</v>
      </c>
      <c r="L265">
        <v>430.8</v>
      </c>
      <c r="M265">
        <v>3.09118</v>
      </c>
      <c r="N265">
        <v>1</v>
      </c>
      <c r="O265">
        <v>0</v>
      </c>
    </row>
    <row r="266" spans="1:15" x14ac:dyDescent="0.25">
      <c r="A266" s="14" t="s">
        <v>507</v>
      </c>
      <c r="B266">
        <v>0.21340000000000001</v>
      </c>
      <c r="C266">
        <v>0.25509999999999999</v>
      </c>
      <c r="D266">
        <v>135.19</v>
      </c>
      <c r="E266">
        <v>15.468999999999999</v>
      </c>
      <c r="F266">
        <v>1</v>
      </c>
      <c r="G266" s="14" t="s">
        <v>213</v>
      </c>
      <c r="H266">
        <v>3.0912000000000002</v>
      </c>
      <c r="I266">
        <v>30</v>
      </c>
      <c r="J266">
        <v>142.5804</v>
      </c>
      <c r="K266">
        <v>12</v>
      </c>
      <c r="L266">
        <v>421.9</v>
      </c>
      <c r="M266">
        <v>3.09118</v>
      </c>
      <c r="N266">
        <v>1</v>
      </c>
      <c r="O266">
        <v>0</v>
      </c>
    </row>
    <row r="267" spans="1:15" x14ac:dyDescent="0.25">
      <c r="A267" s="14" t="s">
        <v>508</v>
      </c>
      <c r="B267">
        <v>7.2900000000000006E-2</v>
      </c>
      <c r="C267">
        <v>8.6800000000000002E-2</v>
      </c>
      <c r="D267">
        <v>402.83</v>
      </c>
      <c r="E267">
        <v>31.266999999999999</v>
      </c>
      <c r="F267">
        <v>1</v>
      </c>
      <c r="G267" s="14" t="s">
        <v>219</v>
      </c>
      <c r="H267">
        <v>3.5585</v>
      </c>
      <c r="I267">
        <v>99</v>
      </c>
      <c r="J267">
        <v>430.96690000000001</v>
      </c>
      <c r="K267">
        <v>13</v>
      </c>
      <c r="L267">
        <v>1318.8</v>
      </c>
      <c r="M267">
        <v>1.5900399999999999</v>
      </c>
      <c r="N267">
        <v>1</v>
      </c>
      <c r="O267">
        <v>0</v>
      </c>
    </row>
    <row r="268" spans="1:15" x14ac:dyDescent="0.25">
      <c r="A268" s="14" t="s">
        <v>509</v>
      </c>
      <c r="B268">
        <v>0.1079</v>
      </c>
      <c r="C268">
        <v>0.1288</v>
      </c>
      <c r="D268">
        <v>270.38</v>
      </c>
      <c r="E268">
        <v>25.324000000000002</v>
      </c>
      <c r="F268">
        <v>1</v>
      </c>
      <c r="G268" s="14" t="s">
        <v>213</v>
      </c>
      <c r="H268">
        <v>3.0912000000000002</v>
      </c>
      <c r="I268">
        <v>61</v>
      </c>
      <c r="J268">
        <v>285.16070000000002</v>
      </c>
      <c r="K268">
        <v>12</v>
      </c>
      <c r="L268">
        <v>861.3</v>
      </c>
      <c r="M268">
        <v>3.09118</v>
      </c>
      <c r="N268">
        <v>1</v>
      </c>
      <c r="O268">
        <v>0</v>
      </c>
    </row>
    <row r="269" spans="1:15" x14ac:dyDescent="0.25">
      <c r="A269" s="14" t="s">
        <v>510</v>
      </c>
      <c r="B269">
        <v>7.3300000000000004E-2</v>
      </c>
      <c r="C269">
        <v>9999</v>
      </c>
      <c r="D269">
        <v>402.83</v>
      </c>
      <c r="E269">
        <v>27.356000000000002</v>
      </c>
      <c r="F269">
        <v>1</v>
      </c>
      <c r="G269" s="14" t="s">
        <v>445</v>
      </c>
      <c r="H269">
        <v>4.8285</v>
      </c>
      <c r="I269">
        <v>110</v>
      </c>
      <c r="J269">
        <v>442.38619999999997</v>
      </c>
      <c r="K269">
        <v>14</v>
      </c>
      <c r="L269">
        <v>1425.7</v>
      </c>
      <c r="M269">
        <v>2.6822400000000002</v>
      </c>
      <c r="N269">
        <v>1</v>
      </c>
      <c r="O269">
        <v>0</v>
      </c>
    </row>
    <row r="270" spans="1:15" x14ac:dyDescent="0.25">
      <c r="A270" s="14" t="s">
        <v>511</v>
      </c>
      <c r="B270">
        <v>1.3359000000000001</v>
      </c>
      <c r="C270">
        <v>1.6944999999999999</v>
      </c>
      <c r="D270">
        <v>21.15</v>
      </c>
      <c r="E270">
        <v>6.5279999999999996</v>
      </c>
      <c r="F270">
        <v>1</v>
      </c>
      <c r="G270" s="14" t="s">
        <v>493</v>
      </c>
      <c r="H270">
        <v>1.9609000000000001</v>
      </c>
      <c r="I270">
        <v>10</v>
      </c>
      <c r="J270">
        <v>26.516100000000002</v>
      </c>
      <c r="K270">
        <v>7</v>
      </c>
      <c r="L270">
        <v>99.7</v>
      </c>
      <c r="M270">
        <v>2.6136599999999999</v>
      </c>
      <c r="N270">
        <v>1</v>
      </c>
      <c r="O270">
        <v>0</v>
      </c>
    </row>
    <row r="271" spans="1:15" x14ac:dyDescent="0.25">
      <c r="A271" s="14" t="s">
        <v>512</v>
      </c>
      <c r="B271">
        <v>6.7199999999999996E-2</v>
      </c>
      <c r="C271">
        <v>9999</v>
      </c>
      <c r="D271">
        <v>443.11</v>
      </c>
      <c r="E271">
        <v>28.321000000000002</v>
      </c>
      <c r="F271">
        <v>1</v>
      </c>
      <c r="G271" s="14" t="s">
        <v>224</v>
      </c>
      <c r="H271">
        <v>3.5407999999999999</v>
      </c>
      <c r="I271">
        <v>111</v>
      </c>
      <c r="J271">
        <v>473.9991</v>
      </c>
      <c r="K271">
        <v>21</v>
      </c>
      <c r="L271">
        <v>1468.8</v>
      </c>
      <c r="M271">
        <v>2.3596599999999999</v>
      </c>
      <c r="N271">
        <v>1</v>
      </c>
      <c r="O271">
        <v>0</v>
      </c>
    </row>
    <row r="272" spans="1:15" x14ac:dyDescent="0.25">
      <c r="A272" s="14" t="s">
        <v>513</v>
      </c>
      <c r="B272">
        <v>9.5100000000000004E-2</v>
      </c>
      <c r="C272">
        <v>0.11310000000000001</v>
      </c>
      <c r="D272">
        <v>306.55</v>
      </c>
      <c r="E272">
        <v>24.536000000000001</v>
      </c>
      <c r="F272">
        <v>1</v>
      </c>
      <c r="G272" s="14" t="s">
        <v>236</v>
      </c>
      <c r="H272">
        <v>3.8734999999999999</v>
      </c>
      <c r="I272">
        <v>108</v>
      </c>
      <c r="J272">
        <v>356.25740000000002</v>
      </c>
      <c r="K272">
        <v>16</v>
      </c>
      <c r="L272">
        <v>1238.5999999999999</v>
      </c>
      <c r="M272">
        <v>3.0124399999999998</v>
      </c>
      <c r="N272">
        <v>1</v>
      </c>
      <c r="O272">
        <v>0</v>
      </c>
    </row>
    <row r="273" spans="1:15" x14ac:dyDescent="0.25">
      <c r="A273" s="14" t="s">
        <v>514</v>
      </c>
      <c r="B273">
        <v>7.3300000000000004E-2</v>
      </c>
      <c r="C273">
        <v>9999</v>
      </c>
      <c r="D273">
        <v>402.83</v>
      </c>
      <c r="E273">
        <v>26.263999999999999</v>
      </c>
      <c r="F273">
        <v>1</v>
      </c>
      <c r="G273" s="14" t="s">
        <v>445</v>
      </c>
      <c r="H273">
        <v>5.1638000000000002</v>
      </c>
      <c r="I273">
        <v>112</v>
      </c>
      <c r="J273">
        <v>442.38619999999997</v>
      </c>
      <c r="K273">
        <v>12</v>
      </c>
      <c r="L273">
        <v>1422.7</v>
      </c>
      <c r="M273">
        <v>2.6822400000000002</v>
      </c>
      <c r="N273">
        <v>1</v>
      </c>
      <c r="O273">
        <v>0</v>
      </c>
    </row>
    <row r="274" spans="1:15" x14ac:dyDescent="0.25">
      <c r="A274" s="14" t="s">
        <v>515</v>
      </c>
      <c r="B274">
        <v>7.1599999999999997E-2</v>
      </c>
      <c r="C274">
        <v>8.5699999999999998E-2</v>
      </c>
      <c r="D274">
        <v>402.83</v>
      </c>
      <c r="E274">
        <v>24.891999999999999</v>
      </c>
      <c r="F274">
        <v>1</v>
      </c>
      <c r="G274" s="14" t="s">
        <v>272</v>
      </c>
      <c r="H274">
        <v>5.3391000000000002</v>
      </c>
      <c r="I274">
        <v>115</v>
      </c>
      <c r="J274">
        <v>446.38619999999997</v>
      </c>
      <c r="K274">
        <v>10</v>
      </c>
      <c r="L274">
        <v>1451.4</v>
      </c>
      <c r="M274">
        <v>2.8143199999999999</v>
      </c>
      <c r="N274">
        <v>1</v>
      </c>
      <c r="O274">
        <v>0</v>
      </c>
    </row>
    <row r="275" spans="1:15" x14ac:dyDescent="0.25">
      <c r="A275" s="14" t="s">
        <v>516</v>
      </c>
      <c r="B275">
        <v>0.4269</v>
      </c>
      <c r="C275">
        <v>0.57730000000000004</v>
      </c>
      <c r="D275">
        <v>67.44</v>
      </c>
      <c r="E275">
        <v>11.353999999999999</v>
      </c>
      <c r="F275">
        <v>1</v>
      </c>
      <c r="G275" s="14" t="s">
        <v>331</v>
      </c>
      <c r="H275">
        <v>3.7846000000000002</v>
      </c>
      <c r="I275">
        <v>24</v>
      </c>
      <c r="J275">
        <v>78.774000000000001</v>
      </c>
      <c r="K275">
        <v>6</v>
      </c>
      <c r="L275">
        <v>272.60000000000002</v>
      </c>
      <c r="M275">
        <v>3.7846000000000002</v>
      </c>
      <c r="N275">
        <v>1</v>
      </c>
      <c r="O275">
        <v>0</v>
      </c>
    </row>
    <row r="276" spans="1:15" x14ac:dyDescent="0.25">
      <c r="A276" s="14" t="s">
        <v>517</v>
      </c>
      <c r="B276">
        <v>0.23799999999999999</v>
      </c>
      <c r="C276">
        <v>0.2858</v>
      </c>
      <c r="D276">
        <v>134.88</v>
      </c>
      <c r="E276">
        <v>18.593</v>
      </c>
      <c r="F276">
        <v>1</v>
      </c>
      <c r="G276" s="14" t="s">
        <v>331</v>
      </c>
      <c r="H276">
        <v>3.7820999999999998</v>
      </c>
      <c r="I276">
        <v>47</v>
      </c>
      <c r="J276">
        <v>157.29</v>
      </c>
      <c r="K276">
        <v>6</v>
      </c>
      <c r="L276">
        <v>544.5</v>
      </c>
      <c r="M276">
        <v>9999</v>
      </c>
      <c r="N276">
        <v>1</v>
      </c>
      <c r="O276">
        <v>0</v>
      </c>
    </row>
    <row r="277" spans="1:15" x14ac:dyDescent="0.25">
      <c r="A277" s="14" t="s">
        <v>518</v>
      </c>
      <c r="B277">
        <v>0.44319999999999998</v>
      </c>
      <c r="C277">
        <v>0.46</v>
      </c>
      <c r="D277">
        <v>77.8</v>
      </c>
      <c r="E277">
        <v>12.268000000000001</v>
      </c>
      <c r="F277">
        <v>1</v>
      </c>
      <c r="G277" s="14" t="s">
        <v>331</v>
      </c>
      <c r="H277">
        <v>4.0894000000000004</v>
      </c>
      <c r="I277">
        <v>27</v>
      </c>
      <c r="J277">
        <v>91.935299999999998</v>
      </c>
      <c r="K277">
        <v>6</v>
      </c>
      <c r="L277">
        <v>318.2</v>
      </c>
      <c r="M277">
        <v>4.0894000000000004</v>
      </c>
      <c r="N277">
        <v>1</v>
      </c>
      <c r="O277">
        <v>0</v>
      </c>
    </row>
    <row r="278" spans="1:15" x14ac:dyDescent="0.25">
      <c r="A278" s="14" t="s">
        <v>519</v>
      </c>
      <c r="B278">
        <v>9.0800000000000006E-2</v>
      </c>
      <c r="C278">
        <v>0.1086</v>
      </c>
      <c r="D278">
        <v>322.26</v>
      </c>
      <c r="E278">
        <v>21.59</v>
      </c>
      <c r="F278">
        <v>1</v>
      </c>
      <c r="G278" s="14" t="s">
        <v>351</v>
      </c>
      <c r="H278">
        <v>3.8988999999999998</v>
      </c>
      <c r="I278">
        <v>60</v>
      </c>
      <c r="J278">
        <v>331.16059999999999</v>
      </c>
      <c r="K278">
        <v>13</v>
      </c>
      <c r="L278">
        <v>961.4</v>
      </c>
      <c r="M278">
        <v>3.3756599999999999</v>
      </c>
      <c r="N278">
        <v>1</v>
      </c>
      <c r="O278">
        <v>0</v>
      </c>
    </row>
    <row r="279" spans="1:15" x14ac:dyDescent="0.25">
      <c r="A279" s="14" t="s">
        <v>520</v>
      </c>
      <c r="B279">
        <v>6.1800000000000001E-2</v>
      </c>
      <c r="C279">
        <v>7.3300000000000004E-2</v>
      </c>
      <c r="D279">
        <v>483.39</v>
      </c>
      <c r="E279">
        <v>29.591000000000001</v>
      </c>
      <c r="F279">
        <v>1</v>
      </c>
      <c r="G279" s="14" t="s">
        <v>224</v>
      </c>
      <c r="H279">
        <v>3.6981999999999999</v>
      </c>
      <c r="I279">
        <v>115</v>
      </c>
      <c r="J279">
        <v>516.77319999999997</v>
      </c>
      <c r="K279">
        <v>21</v>
      </c>
      <c r="L279">
        <v>1601.3</v>
      </c>
      <c r="M279">
        <v>2.4663400000000002</v>
      </c>
      <c r="N279">
        <v>1</v>
      </c>
      <c r="O279">
        <v>0</v>
      </c>
    </row>
    <row r="280" spans="1:15" x14ac:dyDescent="0.25">
      <c r="A280" s="14" t="s">
        <v>521</v>
      </c>
      <c r="B280">
        <v>0.17080000000000001</v>
      </c>
      <c r="C280">
        <v>9999</v>
      </c>
      <c r="D280">
        <v>170.45</v>
      </c>
      <c r="E280">
        <v>18.033999999999999</v>
      </c>
      <c r="F280">
        <v>1</v>
      </c>
      <c r="G280" s="14" t="s">
        <v>297</v>
      </c>
      <c r="H280">
        <v>3.0074000000000001</v>
      </c>
      <c r="I280">
        <v>56</v>
      </c>
      <c r="J280">
        <v>193.03190000000001</v>
      </c>
      <c r="K280">
        <v>15</v>
      </c>
      <c r="L280">
        <v>644.4</v>
      </c>
      <c r="M280">
        <v>2.0015200000000002</v>
      </c>
      <c r="N280">
        <v>1</v>
      </c>
      <c r="O280">
        <v>0</v>
      </c>
    </row>
    <row r="281" spans="1:15" x14ac:dyDescent="0.25">
      <c r="A281" s="14" t="s">
        <v>522</v>
      </c>
      <c r="B281">
        <v>9.0700000000000003E-2</v>
      </c>
      <c r="C281">
        <v>9999</v>
      </c>
      <c r="D281">
        <v>322.26</v>
      </c>
      <c r="E281">
        <v>24.257000000000001</v>
      </c>
      <c r="F281">
        <v>1</v>
      </c>
      <c r="G281" s="14" t="s">
        <v>297</v>
      </c>
      <c r="H281">
        <v>4.5872000000000002</v>
      </c>
      <c r="I281">
        <v>102</v>
      </c>
      <c r="J281">
        <v>363.99930000000001</v>
      </c>
      <c r="K281">
        <v>12</v>
      </c>
      <c r="L281">
        <v>1217.3</v>
      </c>
      <c r="M281">
        <v>2.7559</v>
      </c>
      <c r="N281">
        <v>1</v>
      </c>
      <c r="O281">
        <v>0</v>
      </c>
    </row>
    <row r="282" spans="1:15" x14ac:dyDescent="0.25">
      <c r="A282" s="14" t="s">
        <v>523</v>
      </c>
      <c r="B282">
        <v>0.65059999999999996</v>
      </c>
      <c r="C282">
        <v>0.77800000000000002</v>
      </c>
      <c r="D282">
        <v>42.41</v>
      </c>
      <c r="E282">
        <v>8.9920000000000009</v>
      </c>
      <c r="F282">
        <v>1</v>
      </c>
      <c r="G282" s="14" t="s">
        <v>331</v>
      </c>
      <c r="H282">
        <v>2.9996999999999998</v>
      </c>
      <c r="I282">
        <v>16</v>
      </c>
      <c r="J282">
        <v>49.483800000000002</v>
      </c>
      <c r="K282">
        <v>6</v>
      </c>
      <c r="L282">
        <v>163</v>
      </c>
      <c r="M282">
        <v>2.9997400000000001</v>
      </c>
      <c r="N282">
        <v>1</v>
      </c>
      <c r="O282">
        <v>0</v>
      </c>
    </row>
    <row r="283" spans="1:15" x14ac:dyDescent="0.25">
      <c r="A283" s="14" t="s">
        <v>524</v>
      </c>
      <c r="B283">
        <v>8.9499999999999996E-2</v>
      </c>
      <c r="C283">
        <v>9999</v>
      </c>
      <c r="D283">
        <v>322.26</v>
      </c>
      <c r="E283">
        <v>25.882999999999999</v>
      </c>
      <c r="F283">
        <v>1</v>
      </c>
      <c r="G283" s="14" t="s">
        <v>209</v>
      </c>
      <c r="H283">
        <v>3.6981999999999999</v>
      </c>
      <c r="I283">
        <v>137</v>
      </c>
      <c r="J283">
        <v>397.03149999999999</v>
      </c>
      <c r="K283">
        <v>18</v>
      </c>
      <c r="L283">
        <v>1477.7</v>
      </c>
      <c r="M283">
        <v>3.6982400000000002</v>
      </c>
      <c r="N283">
        <v>1</v>
      </c>
      <c r="O283">
        <v>0</v>
      </c>
    </row>
    <row r="284" spans="1:15" x14ac:dyDescent="0.25">
      <c r="A284" s="14" t="s">
        <v>525</v>
      </c>
      <c r="B284">
        <v>0.36399999999999999</v>
      </c>
      <c r="C284">
        <v>0.42380000000000001</v>
      </c>
      <c r="D284">
        <v>84.82</v>
      </c>
      <c r="E284">
        <v>14.757</v>
      </c>
      <c r="F284">
        <v>1</v>
      </c>
      <c r="G284" s="14" t="s">
        <v>331</v>
      </c>
      <c r="H284">
        <v>2.9996999999999998</v>
      </c>
      <c r="I284">
        <v>32</v>
      </c>
      <c r="J284">
        <v>98.967500000000001</v>
      </c>
      <c r="K284">
        <v>6</v>
      </c>
      <c r="L284">
        <v>342.6</v>
      </c>
      <c r="M284">
        <v>2.9997400000000001</v>
      </c>
      <c r="N284">
        <v>1</v>
      </c>
      <c r="O284">
        <v>0</v>
      </c>
    </row>
    <row r="285" spans="1:15" x14ac:dyDescent="0.25">
      <c r="A285" s="14" t="s">
        <v>526</v>
      </c>
      <c r="B285">
        <v>9.0700000000000003E-2</v>
      </c>
      <c r="C285">
        <v>0.1081</v>
      </c>
      <c r="D285">
        <v>322.26</v>
      </c>
      <c r="E285">
        <v>24.815999999999999</v>
      </c>
      <c r="F285">
        <v>1</v>
      </c>
      <c r="G285" s="14" t="s">
        <v>297</v>
      </c>
      <c r="H285">
        <v>4.1351000000000004</v>
      </c>
      <c r="I285">
        <v>101</v>
      </c>
      <c r="J285">
        <v>364.06380000000001</v>
      </c>
      <c r="K285">
        <v>15</v>
      </c>
      <c r="L285">
        <v>1219.0999999999999</v>
      </c>
      <c r="M285">
        <v>2.7559</v>
      </c>
      <c r="N285">
        <v>1</v>
      </c>
      <c r="O285">
        <v>0</v>
      </c>
    </row>
    <row r="286" spans="1:15" x14ac:dyDescent="0.25">
      <c r="A286" s="14" t="s">
        <v>527</v>
      </c>
      <c r="B286">
        <v>4.7800000000000002E-2</v>
      </c>
      <c r="C286">
        <v>9999</v>
      </c>
      <c r="D286">
        <v>644.52</v>
      </c>
      <c r="E286">
        <v>33.146999999999998</v>
      </c>
      <c r="F286">
        <v>1</v>
      </c>
      <c r="G286" s="14" t="s">
        <v>241</v>
      </c>
      <c r="H286">
        <v>4.1426999999999996</v>
      </c>
      <c r="I286">
        <v>140</v>
      </c>
      <c r="J286">
        <v>677.61149999999998</v>
      </c>
      <c r="K286">
        <v>21</v>
      </c>
      <c r="L286">
        <v>2041.8</v>
      </c>
      <c r="M286">
        <v>2.4561799999999998</v>
      </c>
      <c r="N286">
        <v>1</v>
      </c>
      <c r="O286">
        <v>0</v>
      </c>
    </row>
    <row r="287" spans="1:15" x14ac:dyDescent="0.25">
      <c r="A287" s="14" t="s">
        <v>528</v>
      </c>
      <c r="B287">
        <v>4.6399999999999997E-2</v>
      </c>
      <c r="C287">
        <v>5.5199999999999999E-2</v>
      </c>
      <c r="D287">
        <v>644.52</v>
      </c>
      <c r="E287">
        <v>30.556000000000001</v>
      </c>
      <c r="F287">
        <v>1</v>
      </c>
      <c r="G287" s="14" t="s">
        <v>209</v>
      </c>
      <c r="H287">
        <v>5.2298999999999998</v>
      </c>
      <c r="I287">
        <v>140</v>
      </c>
      <c r="J287">
        <v>677.74059999999997</v>
      </c>
      <c r="K287">
        <v>14</v>
      </c>
      <c r="L287">
        <v>2041.8</v>
      </c>
      <c r="M287">
        <v>2.4561799999999998</v>
      </c>
      <c r="N287">
        <v>1</v>
      </c>
      <c r="O287">
        <v>0</v>
      </c>
    </row>
    <row r="288" spans="1:15" x14ac:dyDescent="0.25">
      <c r="A288" s="14" t="s">
        <v>529</v>
      </c>
      <c r="B288">
        <v>6.0900000000000003E-2</v>
      </c>
      <c r="C288">
        <v>7.2700000000000001E-2</v>
      </c>
      <c r="D288">
        <v>483.39</v>
      </c>
      <c r="E288">
        <v>30.378</v>
      </c>
      <c r="F288">
        <v>1</v>
      </c>
      <c r="G288" s="14" t="s">
        <v>297</v>
      </c>
      <c r="H288">
        <v>5.0648</v>
      </c>
      <c r="I288">
        <v>149</v>
      </c>
      <c r="J288">
        <v>546.1925</v>
      </c>
      <c r="K288">
        <v>15</v>
      </c>
      <c r="L288">
        <v>1828.9</v>
      </c>
      <c r="M288">
        <v>3.3756599999999999</v>
      </c>
      <c r="N288">
        <v>1</v>
      </c>
      <c r="O288">
        <v>0</v>
      </c>
    </row>
    <row r="289" spans="1:15" x14ac:dyDescent="0.25">
      <c r="A289" s="14" t="s">
        <v>530</v>
      </c>
      <c r="B289">
        <v>8.8400000000000006E-2</v>
      </c>
      <c r="C289">
        <v>0.10539999999999999</v>
      </c>
      <c r="D289">
        <v>322.26</v>
      </c>
      <c r="E289">
        <v>24.815999999999999</v>
      </c>
      <c r="F289">
        <v>1</v>
      </c>
      <c r="G289" s="14" t="s">
        <v>297</v>
      </c>
      <c r="H289">
        <v>4.1351000000000004</v>
      </c>
      <c r="I289">
        <v>98</v>
      </c>
      <c r="J289">
        <v>364.06380000000001</v>
      </c>
      <c r="K289">
        <v>15</v>
      </c>
      <c r="L289">
        <v>1169.0999999999999</v>
      </c>
      <c r="M289">
        <v>0.46989999999999998</v>
      </c>
      <c r="N289">
        <v>1</v>
      </c>
      <c r="O289">
        <v>0</v>
      </c>
    </row>
    <row r="290" spans="1:15" x14ac:dyDescent="0.25">
      <c r="A290" s="14" t="s">
        <v>531</v>
      </c>
      <c r="B290">
        <v>3.49E-2</v>
      </c>
      <c r="C290">
        <v>9999</v>
      </c>
      <c r="D290">
        <v>901.93</v>
      </c>
      <c r="E290">
        <v>38.887</v>
      </c>
      <c r="F290">
        <v>1</v>
      </c>
      <c r="G290" s="14" t="s">
        <v>532</v>
      </c>
      <c r="H290">
        <v>4.8616000000000001</v>
      </c>
      <c r="I290">
        <v>194</v>
      </c>
      <c r="J290">
        <v>946.44970000000001</v>
      </c>
      <c r="K290">
        <v>21</v>
      </c>
      <c r="L290">
        <v>2858.8</v>
      </c>
      <c r="M290">
        <v>2.9057599999999999</v>
      </c>
      <c r="N290">
        <v>1</v>
      </c>
      <c r="O290">
        <v>0</v>
      </c>
    </row>
    <row r="291" spans="1:15" x14ac:dyDescent="0.25">
      <c r="A291" s="14" t="s">
        <v>533</v>
      </c>
      <c r="B291">
        <v>4.5999999999999999E-2</v>
      </c>
      <c r="C291">
        <v>9999</v>
      </c>
      <c r="D291">
        <v>644.52</v>
      </c>
      <c r="E291">
        <v>40.615000000000002</v>
      </c>
      <c r="F291">
        <v>1</v>
      </c>
      <c r="G291" s="14" t="s">
        <v>297</v>
      </c>
      <c r="H291">
        <v>4.1351000000000004</v>
      </c>
      <c r="I291">
        <v>202</v>
      </c>
      <c r="J291">
        <v>728.12760000000003</v>
      </c>
      <c r="K291">
        <v>24</v>
      </c>
      <c r="L291">
        <v>2437.6</v>
      </c>
      <c r="M291">
        <v>4.1351199999999997</v>
      </c>
      <c r="N291">
        <v>1</v>
      </c>
      <c r="O291">
        <v>0</v>
      </c>
    </row>
    <row r="292" spans="1:15" x14ac:dyDescent="0.25">
      <c r="A292" s="14" t="s">
        <v>534</v>
      </c>
      <c r="B292">
        <v>2.4500000000000001E-2</v>
      </c>
      <c r="C292">
        <v>2.8500000000000001E-2</v>
      </c>
      <c r="D292">
        <v>1331.25</v>
      </c>
      <c r="E292">
        <v>44.755000000000003</v>
      </c>
      <c r="F292">
        <v>1</v>
      </c>
      <c r="G292" s="14" t="s">
        <v>408</v>
      </c>
      <c r="H292">
        <v>5.1459999999999999</v>
      </c>
      <c r="I292">
        <v>331</v>
      </c>
      <c r="J292">
        <v>1436.6423</v>
      </c>
      <c r="K292">
        <v>22</v>
      </c>
      <c r="L292">
        <v>4535.8999999999996</v>
      </c>
      <c r="M292">
        <v>2.6974800000000001</v>
      </c>
      <c r="N292">
        <v>1</v>
      </c>
      <c r="O292">
        <v>0</v>
      </c>
    </row>
    <row r="293" spans="1:15" x14ac:dyDescent="0.25">
      <c r="A293" s="14" t="s">
        <v>535</v>
      </c>
      <c r="B293">
        <v>8.8999999999999996E-2</v>
      </c>
      <c r="C293">
        <v>0.1067</v>
      </c>
      <c r="D293">
        <v>322.26</v>
      </c>
      <c r="E293">
        <v>22.606000000000002</v>
      </c>
      <c r="F293">
        <v>1</v>
      </c>
      <c r="G293" s="14" t="s">
        <v>536</v>
      </c>
      <c r="H293">
        <v>4.6482000000000001</v>
      </c>
      <c r="I293">
        <v>102</v>
      </c>
      <c r="J293">
        <v>364.06380000000001</v>
      </c>
      <c r="K293">
        <v>11</v>
      </c>
      <c r="L293">
        <v>1214.3</v>
      </c>
      <c r="M293">
        <v>2.7559</v>
      </c>
      <c r="N293">
        <v>1</v>
      </c>
      <c r="O293">
        <v>0</v>
      </c>
    </row>
    <row r="294" spans="1:15" x14ac:dyDescent="0.25">
      <c r="A294" s="14" t="s">
        <v>537</v>
      </c>
      <c r="B294">
        <v>7.7799999999999994E-2</v>
      </c>
      <c r="C294">
        <v>9.2799999999999994E-2</v>
      </c>
      <c r="D294">
        <v>362.8</v>
      </c>
      <c r="E294">
        <v>26.695</v>
      </c>
      <c r="F294">
        <v>1</v>
      </c>
      <c r="G294" s="14" t="s">
        <v>236</v>
      </c>
      <c r="H294">
        <v>4.2138999999999998</v>
      </c>
      <c r="I294">
        <v>122</v>
      </c>
      <c r="J294">
        <v>421.6121</v>
      </c>
      <c r="K294">
        <v>16</v>
      </c>
      <c r="L294">
        <v>1394.9</v>
      </c>
      <c r="M294">
        <v>3.2766000000000002</v>
      </c>
      <c r="N294">
        <v>1</v>
      </c>
      <c r="O294">
        <v>0</v>
      </c>
    </row>
    <row r="295" spans="1:15" x14ac:dyDescent="0.25">
      <c r="A295" s="14" t="s">
        <v>538</v>
      </c>
      <c r="B295">
        <v>4.7100000000000003E-2</v>
      </c>
      <c r="C295">
        <v>5.6099999999999997E-2</v>
      </c>
      <c r="D295">
        <v>625.07000000000005</v>
      </c>
      <c r="E295">
        <v>31.623000000000001</v>
      </c>
      <c r="F295">
        <v>1</v>
      </c>
      <c r="G295" s="14" t="s">
        <v>255</v>
      </c>
      <c r="H295">
        <v>4.5770999999999997</v>
      </c>
      <c r="I295">
        <v>191</v>
      </c>
      <c r="J295">
        <v>704.83730000000003</v>
      </c>
      <c r="K295">
        <v>16</v>
      </c>
      <c r="L295">
        <v>2360.1999999999998</v>
      </c>
      <c r="M295">
        <v>2.3113999999999999</v>
      </c>
      <c r="N295">
        <v>1</v>
      </c>
      <c r="O295">
        <v>0</v>
      </c>
    </row>
    <row r="296" spans="1:15" x14ac:dyDescent="0.25">
      <c r="A296" s="14" t="s">
        <v>539</v>
      </c>
      <c r="B296">
        <v>8.1500000000000003E-2</v>
      </c>
      <c r="C296">
        <v>8.0199999999999994E-2</v>
      </c>
      <c r="D296">
        <v>417.29</v>
      </c>
      <c r="E296">
        <v>28.574999999999999</v>
      </c>
      <c r="F296">
        <v>1</v>
      </c>
      <c r="G296" s="14" t="s">
        <v>248</v>
      </c>
      <c r="H296">
        <v>3.1800999999999999</v>
      </c>
      <c r="I296">
        <v>130</v>
      </c>
      <c r="J296">
        <v>482.96679999999998</v>
      </c>
      <c r="K296">
        <v>24</v>
      </c>
      <c r="L296">
        <v>1618.9</v>
      </c>
      <c r="M296">
        <v>3.1800799999999998</v>
      </c>
      <c r="N296">
        <v>1</v>
      </c>
      <c r="O296">
        <v>0</v>
      </c>
    </row>
    <row r="297" spans="1:15" x14ac:dyDescent="0.25">
      <c r="A297" s="14" t="s">
        <v>540</v>
      </c>
      <c r="B297">
        <v>6.4500000000000002E-2</v>
      </c>
      <c r="C297">
        <v>7.6700000000000004E-2</v>
      </c>
      <c r="D297">
        <v>456.03</v>
      </c>
      <c r="E297">
        <v>28.727</v>
      </c>
      <c r="F297">
        <v>1</v>
      </c>
      <c r="G297" s="14" t="s">
        <v>224</v>
      </c>
      <c r="H297">
        <v>3.5916000000000001</v>
      </c>
      <c r="I297">
        <v>107</v>
      </c>
      <c r="J297">
        <v>487.41840000000002</v>
      </c>
      <c r="K297">
        <v>21</v>
      </c>
      <c r="L297">
        <v>1471.6</v>
      </c>
      <c r="M297">
        <v>2.3952200000000001</v>
      </c>
      <c r="N297">
        <v>1</v>
      </c>
      <c r="O297">
        <v>0</v>
      </c>
    </row>
    <row r="298" spans="1:15" x14ac:dyDescent="0.25">
      <c r="A298" s="14" t="s">
        <v>541</v>
      </c>
      <c r="B298">
        <v>3.6299999999999999E-2</v>
      </c>
      <c r="C298">
        <v>4.2900000000000001E-2</v>
      </c>
      <c r="D298">
        <v>839.8</v>
      </c>
      <c r="E298">
        <v>35.204000000000001</v>
      </c>
      <c r="F298">
        <v>1</v>
      </c>
      <c r="G298" s="14" t="s">
        <v>243</v>
      </c>
      <c r="H298">
        <v>5.4508000000000001</v>
      </c>
      <c r="I298">
        <v>196</v>
      </c>
      <c r="J298">
        <v>898.06269999999995</v>
      </c>
      <c r="K298">
        <v>16</v>
      </c>
      <c r="L298">
        <v>2779.9</v>
      </c>
      <c r="M298">
        <v>3.2511999999999999</v>
      </c>
      <c r="N298">
        <v>1</v>
      </c>
      <c r="O298">
        <v>0</v>
      </c>
    </row>
    <row r="299" spans="1:15" x14ac:dyDescent="0.25">
      <c r="A299" s="14" t="s">
        <v>542</v>
      </c>
      <c r="B299">
        <v>0.8407</v>
      </c>
      <c r="C299">
        <v>1.0818000000000001</v>
      </c>
      <c r="D299">
        <v>33.619999999999997</v>
      </c>
      <c r="E299">
        <v>8.2550000000000008</v>
      </c>
      <c r="F299">
        <v>1</v>
      </c>
      <c r="G299" s="14" t="s">
        <v>493</v>
      </c>
      <c r="H299">
        <v>2.4740000000000002</v>
      </c>
      <c r="I299">
        <v>16</v>
      </c>
      <c r="J299">
        <v>42.1935</v>
      </c>
      <c r="K299">
        <v>7</v>
      </c>
      <c r="L299">
        <v>158.80000000000001</v>
      </c>
      <c r="M299">
        <v>3.2994599999999998</v>
      </c>
      <c r="N299">
        <v>1</v>
      </c>
      <c r="O299">
        <v>0</v>
      </c>
    </row>
    <row r="300" spans="1:15" x14ac:dyDescent="0.25">
      <c r="A300" s="14" t="s">
        <v>543</v>
      </c>
      <c r="B300">
        <v>6.0999999999999999E-2</v>
      </c>
      <c r="C300">
        <v>7.2499999999999995E-2</v>
      </c>
      <c r="D300">
        <v>483.39</v>
      </c>
      <c r="E300">
        <v>29.591000000000001</v>
      </c>
      <c r="F300">
        <v>1</v>
      </c>
      <c r="G300" s="14" t="s">
        <v>224</v>
      </c>
      <c r="H300">
        <v>3.6981999999999999</v>
      </c>
      <c r="I300">
        <v>113</v>
      </c>
      <c r="J300">
        <v>516.77319999999997</v>
      </c>
      <c r="K300">
        <v>21</v>
      </c>
      <c r="L300">
        <v>1561.1</v>
      </c>
      <c r="M300">
        <v>2.4663400000000002</v>
      </c>
      <c r="N300">
        <v>1</v>
      </c>
      <c r="O300">
        <v>0</v>
      </c>
    </row>
    <row r="301" spans="1:15" x14ac:dyDescent="0.25">
      <c r="A301" s="14" t="s">
        <v>544</v>
      </c>
      <c r="B301">
        <v>6.4600000000000005E-2</v>
      </c>
      <c r="C301">
        <v>9999</v>
      </c>
      <c r="D301">
        <v>456.03</v>
      </c>
      <c r="E301">
        <v>29.515000000000001</v>
      </c>
      <c r="F301">
        <v>1</v>
      </c>
      <c r="G301" s="14" t="s">
        <v>297</v>
      </c>
      <c r="H301">
        <v>4.9173999999999998</v>
      </c>
      <c r="I301">
        <v>141</v>
      </c>
      <c r="J301">
        <v>514.90219999999999</v>
      </c>
      <c r="K301">
        <v>15</v>
      </c>
      <c r="L301">
        <v>1724.8</v>
      </c>
      <c r="M301">
        <v>3.2791399999999999</v>
      </c>
      <c r="N301">
        <v>1</v>
      </c>
      <c r="O301">
        <v>0</v>
      </c>
    </row>
    <row r="302" spans="1:15" x14ac:dyDescent="0.25">
      <c r="A302" s="14" t="s">
        <v>545</v>
      </c>
      <c r="B302">
        <v>7.9500000000000001E-2</v>
      </c>
      <c r="C302">
        <v>9.5100000000000004E-2</v>
      </c>
      <c r="D302">
        <v>362.54</v>
      </c>
      <c r="E302">
        <v>27.457000000000001</v>
      </c>
      <c r="F302">
        <v>1</v>
      </c>
      <c r="G302" s="14" t="s">
        <v>245</v>
      </c>
      <c r="H302">
        <v>3.9218000000000002</v>
      </c>
      <c r="I302">
        <v>154</v>
      </c>
      <c r="J302">
        <v>444.90230000000003</v>
      </c>
      <c r="K302">
        <v>18</v>
      </c>
      <c r="L302">
        <v>1651.9</v>
      </c>
      <c r="M302">
        <v>2.3520400000000001</v>
      </c>
      <c r="N302">
        <v>1</v>
      </c>
      <c r="O302">
        <v>0</v>
      </c>
    </row>
    <row r="303" spans="1:15" x14ac:dyDescent="0.25">
      <c r="A303" s="14" t="s">
        <v>546</v>
      </c>
      <c r="B303">
        <v>0.45910000000000001</v>
      </c>
      <c r="C303">
        <v>0.54669999999999996</v>
      </c>
      <c r="D303">
        <v>67.239999999999995</v>
      </c>
      <c r="E303">
        <v>13.132</v>
      </c>
      <c r="F303">
        <v>1</v>
      </c>
      <c r="G303" s="14" t="s">
        <v>331</v>
      </c>
      <c r="H303">
        <v>2.6720999999999999</v>
      </c>
      <c r="I303">
        <v>25</v>
      </c>
      <c r="J303">
        <v>78.451499999999996</v>
      </c>
      <c r="K303">
        <v>6</v>
      </c>
      <c r="L303">
        <v>271.89999999999998</v>
      </c>
      <c r="M303">
        <v>2.6720799999999998</v>
      </c>
      <c r="N303">
        <v>1</v>
      </c>
      <c r="O303">
        <v>0</v>
      </c>
    </row>
    <row r="304" spans="1:15" x14ac:dyDescent="0.25">
      <c r="A304" s="14" t="s">
        <v>547</v>
      </c>
      <c r="B304">
        <v>0.82079999999999997</v>
      </c>
      <c r="C304">
        <v>0.98240000000000005</v>
      </c>
      <c r="D304">
        <v>33.64</v>
      </c>
      <c r="E304">
        <v>8.0259999999999998</v>
      </c>
      <c r="F304">
        <v>1</v>
      </c>
      <c r="G304" s="14" t="s">
        <v>331</v>
      </c>
      <c r="H304">
        <v>2.6720999999999999</v>
      </c>
      <c r="I304">
        <v>13</v>
      </c>
      <c r="J304">
        <v>39.225700000000003</v>
      </c>
      <c r="K304">
        <v>6</v>
      </c>
      <c r="L304">
        <v>129.19999999999999</v>
      </c>
      <c r="M304">
        <v>2.6720799999999998</v>
      </c>
      <c r="N304">
        <v>1</v>
      </c>
      <c r="O304">
        <v>0</v>
      </c>
    </row>
    <row r="305" spans="1:15" x14ac:dyDescent="0.25">
      <c r="A305" s="14" t="s">
        <v>548</v>
      </c>
      <c r="B305">
        <v>0.85</v>
      </c>
      <c r="C305">
        <v>1.1023000000000001</v>
      </c>
      <c r="D305">
        <v>33.619999999999997</v>
      </c>
      <c r="E305">
        <v>8.0259999999999998</v>
      </c>
      <c r="F305">
        <v>1</v>
      </c>
      <c r="G305" s="14" t="s">
        <v>331</v>
      </c>
      <c r="H305">
        <v>2.6720999999999999</v>
      </c>
      <c r="I305">
        <v>13</v>
      </c>
      <c r="J305">
        <v>39.225700000000003</v>
      </c>
      <c r="K305">
        <v>6</v>
      </c>
      <c r="L305">
        <v>135.9</v>
      </c>
      <c r="M305">
        <v>2.6720799999999998</v>
      </c>
      <c r="N305">
        <v>1</v>
      </c>
      <c r="O305">
        <v>0</v>
      </c>
    </row>
    <row r="306" spans="1:15" x14ac:dyDescent="0.25">
      <c r="A306" s="14" t="s">
        <v>549</v>
      </c>
      <c r="B306">
        <v>0.22600000000000001</v>
      </c>
      <c r="C306">
        <v>0.26700000000000002</v>
      </c>
      <c r="D306">
        <v>132.1</v>
      </c>
      <c r="E306">
        <v>15.9</v>
      </c>
      <c r="F306">
        <v>1</v>
      </c>
      <c r="G306" s="14" t="s">
        <v>236</v>
      </c>
      <c r="H306">
        <v>2.54</v>
      </c>
      <c r="I306">
        <v>47</v>
      </c>
      <c r="J306">
        <v>152.19319999999999</v>
      </c>
      <c r="K306">
        <v>16</v>
      </c>
      <c r="L306">
        <v>521.5</v>
      </c>
      <c r="M306">
        <v>1.9100999999999999</v>
      </c>
      <c r="N306">
        <v>1</v>
      </c>
      <c r="O306">
        <v>0</v>
      </c>
    </row>
    <row r="307" spans="1:15" x14ac:dyDescent="0.25">
      <c r="A307" s="14" t="s">
        <v>550</v>
      </c>
      <c r="B307">
        <v>0.6754</v>
      </c>
      <c r="C307">
        <v>0.88670000000000004</v>
      </c>
      <c r="D307">
        <v>42.41</v>
      </c>
      <c r="E307">
        <v>8.9920000000000009</v>
      </c>
      <c r="F307">
        <v>1</v>
      </c>
      <c r="G307" s="14" t="s">
        <v>331</v>
      </c>
      <c r="H307">
        <v>2.9996999999999998</v>
      </c>
      <c r="I307">
        <v>16</v>
      </c>
      <c r="J307">
        <v>49.483800000000002</v>
      </c>
      <c r="K307">
        <v>6</v>
      </c>
      <c r="L307">
        <v>171.3</v>
      </c>
      <c r="M307">
        <v>2.9997400000000001</v>
      </c>
      <c r="N307">
        <v>1</v>
      </c>
      <c r="O307">
        <v>0</v>
      </c>
    </row>
    <row r="308" spans="1:15" x14ac:dyDescent="0.25">
      <c r="A308" s="14" t="s">
        <v>551</v>
      </c>
      <c r="B308">
        <v>7.6300000000000007E-2</v>
      </c>
      <c r="C308">
        <v>9.11E-2</v>
      </c>
      <c r="D308">
        <v>362.54</v>
      </c>
      <c r="E308">
        <v>27.457000000000001</v>
      </c>
      <c r="F308">
        <v>1</v>
      </c>
      <c r="G308" s="14" t="s">
        <v>245</v>
      </c>
      <c r="H308">
        <v>3.9218000000000002</v>
      </c>
      <c r="I308">
        <v>149</v>
      </c>
      <c r="J308">
        <v>444.90230000000003</v>
      </c>
      <c r="K308">
        <v>18</v>
      </c>
      <c r="L308">
        <v>1553.6</v>
      </c>
      <c r="M308">
        <v>2.3520400000000001</v>
      </c>
      <c r="N308">
        <v>1</v>
      </c>
      <c r="O308">
        <v>0</v>
      </c>
    </row>
    <row r="309" spans="1:15" x14ac:dyDescent="0.25">
      <c r="A309" s="14" t="s">
        <v>552</v>
      </c>
      <c r="B309">
        <v>7.2099999999999997E-2</v>
      </c>
      <c r="C309">
        <v>9999</v>
      </c>
      <c r="D309">
        <v>402.83</v>
      </c>
      <c r="E309">
        <v>28.956</v>
      </c>
      <c r="F309">
        <v>1</v>
      </c>
      <c r="G309" s="14" t="s">
        <v>209</v>
      </c>
      <c r="H309">
        <v>4.1351000000000004</v>
      </c>
      <c r="I309">
        <v>170</v>
      </c>
      <c r="J309">
        <v>497.03129999999999</v>
      </c>
      <c r="K309">
        <v>18</v>
      </c>
      <c r="L309">
        <v>1854.2</v>
      </c>
      <c r="M309">
        <v>4.1351199999999997</v>
      </c>
      <c r="N309">
        <v>1</v>
      </c>
      <c r="O309">
        <v>0</v>
      </c>
    </row>
    <row r="310" spans="1:15" x14ac:dyDescent="0.25">
      <c r="A310" s="14" t="s">
        <v>553</v>
      </c>
      <c r="B310">
        <v>5.6399999999999999E-2</v>
      </c>
      <c r="C310">
        <v>6.7299999999999999E-2</v>
      </c>
      <c r="D310">
        <v>523.66999999999996</v>
      </c>
      <c r="E310">
        <v>27.661000000000001</v>
      </c>
      <c r="F310">
        <v>1</v>
      </c>
      <c r="G310" s="14" t="s">
        <v>209</v>
      </c>
      <c r="H310">
        <v>4.7141999999999999</v>
      </c>
      <c r="I310">
        <v>114</v>
      </c>
      <c r="J310">
        <v>550.57950000000005</v>
      </c>
      <c r="K310">
        <v>14</v>
      </c>
      <c r="L310">
        <v>1659.3</v>
      </c>
      <c r="M310">
        <v>2.2123400000000002</v>
      </c>
      <c r="N310">
        <v>1</v>
      </c>
      <c r="O310">
        <v>0</v>
      </c>
    </row>
    <row r="311" spans="1:15" x14ac:dyDescent="0.25">
      <c r="A311" s="14" t="s">
        <v>554</v>
      </c>
      <c r="B311">
        <v>3.6499999999999998E-2</v>
      </c>
      <c r="C311">
        <v>4.1399999999999999E-2</v>
      </c>
      <c r="D311">
        <v>935.98</v>
      </c>
      <c r="E311">
        <v>42.798999999999999</v>
      </c>
      <c r="F311">
        <v>1</v>
      </c>
      <c r="G311" s="14" t="s">
        <v>211</v>
      </c>
      <c r="H311">
        <v>4.7497999999999996</v>
      </c>
      <c r="I311">
        <v>277</v>
      </c>
      <c r="J311">
        <v>1077.9978000000001</v>
      </c>
      <c r="K311">
        <v>24</v>
      </c>
      <c r="L311">
        <v>3600</v>
      </c>
      <c r="M311">
        <v>2.8498800000000002</v>
      </c>
      <c r="N311">
        <v>1</v>
      </c>
      <c r="O311">
        <v>0</v>
      </c>
    </row>
    <row r="312" spans="1:15" x14ac:dyDescent="0.25">
      <c r="A312" s="14" t="s">
        <v>555</v>
      </c>
      <c r="B312">
        <v>4.5100000000000001E-2</v>
      </c>
      <c r="C312">
        <v>9999</v>
      </c>
      <c r="D312">
        <v>684.81</v>
      </c>
      <c r="E312">
        <v>33.884</v>
      </c>
      <c r="F312">
        <v>1</v>
      </c>
      <c r="G312" s="14" t="s">
        <v>241</v>
      </c>
      <c r="H312">
        <v>4.2671999999999999</v>
      </c>
      <c r="I312">
        <v>149</v>
      </c>
      <c r="J312">
        <v>719.99860000000001</v>
      </c>
      <c r="K312">
        <v>21</v>
      </c>
      <c r="L312">
        <v>2169.6999999999998</v>
      </c>
      <c r="M312">
        <v>2.5323799999999999</v>
      </c>
      <c r="N312">
        <v>1</v>
      </c>
      <c r="O312">
        <v>0</v>
      </c>
    </row>
    <row r="313" spans="1:15" x14ac:dyDescent="0.25">
      <c r="A313" s="14" t="s">
        <v>556</v>
      </c>
      <c r="B313">
        <v>3.8399999999999997E-2</v>
      </c>
      <c r="C313">
        <v>4.5600000000000002E-2</v>
      </c>
      <c r="D313">
        <v>776.92</v>
      </c>
      <c r="E313">
        <v>35.103000000000002</v>
      </c>
      <c r="F313">
        <v>1</v>
      </c>
      <c r="G313" s="14" t="s">
        <v>269</v>
      </c>
      <c r="H313">
        <v>5.0368000000000004</v>
      </c>
      <c r="I313">
        <v>237</v>
      </c>
      <c r="J313">
        <v>875.54660000000001</v>
      </c>
      <c r="K313">
        <v>17</v>
      </c>
      <c r="L313">
        <v>2928.7</v>
      </c>
      <c r="M313">
        <v>2.5704799999999999</v>
      </c>
      <c r="N313">
        <v>1</v>
      </c>
      <c r="O313">
        <v>0</v>
      </c>
    </row>
    <row r="314" spans="1:15" x14ac:dyDescent="0.25">
      <c r="A314" s="14" t="s">
        <v>557</v>
      </c>
      <c r="B314">
        <v>5.8000000000000003E-2</v>
      </c>
      <c r="C314">
        <v>9999</v>
      </c>
      <c r="D314">
        <v>523.66999999999996</v>
      </c>
      <c r="E314">
        <v>30.099</v>
      </c>
      <c r="F314">
        <v>1</v>
      </c>
      <c r="G314" s="14" t="s">
        <v>241</v>
      </c>
      <c r="H314">
        <v>3.7616999999999998</v>
      </c>
      <c r="I314">
        <v>115</v>
      </c>
      <c r="J314">
        <v>550.57950000000005</v>
      </c>
      <c r="K314">
        <v>21</v>
      </c>
      <c r="L314">
        <v>1659.3</v>
      </c>
      <c r="M314">
        <v>2.2123400000000002</v>
      </c>
      <c r="N314">
        <v>1</v>
      </c>
      <c r="O314">
        <v>0</v>
      </c>
    </row>
    <row r="315" spans="1:15" x14ac:dyDescent="0.25">
      <c r="A315" s="14" t="s">
        <v>558</v>
      </c>
      <c r="B315">
        <v>5.7500000000000002E-2</v>
      </c>
      <c r="C315">
        <v>9999</v>
      </c>
      <c r="D315">
        <v>523.66999999999996</v>
      </c>
      <c r="E315">
        <v>30.556000000000001</v>
      </c>
      <c r="F315">
        <v>1</v>
      </c>
      <c r="G315" s="14" t="s">
        <v>241</v>
      </c>
      <c r="H315">
        <v>3.9853000000000001</v>
      </c>
      <c r="I315">
        <v>113</v>
      </c>
      <c r="J315">
        <v>550.90210000000002</v>
      </c>
      <c r="K315">
        <v>21</v>
      </c>
      <c r="L315">
        <v>1659.9</v>
      </c>
      <c r="M315">
        <v>2.21488</v>
      </c>
      <c r="N315">
        <v>1</v>
      </c>
      <c r="O315">
        <v>0</v>
      </c>
    </row>
    <row r="316" spans="1:15" x14ac:dyDescent="0.25">
      <c r="A316" s="14" t="s">
        <v>559</v>
      </c>
      <c r="B316">
        <v>9.1800000000000007E-2</v>
      </c>
      <c r="C316">
        <v>0.1096</v>
      </c>
      <c r="D316">
        <v>306.55</v>
      </c>
      <c r="E316">
        <v>24.536000000000001</v>
      </c>
      <c r="F316">
        <v>1</v>
      </c>
      <c r="G316" s="14" t="s">
        <v>236</v>
      </c>
      <c r="H316">
        <v>3.8734999999999999</v>
      </c>
      <c r="I316">
        <v>105</v>
      </c>
      <c r="J316">
        <v>356.25740000000002</v>
      </c>
      <c r="K316">
        <v>16</v>
      </c>
      <c r="L316">
        <v>1178.8</v>
      </c>
      <c r="M316">
        <v>3.0124399999999998</v>
      </c>
      <c r="N316">
        <v>1</v>
      </c>
      <c r="O316">
        <v>0</v>
      </c>
    </row>
    <row r="317" spans="1:15" x14ac:dyDescent="0.25">
      <c r="A317" s="14" t="s">
        <v>560</v>
      </c>
      <c r="B317">
        <v>0.79849999999999999</v>
      </c>
      <c r="C317">
        <v>0.95499999999999996</v>
      </c>
      <c r="D317">
        <v>33.64</v>
      </c>
      <c r="E317">
        <v>8.2550000000000008</v>
      </c>
      <c r="F317">
        <v>1</v>
      </c>
      <c r="G317" s="14" t="s">
        <v>493</v>
      </c>
      <c r="H317">
        <v>2.4740000000000002</v>
      </c>
      <c r="I317">
        <v>16</v>
      </c>
      <c r="J317">
        <v>42.1935</v>
      </c>
      <c r="K317">
        <v>7</v>
      </c>
      <c r="L317">
        <v>148.69999999999999</v>
      </c>
      <c r="M317">
        <v>3.2994599999999998</v>
      </c>
      <c r="N317">
        <v>1</v>
      </c>
      <c r="O317">
        <v>0</v>
      </c>
    </row>
    <row r="318" spans="1:15" x14ac:dyDescent="0.25">
      <c r="A318" s="14" t="s">
        <v>561</v>
      </c>
      <c r="B318">
        <v>7.3899999999999993E-2</v>
      </c>
      <c r="C318">
        <v>8.7599999999999997E-2</v>
      </c>
      <c r="D318">
        <v>402.83</v>
      </c>
      <c r="E318">
        <v>27</v>
      </c>
      <c r="F318">
        <v>1</v>
      </c>
      <c r="G318" s="14" t="s">
        <v>224</v>
      </c>
      <c r="H318">
        <v>3.3757000000000001</v>
      </c>
      <c r="I318">
        <v>98</v>
      </c>
      <c r="J318">
        <v>430.57979999999998</v>
      </c>
      <c r="K318">
        <v>21</v>
      </c>
      <c r="L318">
        <v>1333.1</v>
      </c>
      <c r="M318">
        <v>2.2504400000000002</v>
      </c>
      <c r="N318">
        <v>1</v>
      </c>
      <c r="O318">
        <v>0</v>
      </c>
    </row>
    <row r="319" spans="1:15" x14ac:dyDescent="0.25">
      <c r="A319" s="14" t="s">
        <v>562</v>
      </c>
      <c r="B319">
        <v>4.1799999999999997E-2</v>
      </c>
      <c r="C319">
        <v>9999</v>
      </c>
      <c r="D319">
        <v>725.09</v>
      </c>
      <c r="E319">
        <v>36.779000000000003</v>
      </c>
      <c r="F319">
        <v>1</v>
      </c>
      <c r="G319" s="14" t="s">
        <v>211</v>
      </c>
      <c r="H319">
        <v>4.0869</v>
      </c>
      <c r="I319">
        <v>221</v>
      </c>
      <c r="J319">
        <v>817.41769999999997</v>
      </c>
      <c r="K319">
        <v>24</v>
      </c>
      <c r="L319">
        <v>2730.8</v>
      </c>
      <c r="M319">
        <v>2.4815800000000001</v>
      </c>
      <c r="N319">
        <v>1</v>
      </c>
      <c r="O319">
        <v>0</v>
      </c>
    </row>
    <row r="320" spans="1:15" x14ac:dyDescent="0.25">
      <c r="A320" s="14" t="s">
        <v>563</v>
      </c>
      <c r="B320">
        <v>4.0899999999999999E-2</v>
      </c>
      <c r="C320">
        <v>4.8300000000000003E-2</v>
      </c>
      <c r="D320">
        <v>725.09</v>
      </c>
      <c r="E320">
        <v>37.210999999999999</v>
      </c>
      <c r="F320">
        <v>1</v>
      </c>
      <c r="G320" s="14" t="s">
        <v>211</v>
      </c>
      <c r="H320">
        <v>4.1351000000000004</v>
      </c>
      <c r="I320">
        <v>212</v>
      </c>
      <c r="J320">
        <v>817.41769999999997</v>
      </c>
      <c r="K320">
        <v>24</v>
      </c>
      <c r="L320">
        <v>2628.1</v>
      </c>
      <c r="M320">
        <v>2.4815800000000001</v>
      </c>
      <c r="N320">
        <v>1</v>
      </c>
      <c r="O320">
        <v>0</v>
      </c>
    </row>
    <row r="321" spans="1:15" x14ac:dyDescent="0.25">
      <c r="A321" s="14" t="s">
        <v>564</v>
      </c>
      <c r="B321">
        <v>6.13E-2</v>
      </c>
      <c r="C321">
        <v>7.3000000000000001E-3</v>
      </c>
      <c r="D321">
        <v>483.39</v>
      </c>
      <c r="E321">
        <v>34.213999999999999</v>
      </c>
      <c r="F321">
        <v>1</v>
      </c>
      <c r="G321" s="14" t="s">
        <v>219</v>
      </c>
      <c r="H321">
        <v>3.9218000000000002</v>
      </c>
      <c r="I321">
        <v>117</v>
      </c>
      <c r="J321">
        <v>516.70860000000005</v>
      </c>
      <c r="K321">
        <v>13</v>
      </c>
      <c r="L321">
        <v>1598.9</v>
      </c>
      <c r="M321">
        <v>1.74244</v>
      </c>
      <c r="N321">
        <v>1</v>
      </c>
      <c r="O321">
        <v>0</v>
      </c>
    </row>
    <row r="322" spans="1:15" x14ac:dyDescent="0.25">
      <c r="A322" s="14" t="s">
        <v>565</v>
      </c>
      <c r="B322">
        <v>9.3799999999999994E-2</v>
      </c>
      <c r="C322">
        <v>0.1125</v>
      </c>
      <c r="D322">
        <v>306.55</v>
      </c>
      <c r="E322">
        <v>25.248000000000001</v>
      </c>
      <c r="F322">
        <v>1</v>
      </c>
      <c r="G322" s="14" t="s">
        <v>245</v>
      </c>
      <c r="H322">
        <v>3.6067999999999998</v>
      </c>
      <c r="I322">
        <v>133</v>
      </c>
      <c r="J322">
        <v>376.38630000000001</v>
      </c>
      <c r="K322">
        <v>18</v>
      </c>
      <c r="L322">
        <v>1398.1</v>
      </c>
      <c r="M322">
        <v>2.1640799999999998</v>
      </c>
      <c r="N322">
        <v>1</v>
      </c>
      <c r="O322">
        <v>0</v>
      </c>
    </row>
    <row r="323" spans="1:15" x14ac:dyDescent="0.25">
      <c r="A323" s="14" t="s">
        <v>566</v>
      </c>
      <c r="B323">
        <v>4.6699999999999998E-2</v>
      </c>
      <c r="C323">
        <v>5.5300000000000002E-2</v>
      </c>
      <c r="D323">
        <v>644.52</v>
      </c>
      <c r="E323">
        <v>35.103000000000002</v>
      </c>
      <c r="F323">
        <v>1</v>
      </c>
      <c r="G323" s="14" t="s">
        <v>211</v>
      </c>
      <c r="H323">
        <v>3.8988999999999998</v>
      </c>
      <c r="I323">
        <v>194</v>
      </c>
      <c r="J323">
        <v>726.4502</v>
      </c>
      <c r="K323">
        <v>24</v>
      </c>
      <c r="L323">
        <v>2433.1</v>
      </c>
      <c r="M323">
        <v>2.33934</v>
      </c>
      <c r="N323">
        <v>1</v>
      </c>
      <c r="O323">
        <v>0</v>
      </c>
    </row>
    <row r="324" spans="1:15" x14ac:dyDescent="0.25">
      <c r="A324" s="14" t="s">
        <v>567</v>
      </c>
      <c r="B324">
        <v>0.18890000000000001</v>
      </c>
      <c r="C324">
        <v>9999</v>
      </c>
      <c r="D324">
        <v>152.01</v>
      </c>
      <c r="E324">
        <v>17.78</v>
      </c>
      <c r="F324">
        <v>1</v>
      </c>
      <c r="G324" s="14" t="s">
        <v>209</v>
      </c>
      <c r="H324">
        <v>2.54</v>
      </c>
      <c r="I324">
        <v>69</v>
      </c>
      <c r="J324">
        <v>187.03190000000001</v>
      </c>
      <c r="K324">
        <v>18</v>
      </c>
      <c r="L324">
        <v>699.4</v>
      </c>
      <c r="M324">
        <v>2.54</v>
      </c>
      <c r="N324">
        <v>1</v>
      </c>
      <c r="O324">
        <v>0</v>
      </c>
    </row>
    <row r="325" spans="1:15" x14ac:dyDescent="0.25">
      <c r="A325" s="14" t="s">
        <v>568</v>
      </c>
      <c r="B325">
        <v>4.3700000000000003E-2</v>
      </c>
      <c r="C325">
        <v>5.1999999999999998E-2</v>
      </c>
      <c r="D325">
        <v>676.24</v>
      </c>
      <c r="E325">
        <v>32.765999999999998</v>
      </c>
      <c r="F325">
        <v>1</v>
      </c>
      <c r="G325" s="14" t="s">
        <v>269</v>
      </c>
      <c r="H325">
        <v>4.6989999999999998</v>
      </c>
      <c r="I325">
        <v>206</v>
      </c>
      <c r="J325">
        <v>761.86940000000004</v>
      </c>
      <c r="K325">
        <v>17</v>
      </c>
      <c r="L325">
        <v>2549.1999999999998</v>
      </c>
      <c r="M325">
        <v>2.3977599999999999</v>
      </c>
      <c r="N325">
        <v>1</v>
      </c>
      <c r="O325">
        <v>0</v>
      </c>
    </row>
    <row r="326" spans="1:15" x14ac:dyDescent="0.25">
      <c r="A326" s="14" t="s">
        <v>569</v>
      </c>
      <c r="B326">
        <v>4.1799999999999997E-2</v>
      </c>
      <c r="C326">
        <v>4.9500000000000002E-2</v>
      </c>
      <c r="D326">
        <v>725.09</v>
      </c>
      <c r="E326">
        <v>37.210999999999999</v>
      </c>
      <c r="F326">
        <v>1</v>
      </c>
      <c r="G326" s="14" t="s">
        <v>211</v>
      </c>
      <c r="H326">
        <v>4.1351000000000004</v>
      </c>
      <c r="I326">
        <v>218</v>
      </c>
      <c r="J326">
        <v>817.41769999999997</v>
      </c>
      <c r="K326">
        <v>24</v>
      </c>
      <c r="L326">
        <v>2738.2</v>
      </c>
      <c r="M326">
        <v>2.4815800000000001</v>
      </c>
      <c r="N326">
        <v>1</v>
      </c>
      <c r="O326">
        <v>0</v>
      </c>
    </row>
    <row r="327" spans="1:15" x14ac:dyDescent="0.25">
      <c r="A327" s="14" t="s">
        <v>570</v>
      </c>
      <c r="B327">
        <v>3.8300000000000001E-2</v>
      </c>
      <c r="C327">
        <v>4.5400000000000003E-2</v>
      </c>
      <c r="D327">
        <v>795.01</v>
      </c>
      <c r="E327">
        <v>33.884</v>
      </c>
      <c r="F327">
        <v>1</v>
      </c>
      <c r="G327" s="14" t="s">
        <v>360</v>
      </c>
      <c r="H327">
        <v>5.5372000000000003</v>
      </c>
      <c r="I327">
        <v>170</v>
      </c>
      <c r="J327">
        <v>835.93380000000002</v>
      </c>
      <c r="K327">
        <v>15</v>
      </c>
      <c r="L327">
        <v>2519.5</v>
      </c>
      <c r="M327">
        <v>2.7279599999999999</v>
      </c>
      <c r="N327">
        <v>1</v>
      </c>
      <c r="O327">
        <v>0</v>
      </c>
    </row>
    <row r="328" spans="1:15" x14ac:dyDescent="0.25">
      <c r="A328" s="14" t="s">
        <v>571</v>
      </c>
      <c r="B328">
        <v>0.09</v>
      </c>
      <c r="C328">
        <v>0.1074</v>
      </c>
      <c r="D328">
        <v>306.55</v>
      </c>
      <c r="E328">
        <v>25.248000000000001</v>
      </c>
      <c r="F328">
        <v>1</v>
      </c>
      <c r="G328" s="14" t="s">
        <v>245</v>
      </c>
      <c r="H328">
        <v>3.6067999999999998</v>
      </c>
      <c r="I328">
        <v>127</v>
      </c>
      <c r="J328">
        <v>376.38630000000001</v>
      </c>
      <c r="K328">
        <v>18</v>
      </c>
      <c r="L328">
        <v>1314.3</v>
      </c>
      <c r="M328">
        <v>2.1640799999999998</v>
      </c>
      <c r="N328">
        <v>1</v>
      </c>
      <c r="O328">
        <v>0</v>
      </c>
    </row>
    <row r="329" spans="1:15" x14ac:dyDescent="0.25">
      <c r="A329" s="14" t="s">
        <v>572</v>
      </c>
      <c r="B329">
        <v>2.81E-2</v>
      </c>
      <c r="C329">
        <v>3.2599999999999997E-2</v>
      </c>
      <c r="D329">
        <v>1171.49</v>
      </c>
      <c r="E329">
        <v>45.771000000000001</v>
      </c>
      <c r="F329">
        <v>1</v>
      </c>
      <c r="G329" s="14" t="s">
        <v>284</v>
      </c>
      <c r="H329">
        <v>4.4298000000000002</v>
      </c>
      <c r="I329">
        <v>246</v>
      </c>
      <c r="J329">
        <v>1235.0943</v>
      </c>
      <c r="K329">
        <v>28</v>
      </c>
      <c r="L329">
        <v>3683.2</v>
      </c>
      <c r="M329">
        <v>2.0675599999999998</v>
      </c>
      <c r="N329">
        <v>1</v>
      </c>
      <c r="O329">
        <v>0</v>
      </c>
    </row>
    <row r="330" spans="1:15" x14ac:dyDescent="0.25">
      <c r="A330" s="14" t="s">
        <v>573</v>
      </c>
      <c r="B330">
        <v>4.6699999999999998E-2</v>
      </c>
      <c r="C330">
        <v>9999</v>
      </c>
      <c r="D330">
        <v>644.52</v>
      </c>
      <c r="E330">
        <v>35.000999999999998</v>
      </c>
      <c r="F330">
        <v>1</v>
      </c>
      <c r="G330" s="14" t="s">
        <v>211</v>
      </c>
      <c r="H330">
        <v>4.3764000000000003</v>
      </c>
      <c r="I330">
        <v>196</v>
      </c>
      <c r="J330">
        <v>726.4502</v>
      </c>
      <c r="K330">
        <v>21</v>
      </c>
      <c r="L330">
        <v>2428.6999999999998</v>
      </c>
      <c r="M330">
        <v>2.33934</v>
      </c>
      <c r="N330">
        <v>1</v>
      </c>
      <c r="O330">
        <v>0</v>
      </c>
    </row>
    <row r="331" spans="1:15" x14ac:dyDescent="0.25">
      <c r="A331" s="14" t="s">
        <v>574</v>
      </c>
      <c r="B331">
        <v>2.8199999999999999E-2</v>
      </c>
      <c r="C331">
        <v>3.2800000000000003E-2</v>
      </c>
      <c r="D331">
        <v>1171.49</v>
      </c>
      <c r="E331">
        <v>45.771000000000001</v>
      </c>
      <c r="F331">
        <v>1</v>
      </c>
      <c r="G331" s="14" t="s">
        <v>284</v>
      </c>
      <c r="H331">
        <v>4.4298000000000002</v>
      </c>
      <c r="I331">
        <v>252</v>
      </c>
      <c r="J331">
        <v>1235.0943</v>
      </c>
      <c r="K331">
        <v>28</v>
      </c>
      <c r="L331">
        <v>3759.1</v>
      </c>
      <c r="M331">
        <v>2.0675599999999998</v>
      </c>
      <c r="N331">
        <v>1</v>
      </c>
      <c r="O331">
        <v>0</v>
      </c>
    </row>
    <row r="332" spans="1:15" x14ac:dyDescent="0.25">
      <c r="A332" s="14" t="s">
        <v>575</v>
      </c>
      <c r="B332">
        <v>9.2499999999999999E-2</v>
      </c>
      <c r="C332">
        <v>9999</v>
      </c>
      <c r="D332">
        <v>322.26</v>
      </c>
      <c r="E332">
        <v>22.707999999999998</v>
      </c>
      <c r="F332">
        <v>1</v>
      </c>
      <c r="G332" s="14" t="s">
        <v>241</v>
      </c>
      <c r="H332">
        <v>4.9073000000000002</v>
      </c>
      <c r="I332">
        <v>69</v>
      </c>
      <c r="J332">
        <v>338.83800000000002</v>
      </c>
      <c r="K332">
        <v>11</v>
      </c>
      <c r="L332">
        <v>1017.9</v>
      </c>
      <c r="M332">
        <v>1.73736</v>
      </c>
      <c r="N332">
        <v>1</v>
      </c>
      <c r="O332">
        <v>0</v>
      </c>
    </row>
    <row r="333" spans="1:15" x14ac:dyDescent="0.25">
      <c r="A333" s="14" t="s">
        <v>576</v>
      </c>
      <c r="B333">
        <v>4.5699999999999998E-2</v>
      </c>
      <c r="C333">
        <v>5.4399999999999997E-2</v>
      </c>
      <c r="D333">
        <v>644.52</v>
      </c>
      <c r="E333">
        <v>32.106000000000002</v>
      </c>
      <c r="F333">
        <v>1</v>
      </c>
      <c r="G333" s="14" t="s">
        <v>269</v>
      </c>
      <c r="H333">
        <v>4.5872000000000002</v>
      </c>
      <c r="I333">
        <v>196</v>
      </c>
      <c r="J333">
        <v>726.19209999999998</v>
      </c>
      <c r="K333">
        <v>17</v>
      </c>
      <c r="L333">
        <v>2428.6999999999998</v>
      </c>
      <c r="M333">
        <v>2.33934</v>
      </c>
      <c r="N333">
        <v>1</v>
      </c>
      <c r="O333">
        <v>0</v>
      </c>
    </row>
    <row r="334" spans="1:15" x14ac:dyDescent="0.25">
      <c r="A334" s="14" t="s">
        <v>577</v>
      </c>
      <c r="B334">
        <v>0.192</v>
      </c>
      <c r="C334">
        <v>9999</v>
      </c>
      <c r="D334">
        <v>152.01</v>
      </c>
      <c r="E334">
        <v>16.408000000000001</v>
      </c>
      <c r="F334">
        <v>1</v>
      </c>
      <c r="G334" s="14" t="s">
        <v>213</v>
      </c>
      <c r="H334">
        <v>3.2791000000000001</v>
      </c>
      <c r="I334">
        <v>34</v>
      </c>
      <c r="J334">
        <v>159.99969999999999</v>
      </c>
      <c r="K334">
        <v>12</v>
      </c>
      <c r="L334">
        <v>485.1</v>
      </c>
      <c r="M334">
        <v>3.2791399999999999</v>
      </c>
      <c r="N334">
        <v>1</v>
      </c>
      <c r="O334">
        <v>0</v>
      </c>
    </row>
    <row r="335" spans="1:15" x14ac:dyDescent="0.25">
      <c r="A335" s="14" t="s">
        <v>578</v>
      </c>
      <c r="B335">
        <v>7.2099999999999997E-2</v>
      </c>
      <c r="C335">
        <v>8.6199999999999999E-2</v>
      </c>
      <c r="D335">
        <v>402.83</v>
      </c>
      <c r="E335">
        <v>24.384</v>
      </c>
      <c r="F335">
        <v>1</v>
      </c>
      <c r="G335" s="14" t="s">
        <v>579</v>
      </c>
      <c r="H335">
        <v>5.4939999999999998</v>
      </c>
      <c r="I335">
        <v>97</v>
      </c>
      <c r="J335">
        <v>430.64429999999999</v>
      </c>
      <c r="K335">
        <v>9</v>
      </c>
      <c r="L335">
        <v>1327.4</v>
      </c>
      <c r="M335">
        <v>2.2504400000000002</v>
      </c>
      <c r="N335">
        <v>1</v>
      </c>
      <c r="O335">
        <v>0</v>
      </c>
    </row>
    <row r="336" spans="1:15" x14ac:dyDescent="0.25">
      <c r="A336" s="14" t="s">
        <v>580</v>
      </c>
      <c r="B336">
        <v>6.2199999999999998E-2</v>
      </c>
      <c r="C336">
        <v>9999</v>
      </c>
      <c r="D336">
        <v>483.39</v>
      </c>
      <c r="E336">
        <v>27.635000000000002</v>
      </c>
      <c r="F336">
        <v>1</v>
      </c>
      <c r="G336" s="14" t="s">
        <v>241</v>
      </c>
      <c r="H336">
        <v>5.5320999999999998</v>
      </c>
      <c r="I336">
        <v>105</v>
      </c>
      <c r="J336">
        <v>508.1925</v>
      </c>
      <c r="K336">
        <v>13</v>
      </c>
      <c r="L336">
        <v>1528.3</v>
      </c>
      <c r="M336">
        <v>2.12344</v>
      </c>
      <c r="N336">
        <v>1</v>
      </c>
      <c r="O336">
        <v>0</v>
      </c>
    </row>
    <row r="337" spans="1:15" x14ac:dyDescent="0.25">
      <c r="A337" s="14" t="s">
        <v>581</v>
      </c>
      <c r="B337">
        <v>6.0999999999999999E-2</v>
      </c>
      <c r="C337">
        <v>7.2800000000000004E-2</v>
      </c>
      <c r="D337">
        <v>483.39</v>
      </c>
      <c r="E337">
        <v>26.518000000000001</v>
      </c>
      <c r="F337">
        <v>1</v>
      </c>
      <c r="G337" s="14" t="s">
        <v>209</v>
      </c>
      <c r="H337">
        <v>4.5288000000000004</v>
      </c>
      <c r="I337">
        <v>105</v>
      </c>
      <c r="J337">
        <v>508.12799999999999</v>
      </c>
      <c r="K337">
        <v>14</v>
      </c>
      <c r="L337">
        <v>1535.8</v>
      </c>
      <c r="M337">
        <v>2.1259800000000002</v>
      </c>
      <c r="N337">
        <v>1</v>
      </c>
      <c r="O337">
        <v>0</v>
      </c>
    </row>
    <row r="338" spans="1:15" x14ac:dyDescent="0.25">
      <c r="A338" s="14" t="s">
        <v>582</v>
      </c>
      <c r="B338">
        <v>0.33929999999999999</v>
      </c>
      <c r="C338">
        <v>0.47410000000000002</v>
      </c>
      <c r="D338">
        <v>85.02</v>
      </c>
      <c r="E338">
        <v>12.750999999999999</v>
      </c>
      <c r="F338">
        <v>1</v>
      </c>
      <c r="G338" s="14" t="s">
        <v>331</v>
      </c>
      <c r="H338">
        <v>4.2469000000000001</v>
      </c>
      <c r="I338">
        <v>29</v>
      </c>
      <c r="J338">
        <v>99.161100000000005</v>
      </c>
      <c r="K338">
        <v>6</v>
      </c>
      <c r="L338">
        <v>343.5</v>
      </c>
      <c r="M338">
        <v>4.24688</v>
      </c>
      <c r="N338">
        <v>1</v>
      </c>
      <c r="O338">
        <v>0</v>
      </c>
    </row>
    <row r="339" spans="1:15" x14ac:dyDescent="0.25">
      <c r="A339" s="14" t="s">
        <v>583</v>
      </c>
      <c r="B339">
        <v>0.193</v>
      </c>
      <c r="C339">
        <v>0.21129999999999999</v>
      </c>
      <c r="D339">
        <v>170.05</v>
      </c>
      <c r="E339">
        <v>20.879000000000001</v>
      </c>
      <c r="F339">
        <v>1</v>
      </c>
      <c r="G339" s="14" t="s">
        <v>331</v>
      </c>
      <c r="H339">
        <v>4.2469000000000001</v>
      </c>
      <c r="I339">
        <v>59</v>
      </c>
      <c r="J339">
        <v>198.4512</v>
      </c>
      <c r="K339">
        <v>6</v>
      </c>
      <c r="L339">
        <v>686.6</v>
      </c>
      <c r="M339">
        <v>4.24688</v>
      </c>
      <c r="N339">
        <v>1</v>
      </c>
      <c r="O339">
        <v>0</v>
      </c>
    </row>
    <row r="340" spans="1:15" x14ac:dyDescent="0.25">
      <c r="A340" s="14" t="s">
        <v>584</v>
      </c>
      <c r="B340">
        <v>7.2599999999999998E-2</v>
      </c>
      <c r="C340">
        <v>8.6599999999999996E-2</v>
      </c>
      <c r="D340">
        <v>402.83</v>
      </c>
      <c r="E340">
        <v>27</v>
      </c>
      <c r="F340">
        <v>1</v>
      </c>
      <c r="G340" s="14" t="s">
        <v>224</v>
      </c>
      <c r="H340">
        <v>3.3757000000000001</v>
      </c>
      <c r="I340">
        <v>96</v>
      </c>
      <c r="J340">
        <v>430.57979999999998</v>
      </c>
      <c r="K340">
        <v>21</v>
      </c>
      <c r="L340">
        <v>1299.8</v>
      </c>
      <c r="M340">
        <v>2.2504400000000002</v>
      </c>
      <c r="N340">
        <v>1</v>
      </c>
      <c r="O340">
        <v>0</v>
      </c>
    </row>
    <row r="341" spans="1:15" x14ac:dyDescent="0.25">
      <c r="A341" s="14" t="s">
        <v>585</v>
      </c>
      <c r="B341">
        <v>7.3899999999999993E-2</v>
      </c>
      <c r="C341">
        <v>9999</v>
      </c>
      <c r="D341">
        <v>402.83</v>
      </c>
      <c r="E341">
        <v>25.73</v>
      </c>
      <c r="F341">
        <v>1</v>
      </c>
      <c r="G341" s="14" t="s">
        <v>224</v>
      </c>
      <c r="H341">
        <v>5.4458000000000002</v>
      </c>
      <c r="I341">
        <v>97</v>
      </c>
      <c r="J341">
        <v>430.7088</v>
      </c>
      <c r="K341">
        <v>11</v>
      </c>
      <c r="L341">
        <v>1328.9</v>
      </c>
      <c r="M341">
        <v>2.2504400000000002</v>
      </c>
      <c r="N341">
        <v>1</v>
      </c>
      <c r="O341">
        <v>0</v>
      </c>
    </row>
    <row r="342" spans="1:15" x14ac:dyDescent="0.25">
      <c r="A342" s="14" t="s">
        <v>586</v>
      </c>
      <c r="B342">
        <v>4.5499999999999999E-2</v>
      </c>
      <c r="C342">
        <v>5.3999999999999999E-2</v>
      </c>
      <c r="D342">
        <v>644.52</v>
      </c>
      <c r="E342">
        <v>35.103000000000002</v>
      </c>
      <c r="F342">
        <v>1</v>
      </c>
      <c r="G342" s="14" t="s">
        <v>211</v>
      </c>
      <c r="H342">
        <v>3.8988999999999998</v>
      </c>
      <c r="I342">
        <v>189</v>
      </c>
      <c r="J342">
        <v>726.4502</v>
      </c>
      <c r="K342">
        <v>24</v>
      </c>
      <c r="L342">
        <v>2336.4</v>
      </c>
      <c r="M342">
        <v>2.33934</v>
      </c>
      <c r="N342">
        <v>1</v>
      </c>
      <c r="O342">
        <v>0</v>
      </c>
    </row>
    <row r="343" spans="1:15" x14ac:dyDescent="0.25">
      <c r="A343" s="14" t="s">
        <v>587</v>
      </c>
      <c r="B343">
        <v>0.27200000000000002</v>
      </c>
      <c r="C343">
        <v>0.255</v>
      </c>
      <c r="D343">
        <v>128.30000000000001</v>
      </c>
      <c r="E343">
        <v>16.535</v>
      </c>
      <c r="F343">
        <v>1</v>
      </c>
      <c r="G343" s="14" t="s">
        <v>209</v>
      </c>
      <c r="H343">
        <v>2.3597000000000001</v>
      </c>
      <c r="I343">
        <v>57</v>
      </c>
      <c r="J343">
        <v>162.12870000000001</v>
      </c>
      <c r="K343">
        <v>18</v>
      </c>
      <c r="L343">
        <v>605.20000000000005</v>
      </c>
      <c r="M343">
        <v>2.3596599999999999</v>
      </c>
      <c r="N343">
        <v>1</v>
      </c>
      <c r="O343">
        <v>0</v>
      </c>
    </row>
    <row r="344" spans="1:15" x14ac:dyDescent="0.25">
      <c r="A344" s="14" t="s">
        <v>588</v>
      </c>
      <c r="B344">
        <v>6.54E-2</v>
      </c>
      <c r="C344">
        <v>9999</v>
      </c>
      <c r="D344">
        <v>456.03</v>
      </c>
      <c r="E344">
        <v>28.727</v>
      </c>
      <c r="F344">
        <v>1</v>
      </c>
      <c r="G344" s="14" t="s">
        <v>219</v>
      </c>
      <c r="H344">
        <v>5.3872999999999998</v>
      </c>
      <c r="I344">
        <v>107</v>
      </c>
      <c r="J344">
        <v>487.41840000000002</v>
      </c>
      <c r="K344">
        <v>13</v>
      </c>
      <c r="L344">
        <v>1510.5</v>
      </c>
      <c r="M344">
        <v>2.3952200000000001</v>
      </c>
      <c r="N344">
        <v>1</v>
      </c>
      <c r="O344">
        <v>0</v>
      </c>
    </row>
    <row r="345" spans="1:15" x14ac:dyDescent="0.25">
      <c r="A345" s="14" t="s">
        <v>589</v>
      </c>
      <c r="B345">
        <v>4.0899999999999999E-2</v>
      </c>
      <c r="C345">
        <v>4.87E-2</v>
      </c>
      <c r="D345">
        <v>725.09</v>
      </c>
      <c r="E345">
        <v>33.96</v>
      </c>
      <c r="F345">
        <v>1</v>
      </c>
      <c r="G345" s="14" t="s">
        <v>384</v>
      </c>
      <c r="H345">
        <v>4.9962</v>
      </c>
      <c r="I345">
        <v>221</v>
      </c>
      <c r="J345">
        <v>817.03060000000005</v>
      </c>
      <c r="K345">
        <v>17</v>
      </c>
      <c r="L345">
        <v>2732.3</v>
      </c>
      <c r="M345">
        <v>2.4815800000000001</v>
      </c>
      <c r="N345">
        <v>1</v>
      </c>
      <c r="O345">
        <v>0</v>
      </c>
    </row>
    <row r="346" spans="1:15" x14ac:dyDescent="0.25">
      <c r="A346" s="14" t="s">
        <v>590</v>
      </c>
      <c r="B346">
        <v>0.16070000000000001</v>
      </c>
      <c r="C346">
        <v>0.18629999999999999</v>
      </c>
      <c r="D346">
        <v>214.44</v>
      </c>
      <c r="E346">
        <v>23.419</v>
      </c>
      <c r="F346">
        <v>1</v>
      </c>
      <c r="G346" s="14" t="s">
        <v>331</v>
      </c>
      <c r="H346">
        <v>4.7701000000000002</v>
      </c>
      <c r="I346">
        <v>74</v>
      </c>
      <c r="J346">
        <v>250.19300000000001</v>
      </c>
      <c r="K346">
        <v>6</v>
      </c>
      <c r="L346">
        <v>866.3</v>
      </c>
      <c r="M346">
        <v>4.7701200000000004</v>
      </c>
      <c r="N346">
        <v>1</v>
      </c>
      <c r="O346">
        <v>0</v>
      </c>
    </row>
    <row r="347" spans="1:15" x14ac:dyDescent="0.25">
      <c r="A347" s="14" t="s">
        <v>591</v>
      </c>
      <c r="B347">
        <v>2.1499000000000001</v>
      </c>
      <c r="C347">
        <v>0.25850000000000001</v>
      </c>
      <c r="D347">
        <v>13.3</v>
      </c>
      <c r="E347">
        <v>5.0289999999999999</v>
      </c>
      <c r="F347">
        <v>1</v>
      </c>
      <c r="G347" s="14" t="s">
        <v>331</v>
      </c>
      <c r="H347">
        <v>1.6789000000000001</v>
      </c>
      <c r="I347">
        <v>5</v>
      </c>
      <c r="J347">
        <v>15.4838</v>
      </c>
      <c r="K347">
        <v>6</v>
      </c>
      <c r="L347">
        <v>53.7</v>
      </c>
      <c r="M347">
        <v>1.6789400000000001</v>
      </c>
      <c r="N347">
        <v>1</v>
      </c>
      <c r="O347">
        <v>0</v>
      </c>
    </row>
    <row r="348" spans="1:15" x14ac:dyDescent="0.25">
      <c r="A348" s="14" t="s">
        <v>592</v>
      </c>
      <c r="B348">
        <v>4.2900000000000001E-2</v>
      </c>
      <c r="C348">
        <v>9999</v>
      </c>
      <c r="D348">
        <v>725.09</v>
      </c>
      <c r="E348">
        <v>35.076999999999998</v>
      </c>
      <c r="F348">
        <v>1</v>
      </c>
      <c r="G348" s="14" t="s">
        <v>241</v>
      </c>
      <c r="H348">
        <v>4.3840000000000003</v>
      </c>
      <c r="I348">
        <v>157</v>
      </c>
      <c r="J348">
        <v>760.64359999999999</v>
      </c>
      <c r="K348">
        <v>21</v>
      </c>
      <c r="L348">
        <v>2297.6999999999998</v>
      </c>
      <c r="M348">
        <v>2.6034999999999999</v>
      </c>
      <c r="N348">
        <v>1</v>
      </c>
      <c r="O348">
        <v>0</v>
      </c>
    </row>
    <row r="349" spans="1:15" x14ac:dyDescent="0.25">
      <c r="A349" s="14" t="s">
        <v>593</v>
      </c>
      <c r="B349">
        <v>2.1493000000000002</v>
      </c>
      <c r="C349">
        <v>2.6768999999999998</v>
      </c>
      <c r="D349">
        <v>13.28</v>
      </c>
      <c r="E349">
        <v>5.0289999999999999</v>
      </c>
      <c r="F349">
        <v>1</v>
      </c>
      <c r="G349" s="14" t="s">
        <v>331</v>
      </c>
      <c r="H349">
        <v>1.6789000000000001</v>
      </c>
      <c r="I349">
        <v>5</v>
      </c>
      <c r="J349">
        <v>15.4838</v>
      </c>
      <c r="K349">
        <v>6</v>
      </c>
      <c r="L349">
        <v>51</v>
      </c>
      <c r="M349">
        <v>1.6789400000000001</v>
      </c>
      <c r="N349">
        <v>1</v>
      </c>
      <c r="O349">
        <v>0</v>
      </c>
    </row>
    <row r="350" spans="1:15" x14ac:dyDescent="0.25">
      <c r="A350" s="14" t="s">
        <v>594</v>
      </c>
      <c r="B350">
        <v>0.53310000000000002</v>
      </c>
      <c r="C350">
        <v>0.78539999999999999</v>
      </c>
      <c r="D350">
        <v>51.58</v>
      </c>
      <c r="E350">
        <v>11.709</v>
      </c>
      <c r="F350">
        <v>1</v>
      </c>
      <c r="G350" s="14" t="s">
        <v>232</v>
      </c>
      <c r="H350">
        <v>2.3393000000000002</v>
      </c>
      <c r="I350">
        <v>46</v>
      </c>
      <c r="J350">
        <v>81.612700000000004</v>
      </c>
      <c r="K350">
        <v>12</v>
      </c>
      <c r="L350">
        <v>378.1</v>
      </c>
      <c r="M350">
        <v>2.33934</v>
      </c>
      <c r="N350">
        <v>1</v>
      </c>
      <c r="O350">
        <v>0</v>
      </c>
    </row>
    <row r="351" spans="1:15" x14ac:dyDescent="0.25">
      <c r="A351" s="14" t="s">
        <v>595</v>
      </c>
      <c r="B351">
        <v>5.8299999999999998E-2</v>
      </c>
      <c r="C351">
        <v>6.3E-2</v>
      </c>
      <c r="D351">
        <v>582.99</v>
      </c>
      <c r="E351">
        <v>33.807000000000002</v>
      </c>
      <c r="F351">
        <v>1</v>
      </c>
      <c r="G351" s="14" t="s">
        <v>211</v>
      </c>
      <c r="H351">
        <v>3.7490000000000001</v>
      </c>
      <c r="I351">
        <v>177</v>
      </c>
      <c r="J351">
        <v>671.67610000000002</v>
      </c>
      <c r="K351">
        <v>24</v>
      </c>
      <c r="L351">
        <v>2250</v>
      </c>
      <c r="M351">
        <v>2.2504400000000002</v>
      </c>
      <c r="N351">
        <v>1</v>
      </c>
      <c r="O351">
        <v>0</v>
      </c>
    </row>
    <row r="352" spans="1:15" x14ac:dyDescent="0.25">
      <c r="A352" s="14" t="s">
        <v>596</v>
      </c>
      <c r="B352">
        <v>4.3299999999999998E-2</v>
      </c>
      <c r="C352">
        <v>5.1299999999999998E-2</v>
      </c>
      <c r="D352">
        <v>695.45</v>
      </c>
      <c r="E352">
        <v>31.699000000000002</v>
      </c>
      <c r="F352">
        <v>1</v>
      </c>
      <c r="G352" s="14" t="s">
        <v>209</v>
      </c>
      <c r="H352">
        <v>5.4330999999999996</v>
      </c>
      <c r="I352">
        <v>149</v>
      </c>
      <c r="J352">
        <v>731.22429999999997</v>
      </c>
      <c r="K352">
        <v>14</v>
      </c>
      <c r="L352">
        <v>2204</v>
      </c>
      <c r="M352">
        <v>2.55016</v>
      </c>
      <c r="N352">
        <v>1</v>
      </c>
      <c r="O352">
        <v>0</v>
      </c>
    </row>
    <row r="353" spans="1:15" x14ac:dyDescent="0.25">
      <c r="A353" s="14" t="s">
        <v>597</v>
      </c>
      <c r="B353">
        <v>0.25779999999999997</v>
      </c>
      <c r="C353">
        <v>0.3085</v>
      </c>
      <c r="D353">
        <v>107.22</v>
      </c>
      <c r="E353">
        <v>14.3</v>
      </c>
      <c r="F353">
        <v>1</v>
      </c>
      <c r="G353" s="14" t="s">
        <v>331</v>
      </c>
      <c r="H353">
        <v>4.7701000000000002</v>
      </c>
      <c r="I353">
        <v>37</v>
      </c>
      <c r="J353">
        <v>125.09650000000001</v>
      </c>
      <c r="K353">
        <v>6</v>
      </c>
      <c r="L353">
        <v>411.9</v>
      </c>
      <c r="M353">
        <v>4.7701200000000004</v>
      </c>
      <c r="N353">
        <v>1</v>
      </c>
      <c r="O353">
        <v>0</v>
      </c>
    </row>
    <row r="354" spans="1:15" x14ac:dyDescent="0.25">
      <c r="A354" s="14" t="s">
        <v>598</v>
      </c>
      <c r="B354">
        <v>0.2697</v>
      </c>
      <c r="C354">
        <v>0.37969999999999998</v>
      </c>
      <c r="D354">
        <v>107.22</v>
      </c>
      <c r="E354">
        <v>14.3</v>
      </c>
      <c r="F354">
        <v>1</v>
      </c>
      <c r="G354" s="14" t="s">
        <v>331</v>
      </c>
      <c r="H354">
        <v>4.7701000000000002</v>
      </c>
      <c r="I354">
        <v>37</v>
      </c>
      <c r="J354">
        <v>125.09650000000001</v>
      </c>
      <c r="K354">
        <v>6</v>
      </c>
      <c r="L354">
        <v>433.2</v>
      </c>
      <c r="M354">
        <v>4.7701200000000004</v>
      </c>
      <c r="N354">
        <v>1</v>
      </c>
      <c r="O354">
        <v>0</v>
      </c>
    </row>
    <row r="355" spans="1:15" x14ac:dyDescent="0.25">
      <c r="A355" s="14" t="s">
        <v>599</v>
      </c>
      <c r="B355">
        <v>3.8300000000000001E-2</v>
      </c>
      <c r="C355">
        <v>4.5400000000000003E-2</v>
      </c>
      <c r="D355">
        <v>789.13</v>
      </c>
      <c r="E355">
        <v>34.162999999999997</v>
      </c>
      <c r="F355">
        <v>1</v>
      </c>
      <c r="G355" s="14" t="s">
        <v>243</v>
      </c>
      <c r="H355">
        <v>5.2831999999999999</v>
      </c>
      <c r="I355">
        <v>186</v>
      </c>
      <c r="J355">
        <v>843.8048</v>
      </c>
      <c r="K355">
        <v>16</v>
      </c>
      <c r="L355">
        <v>2611.6999999999998</v>
      </c>
      <c r="M355">
        <v>3.1521400000000002</v>
      </c>
      <c r="N355">
        <v>1</v>
      </c>
      <c r="O355">
        <v>0</v>
      </c>
    </row>
    <row r="356" spans="1:15" x14ac:dyDescent="0.25">
      <c r="A356" s="14" t="s">
        <v>600</v>
      </c>
      <c r="B356">
        <v>7.3599999999999999E-2</v>
      </c>
      <c r="C356">
        <v>9999</v>
      </c>
      <c r="D356">
        <v>402.83</v>
      </c>
      <c r="E356">
        <v>27</v>
      </c>
      <c r="F356">
        <v>1</v>
      </c>
      <c r="G356" s="14" t="s">
        <v>219</v>
      </c>
      <c r="H356">
        <v>5.0648</v>
      </c>
      <c r="I356">
        <v>97</v>
      </c>
      <c r="J356">
        <v>430.83780000000002</v>
      </c>
      <c r="K356">
        <v>13</v>
      </c>
      <c r="L356">
        <v>1333.4</v>
      </c>
      <c r="M356">
        <v>2.2504400000000002</v>
      </c>
      <c r="N356">
        <v>1</v>
      </c>
      <c r="O356">
        <v>0</v>
      </c>
    </row>
    <row r="357" spans="1:15" x14ac:dyDescent="0.25">
      <c r="A357" s="14" t="s">
        <v>601</v>
      </c>
      <c r="B357">
        <v>8.4199999999999997E-2</v>
      </c>
      <c r="C357">
        <v>0.10100000000000001</v>
      </c>
      <c r="D357">
        <v>337.77</v>
      </c>
      <c r="E357">
        <v>25.4</v>
      </c>
      <c r="F357">
        <v>2</v>
      </c>
      <c r="G357" s="14" t="s">
        <v>297</v>
      </c>
      <c r="H357">
        <v>4.2342000000000004</v>
      </c>
      <c r="I357">
        <v>81</v>
      </c>
      <c r="J357">
        <v>381.54759999999999</v>
      </c>
      <c r="K357">
        <v>15</v>
      </c>
      <c r="L357">
        <v>1276.8</v>
      </c>
      <c r="M357">
        <v>2.8219400000000001</v>
      </c>
      <c r="N357">
        <v>1</v>
      </c>
      <c r="O357">
        <v>0</v>
      </c>
    </row>
    <row r="358" spans="1:15" x14ac:dyDescent="0.25">
      <c r="A358" s="14" t="s">
        <v>602</v>
      </c>
      <c r="B358">
        <v>6.2799999999999995E-2</v>
      </c>
      <c r="C358">
        <v>7.5600000000000001E-2</v>
      </c>
      <c r="D358">
        <v>456.03</v>
      </c>
      <c r="E358">
        <v>28.727</v>
      </c>
      <c r="F358">
        <v>2</v>
      </c>
      <c r="G358" s="14" t="s">
        <v>224</v>
      </c>
      <c r="H358">
        <v>3.5916000000000001</v>
      </c>
      <c r="I358">
        <v>68</v>
      </c>
      <c r="J358">
        <v>487.41840000000002</v>
      </c>
      <c r="K358">
        <v>21</v>
      </c>
      <c r="L358">
        <v>1469.7</v>
      </c>
      <c r="M358">
        <v>2.3952200000000001</v>
      </c>
      <c r="N358">
        <v>1</v>
      </c>
      <c r="O358">
        <v>0</v>
      </c>
    </row>
    <row r="359" spans="1:15" x14ac:dyDescent="0.25">
      <c r="A359" s="14" t="s">
        <v>603</v>
      </c>
      <c r="B359">
        <v>0.1166</v>
      </c>
      <c r="C359">
        <v>0.1401</v>
      </c>
      <c r="D359">
        <v>241.7</v>
      </c>
      <c r="E359">
        <v>19.71</v>
      </c>
      <c r="F359">
        <v>2</v>
      </c>
      <c r="G359" s="14" t="s">
        <v>272</v>
      </c>
      <c r="H359">
        <v>4.1351000000000004</v>
      </c>
      <c r="I359">
        <v>58</v>
      </c>
      <c r="J359">
        <v>273.09620000000001</v>
      </c>
      <c r="K359">
        <v>10</v>
      </c>
      <c r="L359">
        <v>911.9</v>
      </c>
      <c r="M359">
        <v>2.3875999999999999</v>
      </c>
      <c r="N359">
        <v>1</v>
      </c>
      <c r="O359">
        <v>0</v>
      </c>
    </row>
    <row r="360" spans="1:15" x14ac:dyDescent="0.25">
      <c r="A360" s="14" t="s">
        <v>604</v>
      </c>
      <c r="B360">
        <v>0.1142</v>
      </c>
      <c r="C360">
        <v>0.1371</v>
      </c>
      <c r="D360">
        <v>241.7</v>
      </c>
      <c r="E360">
        <v>21.488</v>
      </c>
      <c r="F360">
        <v>2</v>
      </c>
      <c r="G360" s="14" t="s">
        <v>297</v>
      </c>
      <c r="H360">
        <v>3.5813999999999999</v>
      </c>
      <c r="I360">
        <v>56</v>
      </c>
      <c r="J360">
        <v>273.0317</v>
      </c>
      <c r="K360">
        <v>15</v>
      </c>
      <c r="L360">
        <v>876.2</v>
      </c>
      <c r="M360">
        <v>2.3875999999999999</v>
      </c>
      <c r="N360">
        <v>1</v>
      </c>
      <c r="O360">
        <v>0</v>
      </c>
    </row>
    <row r="361" spans="1:15" x14ac:dyDescent="0.25">
      <c r="A361" s="14" t="s">
        <v>605</v>
      </c>
      <c r="B361">
        <v>5.8900000000000001E-2</v>
      </c>
      <c r="C361">
        <v>7.0300000000000001E-2</v>
      </c>
      <c r="D361">
        <v>483.39</v>
      </c>
      <c r="E361">
        <v>29.844999999999999</v>
      </c>
      <c r="F361">
        <v>2</v>
      </c>
      <c r="G361" s="14" t="s">
        <v>606</v>
      </c>
      <c r="H361">
        <v>3.5813999999999999</v>
      </c>
      <c r="I361">
        <v>85</v>
      </c>
      <c r="J361">
        <v>526.25699999999995</v>
      </c>
      <c r="K361">
        <v>22</v>
      </c>
      <c r="L361">
        <v>1620</v>
      </c>
      <c r="M361">
        <v>2.7863799999999999</v>
      </c>
      <c r="N361">
        <v>1</v>
      </c>
      <c r="O361">
        <v>0</v>
      </c>
    </row>
    <row r="362" spans="1:15" x14ac:dyDescent="0.25">
      <c r="A362" s="14" t="s">
        <v>607</v>
      </c>
      <c r="B362">
        <v>0.1171</v>
      </c>
      <c r="C362">
        <v>0.14069999999999999</v>
      </c>
      <c r="D362">
        <v>241.7</v>
      </c>
      <c r="E362">
        <v>21.488</v>
      </c>
      <c r="F362">
        <v>2</v>
      </c>
      <c r="G362" s="14" t="s">
        <v>297</v>
      </c>
      <c r="H362">
        <v>3.5813999999999999</v>
      </c>
      <c r="I362">
        <v>58</v>
      </c>
      <c r="J362">
        <v>273.0317</v>
      </c>
      <c r="K362">
        <v>15</v>
      </c>
      <c r="L362">
        <v>915.2</v>
      </c>
      <c r="M362">
        <v>2.3875999999999999</v>
      </c>
      <c r="N362">
        <v>1</v>
      </c>
      <c r="O362">
        <v>0</v>
      </c>
    </row>
    <row r="363" spans="1:15" x14ac:dyDescent="0.25">
      <c r="A363" s="14" t="s">
        <v>608</v>
      </c>
      <c r="B363">
        <v>5.5899999999999998E-2</v>
      </c>
      <c r="C363">
        <v>6.6600000000000006E-2</v>
      </c>
      <c r="D363">
        <v>523.66999999999996</v>
      </c>
      <c r="E363">
        <v>27.661000000000001</v>
      </c>
      <c r="F363">
        <v>2</v>
      </c>
      <c r="G363" s="14" t="s">
        <v>209</v>
      </c>
      <c r="H363">
        <v>4.7141999999999999</v>
      </c>
      <c r="I363">
        <v>69</v>
      </c>
      <c r="J363">
        <v>550.57950000000005</v>
      </c>
      <c r="K363">
        <v>14</v>
      </c>
      <c r="L363">
        <v>1659.3</v>
      </c>
      <c r="M363">
        <v>2.2123400000000002</v>
      </c>
      <c r="N363">
        <v>1</v>
      </c>
      <c r="O363">
        <v>0</v>
      </c>
    </row>
    <row r="364" spans="1:15" x14ac:dyDescent="0.25">
      <c r="A364" s="14" t="s">
        <v>609</v>
      </c>
      <c r="B364">
        <v>3.3700000000000001E-2</v>
      </c>
      <c r="C364">
        <v>3.9699999999999999E-2</v>
      </c>
      <c r="D364">
        <v>901.93</v>
      </c>
      <c r="E364">
        <v>36.703000000000003</v>
      </c>
      <c r="F364">
        <v>2</v>
      </c>
      <c r="G364" s="14" t="s">
        <v>384</v>
      </c>
      <c r="H364">
        <v>5.5701999999999998</v>
      </c>
      <c r="I364">
        <v>157</v>
      </c>
      <c r="J364">
        <v>975.4819</v>
      </c>
      <c r="K364">
        <v>17</v>
      </c>
      <c r="L364">
        <v>3067.1</v>
      </c>
      <c r="M364">
        <v>2.2199599999999999</v>
      </c>
      <c r="N364">
        <v>1</v>
      </c>
      <c r="O364">
        <v>0</v>
      </c>
    </row>
    <row r="365" spans="1:15" x14ac:dyDescent="0.25">
      <c r="A365" s="14" t="s">
        <v>610</v>
      </c>
      <c r="B365">
        <v>2.46E-2</v>
      </c>
      <c r="C365">
        <v>2.8500000000000001E-2</v>
      </c>
      <c r="D365">
        <v>1331.25</v>
      </c>
      <c r="E365">
        <v>44.755000000000003</v>
      </c>
      <c r="F365">
        <v>2</v>
      </c>
      <c r="G365" s="14" t="s">
        <v>408</v>
      </c>
      <c r="H365">
        <v>5.1459999999999999</v>
      </c>
      <c r="I365">
        <v>228</v>
      </c>
      <c r="J365">
        <v>1436.6423</v>
      </c>
      <c r="K365">
        <v>22</v>
      </c>
      <c r="L365">
        <v>4535.8999999999996</v>
      </c>
      <c r="M365">
        <v>2.6974800000000001</v>
      </c>
      <c r="N365">
        <v>1</v>
      </c>
      <c r="O365">
        <v>0</v>
      </c>
    </row>
    <row r="366" spans="1:15" x14ac:dyDescent="0.25">
      <c r="A366" s="14" t="s">
        <v>611</v>
      </c>
      <c r="B366">
        <v>8.2100000000000006E-2</v>
      </c>
      <c r="C366">
        <v>9.8500000000000004E-2</v>
      </c>
      <c r="D366">
        <v>337.77</v>
      </c>
      <c r="E366">
        <v>25.4</v>
      </c>
      <c r="F366">
        <v>2</v>
      </c>
      <c r="G366" s="14" t="s">
        <v>297</v>
      </c>
      <c r="H366">
        <v>4.2342000000000004</v>
      </c>
      <c r="I366">
        <v>78</v>
      </c>
      <c r="J366">
        <v>381.54759999999999</v>
      </c>
      <c r="K366">
        <v>15</v>
      </c>
      <c r="L366">
        <v>1224.5999999999999</v>
      </c>
      <c r="M366">
        <v>2.8219400000000001</v>
      </c>
      <c r="N366">
        <v>1</v>
      </c>
      <c r="O366">
        <v>0</v>
      </c>
    </row>
    <row r="367" spans="1:15" x14ac:dyDescent="0.25">
      <c r="A367" s="14" t="s">
        <v>612</v>
      </c>
      <c r="B367">
        <v>5.9400000000000001E-2</v>
      </c>
      <c r="C367">
        <v>7.3099999999999998E-2</v>
      </c>
      <c r="D367">
        <v>483.39</v>
      </c>
      <c r="E367">
        <v>30.378</v>
      </c>
      <c r="F367">
        <v>2</v>
      </c>
      <c r="G367" s="14" t="s">
        <v>248</v>
      </c>
      <c r="H367">
        <v>3.3757000000000001</v>
      </c>
      <c r="I367">
        <v>116</v>
      </c>
      <c r="J367">
        <v>545.99890000000005</v>
      </c>
      <c r="K367">
        <v>24</v>
      </c>
      <c r="L367">
        <v>1828.9</v>
      </c>
      <c r="M367">
        <v>3.3756599999999999</v>
      </c>
      <c r="N367">
        <v>1</v>
      </c>
      <c r="O367">
        <v>0</v>
      </c>
    </row>
    <row r="368" spans="1:15" x14ac:dyDescent="0.25">
      <c r="A368" s="14" t="s">
        <v>613</v>
      </c>
      <c r="B368">
        <v>4.5900000000000003E-2</v>
      </c>
      <c r="C368">
        <v>5.4899999999999997E-2</v>
      </c>
      <c r="D368">
        <v>644.52</v>
      </c>
      <c r="E368">
        <v>34.162999999999997</v>
      </c>
      <c r="F368">
        <v>2</v>
      </c>
      <c r="G368" s="14" t="s">
        <v>224</v>
      </c>
      <c r="H368">
        <v>4.2697000000000003</v>
      </c>
      <c r="I368">
        <v>99</v>
      </c>
      <c r="J368">
        <v>689.03089999999997</v>
      </c>
      <c r="K368">
        <v>21</v>
      </c>
      <c r="L368">
        <v>2134</v>
      </c>
      <c r="M368">
        <v>2.84734</v>
      </c>
      <c r="N368">
        <v>1</v>
      </c>
      <c r="O368">
        <v>0</v>
      </c>
    </row>
    <row r="369" spans="1:15" x14ac:dyDescent="0.25">
      <c r="A369" s="14" t="s">
        <v>614</v>
      </c>
      <c r="B369">
        <v>5.8400000000000001E-2</v>
      </c>
      <c r="C369">
        <v>6.9800000000000001E-2</v>
      </c>
      <c r="D369">
        <v>489.57</v>
      </c>
      <c r="E369">
        <v>27.736999999999998</v>
      </c>
      <c r="F369">
        <v>2</v>
      </c>
      <c r="G369" s="14" t="s">
        <v>387</v>
      </c>
      <c r="H369">
        <v>5.4482999999999997</v>
      </c>
      <c r="I369">
        <v>117</v>
      </c>
      <c r="J369">
        <v>553.09569999999997</v>
      </c>
      <c r="K369">
        <v>13</v>
      </c>
      <c r="L369">
        <v>1846.8</v>
      </c>
      <c r="M369">
        <v>3.39852</v>
      </c>
      <c r="N369">
        <v>1</v>
      </c>
      <c r="O369">
        <v>0</v>
      </c>
    </row>
    <row r="370" spans="1:15" x14ac:dyDescent="0.25">
      <c r="A370" s="14" t="s">
        <v>615</v>
      </c>
      <c r="B370">
        <v>5.6099999999999997E-2</v>
      </c>
      <c r="C370">
        <v>6.7100000000000007E-2</v>
      </c>
      <c r="D370">
        <v>483.39</v>
      </c>
      <c r="E370">
        <v>31.699000000000002</v>
      </c>
      <c r="F370">
        <v>2</v>
      </c>
      <c r="G370" s="14" t="s">
        <v>245</v>
      </c>
      <c r="H370">
        <v>4.5288000000000004</v>
      </c>
      <c r="I370">
        <v>175</v>
      </c>
      <c r="J370">
        <v>593.48270000000002</v>
      </c>
      <c r="K370">
        <v>18</v>
      </c>
      <c r="L370">
        <v>2070.9</v>
      </c>
      <c r="M370">
        <v>2.7178</v>
      </c>
      <c r="N370">
        <v>1</v>
      </c>
      <c r="O370">
        <v>0</v>
      </c>
    </row>
    <row r="371" spans="1:15" x14ac:dyDescent="0.25">
      <c r="A371" s="14" t="s">
        <v>616</v>
      </c>
      <c r="B371">
        <v>5.5399999999999998E-2</v>
      </c>
      <c r="C371">
        <v>6.6100000000000006E-2</v>
      </c>
      <c r="D371">
        <v>523.66999999999996</v>
      </c>
      <c r="E371">
        <v>30.556000000000001</v>
      </c>
      <c r="F371">
        <v>2</v>
      </c>
      <c r="G371" s="14" t="s">
        <v>241</v>
      </c>
      <c r="H371">
        <v>3.9853000000000001</v>
      </c>
      <c r="I371">
        <v>66</v>
      </c>
      <c r="J371">
        <v>550.90210000000002</v>
      </c>
      <c r="K371">
        <v>20</v>
      </c>
      <c r="L371">
        <v>1627.7</v>
      </c>
      <c r="M371">
        <v>2.21488</v>
      </c>
      <c r="N371">
        <v>1</v>
      </c>
      <c r="O371">
        <v>0</v>
      </c>
    </row>
    <row r="372" spans="1:15" x14ac:dyDescent="0.25">
      <c r="A372" s="14" t="s">
        <v>617</v>
      </c>
      <c r="B372">
        <v>5.8500000000000003E-2</v>
      </c>
      <c r="C372">
        <v>7.0099999999999996E-2</v>
      </c>
      <c r="D372">
        <v>483.39</v>
      </c>
      <c r="E372">
        <v>31.699000000000002</v>
      </c>
      <c r="F372">
        <v>2</v>
      </c>
      <c r="G372" s="14" t="s">
        <v>245</v>
      </c>
      <c r="H372">
        <v>4.5288000000000004</v>
      </c>
      <c r="I372">
        <v>183</v>
      </c>
      <c r="J372">
        <v>593.48270000000002</v>
      </c>
      <c r="K372">
        <v>18</v>
      </c>
      <c r="L372">
        <v>2202.6</v>
      </c>
      <c r="M372">
        <v>2.7178</v>
      </c>
      <c r="N372">
        <v>1</v>
      </c>
      <c r="O372">
        <v>0</v>
      </c>
    </row>
    <row r="373" spans="1:15" x14ac:dyDescent="0.25">
      <c r="A373" s="14" t="s">
        <v>618</v>
      </c>
      <c r="B373">
        <v>4.65E-2</v>
      </c>
      <c r="C373">
        <v>5.5500000000000001E-2</v>
      </c>
      <c r="D373">
        <v>625.07000000000005</v>
      </c>
      <c r="E373">
        <v>31.623000000000001</v>
      </c>
      <c r="F373">
        <v>2</v>
      </c>
      <c r="G373" s="14" t="s">
        <v>255</v>
      </c>
      <c r="H373">
        <v>4.5770999999999997</v>
      </c>
      <c r="I373">
        <v>148</v>
      </c>
      <c r="J373">
        <v>704.83730000000003</v>
      </c>
      <c r="K373">
        <v>16</v>
      </c>
      <c r="L373">
        <v>2360.1999999999998</v>
      </c>
      <c r="M373">
        <v>2.3113999999999999</v>
      </c>
      <c r="N373">
        <v>1</v>
      </c>
      <c r="O373">
        <v>0</v>
      </c>
    </row>
    <row r="374" spans="1:15" x14ac:dyDescent="0.25">
      <c r="A374" s="14" t="s">
        <v>619</v>
      </c>
      <c r="B374">
        <v>5.1299999999999998E-2</v>
      </c>
      <c r="C374">
        <v>6.13E-2</v>
      </c>
      <c r="D374">
        <v>563.96</v>
      </c>
      <c r="E374">
        <v>30.099</v>
      </c>
      <c r="F374">
        <v>2</v>
      </c>
      <c r="G374" s="14" t="s">
        <v>255</v>
      </c>
      <c r="H374">
        <v>4.4983000000000004</v>
      </c>
      <c r="I374">
        <v>135</v>
      </c>
      <c r="J374">
        <v>635.5471</v>
      </c>
      <c r="K374">
        <v>16</v>
      </c>
      <c r="L374">
        <v>2126.6</v>
      </c>
      <c r="M374">
        <v>2.1894800000000001</v>
      </c>
      <c r="N374">
        <v>1</v>
      </c>
      <c r="O374">
        <v>0</v>
      </c>
    </row>
    <row r="375" spans="1:15" x14ac:dyDescent="0.25">
      <c r="A375" s="14" t="s">
        <v>620</v>
      </c>
      <c r="B375">
        <v>5.0299999999999997E-2</v>
      </c>
      <c r="C375">
        <v>6.1699999999999998E-2</v>
      </c>
      <c r="D375">
        <v>563.96</v>
      </c>
      <c r="E375">
        <v>32.841999999999999</v>
      </c>
      <c r="F375">
        <v>2</v>
      </c>
      <c r="G375" s="14" t="s">
        <v>211</v>
      </c>
      <c r="H375">
        <v>3.6474000000000002</v>
      </c>
      <c r="I375">
        <v>128</v>
      </c>
      <c r="J375">
        <v>635.74069999999995</v>
      </c>
      <c r="K375">
        <v>24</v>
      </c>
      <c r="L375">
        <v>2042.6</v>
      </c>
      <c r="M375">
        <v>2.1894800000000001</v>
      </c>
      <c r="N375">
        <v>1</v>
      </c>
      <c r="O375">
        <v>0</v>
      </c>
    </row>
    <row r="376" spans="1:15" x14ac:dyDescent="0.25">
      <c r="A376" s="14" t="s">
        <v>621</v>
      </c>
      <c r="B376">
        <v>5.16E-2</v>
      </c>
      <c r="C376">
        <v>6.3200000000000006E-2</v>
      </c>
      <c r="D376">
        <v>563.96</v>
      </c>
      <c r="E376">
        <v>32.841999999999999</v>
      </c>
      <c r="F376">
        <v>2</v>
      </c>
      <c r="G376" s="14" t="s">
        <v>211</v>
      </c>
      <c r="H376">
        <v>3.6474000000000002</v>
      </c>
      <c r="I376">
        <v>135</v>
      </c>
      <c r="J376">
        <v>635.74069999999995</v>
      </c>
      <c r="K376">
        <v>24</v>
      </c>
      <c r="L376">
        <v>2129.6</v>
      </c>
      <c r="M376">
        <v>2.1894800000000001</v>
      </c>
      <c r="N376">
        <v>1</v>
      </c>
      <c r="O376">
        <v>0</v>
      </c>
    </row>
    <row r="377" spans="1:15" x14ac:dyDescent="0.25">
      <c r="A377" s="14" t="s">
        <v>622</v>
      </c>
      <c r="B377">
        <v>5.8000000000000003E-2</v>
      </c>
      <c r="C377">
        <v>7.1300000000000002E-2</v>
      </c>
      <c r="D377">
        <v>483.39</v>
      </c>
      <c r="E377">
        <v>30.378</v>
      </c>
      <c r="F377">
        <v>2</v>
      </c>
      <c r="G377" s="14" t="s">
        <v>248</v>
      </c>
      <c r="H377">
        <v>3.3757000000000001</v>
      </c>
      <c r="I377">
        <v>109</v>
      </c>
      <c r="J377">
        <v>545.99890000000005</v>
      </c>
      <c r="K377">
        <v>24</v>
      </c>
      <c r="L377">
        <v>1751.4</v>
      </c>
      <c r="M377">
        <v>3.3756599999999999</v>
      </c>
      <c r="N377">
        <v>1</v>
      </c>
      <c r="O377">
        <v>0</v>
      </c>
    </row>
    <row r="378" spans="1:15" x14ac:dyDescent="0.25">
      <c r="A378" s="14" t="s">
        <v>623</v>
      </c>
      <c r="B378">
        <v>3.6799999999999999E-2</v>
      </c>
      <c r="C378">
        <v>4.36E-2</v>
      </c>
      <c r="D378">
        <v>805.65</v>
      </c>
      <c r="E378">
        <v>35.762999999999998</v>
      </c>
      <c r="F378">
        <v>2</v>
      </c>
      <c r="G378" s="14" t="s">
        <v>430</v>
      </c>
      <c r="H378">
        <v>4.9428000000000001</v>
      </c>
      <c r="I378">
        <v>189</v>
      </c>
      <c r="J378">
        <v>907.80460000000005</v>
      </c>
      <c r="K378">
        <v>18</v>
      </c>
      <c r="L378">
        <v>3032.9</v>
      </c>
      <c r="M378">
        <v>2.6162000000000001</v>
      </c>
      <c r="N378">
        <v>1</v>
      </c>
      <c r="O378">
        <v>0</v>
      </c>
    </row>
    <row r="379" spans="1:15" x14ac:dyDescent="0.25">
      <c r="A379" s="14" t="s">
        <v>624</v>
      </c>
      <c r="B379">
        <v>9.64E-2</v>
      </c>
      <c r="C379">
        <v>0.11899999999999999</v>
      </c>
      <c r="D379">
        <v>281.98</v>
      </c>
      <c r="E379">
        <v>22.885000000000002</v>
      </c>
      <c r="F379">
        <v>2</v>
      </c>
      <c r="G379" s="14" t="s">
        <v>445</v>
      </c>
      <c r="H379">
        <v>4.0385999999999997</v>
      </c>
      <c r="I379">
        <v>53</v>
      </c>
      <c r="J379">
        <v>309.48329999999999</v>
      </c>
      <c r="K379">
        <v>14</v>
      </c>
      <c r="L379">
        <v>962.7</v>
      </c>
      <c r="M379">
        <v>2.24282</v>
      </c>
      <c r="N379">
        <v>1</v>
      </c>
      <c r="O379">
        <v>0</v>
      </c>
    </row>
    <row r="380" spans="1:15" x14ac:dyDescent="0.25">
      <c r="A380" s="14" t="s">
        <v>625</v>
      </c>
      <c r="B380">
        <v>3.61E-2</v>
      </c>
      <c r="C380">
        <v>4.2599999999999999E-2</v>
      </c>
      <c r="D380">
        <v>839.8</v>
      </c>
      <c r="E380">
        <v>35.204000000000001</v>
      </c>
      <c r="F380">
        <v>2</v>
      </c>
      <c r="G380" s="14" t="s">
        <v>243</v>
      </c>
      <c r="H380">
        <v>5.4508000000000001</v>
      </c>
      <c r="I380">
        <v>129</v>
      </c>
      <c r="J380">
        <v>898.06269999999995</v>
      </c>
      <c r="K380">
        <v>16</v>
      </c>
      <c r="L380">
        <v>2779.9</v>
      </c>
      <c r="M380">
        <v>3.2511999999999999</v>
      </c>
      <c r="N380">
        <v>1</v>
      </c>
      <c r="O380">
        <v>0</v>
      </c>
    </row>
    <row r="381" spans="1:15" x14ac:dyDescent="0.25">
      <c r="A381" s="14" t="s">
        <v>626</v>
      </c>
      <c r="B381">
        <v>4.8000000000000001E-2</v>
      </c>
      <c r="C381">
        <v>5.74E-2</v>
      </c>
      <c r="D381">
        <v>604.24</v>
      </c>
      <c r="E381">
        <v>31.114999999999998</v>
      </c>
      <c r="F381">
        <v>2</v>
      </c>
      <c r="G381" s="14" t="s">
        <v>255</v>
      </c>
      <c r="H381">
        <v>4.4983000000000004</v>
      </c>
      <c r="I381">
        <v>145</v>
      </c>
      <c r="J381">
        <v>680.90189999999996</v>
      </c>
      <c r="K381">
        <v>16</v>
      </c>
      <c r="L381">
        <v>2276.9</v>
      </c>
      <c r="M381">
        <v>2.2656800000000001</v>
      </c>
      <c r="N381">
        <v>1</v>
      </c>
      <c r="O381">
        <v>0</v>
      </c>
    </row>
    <row r="382" spans="1:15" x14ac:dyDescent="0.25">
      <c r="A382" s="14" t="s">
        <v>627</v>
      </c>
      <c r="B382">
        <v>4.7199999999999999E-2</v>
      </c>
      <c r="C382">
        <v>5.7700000000000001E-2</v>
      </c>
      <c r="D382">
        <v>604.24</v>
      </c>
      <c r="E382">
        <v>33.984999999999999</v>
      </c>
      <c r="F382">
        <v>2</v>
      </c>
      <c r="G382" s="14" t="s">
        <v>211</v>
      </c>
      <c r="H382">
        <v>3.7744</v>
      </c>
      <c r="I382">
        <v>137</v>
      </c>
      <c r="J382">
        <v>680.64380000000006</v>
      </c>
      <c r="K382">
        <v>24</v>
      </c>
      <c r="L382">
        <v>2187.4</v>
      </c>
      <c r="M382">
        <v>2.2656800000000001</v>
      </c>
      <c r="N382">
        <v>1</v>
      </c>
      <c r="O382">
        <v>0</v>
      </c>
    </row>
    <row r="383" spans="1:15" x14ac:dyDescent="0.25">
      <c r="A383" s="14" t="s">
        <v>628</v>
      </c>
      <c r="B383">
        <v>0.10100000000000001</v>
      </c>
      <c r="C383">
        <v>0.12130000000000001</v>
      </c>
      <c r="D383">
        <v>281.98</v>
      </c>
      <c r="E383">
        <v>22.885000000000002</v>
      </c>
      <c r="F383">
        <v>2</v>
      </c>
      <c r="G383" s="14" t="s">
        <v>445</v>
      </c>
      <c r="H383">
        <v>4.0385999999999997</v>
      </c>
      <c r="I383">
        <v>56</v>
      </c>
      <c r="J383">
        <v>309.48329999999999</v>
      </c>
      <c r="K383">
        <v>14</v>
      </c>
      <c r="L383">
        <v>995.6</v>
      </c>
      <c r="M383">
        <v>2.24282</v>
      </c>
      <c r="N383">
        <v>1</v>
      </c>
      <c r="O383">
        <v>0</v>
      </c>
    </row>
    <row r="384" spans="1:15" x14ac:dyDescent="0.25">
      <c r="A384" s="14" t="s">
        <v>629</v>
      </c>
      <c r="B384">
        <v>4.8300000000000003E-2</v>
      </c>
      <c r="C384">
        <v>5.91E-2</v>
      </c>
      <c r="D384">
        <v>604.24</v>
      </c>
      <c r="E384">
        <v>33.984999999999999</v>
      </c>
      <c r="F384">
        <v>2</v>
      </c>
      <c r="G384" s="14" t="s">
        <v>211</v>
      </c>
      <c r="H384">
        <v>3.7744</v>
      </c>
      <c r="I384">
        <v>145</v>
      </c>
      <c r="J384">
        <v>680.64380000000006</v>
      </c>
      <c r="K384">
        <v>24</v>
      </c>
      <c r="L384">
        <v>2281.3000000000002</v>
      </c>
      <c r="M384">
        <v>2.2656800000000001</v>
      </c>
      <c r="N384">
        <v>1</v>
      </c>
      <c r="O384">
        <v>0</v>
      </c>
    </row>
    <row r="385" spans="1:15" x14ac:dyDescent="0.25">
      <c r="A385" s="14" t="s">
        <v>630</v>
      </c>
      <c r="B385">
        <v>4.9799999999999997E-2</v>
      </c>
      <c r="C385">
        <v>5.9299999999999999E-2</v>
      </c>
      <c r="D385">
        <v>591.88</v>
      </c>
      <c r="E385">
        <v>29.337</v>
      </c>
      <c r="F385">
        <v>2</v>
      </c>
      <c r="G385" s="14" t="s">
        <v>209</v>
      </c>
      <c r="H385">
        <v>5.0114000000000001</v>
      </c>
      <c r="I385">
        <v>77</v>
      </c>
      <c r="J385">
        <v>622.32129999999995</v>
      </c>
      <c r="K385">
        <v>14</v>
      </c>
      <c r="L385">
        <v>1875.1</v>
      </c>
      <c r="M385">
        <v>2.3520400000000001</v>
      </c>
      <c r="N385">
        <v>1</v>
      </c>
      <c r="O385">
        <v>0</v>
      </c>
    </row>
    <row r="386" spans="1:15" x14ac:dyDescent="0.25">
      <c r="A386" s="14" t="s">
        <v>631</v>
      </c>
      <c r="B386">
        <v>4.5999999999999999E-2</v>
      </c>
      <c r="C386">
        <v>5.4699999999999999E-2</v>
      </c>
      <c r="D386">
        <v>644.52</v>
      </c>
      <c r="E386">
        <v>30.556000000000001</v>
      </c>
      <c r="F386">
        <v>2</v>
      </c>
      <c r="G386" s="14" t="s">
        <v>209</v>
      </c>
      <c r="H386">
        <v>5.2298999999999998</v>
      </c>
      <c r="I386">
        <v>83</v>
      </c>
      <c r="J386">
        <v>677.74059999999997</v>
      </c>
      <c r="K386">
        <v>14</v>
      </c>
      <c r="L386">
        <v>2041.8</v>
      </c>
      <c r="M386">
        <v>2.4561799999999998</v>
      </c>
      <c r="N386">
        <v>1</v>
      </c>
      <c r="O386">
        <v>0</v>
      </c>
    </row>
    <row r="387" spans="1:15" x14ac:dyDescent="0.25">
      <c r="A387" s="14" t="s">
        <v>632</v>
      </c>
      <c r="B387">
        <v>8.6999999999999994E-2</v>
      </c>
      <c r="C387">
        <v>0.1043</v>
      </c>
      <c r="D387">
        <v>322.26</v>
      </c>
      <c r="E387">
        <v>24.46</v>
      </c>
      <c r="F387">
        <v>2</v>
      </c>
      <c r="G387" s="14" t="s">
        <v>445</v>
      </c>
      <c r="H387">
        <v>4.3179999999999996</v>
      </c>
      <c r="I387">
        <v>60</v>
      </c>
      <c r="J387">
        <v>353.8057</v>
      </c>
      <c r="K387">
        <v>14</v>
      </c>
      <c r="L387">
        <v>1100.3</v>
      </c>
      <c r="M387">
        <v>2.3977599999999999</v>
      </c>
      <c r="N387">
        <v>1</v>
      </c>
      <c r="O387">
        <v>0</v>
      </c>
    </row>
    <row r="388" spans="1:15" x14ac:dyDescent="0.25">
      <c r="A388" s="14" t="s">
        <v>633</v>
      </c>
      <c r="B388">
        <v>8.8599999999999998E-2</v>
      </c>
      <c r="C388">
        <v>0.10630000000000001</v>
      </c>
      <c r="D388">
        <v>322.26</v>
      </c>
      <c r="E388">
        <v>24.46</v>
      </c>
      <c r="F388">
        <v>2</v>
      </c>
      <c r="G388" s="14" t="s">
        <v>445</v>
      </c>
      <c r="H388">
        <v>4.3179999999999996</v>
      </c>
      <c r="I388">
        <v>63</v>
      </c>
      <c r="J388">
        <v>353.8057</v>
      </c>
      <c r="K388">
        <v>14</v>
      </c>
      <c r="L388">
        <v>1138.0999999999999</v>
      </c>
      <c r="M388">
        <v>2.3977599999999999</v>
      </c>
      <c r="N388">
        <v>1</v>
      </c>
      <c r="O388">
        <v>0</v>
      </c>
    </row>
    <row r="389" spans="1:15" x14ac:dyDescent="0.25">
      <c r="A389" s="14" t="s">
        <v>634</v>
      </c>
      <c r="B389">
        <v>5.9200000000000003E-2</v>
      </c>
      <c r="C389">
        <v>7.0699999999999999E-2</v>
      </c>
      <c r="D389">
        <v>483.39</v>
      </c>
      <c r="E389">
        <v>27.533999999999999</v>
      </c>
      <c r="F389">
        <v>2</v>
      </c>
      <c r="G389" s="14" t="s">
        <v>219</v>
      </c>
      <c r="H389">
        <v>5.5473999999999997</v>
      </c>
      <c r="I389">
        <v>116</v>
      </c>
      <c r="J389">
        <v>546.0634</v>
      </c>
      <c r="K389">
        <v>12</v>
      </c>
      <c r="L389">
        <v>1824.5</v>
      </c>
      <c r="M389">
        <v>3.3756599999999999</v>
      </c>
      <c r="N389">
        <v>1</v>
      </c>
      <c r="O389">
        <v>0</v>
      </c>
    </row>
    <row r="390" spans="1:15" x14ac:dyDescent="0.25">
      <c r="A390" s="14" t="s">
        <v>635</v>
      </c>
      <c r="B390">
        <v>3.3599999999999998E-2</v>
      </c>
      <c r="C390">
        <v>3.95E-2</v>
      </c>
      <c r="D390">
        <v>902.43</v>
      </c>
      <c r="E390">
        <v>40.691000000000003</v>
      </c>
      <c r="F390">
        <v>2</v>
      </c>
      <c r="G390" s="14" t="s">
        <v>380</v>
      </c>
      <c r="H390">
        <v>3.6981999999999999</v>
      </c>
      <c r="I390">
        <v>149</v>
      </c>
      <c r="J390">
        <v>976.12710000000004</v>
      </c>
      <c r="K390">
        <v>30</v>
      </c>
      <c r="L390">
        <v>2995.7</v>
      </c>
      <c r="M390">
        <v>2.2199599999999999</v>
      </c>
      <c r="N390">
        <v>1</v>
      </c>
      <c r="O390">
        <v>0</v>
      </c>
    </row>
    <row r="391" spans="1:15" x14ac:dyDescent="0.25">
      <c r="A391" s="14" t="s">
        <v>636</v>
      </c>
      <c r="B391">
        <v>2.7799999999999998E-2</v>
      </c>
      <c r="C391">
        <v>3.2199999999999999E-2</v>
      </c>
      <c r="D391">
        <v>1171.49</v>
      </c>
      <c r="E391">
        <v>45.771000000000001</v>
      </c>
      <c r="F391">
        <v>2</v>
      </c>
      <c r="G391" s="14" t="s">
        <v>284</v>
      </c>
      <c r="H391">
        <v>4.4298000000000002</v>
      </c>
      <c r="I391">
        <v>158</v>
      </c>
      <c r="J391">
        <v>1235.0943</v>
      </c>
      <c r="K391">
        <v>28</v>
      </c>
      <c r="L391">
        <v>3755.1</v>
      </c>
      <c r="M391">
        <v>2.0675599999999998</v>
      </c>
      <c r="N391">
        <v>1</v>
      </c>
      <c r="O391">
        <v>0</v>
      </c>
    </row>
    <row r="392" spans="1:15" x14ac:dyDescent="0.25">
      <c r="A392" s="14" t="s">
        <v>637</v>
      </c>
      <c r="B392">
        <v>5.6000000000000001E-2</v>
      </c>
      <c r="C392">
        <v>6.6699999999999995E-2</v>
      </c>
      <c r="D392">
        <v>523.66999999999996</v>
      </c>
      <c r="E392">
        <v>30.556000000000001</v>
      </c>
      <c r="F392">
        <v>2</v>
      </c>
      <c r="G392" s="14" t="s">
        <v>241</v>
      </c>
      <c r="H392">
        <v>3.9853000000000001</v>
      </c>
      <c r="I392">
        <v>69</v>
      </c>
      <c r="J392">
        <v>550.90210000000002</v>
      </c>
      <c r="K392">
        <v>20</v>
      </c>
      <c r="L392">
        <v>1659.9</v>
      </c>
      <c r="M392">
        <v>2.21488</v>
      </c>
      <c r="N392">
        <v>1</v>
      </c>
      <c r="O392">
        <v>0</v>
      </c>
    </row>
    <row r="393" spans="1:15" x14ac:dyDescent="0.25">
      <c r="A393" s="14" t="s">
        <v>638</v>
      </c>
      <c r="B393">
        <v>8.1199999999999994E-2</v>
      </c>
      <c r="C393">
        <v>9.74E-2</v>
      </c>
      <c r="D393">
        <v>337.77</v>
      </c>
      <c r="E393">
        <v>25.756</v>
      </c>
      <c r="F393">
        <v>2</v>
      </c>
      <c r="G393" s="14" t="s">
        <v>236</v>
      </c>
      <c r="H393">
        <v>4.0664999999999996</v>
      </c>
      <c r="I393">
        <v>93</v>
      </c>
      <c r="J393">
        <v>389.48309999999998</v>
      </c>
      <c r="K393">
        <v>16</v>
      </c>
      <c r="L393">
        <v>1298</v>
      </c>
      <c r="M393">
        <v>3.1623000000000001</v>
      </c>
      <c r="N393">
        <v>1</v>
      </c>
      <c r="O393">
        <v>0</v>
      </c>
    </row>
    <row r="394" spans="1:15" x14ac:dyDescent="0.25">
      <c r="A394" s="14" t="s">
        <v>639</v>
      </c>
      <c r="B394">
        <v>8.3799999999999999E-2</v>
      </c>
      <c r="C394">
        <v>0.10050000000000001</v>
      </c>
      <c r="D394">
        <v>337.77</v>
      </c>
      <c r="E394">
        <v>25.756</v>
      </c>
      <c r="F394">
        <v>2</v>
      </c>
      <c r="G394" s="14" t="s">
        <v>236</v>
      </c>
      <c r="H394">
        <v>4.0664999999999996</v>
      </c>
      <c r="I394">
        <v>97</v>
      </c>
      <c r="J394">
        <v>389.48309999999998</v>
      </c>
      <c r="K394">
        <v>16</v>
      </c>
      <c r="L394">
        <v>1364.6</v>
      </c>
      <c r="M394">
        <v>3.1623000000000001</v>
      </c>
      <c r="N394">
        <v>1</v>
      </c>
      <c r="O394">
        <v>0</v>
      </c>
    </row>
    <row r="395" spans="1:15" x14ac:dyDescent="0.25">
      <c r="A395" s="14" t="s">
        <v>640</v>
      </c>
      <c r="B395">
        <v>4.3200000000000002E-2</v>
      </c>
      <c r="C395">
        <v>5.1400000000000001E-2</v>
      </c>
      <c r="D395">
        <v>676.24</v>
      </c>
      <c r="E395">
        <v>32.765999999999998</v>
      </c>
      <c r="F395">
        <v>2</v>
      </c>
      <c r="G395" s="14" t="s">
        <v>269</v>
      </c>
      <c r="H395">
        <v>4.6989999999999998</v>
      </c>
      <c r="I395">
        <v>159</v>
      </c>
      <c r="J395">
        <v>761.86940000000004</v>
      </c>
      <c r="K395">
        <v>17</v>
      </c>
      <c r="L395">
        <v>2549.1999999999998</v>
      </c>
      <c r="M395">
        <v>2.3977599999999999</v>
      </c>
      <c r="N395">
        <v>1</v>
      </c>
      <c r="O395">
        <v>0</v>
      </c>
    </row>
    <row r="396" spans="1:15" x14ac:dyDescent="0.25">
      <c r="A396" s="14" t="s">
        <v>641</v>
      </c>
      <c r="B396">
        <v>8.7099999999999997E-2</v>
      </c>
      <c r="C396">
        <v>0.1045</v>
      </c>
      <c r="D396">
        <v>322.26</v>
      </c>
      <c r="E396">
        <v>25.882999999999999</v>
      </c>
      <c r="F396">
        <v>2</v>
      </c>
      <c r="G396" s="14" t="s">
        <v>209</v>
      </c>
      <c r="H396">
        <v>3.6981999999999999</v>
      </c>
      <c r="I396">
        <v>122</v>
      </c>
      <c r="J396">
        <v>397.41860000000003</v>
      </c>
      <c r="K396">
        <v>18</v>
      </c>
      <c r="L396">
        <v>1480.9</v>
      </c>
      <c r="M396">
        <v>3.6982400000000002</v>
      </c>
      <c r="N396">
        <v>1</v>
      </c>
      <c r="O396">
        <v>0</v>
      </c>
    </row>
    <row r="397" spans="1:15" x14ac:dyDescent="0.25">
      <c r="A397" s="14" t="s">
        <v>642</v>
      </c>
      <c r="B397">
        <v>5.9900000000000002E-2</v>
      </c>
      <c r="C397">
        <v>7.1599999999999997E-2</v>
      </c>
      <c r="D397">
        <v>483.39</v>
      </c>
      <c r="E397">
        <v>29.844999999999999</v>
      </c>
      <c r="F397">
        <v>2</v>
      </c>
      <c r="G397" s="14" t="s">
        <v>606</v>
      </c>
      <c r="H397">
        <v>3.5813999999999999</v>
      </c>
      <c r="I397">
        <v>88</v>
      </c>
      <c r="J397">
        <v>526.25699999999995</v>
      </c>
      <c r="K397">
        <v>22</v>
      </c>
      <c r="L397">
        <v>1670.9</v>
      </c>
      <c r="M397">
        <v>2.7863799999999999</v>
      </c>
      <c r="N397">
        <v>1</v>
      </c>
      <c r="O397">
        <v>0</v>
      </c>
    </row>
    <row r="398" spans="1:15" x14ac:dyDescent="0.25">
      <c r="A398" s="14" t="s">
        <v>643</v>
      </c>
      <c r="B398">
        <v>4.5999999999999999E-2</v>
      </c>
      <c r="C398">
        <v>5.4699999999999999E-2</v>
      </c>
      <c r="D398">
        <v>644.52</v>
      </c>
      <c r="E398">
        <v>30.556000000000001</v>
      </c>
      <c r="F398">
        <v>2</v>
      </c>
      <c r="G398" s="14" t="s">
        <v>209</v>
      </c>
      <c r="H398">
        <v>5.2298999999999998</v>
      </c>
      <c r="I398">
        <v>83</v>
      </c>
      <c r="J398">
        <v>677.74059999999997</v>
      </c>
      <c r="K398">
        <v>14</v>
      </c>
      <c r="L398">
        <v>2041.8</v>
      </c>
      <c r="M398">
        <v>2.4561799999999998</v>
      </c>
      <c r="N398">
        <v>1</v>
      </c>
      <c r="O398">
        <v>0</v>
      </c>
    </row>
    <row r="399" spans="1:15" x14ac:dyDescent="0.25">
      <c r="A399" s="14" t="s">
        <v>644</v>
      </c>
      <c r="B399">
        <v>8.3299999999999999E-2</v>
      </c>
      <c r="C399">
        <v>9.9900000000000003E-2</v>
      </c>
      <c r="D399">
        <v>322.26</v>
      </c>
      <c r="E399">
        <v>25.882999999999999</v>
      </c>
      <c r="F399">
        <v>2</v>
      </c>
      <c r="G399" s="14" t="s">
        <v>209</v>
      </c>
      <c r="H399">
        <v>3.6981999999999999</v>
      </c>
      <c r="I399">
        <v>112</v>
      </c>
      <c r="J399">
        <v>397.41860000000003</v>
      </c>
      <c r="K399">
        <v>18</v>
      </c>
      <c r="L399">
        <v>1391.1</v>
      </c>
      <c r="M399">
        <v>3.6982400000000002</v>
      </c>
      <c r="N399">
        <v>1</v>
      </c>
      <c r="O399">
        <v>0</v>
      </c>
    </row>
    <row r="400" spans="1:15" x14ac:dyDescent="0.25">
      <c r="A400" s="14" t="s">
        <v>645</v>
      </c>
      <c r="B400">
        <v>3.4000000000000002E-2</v>
      </c>
      <c r="C400">
        <v>4.0099999999999997E-2</v>
      </c>
      <c r="D400">
        <v>902.43</v>
      </c>
      <c r="E400">
        <v>40.691000000000003</v>
      </c>
      <c r="F400">
        <v>2</v>
      </c>
      <c r="G400" s="14" t="s">
        <v>380</v>
      </c>
      <c r="H400">
        <v>3.6981999999999999</v>
      </c>
      <c r="I400">
        <v>157</v>
      </c>
      <c r="J400">
        <v>976.12710000000004</v>
      </c>
      <c r="K400">
        <v>30</v>
      </c>
      <c r="L400">
        <v>3087.9</v>
      </c>
      <c r="M400">
        <v>2.2199599999999999</v>
      </c>
      <c r="N400">
        <v>1</v>
      </c>
      <c r="O400">
        <v>0</v>
      </c>
    </row>
    <row r="401" spans="1:15" x14ac:dyDescent="0.25">
      <c r="A401" s="14" t="s">
        <v>646</v>
      </c>
      <c r="B401">
        <v>8.5099999999999995E-2</v>
      </c>
      <c r="C401">
        <v>0.10199999999999999</v>
      </c>
      <c r="D401">
        <v>322.26</v>
      </c>
      <c r="E401">
        <v>25.146000000000001</v>
      </c>
      <c r="F401">
        <v>2</v>
      </c>
      <c r="G401" s="14" t="s">
        <v>236</v>
      </c>
      <c r="H401">
        <v>3.9725999999999999</v>
      </c>
      <c r="I401">
        <v>89</v>
      </c>
      <c r="J401">
        <v>374.77339999999998</v>
      </c>
      <c r="K401">
        <v>16</v>
      </c>
      <c r="L401">
        <v>1238.4000000000001</v>
      </c>
      <c r="M401">
        <v>3.0886399999999998</v>
      </c>
      <c r="N401">
        <v>1</v>
      </c>
      <c r="O401">
        <v>0</v>
      </c>
    </row>
    <row r="402" spans="1:15" x14ac:dyDescent="0.25">
      <c r="A402" s="14" t="s">
        <v>647</v>
      </c>
      <c r="B402">
        <v>6.0199999999999997E-2</v>
      </c>
      <c r="C402">
        <v>7.1999999999999995E-2</v>
      </c>
      <c r="D402">
        <v>479.69</v>
      </c>
      <c r="E402">
        <v>27.356000000000002</v>
      </c>
      <c r="F402">
        <v>2</v>
      </c>
      <c r="G402" s="14" t="s">
        <v>349</v>
      </c>
      <c r="H402">
        <v>4.1783000000000001</v>
      </c>
      <c r="I402">
        <v>94</v>
      </c>
      <c r="J402">
        <v>526.96669999999995</v>
      </c>
      <c r="K402">
        <v>16</v>
      </c>
      <c r="L402">
        <v>1699.5</v>
      </c>
      <c r="M402">
        <v>2.9311600000000002</v>
      </c>
      <c r="N402">
        <v>1</v>
      </c>
      <c r="O402">
        <v>0</v>
      </c>
    </row>
    <row r="403" spans="1:15" x14ac:dyDescent="0.25">
      <c r="A403" s="14" t="s">
        <v>648</v>
      </c>
      <c r="B403">
        <v>0.05</v>
      </c>
      <c r="C403">
        <v>5.96E-2</v>
      </c>
      <c r="D403">
        <v>586.76</v>
      </c>
      <c r="E403">
        <v>29.591000000000001</v>
      </c>
      <c r="F403">
        <v>2</v>
      </c>
      <c r="G403" s="14" t="s">
        <v>360</v>
      </c>
      <c r="H403">
        <v>4.7573999999999996</v>
      </c>
      <c r="I403">
        <v>91</v>
      </c>
      <c r="J403">
        <v>627.93420000000003</v>
      </c>
      <c r="K403">
        <v>15</v>
      </c>
      <c r="L403">
        <v>1946.5</v>
      </c>
      <c r="M403">
        <v>2.7381199999999999</v>
      </c>
      <c r="N403">
        <v>1</v>
      </c>
      <c r="O403">
        <v>0</v>
      </c>
    </row>
    <row r="404" spans="1:15" x14ac:dyDescent="0.25">
      <c r="A404" s="14" t="s">
        <v>649</v>
      </c>
      <c r="B404">
        <v>2.75E-2</v>
      </c>
      <c r="C404">
        <v>3.1899999999999998E-2</v>
      </c>
      <c r="D404">
        <v>1171.49</v>
      </c>
      <c r="E404">
        <v>45.771000000000001</v>
      </c>
      <c r="F404">
        <v>2</v>
      </c>
      <c r="G404" s="14" t="s">
        <v>284</v>
      </c>
      <c r="H404">
        <v>4.4298000000000002</v>
      </c>
      <c r="I404">
        <v>152</v>
      </c>
      <c r="J404">
        <v>1235.0943</v>
      </c>
      <c r="K404">
        <v>28</v>
      </c>
      <c r="L404">
        <v>3678.9</v>
      </c>
      <c r="M404">
        <v>2.0675599999999998</v>
      </c>
      <c r="N404">
        <v>1</v>
      </c>
      <c r="O404">
        <v>0</v>
      </c>
    </row>
    <row r="405" spans="1:15" x14ac:dyDescent="0.25">
      <c r="A405" s="14" t="s">
        <v>650</v>
      </c>
      <c r="B405">
        <v>0.1166</v>
      </c>
      <c r="C405">
        <v>0.14000000000000001</v>
      </c>
      <c r="D405">
        <v>241.7</v>
      </c>
      <c r="E405">
        <v>20.93</v>
      </c>
      <c r="F405">
        <v>2</v>
      </c>
      <c r="G405" s="14" t="s">
        <v>219</v>
      </c>
      <c r="H405">
        <v>3.9218000000000002</v>
      </c>
      <c r="I405">
        <v>36</v>
      </c>
      <c r="J405">
        <v>258.32209999999998</v>
      </c>
      <c r="K405">
        <v>13</v>
      </c>
      <c r="L405">
        <v>778.8</v>
      </c>
      <c r="M405">
        <v>1.74244</v>
      </c>
      <c r="N405">
        <v>1</v>
      </c>
      <c r="O405">
        <v>0</v>
      </c>
    </row>
    <row r="406" spans="1:15" x14ac:dyDescent="0.25">
      <c r="A406" s="14" t="s">
        <v>651</v>
      </c>
      <c r="B406">
        <v>7.0900000000000005E-2</v>
      </c>
      <c r="C406">
        <v>8.4900000000000003E-2</v>
      </c>
      <c r="D406">
        <v>402.83</v>
      </c>
      <c r="E406">
        <v>27.736999999999998</v>
      </c>
      <c r="F406">
        <v>2</v>
      </c>
      <c r="G406" s="14" t="s">
        <v>297</v>
      </c>
      <c r="H406">
        <v>4.6227999999999998</v>
      </c>
      <c r="I406">
        <v>97</v>
      </c>
      <c r="J406">
        <v>455.03129999999999</v>
      </c>
      <c r="K406">
        <v>15</v>
      </c>
      <c r="L406">
        <v>1521.9</v>
      </c>
      <c r="M406">
        <v>3.0810200000000001</v>
      </c>
      <c r="N406">
        <v>1</v>
      </c>
      <c r="O406">
        <v>0</v>
      </c>
    </row>
    <row r="407" spans="1:15" x14ac:dyDescent="0.25">
      <c r="A407" s="14" t="s">
        <v>652</v>
      </c>
      <c r="B407">
        <v>6.9199999999999998E-2</v>
      </c>
      <c r="C407">
        <v>8.2799999999999999E-2</v>
      </c>
      <c r="D407">
        <v>402.83</v>
      </c>
      <c r="E407">
        <v>27.736999999999998</v>
      </c>
      <c r="F407">
        <v>2</v>
      </c>
      <c r="G407" s="14" t="s">
        <v>297</v>
      </c>
      <c r="H407">
        <v>4.6227999999999998</v>
      </c>
      <c r="I407">
        <v>93</v>
      </c>
      <c r="J407">
        <v>455.03129999999999</v>
      </c>
      <c r="K407">
        <v>15</v>
      </c>
      <c r="L407">
        <v>1459.7</v>
      </c>
      <c r="M407">
        <v>3.0810200000000001</v>
      </c>
      <c r="N407">
        <v>1</v>
      </c>
      <c r="O407">
        <v>0</v>
      </c>
    </row>
    <row r="408" spans="1:15" x14ac:dyDescent="0.25">
      <c r="A408" s="14" t="s">
        <v>653</v>
      </c>
      <c r="B408">
        <v>3.1E-2</v>
      </c>
      <c r="C408">
        <v>3.6499999999999998E-2</v>
      </c>
      <c r="D408">
        <v>976.36</v>
      </c>
      <c r="E408">
        <v>39.243000000000002</v>
      </c>
      <c r="F408">
        <v>2</v>
      </c>
      <c r="G408" s="14" t="s">
        <v>430</v>
      </c>
      <c r="H408">
        <v>5.4406999999999996</v>
      </c>
      <c r="I408">
        <v>230</v>
      </c>
      <c r="J408">
        <v>1099.9332999999999</v>
      </c>
      <c r="K408">
        <v>18</v>
      </c>
      <c r="L408">
        <v>3677.2</v>
      </c>
      <c r="M408">
        <v>2.8778199999999998</v>
      </c>
      <c r="N408">
        <v>1</v>
      </c>
      <c r="O408">
        <v>0</v>
      </c>
    </row>
    <row r="409" spans="1:15" x14ac:dyDescent="0.25">
      <c r="A409" s="14" t="s">
        <v>654</v>
      </c>
      <c r="B409">
        <v>5.5100000000000003E-2</v>
      </c>
      <c r="C409">
        <v>6.7500000000000004E-2</v>
      </c>
      <c r="D409">
        <v>523.66999999999996</v>
      </c>
      <c r="E409">
        <v>31.623000000000001</v>
      </c>
      <c r="F409">
        <v>2</v>
      </c>
      <c r="G409" s="14" t="s">
        <v>248</v>
      </c>
      <c r="H409">
        <v>3.5127999999999999</v>
      </c>
      <c r="I409">
        <v>125</v>
      </c>
      <c r="J409">
        <v>591.16010000000006</v>
      </c>
      <c r="K409">
        <v>24</v>
      </c>
      <c r="L409">
        <v>1979.3</v>
      </c>
      <c r="M409">
        <v>3.5128200000000001</v>
      </c>
      <c r="N409">
        <v>1</v>
      </c>
      <c r="O409">
        <v>0</v>
      </c>
    </row>
    <row r="410" spans="1:15" x14ac:dyDescent="0.25">
      <c r="A410" s="14" t="s">
        <v>655</v>
      </c>
      <c r="B410">
        <v>5.3699999999999998E-2</v>
      </c>
      <c r="C410">
        <v>6.59E-2</v>
      </c>
      <c r="D410">
        <v>523.66999999999996</v>
      </c>
      <c r="E410">
        <v>31.623000000000001</v>
      </c>
      <c r="F410">
        <v>2</v>
      </c>
      <c r="G410" s="14" t="s">
        <v>248</v>
      </c>
      <c r="H410">
        <v>3.5127999999999999</v>
      </c>
      <c r="I410">
        <v>116</v>
      </c>
      <c r="J410">
        <v>591.16010000000006</v>
      </c>
      <c r="K410">
        <v>24</v>
      </c>
      <c r="L410">
        <v>1896.7</v>
      </c>
      <c r="M410">
        <v>3.5128200000000001</v>
      </c>
      <c r="N410">
        <v>1</v>
      </c>
      <c r="O410">
        <v>0</v>
      </c>
    </row>
    <row r="411" spans="1:15" x14ac:dyDescent="0.25">
      <c r="A411" s="14" t="s">
        <v>656</v>
      </c>
      <c r="B411">
        <v>9.5100000000000004E-2</v>
      </c>
      <c r="C411">
        <v>0.114</v>
      </c>
      <c r="D411">
        <v>281.98</v>
      </c>
      <c r="E411">
        <v>24.206</v>
      </c>
      <c r="F411">
        <v>2</v>
      </c>
      <c r="G411" s="14" t="s">
        <v>209</v>
      </c>
      <c r="H411">
        <v>3.4594999999999998</v>
      </c>
      <c r="I411">
        <v>102</v>
      </c>
      <c r="J411">
        <v>347.80579999999998</v>
      </c>
      <c r="K411">
        <v>18</v>
      </c>
      <c r="L411">
        <v>1217.5</v>
      </c>
      <c r="M411">
        <v>3.4594800000000001</v>
      </c>
      <c r="N411">
        <v>1</v>
      </c>
      <c r="O411">
        <v>0</v>
      </c>
    </row>
    <row r="412" spans="1:15" x14ac:dyDescent="0.25">
      <c r="A412" s="14" t="s">
        <v>657</v>
      </c>
      <c r="B412">
        <v>4.2900000000000001E-2</v>
      </c>
      <c r="C412">
        <v>5.0900000000000001E-2</v>
      </c>
      <c r="D412">
        <v>695.45</v>
      </c>
      <c r="E412">
        <v>31.699000000000002</v>
      </c>
      <c r="F412">
        <v>2</v>
      </c>
      <c r="G412" s="14" t="s">
        <v>209</v>
      </c>
      <c r="H412">
        <v>5.4330999999999996</v>
      </c>
      <c r="I412">
        <v>90</v>
      </c>
      <c r="J412">
        <v>731.22429999999997</v>
      </c>
      <c r="K412">
        <v>14</v>
      </c>
      <c r="L412">
        <v>2204</v>
      </c>
      <c r="M412">
        <v>2.55016</v>
      </c>
      <c r="N412">
        <v>1</v>
      </c>
      <c r="O412">
        <v>0</v>
      </c>
    </row>
    <row r="413" spans="1:15" x14ac:dyDescent="0.25">
      <c r="A413" s="14" t="s">
        <v>658</v>
      </c>
      <c r="B413">
        <v>6.2899999999999998E-2</v>
      </c>
      <c r="C413">
        <v>7.7399999999999997E-2</v>
      </c>
      <c r="D413">
        <v>456.03</v>
      </c>
      <c r="E413">
        <v>28.981000000000002</v>
      </c>
      <c r="F413">
        <v>2</v>
      </c>
      <c r="G413" s="14" t="s">
        <v>248</v>
      </c>
      <c r="H413">
        <v>3.2791000000000001</v>
      </c>
      <c r="I413">
        <v>109</v>
      </c>
      <c r="J413">
        <v>515.16030000000001</v>
      </c>
      <c r="K413">
        <v>24</v>
      </c>
      <c r="L413">
        <v>1724.8</v>
      </c>
      <c r="M413">
        <v>3.2791399999999999</v>
      </c>
      <c r="N413">
        <v>1</v>
      </c>
      <c r="O413">
        <v>0</v>
      </c>
    </row>
    <row r="414" spans="1:15" x14ac:dyDescent="0.25">
      <c r="A414" s="14" t="s">
        <v>659</v>
      </c>
      <c r="B414">
        <v>2.86E-2</v>
      </c>
      <c r="C414">
        <v>3.3399999999999999E-2</v>
      </c>
      <c r="D414">
        <v>1092.45</v>
      </c>
      <c r="E414">
        <v>44.755000000000003</v>
      </c>
      <c r="F414">
        <v>2</v>
      </c>
      <c r="G414" s="14" t="s">
        <v>380</v>
      </c>
      <c r="H414">
        <v>4.0690999999999997</v>
      </c>
      <c r="I414">
        <v>181</v>
      </c>
      <c r="J414">
        <v>1181.2234000000001</v>
      </c>
      <c r="K414">
        <v>30</v>
      </c>
      <c r="L414">
        <v>3625.9</v>
      </c>
      <c r="M414">
        <v>2.4409399999999999</v>
      </c>
      <c r="N414">
        <v>1</v>
      </c>
      <c r="O414">
        <v>0</v>
      </c>
    </row>
    <row r="415" spans="1:15" x14ac:dyDescent="0.25">
      <c r="A415" s="14" t="s">
        <v>660</v>
      </c>
      <c r="B415">
        <v>8.7400000000000005E-2</v>
      </c>
      <c r="C415">
        <v>0.10489999999999999</v>
      </c>
      <c r="D415">
        <v>322.26</v>
      </c>
      <c r="E415">
        <v>23.062999999999999</v>
      </c>
      <c r="F415">
        <v>2</v>
      </c>
      <c r="G415" s="14" t="s">
        <v>219</v>
      </c>
      <c r="H415">
        <v>4.5288000000000004</v>
      </c>
      <c r="I415">
        <v>92</v>
      </c>
      <c r="J415">
        <v>374.70890000000003</v>
      </c>
      <c r="K415">
        <v>12</v>
      </c>
      <c r="L415">
        <v>1299.9000000000001</v>
      </c>
      <c r="M415">
        <v>3.0886399999999998</v>
      </c>
      <c r="N415">
        <v>1</v>
      </c>
      <c r="O415">
        <v>0</v>
      </c>
    </row>
    <row r="416" spans="1:15" x14ac:dyDescent="0.25">
      <c r="A416" s="14" t="s">
        <v>661</v>
      </c>
      <c r="B416">
        <v>9.1499999999999998E-2</v>
      </c>
      <c r="C416">
        <v>0.10979999999999999</v>
      </c>
      <c r="D416">
        <v>306.55</v>
      </c>
      <c r="E416">
        <v>25.248000000000001</v>
      </c>
      <c r="F416">
        <v>2</v>
      </c>
      <c r="G416" s="14" t="s">
        <v>245</v>
      </c>
      <c r="H416">
        <v>3.6067999999999998</v>
      </c>
      <c r="I416">
        <v>118</v>
      </c>
      <c r="J416">
        <v>376.45089999999999</v>
      </c>
      <c r="K416">
        <v>18</v>
      </c>
      <c r="L416">
        <v>1398.9</v>
      </c>
      <c r="M416">
        <v>2.1640799999999998</v>
      </c>
      <c r="N416">
        <v>1</v>
      </c>
      <c r="O416">
        <v>0</v>
      </c>
    </row>
    <row r="417" spans="1:15" x14ac:dyDescent="0.25">
      <c r="A417" s="14" t="s">
        <v>662</v>
      </c>
      <c r="B417">
        <v>8.7499999999999994E-2</v>
      </c>
      <c r="C417">
        <v>0.10489999999999999</v>
      </c>
      <c r="D417">
        <v>306.55</v>
      </c>
      <c r="E417">
        <v>25.248000000000001</v>
      </c>
      <c r="F417">
        <v>2</v>
      </c>
      <c r="G417" s="14" t="s">
        <v>209</v>
      </c>
      <c r="H417">
        <v>3.6067999999999998</v>
      </c>
      <c r="I417">
        <v>109</v>
      </c>
      <c r="J417">
        <v>378.06380000000001</v>
      </c>
      <c r="K417">
        <v>18</v>
      </c>
      <c r="L417">
        <v>1323.3</v>
      </c>
      <c r="M417">
        <v>3.6067999999999998</v>
      </c>
      <c r="N417">
        <v>1</v>
      </c>
      <c r="O417">
        <v>0</v>
      </c>
    </row>
    <row r="418" spans="1:15" x14ac:dyDescent="0.25">
      <c r="A418" s="14" t="s">
        <v>663</v>
      </c>
      <c r="B418">
        <v>5.9400000000000001E-2</v>
      </c>
      <c r="C418">
        <v>7.0900000000000005E-2</v>
      </c>
      <c r="D418">
        <v>483.39</v>
      </c>
      <c r="E418">
        <v>29.591000000000001</v>
      </c>
      <c r="F418">
        <v>2</v>
      </c>
      <c r="G418" s="14" t="s">
        <v>219</v>
      </c>
      <c r="H418">
        <v>19.029699999999998</v>
      </c>
      <c r="I418">
        <v>72</v>
      </c>
      <c r="J418">
        <v>516.77319999999997</v>
      </c>
      <c r="K418">
        <v>13</v>
      </c>
      <c r="L418">
        <v>1558.4</v>
      </c>
      <c r="M418">
        <v>2.4663400000000002</v>
      </c>
      <c r="N418">
        <v>1</v>
      </c>
      <c r="O418">
        <v>0</v>
      </c>
    </row>
    <row r="419" spans="1:15" x14ac:dyDescent="0.25">
      <c r="A419" s="14" t="s">
        <v>664</v>
      </c>
      <c r="B419">
        <v>4.3400000000000001E-2</v>
      </c>
      <c r="C419">
        <v>5.1900000000000002E-2</v>
      </c>
      <c r="D419">
        <v>684.81</v>
      </c>
      <c r="E419">
        <v>35.204000000000001</v>
      </c>
      <c r="F419">
        <v>2</v>
      </c>
      <c r="G419" s="14" t="s">
        <v>224</v>
      </c>
      <c r="H419">
        <v>4.4017999999999997</v>
      </c>
      <c r="I419">
        <v>105</v>
      </c>
      <c r="J419">
        <v>731.6114</v>
      </c>
      <c r="K419">
        <v>21</v>
      </c>
      <c r="L419">
        <v>2266.5</v>
      </c>
      <c r="M419">
        <v>2.9337</v>
      </c>
      <c r="N419">
        <v>1</v>
      </c>
      <c r="O419">
        <v>0</v>
      </c>
    </row>
    <row r="420" spans="1:15" x14ac:dyDescent="0.25">
      <c r="A420" s="14" t="s">
        <v>665</v>
      </c>
      <c r="B420">
        <v>5.4699999999999999E-2</v>
      </c>
      <c r="C420">
        <v>6.54E-2</v>
      </c>
      <c r="D420">
        <v>523.66999999999996</v>
      </c>
      <c r="E420">
        <v>28.677</v>
      </c>
      <c r="F420">
        <v>2</v>
      </c>
      <c r="G420" s="14" t="s">
        <v>445</v>
      </c>
      <c r="H420">
        <v>5.5042</v>
      </c>
      <c r="I420">
        <v>125</v>
      </c>
      <c r="J420">
        <v>591.54719999999998</v>
      </c>
      <c r="K420">
        <v>13</v>
      </c>
      <c r="L420">
        <v>1974.8</v>
      </c>
      <c r="M420">
        <v>3.5128200000000001</v>
      </c>
      <c r="N420">
        <v>1</v>
      </c>
      <c r="O420">
        <v>0</v>
      </c>
    </row>
    <row r="421" spans="1:15" x14ac:dyDescent="0.25">
      <c r="A421" s="14" t="s">
        <v>666</v>
      </c>
      <c r="B421">
        <v>5.1900000000000002E-2</v>
      </c>
      <c r="C421">
        <v>6.1899999999999997E-2</v>
      </c>
      <c r="D421">
        <v>563.96</v>
      </c>
      <c r="E421">
        <v>29.032</v>
      </c>
      <c r="F421">
        <v>2</v>
      </c>
      <c r="G421" s="14" t="s">
        <v>360</v>
      </c>
      <c r="H421">
        <v>4.6634000000000002</v>
      </c>
      <c r="I421">
        <v>87</v>
      </c>
      <c r="J421">
        <v>603.03110000000004</v>
      </c>
      <c r="K421">
        <v>15</v>
      </c>
      <c r="L421">
        <v>1870.6</v>
      </c>
      <c r="M421">
        <v>2.6644600000000001</v>
      </c>
      <c r="N421">
        <v>1</v>
      </c>
      <c r="O421">
        <v>0</v>
      </c>
    </row>
    <row r="422" spans="1:15" x14ac:dyDescent="0.25">
      <c r="A422" s="14" t="s">
        <v>667</v>
      </c>
      <c r="B422">
        <v>0.1714</v>
      </c>
      <c r="C422">
        <v>0.1686</v>
      </c>
      <c r="D422">
        <v>201.41</v>
      </c>
      <c r="E422">
        <v>19.609000000000002</v>
      </c>
      <c r="F422">
        <v>2</v>
      </c>
      <c r="G422" s="14" t="s">
        <v>297</v>
      </c>
      <c r="H422">
        <v>3.2690000000000001</v>
      </c>
      <c r="I422">
        <v>49</v>
      </c>
      <c r="J422">
        <v>227.41890000000001</v>
      </c>
      <c r="K422">
        <v>15</v>
      </c>
      <c r="L422">
        <v>761.9</v>
      </c>
      <c r="M422">
        <v>2.1793200000000001</v>
      </c>
      <c r="N422">
        <v>1</v>
      </c>
      <c r="O422">
        <v>0</v>
      </c>
    </row>
    <row r="423" spans="1:15" x14ac:dyDescent="0.25">
      <c r="A423" s="14" t="s">
        <v>668</v>
      </c>
      <c r="B423">
        <v>7.0900000000000005E-2</v>
      </c>
      <c r="C423">
        <v>8.77E-2</v>
      </c>
      <c r="D423">
        <v>386.51</v>
      </c>
      <c r="E423">
        <v>25.146000000000001</v>
      </c>
      <c r="F423">
        <v>2</v>
      </c>
      <c r="G423" s="14" t="s">
        <v>219</v>
      </c>
      <c r="H423">
        <v>4.9606000000000003</v>
      </c>
      <c r="I423">
        <v>111</v>
      </c>
      <c r="J423">
        <v>449.41849999999999</v>
      </c>
      <c r="K423">
        <v>12</v>
      </c>
      <c r="L423">
        <v>1558.1</v>
      </c>
      <c r="M423">
        <v>3.3807399999999999</v>
      </c>
      <c r="N423">
        <v>1</v>
      </c>
      <c r="O423">
        <v>0</v>
      </c>
    </row>
    <row r="424" spans="1:15" x14ac:dyDescent="0.25">
      <c r="A424" s="14" t="s">
        <v>669</v>
      </c>
      <c r="B424">
        <v>4.1099999999999998E-2</v>
      </c>
      <c r="C424">
        <v>4.8800000000000003E-2</v>
      </c>
      <c r="D424">
        <v>725.09</v>
      </c>
      <c r="E424">
        <v>32.790999999999997</v>
      </c>
      <c r="F424">
        <v>2</v>
      </c>
      <c r="G424" s="14" t="s">
        <v>243</v>
      </c>
      <c r="H424">
        <v>5.0648</v>
      </c>
      <c r="I424">
        <v>112</v>
      </c>
      <c r="J424">
        <v>775.28880000000004</v>
      </c>
      <c r="K424">
        <v>16</v>
      </c>
      <c r="L424">
        <v>2397.4</v>
      </c>
      <c r="M424">
        <v>3.02006</v>
      </c>
      <c r="N424">
        <v>1</v>
      </c>
      <c r="O424">
        <v>0</v>
      </c>
    </row>
    <row r="425" spans="1:15" x14ac:dyDescent="0.25">
      <c r="A425" s="14" t="s">
        <v>670</v>
      </c>
      <c r="B425">
        <v>4.0800000000000003E-2</v>
      </c>
      <c r="C425">
        <v>4.8500000000000001E-2</v>
      </c>
      <c r="D425">
        <v>725.09</v>
      </c>
      <c r="E425">
        <v>36.246000000000002</v>
      </c>
      <c r="F425">
        <v>2</v>
      </c>
      <c r="G425" s="14" t="s">
        <v>224</v>
      </c>
      <c r="H425">
        <v>4.5288000000000004</v>
      </c>
      <c r="I425">
        <v>108</v>
      </c>
      <c r="J425">
        <v>774.83720000000005</v>
      </c>
      <c r="K425">
        <v>21</v>
      </c>
      <c r="L425">
        <v>2337.1999999999998</v>
      </c>
      <c r="M425">
        <v>3.02006</v>
      </c>
      <c r="N425">
        <v>1</v>
      </c>
      <c r="O425">
        <v>0</v>
      </c>
    </row>
    <row r="426" spans="1:15" x14ac:dyDescent="0.25">
      <c r="A426" s="14" t="s">
        <v>671</v>
      </c>
      <c r="B426">
        <v>4.1300000000000003E-2</v>
      </c>
      <c r="C426">
        <v>4.9200000000000001E-2</v>
      </c>
      <c r="D426">
        <v>725.09</v>
      </c>
      <c r="E426">
        <v>36.246000000000002</v>
      </c>
      <c r="F426">
        <v>2</v>
      </c>
      <c r="G426" s="14" t="s">
        <v>224</v>
      </c>
      <c r="H426">
        <v>4.5288000000000004</v>
      </c>
      <c r="I426">
        <v>112</v>
      </c>
      <c r="J426">
        <v>774.83720000000005</v>
      </c>
      <c r="K426">
        <v>21</v>
      </c>
      <c r="L426">
        <v>2400.4</v>
      </c>
      <c r="M426">
        <v>3.02006</v>
      </c>
      <c r="N426">
        <v>1</v>
      </c>
      <c r="O426">
        <v>0</v>
      </c>
    </row>
    <row r="427" spans="1:15" x14ac:dyDescent="0.25">
      <c r="A427" s="14" t="s">
        <v>672</v>
      </c>
      <c r="B427">
        <v>4.8800000000000003E-2</v>
      </c>
      <c r="C427">
        <v>5.8299999999999998E-2</v>
      </c>
      <c r="D427">
        <v>604.24</v>
      </c>
      <c r="E427">
        <v>33.070999999999998</v>
      </c>
      <c r="F427">
        <v>2</v>
      </c>
      <c r="G427" s="14" t="s">
        <v>224</v>
      </c>
      <c r="H427">
        <v>4.1351000000000004</v>
      </c>
      <c r="I427">
        <v>93</v>
      </c>
      <c r="J427">
        <v>645.80520000000001</v>
      </c>
      <c r="K427">
        <v>21</v>
      </c>
      <c r="L427">
        <v>2000.1</v>
      </c>
      <c r="M427">
        <v>2.7559</v>
      </c>
      <c r="N427">
        <v>1</v>
      </c>
      <c r="O427">
        <v>0</v>
      </c>
    </row>
    <row r="428" spans="1:15" x14ac:dyDescent="0.25">
      <c r="A428" s="14" t="s">
        <v>673</v>
      </c>
      <c r="B428">
        <v>0.1181</v>
      </c>
      <c r="C428">
        <v>0.1419</v>
      </c>
      <c r="D428">
        <v>241.7</v>
      </c>
      <c r="E428">
        <v>20.93</v>
      </c>
      <c r="F428">
        <v>2</v>
      </c>
      <c r="G428" s="14" t="s">
        <v>219</v>
      </c>
      <c r="H428">
        <v>3.9218000000000002</v>
      </c>
      <c r="I428">
        <v>38</v>
      </c>
      <c r="J428">
        <v>258.32209999999998</v>
      </c>
      <c r="K428">
        <v>13</v>
      </c>
      <c r="L428">
        <v>798.7</v>
      </c>
      <c r="M428">
        <v>1.74244</v>
      </c>
      <c r="N428">
        <v>1</v>
      </c>
      <c r="O428">
        <v>0</v>
      </c>
    </row>
    <row r="429" spans="1:15" x14ac:dyDescent="0.25">
      <c r="A429" s="14" t="s">
        <v>674</v>
      </c>
      <c r="B429">
        <v>4.87E-2</v>
      </c>
      <c r="C429">
        <v>5.79E-2</v>
      </c>
      <c r="D429">
        <v>604.24</v>
      </c>
      <c r="E429">
        <v>29.997</v>
      </c>
      <c r="F429">
        <v>2</v>
      </c>
      <c r="G429" s="14" t="s">
        <v>360</v>
      </c>
      <c r="H429">
        <v>4.8285</v>
      </c>
      <c r="I429">
        <v>93</v>
      </c>
      <c r="J429">
        <v>645.99869999999999</v>
      </c>
      <c r="K429">
        <v>15</v>
      </c>
      <c r="L429">
        <v>1998.6</v>
      </c>
      <c r="M429">
        <v>2.7559</v>
      </c>
      <c r="N429">
        <v>1</v>
      </c>
      <c r="O429">
        <v>0</v>
      </c>
    </row>
    <row r="430" spans="1:15" x14ac:dyDescent="0.25">
      <c r="A430" s="14" t="s">
        <v>675</v>
      </c>
      <c r="B430">
        <v>6.13E-2</v>
      </c>
      <c r="C430">
        <v>7.5399999999999995E-2</v>
      </c>
      <c r="D430">
        <v>456.03</v>
      </c>
      <c r="E430">
        <v>28.981000000000002</v>
      </c>
      <c r="F430">
        <v>2</v>
      </c>
      <c r="G430" s="14" t="s">
        <v>248</v>
      </c>
      <c r="H430">
        <v>3.2791000000000001</v>
      </c>
      <c r="I430">
        <v>103</v>
      </c>
      <c r="J430">
        <v>515.16030000000001</v>
      </c>
      <c r="K430">
        <v>24</v>
      </c>
      <c r="L430">
        <v>1652.8</v>
      </c>
      <c r="M430">
        <v>3.2791399999999999</v>
      </c>
      <c r="N430">
        <v>1</v>
      </c>
      <c r="O430">
        <v>0</v>
      </c>
    </row>
    <row r="431" spans="1:15" x14ac:dyDescent="0.25">
      <c r="A431" s="14" t="s">
        <v>676</v>
      </c>
      <c r="B431">
        <v>5.1299999999999998E-2</v>
      </c>
      <c r="C431">
        <v>6.1499999999999999E-2</v>
      </c>
      <c r="D431">
        <v>563.96</v>
      </c>
      <c r="E431">
        <v>31.952999999999999</v>
      </c>
      <c r="F431">
        <v>2</v>
      </c>
      <c r="G431" s="14" t="s">
        <v>224</v>
      </c>
      <c r="H431">
        <v>3.9954000000000001</v>
      </c>
      <c r="I431">
        <v>84</v>
      </c>
      <c r="J431">
        <v>603.22460000000001</v>
      </c>
      <c r="K431">
        <v>21</v>
      </c>
      <c r="L431">
        <v>1818.8</v>
      </c>
      <c r="M431">
        <v>2.6644600000000001</v>
      </c>
      <c r="N431">
        <v>1</v>
      </c>
      <c r="O431">
        <v>0</v>
      </c>
    </row>
    <row r="432" spans="1:15" x14ac:dyDescent="0.25">
      <c r="A432" s="14" t="s">
        <v>677</v>
      </c>
      <c r="B432">
        <v>5.1999999999999998E-2</v>
      </c>
      <c r="C432">
        <v>6.2300000000000001E-2</v>
      </c>
      <c r="D432">
        <v>563.96</v>
      </c>
      <c r="E432">
        <v>31.952999999999999</v>
      </c>
      <c r="F432">
        <v>2</v>
      </c>
      <c r="G432" s="14" t="s">
        <v>224</v>
      </c>
      <c r="H432">
        <v>3.9954000000000001</v>
      </c>
      <c r="I432">
        <v>87</v>
      </c>
      <c r="J432">
        <v>603.22460000000001</v>
      </c>
      <c r="K432">
        <v>21</v>
      </c>
      <c r="L432">
        <v>1867.6</v>
      </c>
      <c r="M432">
        <v>2.6644600000000001</v>
      </c>
      <c r="N432">
        <v>1</v>
      </c>
      <c r="O432">
        <v>0</v>
      </c>
    </row>
    <row r="433" spans="1:15" x14ac:dyDescent="0.25">
      <c r="A433" s="14" t="s">
        <v>678</v>
      </c>
      <c r="B433">
        <v>9.1399999999999995E-2</v>
      </c>
      <c r="C433">
        <v>0.10970000000000001</v>
      </c>
      <c r="D433">
        <v>306.55</v>
      </c>
      <c r="E433">
        <v>25.248000000000001</v>
      </c>
      <c r="F433">
        <v>2</v>
      </c>
      <c r="G433" s="14" t="s">
        <v>209</v>
      </c>
      <c r="H433">
        <v>3.6067999999999998</v>
      </c>
      <c r="I433">
        <v>116</v>
      </c>
      <c r="J433">
        <v>378.06380000000001</v>
      </c>
      <c r="K433">
        <v>18</v>
      </c>
      <c r="L433">
        <v>1408.5</v>
      </c>
      <c r="M433">
        <v>3.6067999999999998</v>
      </c>
      <c r="N433">
        <v>1</v>
      </c>
      <c r="O433">
        <v>0</v>
      </c>
    </row>
    <row r="434" spans="1:15" x14ac:dyDescent="0.25">
      <c r="A434" s="14" t="s">
        <v>679</v>
      </c>
      <c r="B434">
        <v>9.8199999999999996E-2</v>
      </c>
      <c r="C434">
        <v>0.1179</v>
      </c>
      <c r="D434">
        <v>286.44</v>
      </c>
      <c r="E434">
        <v>21.792999999999999</v>
      </c>
      <c r="F434">
        <v>2</v>
      </c>
      <c r="G434" s="14" t="s">
        <v>272</v>
      </c>
      <c r="H434">
        <v>4.5008999999999997</v>
      </c>
      <c r="I434">
        <v>82</v>
      </c>
      <c r="J434">
        <v>333.2251</v>
      </c>
      <c r="K434">
        <v>10</v>
      </c>
      <c r="L434">
        <v>1063.7</v>
      </c>
      <c r="M434">
        <v>2.9133800000000001</v>
      </c>
      <c r="N434">
        <v>1</v>
      </c>
      <c r="O434">
        <v>0</v>
      </c>
    </row>
    <row r="435" spans="1:15" x14ac:dyDescent="0.25">
      <c r="A435" s="14" t="s">
        <v>680</v>
      </c>
      <c r="B435">
        <v>2.8799999999999999E-2</v>
      </c>
      <c r="C435">
        <v>3.3700000000000001E-2</v>
      </c>
      <c r="D435">
        <v>1092.45</v>
      </c>
      <c r="E435">
        <v>40.843000000000004</v>
      </c>
      <c r="F435">
        <v>2</v>
      </c>
      <c r="G435" s="14" t="s">
        <v>408</v>
      </c>
      <c r="H435">
        <v>4.6634000000000002</v>
      </c>
      <c r="I435">
        <v>187</v>
      </c>
      <c r="J435">
        <v>1181.9975999999999</v>
      </c>
      <c r="K435">
        <v>22</v>
      </c>
      <c r="L435">
        <v>3738.3</v>
      </c>
      <c r="M435">
        <v>2.4409399999999999</v>
      </c>
      <c r="N435">
        <v>1</v>
      </c>
      <c r="O435">
        <v>0</v>
      </c>
    </row>
    <row r="436" spans="1:15" x14ac:dyDescent="0.25">
      <c r="A436" s="14" t="s">
        <v>681</v>
      </c>
      <c r="B436">
        <v>6.0100000000000001E-2</v>
      </c>
      <c r="C436">
        <v>7.1800000000000003E-2</v>
      </c>
      <c r="D436">
        <v>483.39</v>
      </c>
      <c r="E436">
        <v>29.591000000000001</v>
      </c>
      <c r="F436">
        <v>2</v>
      </c>
      <c r="G436" s="14" t="s">
        <v>219</v>
      </c>
      <c r="H436">
        <v>19.029699999999998</v>
      </c>
      <c r="I436">
        <v>74</v>
      </c>
      <c r="J436">
        <v>516.77319999999997</v>
      </c>
      <c r="K436">
        <v>13</v>
      </c>
      <c r="L436">
        <v>1598.3</v>
      </c>
      <c r="M436">
        <v>2.4663400000000002</v>
      </c>
      <c r="N436">
        <v>1</v>
      </c>
      <c r="O436">
        <v>0</v>
      </c>
    </row>
    <row r="437" spans="1:15" x14ac:dyDescent="0.25">
      <c r="A437" s="14" t="s">
        <v>682</v>
      </c>
      <c r="B437">
        <v>4.82E-2</v>
      </c>
      <c r="C437">
        <v>5.7599999999999998E-2</v>
      </c>
      <c r="D437">
        <v>604.24</v>
      </c>
      <c r="E437">
        <v>33.070999999999998</v>
      </c>
      <c r="F437">
        <v>2</v>
      </c>
      <c r="G437" s="14" t="s">
        <v>224</v>
      </c>
      <c r="H437">
        <v>4.1351000000000004</v>
      </c>
      <c r="I437">
        <v>90</v>
      </c>
      <c r="J437">
        <v>645.80520000000001</v>
      </c>
      <c r="K437">
        <v>21</v>
      </c>
      <c r="L437">
        <v>1948.2</v>
      </c>
      <c r="M437">
        <v>2.7559</v>
      </c>
      <c r="N437">
        <v>1</v>
      </c>
      <c r="O437">
        <v>0</v>
      </c>
    </row>
    <row r="438" spans="1:15" x14ac:dyDescent="0.25">
      <c r="A438" s="14" t="s">
        <v>683</v>
      </c>
      <c r="B438">
        <v>4.0399999999999998E-2</v>
      </c>
      <c r="C438">
        <v>4.7800000000000002E-2</v>
      </c>
      <c r="D438">
        <v>743.73</v>
      </c>
      <c r="E438">
        <v>32.817</v>
      </c>
      <c r="F438">
        <v>2</v>
      </c>
      <c r="G438" s="14" t="s">
        <v>360</v>
      </c>
      <c r="H438">
        <v>5.3569000000000004</v>
      </c>
      <c r="I438">
        <v>96</v>
      </c>
      <c r="J438">
        <v>782.19200000000001</v>
      </c>
      <c r="K438">
        <v>15</v>
      </c>
      <c r="L438">
        <v>2358.6999999999998</v>
      </c>
      <c r="M438">
        <v>2.6441400000000002</v>
      </c>
      <c r="N438">
        <v>1</v>
      </c>
      <c r="O438">
        <v>0</v>
      </c>
    </row>
    <row r="439" spans="1:15" x14ac:dyDescent="0.25">
      <c r="A439" s="14" t="s">
        <v>684</v>
      </c>
      <c r="B439">
        <v>4.2900000000000001E-2</v>
      </c>
      <c r="C439">
        <v>5.1200000000000002E-2</v>
      </c>
      <c r="D439">
        <v>684.81</v>
      </c>
      <c r="E439">
        <v>35.204000000000001</v>
      </c>
      <c r="F439">
        <v>2</v>
      </c>
      <c r="G439" s="14" t="s">
        <v>224</v>
      </c>
      <c r="H439">
        <v>4.4017999999999997</v>
      </c>
      <c r="I439">
        <v>102</v>
      </c>
      <c r="J439">
        <v>731.6114</v>
      </c>
      <c r="K439">
        <v>21</v>
      </c>
      <c r="L439">
        <v>2207.4</v>
      </c>
      <c r="M439">
        <v>2.9337</v>
      </c>
      <c r="N439">
        <v>1</v>
      </c>
      <c r="O439">
        <v>0</v>
      </c>
    </row>
    <row r="440" spans="1:15" x14ac:dyDescent="0.25">
      <c r="A440" s="14" t="s">
        <v>685</v>
      </c>
      <c r="B440">
        <v>7.1300000000000002E-2</v>
      </c>
      <c r="C440">
        <v>8.5300000000000001E-2</v>
      </c>
      <c r="D440">
        <v>402.83</v>
      </c>
      <c r="E440">
        <v>24.384</v>
      </c>
      <c r="F440">
        <v>2</v>
      </c>
      <c r="G440" s="14" t="s">
        <v>579</v>
      </c>
      <c r="H440">
        <v>5.4939999999999998</v>
      </c>
      <c r="I440">
        <v>63</v>
      </c>
      <c r="J440">
        <v>430.64429999999999</v>
      </c>
      <c r="K440">
        <v>9</v>
      </c>
      <c r="L440">
        <v>1327.4</v>
      </c>
      <c r="M440">
        <v>2.2504400000000002</v>
      </c>
      <c r="N440">
        <v>1</v>
      </c>
      <c r="O440">
        <v>0</v>
      </c>
    </row>
    <row r="441" spans="1:15" x14ac:dyDescent="0.25">
      <c r="A441" s="14" t="s">
        <v>686</v>
      </c>
      <c r="B441">
        <v>7.0599999999999996E-2</v>
      </c>
      <c r="C441">
        <v>8.4599999999999995E-2</v>
      </c>
      <c r="D441">
        <v>402.83</v>
      </c>
      <c r="E441">
        <v>25.222000000000001</v>
      </c>
      <c r="F441">
        <v>2</v>
      </c>
      <c r="G441" s="14" t="s">
        <v>219</v>
      </c>
      <c r="H441">
        <v>5.0648</v>
      </c>
      <c r="I441">
        <v>97</v>
      </c>
      <c r="J441">
        <v>455.03129999999999</v>
      </c>
      <c r="K441">
        <v>12</v>
      </c>
      <c r="L441">
        <v>1519.4</v>
      </c>
      <c r="M441">
        <v>3.0810200000000001</v>
      </c>
      <c r="N441">
        <v>1</v>
      </c>
      <c r="O441">
        <v>0</v>
      </c>
    </row>
    <row r="442" spans="1:15" x14ac:dyDescent="0.25">
      <c r="A442" s="14" t="s">
        <v>687</v>
      </c>
      <c r="B442">
        <v>6.9199999999999998E-2</v>
      </c>
      <c r="C442">
        <v>8.5300000000000001E-2</v>
      </c>
      <c r="D442">
        <v>402.83</v>
      </c>
      <c r="E442">
        <v>27.736999999999998</v>
      </c>
      <c r="F442">
        <v>2</v>
      </c>
      <c r="G442" s="14" t="s">
        <v>248</v>
      </c>
      <c r="H442">
        <v>3.081</v>
      </c>
      <c r="I442">
        <v>93</v>
      </c>
      <c r="J442">
        <v>455.03129999999999</v>
      </c>
      <c r="K442">
        <v>24</v>
      </c>
      <c r="L442">
        <v>1459.1</v>
      </c>
      <c r="M442">
        <v>3.0810200000000001</v>
      </c>
      <c r="N442">
        <v>1</v>
      </c>
      <c r="O442">
        <v>0</v>
      </c>
    </row>
    <row r="443" spans="1:15" x14ac:dyDescent="0.25">
      <c r="A443" s="14" t="s">
        <v>688</v>
      </c>
      <c r="B443">
        <v>4.58E-2</v>
      </c>
      <c r="C443">
        <v>5.45E-2</v>
      </c>
      <c r="D443">
        <v>644.52</v>
      </c>
      <c r="E443">
        <v>30.988</v>
      </c>
      <c r="F443">
        <v>2</v>
      </c>
      <c r="G443" s="14" t="s">
        <v>349</v>
      </c>
      <c r="H443">
        <v>4.8411999999999997</v>
      </c>
      <c r="I443">
        <v>99</v>
      </c>
      <c r="J443">
        <v>689.09540000000004</v>
      </c>
      <c r="K443">
        <v>16</v>
      </c>
      <c r="L443">
        <v>2132.5</v>
      </c>
      <c r="M443">
        <v>2.84734</v>
      </c>
      <c r="N443">
        <v>1</v>
      </c>
      <c r="O443">
        <v>0</v>
      </c>
    </row>
    <row r="444" spans="1:15" x14ac:dyDescent="0.25">
      <c r="A444" s="14" t="s">
        <v>689</v>
      </c>
      <c r="B444">
        <v>4.5400000000000003E-2</v>
      </c>
      <c r="C444">
        <v>5.4199999999999998E-2</v>
      </c>
      <c r="D444">
        <v>644.52</v>
      </c>
      <c r="E444">
        <v>34.162999999999997</v>
      </c>
      <c r="F444">
        <v>2</v>
      </c>
      <c r="G444" s="14" t="s">
        <v>224</v>
      </c>
      <c r="H444">
        <v>4.2697000000000003</v>
      </c>
      <c r="I444">
        <v>96</v>
      </c>
      <c r="J444">
        <v>689.03089999999997</v>
      </c>
      <c r="K444">
        <v>21</v>
      </c>
      <c r="L444">
        <v>2077.3000000000002</v>
      </c>
      <c r="M444">
        <v>2.84734</v>
      </c>
      <c r="N444">
        <v>1</v>
      </c>
      <c r="O444">
        <v>0</v>
      </c>
    </row>
    <row r="445" spans="1:15" x14ac:dyDescent="0.25">
      <c r="A445" s="14" t="s">
        <v>690</v>
      </c>
      <c r="B445">
        <v>0.1663</v>
      </c>
      <c r="C445">
        <v>0.2</v>
      </c>
      <c r="D445">
        <v>170.45</v>
      </c>
      <c r="E445">
        <v>17.805</v>
      </c>
      <c r="F445">
        <v>2</v>
      </c>
      <c r="G445" s="14" t="s">
        <v>445</v>
      </c>
      <c r="H445">
        <v>3.1419999999999999</v>
      </c>
      <c r="I445">
        <v>34</v>
      </c>
      <c r="J445">
        <v>187.28989999999999</v>
      </c>
      <c r="K445">
        <v>14</v>
      </c>
      <c r="L445">
        <v>602.6</v>
      </c>
      <c r="M445">
        <v>1.74498</v>
      </c>
      <c r="N445">
        <v>1</v>
      </c>
      <c r="O445">
        <v>0</v>
      </c>
    </row>
    <row r="446" spans="1:15" x14ac:dyDescent="0.25">
      <c r="A446" s="14" t="s">
        <v>691</v>
      </c>
      <c r="B446">
        <v>0.1368</v>
      </c>
      <c r="C446">
        <v>0.16439999999999999</v>
      </c>
      <c r="D446">
        <v>201.41</v>
      </c>
      <c r="E446">
        <v>19.609000000000002</v>
      </c>
      <c r="F446">
        <v>2</v>
      </c>
      <c r="G446" s="14" t="s">
        <v>297</v>
      </c>
      <c r="H446">
        <v>3.2690000000000001</v>
      </c>
      <c r="I446">
        <v>46</v>
      </c>
      <c r="J446">
        <v>227.41890000000001</v>
      </c>
      <c r="K446">
        <v>15</v>
      </c>
      <c r="L446">
        <v>729.9</v>
      </c>
      <c r="M446">
        <v>2.1793200000000001</v>
      </c>
      <c r="N446">
        <v>1</v>
      </c>
      <c r="O446">
        <v>0</v>
      </c>
    </row>
    <row r="447" spans="1:15" x14ac:dyDescent="0.25">
      <c r="A447" s="14" t="s">
        <v>692</v>
      </c>
      <c r="B447">
        <v>7.0699999999999999E-2</v>
      </c>
      <c r="C447">
        <v>8.5300000000000001E-2</v>
      </c>
      <c r="D447">
        <v>402.83</v>
      </c>
      <c r="E447">
        <v>27</v>
      </c>
      <c r="F447">
        <v>2</v>
      </c>
      <c r="G447" s="14" t="s">
        <v>224</v>
      </c>
      <c r="H447">
        <v>3.3757000000000001</v>
      </c>
      <c r="I447">
        <v>60</v>
      </c>
      <c r="J447">
        <v>430.7088</v>
      </c>
      <c r="K447">
        <v>21</v>
      </c>
      <c r="L447">
        <v>1298.3</v>
      </c>
      <c r="M447">
        <v>2.2504400000000002</v>
      </c>
      <c r="N447">
        <v>1</v>
      </c>
      <c r="O447">
        <v>0</v>
      </c>
    </row>
    <row r="448" spans="1:15" x14ac:dyDescent="0.25">
      <c r="A448" s="14" t="s">
        <v>693</v>
      </c>
      <c r="B448">
        <v>2.9000000000000001E-2</v>
      </c>
      <c r="C448">
        <v>3.3799999999999997E-2</v>
      </c>
      <c r="D448">
        <v>1092.45</v>
      </c>
      <c r="E448">
        <v>44.755000000000003</v>
      </c>
      <c r="F448">
        <v>2</v>
      </c>
      <c r="G448" s="14" t="s">
        <v>380</v>
      </c>
      <c r="H448">
        <v>4.0690999999999997</v>
      </c>
      <c r="I448">
        <v>187</v>
      </c>
      <c r="J448">
        <v>1181.2234000000001</v>
      </c>
      <c r="K448">
        <v>30</v>
      </c>
      <c r="L448">
        <v>3736.8</v>
      </c>
      <c r="M448">
        <v>2.4409399999999999</v>
      </c>
      <c r="N448">
        <v>1</v>
      </c>
      <c r="O448">
        <v>0</v>
      </c>
    </row>
    <row r="449" spans="1:15" x14ac:dyDescent="0.25">
      <c r="A449" s="14" t="s">
        <v>694</v>
      </c>
      <c r="B449">
        <v>8.9399999999999993E-2</v>
      </c>
      <c r="C449">
        <v>0.1072</v>
      </c>
      <c r="D449">
        <v>306.55</v>
      </c>
      <c r="E449">
        <v>24.536000000000001</v>
      </c>
      <c r="F449">
        <v>2</v>
      </c>
      <c r="G449" s="14" t="s">
        <v>236</v>
      </c>
      <c r="H449">
        <v>3.8734999999999999</v>
      </c>
      <c r="I449">
        <v>85</v>
      </c>
      <c r="J449">
        <v>356.45089999999999</v>
      </c>
      <c r="K449">
        <v>16</v>
      </c>
      <c r="L449">
        <v>1177.5999999999999</v>
      </c>
      <c r="M449">
        <v>3.0124399999999998</v>
      </c>
      <c r="N449">
        <v>1</v>
      </c>
      <c r="O449">
        <v>0</v>
      </c>
    </row>
    <row r="450" spans="1:15" x14ac:dyDescent="0.25">
      <c r="A450" s="14" t="s">
        <v>695</v>
      </c>
      <c r="B450">
        <v>9.2100000000000001E-2</v>
      </c>
      <c r="C450">
        <v>0.1106</v>
      </c>
      <c r="D450">
        <v>306.55</v>
      </c>
      <c r="E450">
        <v>24.536000000000001</v>
      </c>
      <c r="F450">
        <v>2</v>
      </c>
      <c r="G450" s="14" t="s">
        <v>236</v>
      </c>
      <c r="H450">
        <v>3.8734999999999999</v>
      </c>
      <c r="I450">
        <v>88</v>
      </c>
      <c r="J450">
        <v>356.45089999999999</v>
      </c>
      <c r="K450">
        <v>16</v>
      </c>
      <c r="L450">
        <v>1237.0999999999999</v>
      </c>
      <c r="M450">
        <v>3.0124399999999998</v>
      </c>
      <c r="N450">
        <v>1</v>
      </c>
      <c r="O450">
        <v>0</v>
      </c>
    </row>
    <row r="451" spans="1:15" x14ac:dyDescent="0.25">
      <c r="A451" s="14" t="s">
        <v>696</v>
      </c>
      <c r="B451">
        <v>8.7099999999999997E-2</v>
      </c>
      <c r="C451">
        <v>0.1045</v>
      </c>
      <c r="D451">
        <v>322.26</v>
      </c>
      <c r="E451">
        <v>25.882999999999999</v>
      </c>
      <c r="F451">
        <v>2</v>
      </c>
      <c r="G451" s="14" t="s">
        <v>245</v>
      </c>
      <c r="H451">
        <v>3.6981999999999999</v>
      </c>
      <c r="I451">
        <v>125</v>
      </c>
      <c r="J451">
        <v>395.8057</v>
      </c>
      <c r="K451">
        <v>18</v>
      </c>
      <c r="L451">
        <v>1470.3</v>
      </c>
      <c r="M451">
        <v>2.2199599999999999</v>
      </c>
      <c r="N451">
        <v>1</v>
      </c>
      <c r="O451">
        <v>0</v>
      </c>
    </row>
    <row r="452" spans="1:15" x14ac:dyDescent="0.25">
      <c r="A452" s="14" t="s">
        <v>697</v>
      </c>
      <c r="B452">
        <v>8.3400000000000002E-2</v>
      </c>
      <c r="C452">
        <v>0.1</v>
      </c>
      <c r="D452">
        <v>322.26</v>
      </c>
      <c r="E452">
        <v>25.882999999999999</v>
      </c>
      <c r="F452">
        <v>2</v>
      </c>
      <c r="G452" s="14" t="s">
        <v>245</v>
      </c>
      <c r="H452">
        <v>3.6981999999999999</v>
      </c>
      <c r="I452">
        <v>117</v>
      </c>
      <c r="J452">
        <v>395.8057</v>
      </c>
      <c r="K452">
        <v>18</v>
      </c>
      <c r="L452">
        <v>1381.2</v>
      </c>
      <c r="M452">
        <v>2.2199599999999999</v>
      </c>
      <c r="N452">
        <v>1</v>
      </c>
      <c r="O452">
        <v>0</v>
      </c>
    </row>
    <row r="453" spans="1:15" x14ac:dyDescent="0.25">
      <c r="A453" s="14" t="s">
        <v>698</v>
      </c>
      <c r="B453">
        <v>3.6999999999999998E-2</v>
      </c>
      <c r="C453">
        <v>4.4999999999999998E-2</v>
      </c>
      <c r="D453">
        <v>805.65</v>
      </c>
      <c r="E453">
        <v>39.243000000000002</v>
      </c>
      <c r="F453">
        <v>2</v>
      </c>
      <c r="G453" s="14" t="s">
        <v>211</v>
      </c>
      <c r="H453">
        <v>4.3586</v>
      </c>
      <c r="I453">
        <v>189</v>
      </c>
      <c r="J453">
        <v>907.74009999999998</v>
      </c>
      <c r="K453">
        <v>24</v>
      </c>
      <c r="L453">
        <v>3041.8</v>
      </c>
      <c r="M453">
        <v>2.6669999999999998</v>
      </c>
      <c r="N453">
        <v>1</v>
      </c>
      <c r="O453">
        <v>0</v>
      </c>
    </row>
    <row r="454" spans="1:15" x14ac:dyDescent="0.25">
      <c r="A454" s="14" t="s">
        <v>699</v>
      </c>
      <c r="B454">
        <v>7.0900000000000005E-2</v>
      </c>
      <c r="C454">
        <v>8.7400000000000005E-2</v>
      </c>
      <c r="D454">
        <v>402.83</v>
      </c>
      <c r="E454">
        <v>27.736999999999998</v>
      </c>
      <c r="F454">
        <v>2</v>
      </c>
      <c r="G454" s="14" t="s">
        <v>248</v>
      </c>
      <c r="H454">
        <v>3.081</v>
      </c>
      <c r="I454">
        <v>97</v>
      </c>
      <c r="J454">
        <v>455.03129999999999</v>
      </c>
      <c r="K454">
        <v>24</v>
      </c>
      <c r="L454">
        <v>1523.9</v>
      </c>
      <c r="M454">
        <v>3.0810200000000001</v>
      </c>
      <c r="N454">
        <v>1</v>
      </c>
      <c r="O454">
        <v>0</v>
      </c>
    </row>
    <row r="455" spans="1:15" x14ac:dyDescent="0.25">
      <c r="A455" s="14" t="s">
        <v>700</v>
      </c>
      <c r="B455">
        <v>0.13539999999999999</v>
      </c>
      <c r="C455">
        <v>0.16259999999999999</v>
      </c>
      <c r="D455">
        <v>201.41</v>
      </c>
      <c r="E455">
        <v>19.888000000000002</v>
      </c>
      <c r="F455">
        <v>2</v>
      </c>
      <c r="G455" s="14" t="s">
        <v>236</v>
      </c>
      <c r="H455">
        <v>3.1394000000000002</v>
      </c>
      <c r="I455">
        <v>55</v>
      </c>
      <c r="J455">
        <v>234.19309999999999</v>
      </c>
      <c r="K455">
        <v>16</v>
      </c>
      <c r="L455">
        <v>773.4</v>
      </c>
      <c r="M455">
        <v>2.4409399999999999</v>
      </c>
      <c r="N455">
        <v>1</v>
      </c>
      <c r="O455">
        <v>0</v>
      </c>
    </row>
    <row r="456" spans="1:15" x14ac:dyDescent="0.25">
      <c r="A456" s="14" t="s">
        <v>701</v>
      </c>
      <c r="B456">
        <v>3.6200000000000003E-2</v>
      </c>
      <c r="C456">
        <v>4.3900000000000002E-2</v>
      </c>
      <c r="D456">
        <v>805.65</v>
      </c>
      <c r="E456">
        <v>39.243000000000002</v>
      </c>
      <c r="F456">
        <v>2</v>
      </c>
      <c r="G456" s="14" t="s">
        <v>211</v>
      </c>
      <c r="H456">
        <v>4.3586</v>
      </c>
      <c r="I456">
        <v>183</v>
      </c>
      <c r="J456">
        <v>907.74009999999998</v>
      </c>
      <c r="K456">
        <v>24</v>
      </c>
      <c r="L456">
        <v>2916.8</v>
      </c>
      <c r="M456">
        <v>2.6669999999999998</v>
      </c>
      <c r="N456">
        <v>1</v>
      </c>
      <c r="O456">
        <v>0</v>
      </c>
    </row>
    <row r="457" spans="1:15" x14ac:dyDescent="0.25">
      <c r="A457" s="14" t="s">
        <v>702</v>
      </c>
      <c r="B457">
        <v>8.77E-2</v>
      </c>
      <c r="C457">
        <v>0.1051</v>
      </c>
      <c r="D457">
        <v>306.55</v>
      </c>
      <c r="E457">
        <v>25.248000000000001</v>
      </c>
      <c r="F457">
        <v>2</v>
      </c>
      <c r="G457" s="14" t="s">
        <v>245</v>
      </c>
      <c r="H457">
        <v>3.6067999999999998</v>
      </c>
      <c r="I457">
        <v>111</v>
      </c>
      <c r="J457">
        <v>376.45089999999999</v>
      </c>
      <c r="K457">
        <v>18</v>
      </c>
      <c r="L457">
        <v>1313.5</v>
      </c>
      <c r="M457">
        <v>2.1640799999999998</v>
      </c>
      <c r="N457">
        <v>1</v>
      </c>
      <c r="O457">
        <v>0</v>
      </c>
    </row>
    <row r="458" spans="1:15" x14ac:dyDescent="0.25">
      <c r="A458" s="14" t="s">
        <v>703</v>
      </c>
      <c r="B458">
        <v>5.8500000000000003E-2</v>
      </c>
      <c r="C458">
        <v>7.0000000000000007E-2</v>
      </c>
      <c r="D458">
        <v>486.23</v>
      </c>
      <c r="E458">
        <v>28.143000000000001</v>
      </c>
      <c r="F458">
        <v>2</v>
      </c>
      <c r="G458" s="14" t="s">
        <v>445</v>
      </c>
      <c r="H458">
        <v>5.3034999999999997</v>
      </c>
      <c r="I458">
        <v>137</v>
      </c>
      <c r="J458">
        <v>565.28920000000005</v>
      </c>
      <c r="K458">
        <v>13</v>
      </c>
      <c r="L458">
        <v>1961.4</v>
      </c>
      <c r="M458">
        <v>3.7922199999999999</v>
      </c>
      <c r="N458">
        <v>1</v>
      </c>
      <c r="O458">
        <v>0</v>
      </c>
    </row>
    <row r="459" spans="1:15" x14ac:dyDescent="0.25">
      <c r="A459" s="14" t="s">
        <v>704</v>
      </c>
      <c r="B459">
        <v>0.1</v>
      </c>
      <c r="C459">
        <v>0.1201</v>
      </c>
      <c r="D459">
        <v>281.98</v>
      </c>
      <c r="E459">
        <v>23.545999999999999</v>
      </c>
      <c r="F459">
        <v>2</v>
      </c>
      <c r="G459" s="14" t="s">
        <v>236</v>
      </c>
      <c r="H459">
        <v>3.7160000000000002</v>
      </c>
      <c r="I459">
        <v>81</v>
      </c>
      <c r="J459">
        <v>327.9348</v>
      </c>
      <c r="K459">
        <v>16</v>
      </c>
      <c r="L459">
        <v>1139.9000000000001</v>
      </c>
      <c r="M459">
        <v>3.4594800000000001</v>
      </c>
      <c r="N459">
        <v>1</v>
      </c>
      <c r="O459">
        <v>0</v>
      </c>
    </row>
    <row r="460" spans="1:15" x14ac:dyDescent="0.25">
      <c r="A460" s="14" t="s">
        <v>705</v>
      </c>
      <c r="B460">
        <v>9.7000000000000003E-2</v>
      </c>
      <c r="C460">
        <v>0.1164</v>
      </c>
      <c r="D460">
        <v>281.98</v>
      </c>
      <c r="E460">
        <v>23.545999999999999</v>
      </c>
      <c r="F460">
        <v>2</v>
      </c>
      <c r="G460" s="14" t="s">
        <v>236</v>
      </c>
      <c r="H460">
        <v>3.7160000000000002</v>
      </c>
      <c r="I460">
        <v>78</v>
      </c>
      <c r="J460">
        <v>327.9348</v>
      </c>
      <c r="K460">
        <v>16</v>
      </c>
      <c r="L460">
        <v>1084</v>
      </c>
      <c r="M460">
        <v>2.89052</v>
      </c>
      <c r="N460">
        <v>1</v>
      </c>
      <c r="O460">
        <v>0</v>
      </c>
    </row>
    <row r="461" spans="1:15" x14ac:dyDescent="0.25">
      <c r="A461" s="14" t="s">
        <v>706</v>
      </c>
      <c r="B461">
        <v>9.98E-2</v>
      </c>
      <c r="C461">
        <v>0.1198</v>
      </c>
      <c r="D461">
        <v>281.98</v>
      </c>
      <c r="E461">
        <v>21.640999999999998</v>
      </c>
      <c r="F461">
        <v>2</v>
      </c>
      <c r="G461" s="14" t="s">
        <v>219</v>
      </c>
      <c r="H461">
        <v>4.2366999999999999</v>
      </c>
      <c r="I461">
        <v>81</v>
      </c>
      <c r="J461">
        <v>327.9348</v>
      </c>
      <c r="K461">
        <v>12</v>
      </c>
      <c r="L461">
        <v>1137.7</v>
      </c>
      <c r="M461">
        <v>2.89052</v>
      </c>
      <c r="N461">
        <v>1</v>
      </c>
      <c r="O461">
        <v>0</v>
      </c>
    </row>
    <row r="462" spans="1:15" x14ac:dyDescent="0.25">
      <c r="A462" s="14" t="s">
        <v>707</v>
      </c>
      <c r="B462">
        <v>0.16320000000000001</v>
      </c>
      <c r="C462">
        <v>0.1961</v>
      </c>
      <c r="D462">
        <v>170.45</v>
      </c>
      <c r="E462">
        <v>17.805</v>
      </c>
      <c r="F462">
        <v>2</v>
      </c>
      <c r="G462" s="14" t="s">
        <v>445</v>
      </c>
      <c r="H462">
        <v>3.1419999999999999</v>
      </c>
      <c r="I462">
        <v>32</v>
      </c>
      <c r="J462">
        <v>187.28989999999999</v>
      </c>
      <c r="K462">
        <v>14</v>
      </c>
      <c r="L462">
        <v>582.6</v>
      </c>
      <c r="M462">
        <v>1.74498</v>
      </c>
      <c r="N462">
        <v>1</v>
      </c>
      <c r="O462">
        <v>0</v>
      </c>
    </row>
    <row r="463" spans="1:15" x14ac:dyDescent="0.25">
      <c r="A463" s="14" t="s">
        <v>708</v>
      </c>
      <c r="B463">
        <v>7.85E-2</v>
      </c>
      <c r="C463">
        <v>9.4200000000000006E-2</v>
      </c>
      <c r="D463">
        <v>362.54</v>
      </c>
      <c r="E463">
        <v>26.518000000000001</v>
      </c>
      <c r="F463">
        <v>2</v>
      </c>
      <c r="G463" s="14" t="s">
        <v>297</v>
      </c>
      <c r="H463">
        <v>4.3865999999999996</v>
      </c>
      <c r="I463">
        <v>87</v>
      </c>
      <c r="J463">
        <v>409.54759999999999</v>
      </c>
      <c r="K463">
        <v>15</v>
      </c>
      <c r="L463">
        <v>1372.1</v>
      </c>
      <c r="M463">
        <v>2.92354</v>
      </c>
      <c r="N463">
        <v>1</v>
      </c>
      <c r="O463">
        <v>0</v>
      </c>
    </row>
    <row r="464" spans="1:15" x14ac:dyDescent="0.25">
      <c r="A464" s="14" t="s">
        <v>709</v>
      </c>
      <c r="B464">
        <v>4.3299999999999998E-2</v>
      </c>
      <c r="C464">
        <v>5.1400000000000001E-2</v>
      </c>
      <c r="D464">
        <v>684.81</v>
      </c>
      <c r="E464">
        <v>31.902000000000001</v>
      </c>
      <c r="F464">
        <v>2</v>
      </c>
      <c r="G464" s="14" t="s">
        <v>349</v>
      </c>
      <c r="H464">
        <v>4.9911000000000003</v>
      </c>
      <c r="I464">
        <v>105</v>
      </c>
      <c r="J464">
        <v>732.12760000000003</v>
      </c>
      <c r="K464">
        <v>16</v>
      </c>
      <c r="L464">
        <v>2265</v>
      </c>
      <c r="M464">
        <v>2.9337</v>
      </c>
      <c r="N464">
        <v>1</v>
      </c>
      <c r="O464">
        <v>0</v>
      </c>
    </row>
    <row r="465" spans="1:15" x14ac:dyDescent="0.25">
      <c r="A465" s="14" t="s">
        <v>710</v>
      </c>
      <c r="B465">
        <v>7.5800000000000006E-2</v>
      </c>
      <c r="C465">
        <v>9.0800000000000006E-2</v>
      </c>
      <c r="D465">
        <v>362.54</v>
      </c>
      <c r="E465">
        <v>26.695</v>
      </c>
      <c r="F465">
        <v>2</v>
      </c>
      <c r="G465" s="14" t="s">
        <v>236</v>
      </c>
      <c r="H465">
        <v>4.2138999999999998</v>
      </c>
      <c r="I465">
        <v>98</v>
      </c>
      <c r="J465">
        <v>421.6121</v>
      </c>
      <c r="K465">
        <v>16</v>
      </c>
      <c r="L465">
        <v>1393.5</v>
      </c>
      <c r="M465">
        <v>3.2766000000000002</v>
      </c>
      <c r="N465">
        <v>1</v>
      </c>
      <c r="O465">
        <v>0</v>
      </c>
    </row>
    <row r="466" spans="1:15" x14ac:dyDescent="0.25">
      <c r="A466" s="14" t="s">
        <v>711</v>
      </c>
      <c r="B466">
        <v>7.0499999999999993E-2</v>
      </c>
      <c r="C466">
        <v>8.4400000000000003E-2</v>
      </c>
      <c r="D466">
        <v>402.83</v>
      </c>
      <c r="E466">
        <v>28.143000000000001</v>
      </c>
      <c r="F466">
        <v>2</v>
      </c>
      <c r="G466" s="14" t="s">
        <v>236</v>
      </c>
      <c r="H466">
        <v>4.4424999999999999</v>
      </c>
      <c r="I466">
        <v>115</v>
      </c>
      <c r="J466">
        <v>468.45069999999998</v>
      </c>
      <c r="K466">
        <v>16</v>
      </c>
      <c r="L466">
        <v>1628</v>
      </c>
      <c r="M466">
        <v>3.4544000000000001</v>
      </c>
      <c r="N466">
        <v>1</v>
      </c>
      <c r="O466">
        <v>0</v>
      </c>
    </row>
    <row r="467" spans="1:15" x14ac:dyDescent="0.25">
      <c r="A467" s="14" t="s">
        <v>712</v>
      </c>
      <c r="B467">
        <v>6.8400000000000002E-2</v>
      </c>
      <c r="C467">
        <v>8.1900000000000001E-2</v>
      </c>
      <c r="D467">
        <v>402.83</v>
      </c>
      <c r="E467">
        <v>28.143000000000001</v>
      </c>
      <c r="F467">
        <v>2</v>
      </c>
      <c r="G467" s="14" t="s">
        <v>236</v>
      </c>
      <c r="H467">
        <v>4.4424999999999999</v>
      </c>
      <c r="I467">
        <v>109</v>
      </c>
      <c r="J467">
        <v>468.45069999999998</v>
      </c>
      <c r="K467">
        <v>16</v>
      </c>
      <c r="L467">
        <v>1548.9</v>
      </c>
      <c r="M467">
        <v>3.4544000000000001</v>
      </c>
      <c r="N467">
        <v>1</v>
      </c>
      <c r="O467">
        <v>0</v>
      </c>
    </row>
    <row r="468" spans="1:15" x14ac:dyDescent="0.25">
      <c r="A468" s="14" t="s">
        <v>713</v>
      </c>
      <c r="B468">
        <v>7.0199999999999999E-2</v>
      </c>
      <c r="C468">
        <v>8.4199999999999997E-2</v>
      </c>
      <c r="D468">
        <v>402.83</v>
      </c>
      <c r="E468">
        <v>25.654</v>
      </c>
      <c r="F468">
        <v>2</v>
      </c>
      <c r="G468" s="14" t="s">
        <v>219</v>
      </c>
      <c r="H468">
        <v>5.0648</v>
      </c>
      <c r="I468">
        <v>115</v>
      </c>
      <c r="J468">
        <v>468.45069999999998</v>
      </c>
      <c r="K468">
        <v>12</v>
      </c>
      <c r="L468">
        <v>1625.1</v>
      </c>
      <c r="M468">
        <v>3.4544000000000001</v>
      </c>
      <c r="N468">
        <v>1</v>
      </c>
      <c r="O468">
        <v>0</v>
      </c>
    </row>
    <row r="469" spans="1:15" x14ac:dyDescent="0.25">
      <c r="A469" s="14" t="s">
        <v>714</v>
      </c>
      <c r="B469">
        <v>7.8200000000000006E-2</v>
      </c>
      <c r="C469">
        <v>9.3700000000000006E-2</v>
      </c>
      <c r="D469">
        <v>362.54</v>
      </c>
      <c r="E469">
        <v>26.695</v>
      </c>
      <c r="F469">
        <v>2</v>
      </c>
      <c r="G469" s="14" t="s">
        <v>236</v>
      </c>
      <c r="H469">
        <v>4.2138999999999998</v>
      </c>
      <c r="I469">
        <v>104</v>
      </c>
      <c r="J469">
        <v>421.6121</v>
      </c>
      <c r="K469">
        <v>16</v>
      </c>
      <c r="L469">
        <v>1465.8</v>
      </c>
      <c r="M469">
        <v>3.2766000000000002</v>
      </c>
      <c r="N469">
        <v>1</v>
      </c>
      <c r="O469">
        <v>0</v>
      </c>
    </row>
    <row r="470" spans="1:15" x14ac:dyDescent="0.25">
      <c r="A470" s="14" t="s">
        <v>715</v>
      </c>
      <c r="B470">
        <v>7.1599999999999997E-2</v>
      </c>
      <c r="C470">
        <v>8.6400000000000005E-2</v>
      </c>
      <c r="D470">
        <v>402.83</v>
      </c>
      <c r="E470">
        <v>27</v>
      </c>
      <c r="F470">
        <v>2</v>
      </c>
      <c r="G470" s="14" t="s">
        <v>224</v>
      </c>
      <c r="H470">
        <v>3.3757000000000001</v>
      </c>
      <c r="I470">
        <v>63</v>
      </c>
      <c r="J470">
        <v>430.7088</v>
      </c>
      <c r="K470">
        <v>21</v>
      </c>
      <c r="L470">
        <v>1333.4</v>
      </c>
      <c r="M470">
        <v>2.2504400000000002</v>
      </c>
      <c r="N470">
        <v>1</v>
      </c>
      <c r="O470">
        <v>0</v>
      </c>
    </row>
    <row r="471" spans="1:15" x14ac:dyDescent="0.25">
      <c r="A471" s="14" t="s">
        <v>716</v>
      </c>
      <c r="B471">
        <v>7.6700000000000004E-2</v>
      </c>
      <c r="C471">
        <v>9.1800000000000007E-2</v>
      </c>
      <c r="D471">
        <v>362.54</v>
      </c>
      <c r="E471">
        <v>26.518000000000001</v>
      </c>
      <c r="F471">
        <v>2</v>
      </c>
      <c r="G471" s="14" t="s">
        <v>297</v>
      </c>
      <c r="H471">
        <v>4.3865999999999996</v>
      </c>
      <c r="I471">
        <v>84</v>
      </c>
      <c r="J471">
        <v>409.54759999999999</v>
      </c>
      <c r="K471">
        <v>15</v>
      </c>
      <c r="L471">
        <v>1314.2</v>
      </c>
      <c r="M471">
        <v>2.92354</v>
      </c>
      <c r="N471">
        <v>1</v>
      </c>
      <c r="O471">
        <v>0</v>
      </c>
    </row>
    <row r="472" spans="1:15" x14ac:dyDescent="0.25">
      <c r="A472" s="14" t="s">
        <v>717</v>
      </c>
      <c r="B472">
        <v>4.0500000000000001E-2</v>
      </c>
      <c r="C472">
        <v>4.8000000000000001E-2</v>
      </c>
      <c r="D472">
        <v>737.4</v>
      </c>
      <c r="E472">
        <v>33.070999999999998</v>
      </c>
      <c r="F472">
        <v>2</v>
      </c>
      <c r="G472" s="14" t="s">
        <v>243</v>
      </c>
      <c r="H472">
        <v>5.1078999999999999</v>
      </c>
      <c r="I472">
        <v>114</v>
      </c>
      <c r="J472">
        <v>788.51459999999997</v>
      </c>
      <c r="K472">
        <v>16</v>
      </c>
      <c r="L472">
        <v>2440.6</v>
      </c>
      <c r="M472">
        <v>3.048</v>
      </c>
      <c r="N472">
        <v>1</v>
      </c>
      <c r="O472">
        <v>0</v>
      </c>
    </row>
    <row r="473" spans="1:15" x14ac:dyDescent="0.25">
      <c r="A473" s="14" t="s">
        <v>718</v>
      </c>
      <c r="B473">
        <v>4.2000000000000003E-2</v>
      </c>
      <c r="C473">
        <v>5.1200000000000002E-2</v>
      </c>
      <c r="D473">
        <v>684.81</v>
      </c>
      <c r="E473">
        <v>36.17</v>
      </c>
      <c r="F473">
        <v>2</v>
      </c>
      <c r="G473" s="14" t="s">
        <v>211</v>
      </c>
      <c r="H473">
        <v>4.0183</v>
      </c>
      <c r="I473">
        <v>155</v>
      </c>
      <c r="J473">
        <v>771.6114</v>
      </c>
      <c r="K473">
        <v>24</v>
      </c>
      <c r="L473">
        <v>2478.4</v>
      </c>
      <c r="M473">
        <v>2.41046</v>
      </c>
      <c r="N473">
        <v>1</v>
      </c>
      <c r="O473">
        <v>0</v>
      </c>
    </row>
    <row r="474" spans="1:15" x14ac:dyDescent="0.25">
      <c r="A474" s="14" t="s">
        <v>719</v>
      </c>
      <c r="B474">
        <v>4.2799999999999998E-2</v>
      </c>
      <c r="C474">
        <v>5.0900000000000001E-2</v>
      </c>
      <c r="D474">
        <v>684.81</v>
      </c>
      <c r="E474">
        <v>33.020000000000003</v>
      </c>
      <c r="F474">
        <v>2</v>
      </c>
      <c r="G474" s="14" t="s">
        <v>269</v>
      </c>
      <c r="H474">
        <v>4.7294999999999998</v>
      </c>
      <c r="I474">
        <v>161</v>
      </c>
      <c r="J474">
        <v>771.54679999999996</v>
      </c>
      <c r="K474">
        <v>17</v>
      </c>
      <c r="L474">
        <v>2580.5</v>
      </c>
      <c r="M474">
        <v>2.41046</v>
      </c>
      <c r="N474">
        <v>1</v>
      </c>
      <c r="O474">
        <v>0</v>
      </c>
    </row>
    <row r="475" spans="1:15" x14ac:dyDescent="0.25">
      <c r="A475" s="14" t="s">
        <v>720</v>
      </c>
      <c r="B475">
        <v>6.3600000000000004E-2</v>
      </c>
      <c r="C475">
        <v>7.6600000000000001E-2</v>
      </c>
      <c r="D475">
        <v>456.03</v>
      </c>
      <c r="E475">
        <v>28.727</v>
      </c>
      <c r="F475">
        <v>2</v>
      </c>
      <c r="G475" s="14" t="s">
        <v>224</v>
      </c>
      <c r="H475">
        <v>3.5916000000000001</v>
      </c>
      <c r="I475">
        <v>70</v>
      </c>
      <c r="J475">
        <v>487.41840000000002</v>
      </c>
      <c r="K475">
        <v>21</v>
      </c>
      <c r="L475">
        <v>1510.5</v>
      </c>
      <c r="M475">
        <v>2.3952200000000001</v>
      </c>
      <c r="N475">
        <v>1</v>
      </c>
      <c r="O475">
        <v>0</v>
      </c>
    </row>
    <row r="476" spans="1:15" x14ac:dyDescent="0.25">
      <c r="A476" s="14" t="s">
        <v>721</v>
      </c>
      <c r="B476">
        <v>7.2900000000000006E-2</v>
      </c>
      <c r="C476">
        <v>8.7400000000000005E-2</v>
      </c>
      <c r="D476">
        <v>389.25</v>
      </c>
      <c r="E476">
        <v>24.815999999999999</v>
      </c>
      <c r="F476">
        <v>2</v>
      </c>
      <c r="G476" s="14" t="s">
        <v>219</v>
      </c>
      <c r="H476">
        <v>4.9783999999999997</v>
      </c>
      <c r="I476">
        <v>93</v>
      </c>
      <c r="J476">
        <v>439.93459999999999</v>
      </c>
      <c r="K476">
        <v>12</v>
      </c>
      <c r="L476">
        <v>1470</v>
      </c>
      <c r="M476">
        <v>3.0352999999999999</v>
      </c>
      <c r="N476">
        <v>1</v>
      </c>
      <c r="O476">
        <v>0</v>
      </c>
    </row>
    <row r="477" spans="1:15" x14ac:dyDescent="0.25">
      <c r="A477" s="14" t="s">
        <v>722</v>
      </c>
      <c r="B477">
        <v>8.77E-2</v>
      </c>
      <c r="C477">
        <v>0.1053</v>
      </c>
      <c r="D477">
        <v>322.26</v>
      </c>
      <c r="E477">
        <v>25.146000000000001</v>
      </c>
      <c r="F477">
        <v>2</v>
      </c>
      <c r="G477" s="14" t="s">
        <v>236</v>
      </c>
      <c r="H477">
        <v>3.9725999999999999</v>
      </c>
      <c r="I477">
        <v>93</v>
      </c>
      <c r="J477">
        <v>374.77339999999998</v>
      </c>
      <c r="K477">
        <v>16</v>
      </c>
      <c r="L477">
        <v>1302.0999999999999</v>
      </c>
      <c r="M477">
        <v>3.0886399999999998</v>
      </c>
      <c r="N477">
        <v>1</v>
      </c>
      <c r="O477">
        <v>0</v>
      </c>
    </row>
    <row r="478" spans="1:15" x14ac:dyDescent="0.25">
      <c r="A478" s="14" t="s">
        <v>723</v>
      </c>
      <c r="B478">
        <v>6.0100000000000001E-2</v>
      </c>
      <c r="C478">
        <v>7.2300000000000003E-2</v>
      </c>
      <c r="D478">
        <v>483.39</v>
      </c>
      <c r="E478">
        <v>29.591000000000001</v>
      </c>
      <c r="F478">
        <v>2</v>
      </c>
      <c r="G478" s="14" t="s">
        <v>224</v>
      </c>
      <c r="H478">
        <v>3.6981999999999999</v>
      </c>
      <c r="I478">
        <v>74</v>
      </c>
      <c r="J478">
        <v>516.83770000000004</v>
      </c>
      <c r="K478">
        <v>21</v>
      </c>
      <c r="L478">
        <v>1599.8</v>
      </c>
      <c r="M478">
        <v>3.6982400000000002</v>
      </c>
      <c r="N478">
        <v>1</v>
      </c>
      <c r="O478">
        <v>0</v>
      </c>
    </row>
    <row r="479" spans="1:15" x14ac:dyDescent="0.25">
      <c r="A479" s="14" t="s">
        <v>724</v>
      </c>
      <c r="B479">
        <v>3.7600000000000001E-2</v>
      </c>
      <c r="C479">
        <v>4.4600000000000001E-2</v>
      </c>
      <c r="D479">
        <v>805.65</v>
      </c>
      <c r="E479">
        <v>38.201999999999998</v>
      </c>
      <c r="F479">
        <v>2</v>
      </c>
      <c r="G479" s="14" t="s">
        <v>224</v>
      </c>
      <c r="H479">
        <v>4.7751999999999999</v>
      </c>
      <c r="I479">
        <v>124</v>
      </c>
      <c r="J479">
        <v>861.28859999999997</v>
      </c>
      <c r="K479">
        <v>21</v>
      </c>
      <c r="L479">
        <v>2666.8</v>
      </c>
      <c r="M479">
        <v>3.18262</v>
      </c>
      <c r="N479">
        <v>1</v>
      </c>
      <c r="O479">
        <v>0</v>
      </c>
    </row>
    <row r="480" spans="1:15" x14ac:dyDescent="0.25">
      <c r="A480" s="14" t="s">
        <v>725</v>
      </c>
      <c r="B480">
        <v>4.0500000000000001E-2</v>
      </c>
      <c r="C480">
        <v>4.8099999999999997E-2</v>
      </c>
      <c r="D480">
        <v>726.41</v>
      </c>
      <c r="E480">
        <v>34.036000000000001</v>
      </c>
      <c r="F480">
        <v>2</v>
      </c>
      <c r="G480" s="14" t="s">
        <v>269</v>
      </c>
      <c r="H480">
        <v>4.8692000000000002</v>
      </c>
      <c r="I480">
        <v>171</v>
      </c>
      <c r="J480">
        <v>817.86929999999995</v>
      </c>
      <c r="K480">
        <v>17</v>
      </c>
      <c r="L480">
        <v>2738.2</v>
      </c>
      <c r="M480">
        <v>2.4841199999999999</v>
      </c>
      <c r="N480">
        <v>1</v>
      </c>
      <c r="O480">
        <v>0</v>
      </c>
    </row>
    <row r="481" spans="1:15" x14ac:dyDescent="0.25">
      <c r="A481" s="14" t="s">
        <v>726</v>
      </c>
      <c r="B481">
        <v>6.9900000000000004E-2</v>
      </c>
      <c r="C481">
        <v>8.3799999999999999E-2</v>
      </c>
      <c r="D481">
        <v>402.83</v>
      </c>
      <c r="E481">
        <v>28.956</v>
      </c>
      <c r="F481">
        <v>2</v>
      </c>
      <c r="G481" s="14" t="s">
        <v>245</v>
      </c>
      <c r="H481">
        <v>4.1351000000000004</v>
      </c>
      <c r="I481">
        <v>153</v>
      </c>
      <c r="J481">
        <v>494.70870000000002</v>
      </c>
      <c r="K481">
        <v>18</v>
      </c>
      <c r="L481">
        <v>1837.9</v>
      </c>
      <c r="M481">
        <v>2.4815800000000001</v>
      </c>
      <c r="N481">
        <v>1</v>
      </c>
      <c r="O481">
        <v>0</v>
      </c>
    </row>
    <row r="482" spans="1:15" x14ac:dyDescent="0.25">
      <c r="A482" s="14" t="s">
        <v>727</v>
      </c>
      <c r="B482">
        <v>3.09E-2</v>
      </c>
      <c r="C482">
        <v>3.61E-2</v>
      </c>
      <c r="D482">
        <v>1030.8800000000001</v>
      </c>
      <c r="E482">
        <v>42.697000000000003</v>
      </c>
      <c r="F482">
        <v>2</v>
      </c>
      <c r="G482" s="14" t="s">
        <v>216</v>
      </c>
      <c r="H482">
        <v>4.2697000000000003</v>
      </c>
      <c r="I482">
        <v>121</v>
      </c>
      <c r="J482">
        <v>1075.4817</v>
      </c>
      <c r="K482">
        <v>27</v>
      </c>
      <c r="L482">
        <v>3213.8</v>
      </c>
      <c r="M482">
        <v>2.84734</v>
      </c>
      <c r="N482">
        <v>1</v>
      </c>
      <c r="O482">
        <v>0</v>
      </c>
    </row>
    <row r="483" spans="1:15" x14ac:dyDescent="0.25">
      <c r="A483" s="14" t="s">
        <v>728</v>
      </c>
      <c r="B483">
        <v>3.0700000000000002E-2</v>
      </c>
      <c r="C483">
        <v>3.5900000000000001E-2</v>
      </c>
      <c r="D483">
        <v>1030.8800000000001</v>
      </c>
      <c r="E483">
        <v>42.697000000000003</v>
      </c>
      <c r="F483">
        <v>2</v>
      </c>
      <c r="G483" s="14" t="s">
        <v>216</v>
      </c>
      <c r="H483">
        <v>4.2697000000000003</v>
      </c>
      <c r="I483">
        <v>118</v>
      </c>
      <c r="J483">
        <v>1075.4817</v>
      </c>
      <c r="K483">
        <v>27</v>
      </c>
      <c r="L483">
        <v>3160.7</v>
      </c>
      <c r="M483">
        <v>2.84734</v>
      </c>
      <c r="N483">
        <v>1</v>
      </c>
      <c r="O483">
        <v>0</v>
      </c>
    </row>
    <row r="484" spans="1:15" x14ac:dyDescent="0.25">
      <c r="A484" s="14" t="s">
        <v>729</v>
      </c>
      <c r="B484">
        <v>9.7600000000000006E-2</v>
      </c>
      <c r="C484">
        <v>0.1171</v>
      </c>
      <c r="D484">
        <v>289.68</v>
      </c>
      <c r="E484">
        <v>21.488</v>
      </c>
      <c r="F484">
        <v>2</v>
      </c>
      <c r="G484" s="14" t="s">
        <v>272</v>
      </c>
      <c r="H484">
        <v>4.5263</v>
      </c>
      <c r="I484">
        <v>69</v>
      </c>
      <c r="J484">
        <v>327.35419999999999</v>
      </c>
      <c r="K484">
        <v>10</v>
      </c>
      <c r="L484">
        <v>1093.4000000000001</v>
      </c>
      <c r="M484">
        <v>2.6162000000000001</v>
      </c>
      <c r="N484">
        <v>1</v>
      </c>
      <c r="O484">
        <v>0</v>
      </c>
    </row>
    <row r="485" spans="1:15" x14ac:dyDescent="0.25">
      <c r="A485" s="14" t="s">
        <v>730</v>
      </c>
      <c r="B485">
        <v>7.0800000000000002E-2</v>
      </c>
      <c r="C485">
        <v>8.48E-2</v>
      </c>
      <c r="D485">
        <v>402.83</v>
      </c>
      <c r="E485">
        <v>24.891999999999999</v>
      </c>
      <c r="F485">
        <v>2</v>
      </c>
      <c r="G485" s="14" t="s">
        <v>272</v>
      </c>
      <c r="H485">
        <v>5.3391000000000002</v>
      </c>
      <c r="I485">
        <v>84</v>
      </c>
      <c r="J485">
        <v>446.38619999999997</v>
      </c>
      <c r="K485">
        <v>10</v>
      </c>
      <c r="L485">
        <v>1451.4</v>
      </c>
      <c r="M485">
        <v>2.8143199999999999</v>
      </c>
      <c r="N485">
        <v>1</v>
      </c>
      <c r="O485">
        <v>0</v>
      </c>
    </row>
    <row r="486" spans="1:15" x14ac:dyDescent="0.25">
      <c r="A486" s="14" t="s">
        <v>731</v>
      </c>
      <c r="B486">
        <v>7.1300000000000002E-2</v>
      </c>
      <c r="C486">
        <v>8.5400000000000004E-2</v>
      </c>
      <c r="D486">
        <v>402.83</v>
      </c>
      <c r="E486">
        <v>27.356000000000002</v>
      </c>
      <c r="F486">
        <v>2</v>
      </c>
      <c r="G486" s="14" t="s">
        <v>445</v>
      </c>
      <c r="H486">
        <v>4.8285</v>
      </c>
      <c r="I486">
        <v>79</v>
      </c>
      <c r="J486">
        <v>442.38619999999997</v>
      </c>
      <c r="K486">
        <v>14</v>
      </c>
      <c r="L486">
        <v>1423.3</v>
      </c>
      <c r="M486">
        <v>2.6822400000000002</v>
      </c>
      <c r="N486">
        <v>1</v>
      </c>
      <c r="O486">
        <v>0</v>
      </c>
    </row>
    <row r="487" spans="1:15" x14ac:dyDescent="0.25">
      <c r="A487" s="14" t="s">
        <v>732</v>
      </c>
      <c r="B487">
        <v>8.3799999999999999E-2</v>
      </c>
      <c r="C487">
        <v>0.10059999999999999</v>
      </c>
      <c r="D487">
        <v>337.77</v>
      </c>
      <c r="E487">
        <v>23.19</v>
      </c>
      <c r="F487">
        <v>2</v>
      </c>
      <c r="G487" s="14" t="s">
        <v>219</v>
      </c>
      <c r="H487">
        <v>4.6379999999999999</v>
      </c>
      <c r="I487">
        <v>81</v>
      </c>
      <c r="J487">
        <v>381.54759999999999</v>
      </c>
      <c r="K487">
        <v>12</v>
      </c>
      <c r="L487">
        <v>1274.3</v>
      </c>
      <c r="M487">
        <v>2.8219400000000001</v>
      </c>
      <c r="N487">
        <v>1</v>
      </c>
      <c r="O487">
        <v>0</v>
      </c>
    </row>
    <row r="488" spans="1:15" x14ac:dyDescent="0.25">
      <c r="A488" s="14" t="s">
        <v>733</v>
      </c>
      <c r="B488">
        <v>5.8500000000000003E-2</v>
      </c>
      <c r="C488">
        <v>6.9900000000000004E-2</v>
      </c>
      <c r="D488">
        <v>483.39</v>
      </c>
      <c r="E488">
        <v>31.699000000000002</v>
      </c>
      <c r="F488">
        <v>2</v>
      </c>
      <c r="G488" s="14" t="s">
        <v>209</v>
      </c>
      <c r="H488">
        <v>4.5339</v>
      </c>
      <c r="I488">
        <v>183</v>
      </c>
      <c r="J488">
        <v>595.99879999999996</v>
      </c>
      <c r="K488">
        <v>18</v>
      </c>
      <c r="L488">
        <v>2221.8000000000002</v>
      </c>
      <c r="M488">
        <v>4.5339</v>
      </c>
      <c r="N488">
        <v>1</v>
      </c>
      <c r="O488">
        <v>0</v>
      </c>
    </row>
    <row r="489" spans="1:15" x14ac:dyDescent="0.25">
      <c r="A489" s="14" t="s">
        <v>734</v>
      </c>
      <c r="B489">
        <v>3.7499999999999999E-2</v>
      </c>
      <c r="C489">
        <v>4.4200000000000003E-2</v>
      </c>
      <c r="D489">
        <v>805.65</v>
      </c>
      <c r="E489">
        <v>37.896999999999998</v>
      </c>
      <c r="F489">
        <v>2</v>
      </c>
      <c r="G489" s="14" t="s">
        <v>241</v>
      </c>
      <c r="H489">
        <v>4.9428000000000001</v>
      </c>
      <c r="I489">
        <v>101</v>
      </c>
      <c r="J489">
        <v>847.35310000000004</v>
      </c>
      <c r="K489">
        <v>20</v>
      </c>
      <c r="L489">
        <v>2503.6999999999998</v>
      </c>
      <c r="M489">
        <v>2.7457400000000001</v>
      </c>
      <c r="N489">
        <v>1</v>
      </c>
      <c r="O489">
        <v>0</v>
      </c>
    </row>
    <row r="490" spans="1:15" x14ac:dyDescent="0.25">
      <c r="A490" s="14" t="s">
        <v>735</v>
      </c>
      <c r="B490">
        <v>3.7100000000000001E-2</v>
      </c>
      <c r="C490">
        <v>4.41E-2</v>
      </c>
      <c r="D490">
        <v>805.65</v>
      </c>
      <c r="E490">
        <v>38.201999999999998</v>
      </c>
      <c r="F490">
        <v>2</v>
      </c>
      <c r="G490" s="14" t="s">
        <v>224</v>
      </c>
      <c r="H490">
        <v>4.7751999999999999</v>
      </c>
      <c r="I490">
        <v>120</v>
      </c>
      <c r="J490">
        <v>861.28859999999997</v>
      </c>
      <c r="K490">
        <v>21</v>
      </c>
      <c r="L490">
        <v>2597.9</v>
      </c>
      <c r="M490">
        <v>3.18262</v>
      </c>
      <c r="N490">
        <v>1</v>
      </c>
      <c r="O490">
        <v>0</v>
      </c>
    </row>
    <row r="491" spans="1:15" x14ac:dyDescent="0.25">
      <c r="A491" s="14" t="s">
        <v>736</v>
      </c>
      <c r="B491">
        <v>3.7400000000000003E-2</v>
      </c>
      <c r="C491">
        <v>4.4200000000000003E-2</v>
      </c>
      <c r="D491">
        <v>805.65</v>
      </c>
      <c r="E491">
        <v>34.493000000000002</v>
      </c>
      <c r="F491">
        <v>2</v>
      </c>
      <c r="G491" s="14" t="s">
        <v>243</v>
      </c>
      <c r="H491">
        <v>5.3391000000000002</v>
      </c>
      <c r="I491">
        <v>124</v>
      </c>
      <c r="J491">
        <v>861.35310000000004</v>
      </c>
      <c r="K491">
        <v>16</v>
      </c>
      <c r="L491">
        <v>2663.8</v>
      </c>
      <c r="M491">
        <v>3.18262</v>
      </c>
      <c r="N491">
        <v>1</v>
      </c>
      <c r="O491">
        <v>0</v>
      </c>
    </row>
    <row r="492" spans="1:15" x14ac:dyDescent="0.25">
      <c r="A492" s="14" t="s">
        <v>737</v>
      </c>
      <c r="B492">
        <v>5.8000000000000003E-2</v>
      </c>
      <c r="C492">
        <v>6.93E-2</v>
      </c>
      <c r="D492">
        <v>483.39</v>
      </c>
      <c r="E492">
        <v>30.378</v>
      </c>
      <c r="F492">
        <v>2</v>
      </c>
      <c r="G492" s="14" t="s">
        <v>297</v>
      </c>
      <c r="H492">
        <v>19.037299999999998</v>
      </c>
      <c r="I492">
        <v>109</v>
      </c>
      <c r="J492">
        <v>546.1925</v>
      </c>
      <c r="K492">
        <v>15</v>
      </c>
      <c r="L492">
        <v>1752.2</v>
      </c>
      <c r="M492">
        <v>3.3756599999999999</v>
      </c>
      <c r="N492">
        <v>1</v>
      </c>
      <c r="O492">
        <v>0</v>
      </c>
    </row>
    <row r="493" spans="1:15" x14ac:dyDescent="0.25">
      <c r="A493" s="14" t="s">
        <v>738</v>
      </c>
      <c r="B493">
        <v>5.21E-2</v>
      </c>
      <c r="C493">
        <v>6.2100000000000002E-2</v>
      </c>
      <c r="D493">
        <v>563.96</v>
      </c>
      <c r="E493">
        <v>28.677</v>
      </c>
      <c r="F493">
        <v>2</v>
      </c>
      <c r="G493" s="14" t="s">
        <v>209</v>
      </c>
      <c r="H493">
        <v>4.8920000000000003</v>
      </c>
      <c r="I493">
        <v>73</v>
      </c>
      <c r="J493">
        <v>592.96659999999997</v>
      </c>
      <c r="K493">
        <v>14</v>
      </c>
      <c r="L493">
        <v>1787.3</v>
      </c>
      <c r="M493">
        <v>2.29616</v>
      </c>
      <c r="N493">
        <v>1</v>
      </c>
      <c r="O493">
        <v>0</v>
      </c>
    </row>
    <row r="494" spans="1:15" x14ac:dyDescent="0.25">
      <c r="A494" s="14" t="s">
        <v>739</v>
      </c>
      <c r="B494">
        <v>3.1399999999999997E-2</v>
      </c>
      <c r="C494">
        <v>3.6799999999999999E-2</v>
      </c>
      <c r="D494">
        <v>987.86</v>
      </c>
      <c r="E494">
        <v>38.201999999999998</v>
      </c>
      <c r="F494">
        <v>2</v>
      </c>
      <c r="G494" s="14" t="s">
        <v>241</v>
      </c>
      <c r="H494">
        <v>5.4737</v>
      </c>
      <c r="I494">
        <v>153</v>
      </c>
      <c r="J494">
        <v>1056.5785000000001</v>
      </c>
      <c r="K494">
        <v>18</v>
      </c>
      <c r="L494">
        <v>3272.5</v>
      </c>
      <c r="M494">
        <v>3.5356800000000002</v>
      </c>
      <c r="N494">
        <v>1</v>
      </c>
      <c r="O494">
        <v>0</v>
      </c>
    </row>
    <row r="495" spans="1:15" x14ac:dyDescent="0.25">
      <c r="A495" s="14" t="s">
        <v>740</v>
      </c>
      <c r="B495">
        <v>5.9400000000000001E-2</v>
      </c>
      <c r="C495">
        <v>7.1099999999999997E-2</v>
      </c>
      <c r="D495">
        <v>483.39</v>
      </c>
      <c r="E495">
        <v>30.378</v>
      </c>
      <c r="F495">
        <v>2</v>
      </c>
      <c r="G495" s="14" t="s">
        <v>297</v>
      </c>
      <c r="H495">
        <v>19.037299999999998</v>
      </c>
      <c r="I495">
        <v>116</v>
      </c>
      <c r="J495">
        <v>546.1925</v>
      </c>
      <c r="K495">
        <v>15</v>
      </c>
      <c r="L495">
        <v>1826.7</v>
      </c>
      <c r="M495">
        <v>3.3756599999999999</v>
      </c>
      <c r="N495">
        <v>1</v>
      </c>
      <c r="O495">
        <v>0</v>
      </c>
    </row>
    <row r="496" spans="1:15" x14ac:dyDescent="0.25">
      <c r="A496" s="14" t="s">
        <v>741</v>
      </c>
      <c r="B496">
        <v>4.2999999999999997E-2</v>
      </c>
      <c r="C496">
        <v>5.2400000000000002E-2</v>
      </c>
      <c r="D496">
        <v>684.81</v>
      </c>
      <c r="E496">
        <v>36.17</v>
      </c>
      <c r="F496">
        <v>2</v>
      </c>
      <c r="G496" s="14" t="s">
        <v>211</v>
      </c>
      <c r="H496">
        <v>4.0183</v>
      </c>
      <c r="I496">
        <v>161</v>
      </c>
      <c r="J496">
        <v>771.6114</v>
      </c>
      <c r="K496">
        <v>24</v>
      </c>
      <c r="L496">
        <v>2584.9</v>
      </c>
      <c r="M496">
        <v>2.41046</v>
      </c>
      <c r="N496">
        <v>1</v>
      </c>
      <c r="O496">
        <v>0</v>
      </c>
    </row>
    <row r="497" spans="1:15" x14ac:dyDescent="0.25">
      <c r="A497" s="14" t="s">
        <v>742</v>
      </c>
      <c r="B497">
        <v>0.13270000000000001</v>
      </c>
      <c r="C497">
        <v>0.1593</v>
      </c>
      <c r="D497">
        <v>201.41</v>
      </c>
      <c r="E497">
        <v>20.472000000000001</v>
      </c>
      <c r="F497">
        <v>2</v>
      </c>
      <c r="G497" s="14" t="s">
        <v>209</v>
      </c>
      <c r="H497">
        <v>2.9235000000000002</v>
      </c>
      <c r="I497">
        <v>74</v>
      </c>
      <c r="J497">
        <v>248.38659999999999</v>
      </c>
      <c r="K497">
        <v>18</v>
      </c>
      <c r="L497">
        <v>869.4</v>
      </c>
      <c r="M497">
        <v>2.92354</v>
      </c>
      <c r="N497">
        <v>1</v>
      </c>
      <c r="O497">
        <v>0</v>
      </c>
    </row>
    <row r="498" spans="1:15" x14ac:dyDescent="0.25">
      <c r="A498" s="14" t="s">
        <v>743</v>
      </c>
      <c r="B498">
        <v>6.7000000000000004E-2</v>
      </c>
      <c r="C498">
        <v>8.0299999999999996E-2</v>
      </c>
      <c r="D498">
        <v>402.83</v>
      </c>
      <c r="E498">
        <v>28.956</v>
      </c>
      <c r="F498">
        <v>2</v>
      </c>
      <c r="G498" s="14" t="s">
        <v>245</v>
      </c>
      <c r="H498">
        <v>4.1351000000000004</v>
      </c>
      <c r="I498">
        <v>146</v>
      </c>
      <c r="J498">
        <v>494.70870000000002</v>
      </c>
      <c r="K498">
        <v>18</v>
      </c>
      <c r="L498">
        <v>1726.4</v>
      </c>
      <c r="M498">
        <v>2.4815800000000001</v>
      </c>
      <c r="N498">
        <v>1</v>
      </c>
      <c r="O498">
        <v>0</v>
      </c>
    </row>
    <row r="499" spans="1:15" x14ac:dyDescent="0.25">
      <c r="A499" s="14" t="s">
        <v>744</v>
      </c>
      <c r="B499">
        <v>0.16500000000000001</v>
      </c>
      <c r="C499">
        <v>0.19819999999999999</v>
      </c>
      <c r="D499">
        <v>170.45</v>
      </c>
      <c r="E499">
        <v>18.288</v>
      </c>
      <c r="F499">
        <v>2</v>
      </c>
      <c r="G499" s="14" t="s">
        <v>236</v>
      </c>
      <c r="H499">
        <v>2.8879999999999999</v>
      </c>
      <c r="I499">
        <v>50</v>
      </c>
      <c r="J499">
        <v>198.19319999999999</v>
      </c>
      <c r="K499">
        <v>16</v>
      </c>
      <c r="L499">
        <v>689</v>
      </c>
      <c r="M499">
        <v>2.2453599999999998</v>
      </c>
      <c r="N499">
        <v>1</v>
      </c>
      <c r="O499">
        <v>0</v>
      </c>
    </row>
    <row r="500" spans="1:15" x14ac:dyDescent="0.25">
      <c r="A500" s="14" t="s">
        <v>745</v>
      </c>
      <c r="B500">
        <v>0.1598</v>
      </c>
      <c r="C500">
        <v>0.192</v>
      </c>
      <c r="D500">
        <v>170.45</v>
      </c>
      <c r="E500">
        <v>18.288</v>
      </c>
      <c r="F500">
        <v>2</v>
      </c>
      <c r="G500" s="14" t="s">
        <v>236</v>
      </c>
      <c r="H500">
        <v>2.8879999999999999</v>
      </c>
      <c r="I500">
        <v>47</v>
      </c>
      <c r="J500">
        <v>198.19319999999999</v>
      </c>
      <c r="K500">
        <v>16</v>
      </c>
      <c r="L500">
        <v>654.5</v>
      </c>
      <c r="M500">
        <v>2.2453599999999998</v>
      </c>
      <c r="N500">
        <v>1</v>
      </c>
      <c r="O500">
        <v>0</v>
      </c>
    </row>
    <row r="501" spans="1:15" x14ac:dyDescent="0.25">
      <c r="A501" s="14" t="s">
        <v>746</v>
      </c>
      <c r="B501">
        <v>3.78E-2</v>
      </c>
      <c r="C501">
        <v>4.4600000000000001E-2</v>
      </c>
      <c r="D501">
        <v>805.65</v>
      </c>
      <c r="E501">
        <v>37.896999999999998</v>
      </c>
      <c r="F501">
        <v>2</v>
      </c>
      <c r="G501" s="14" t="s">
        <v>241</v>
      </c>
      <c r="H501">
        <v>4.9428000000000001</v>
      </c>
      <c r="I501">
        <v>104</v>
      </c>
      <c r="J501">
        <v>847.35310000000004</v>
      </c>
      <c r="K501">
        <v>20</v>
      </c>
      <c r="L501">
        <v>2553.1</v>
      </c>
      <c r="M501">
        <v>2.7457400000000001</v>
      </c>
      <c r="N501">
        <v>1</v>
      </c>
      <c r="O501">
        <v>0</v>
      </c>
    </row>
    <row r="502" spans="1:15" x14ac:dyDescent="0.25">
      <c r="A502" s="14" t="s">
        <v>747</v>
      </c>
      <c r="B502">
        <v>7.1900000000000006E-2</v>
      </c>
      <c r="C502">
        <v>8.6099999999999996E-2</v>
      </c>
      <c r="D502">
        <v>402.83</v>
      </c>
      <c r="E502">
        <v>26.797000000000001</v>
      </c>
      <c r="F502">
        <v>2</v>
      </c>
      <c r="G502" s="14" t="s">
        <v>241</v>
      </c>
      <c r="H502">
        <v>3.4950000000000001</v>
      </c>
      <c r="I502">
        <v>52</v>
      </c>
      <c r="J502">
        <v>423.67660000000001</v>
      </c>
      <c r="K502">
        <v>20</v>
      </c>
      <c r="L502">
        <v>1276.2</v>
      </c>
      <c r="M502">
        <v>1.9405600000000001</v>
      </c>
      <c r="N502">
        <v>1</v>
      </c>
      <c r="O502">
        <v>0</v>
      </c>
    </row>
    <row r="503" spans="1:15" x14ac:dyDescent="0.25">
      <c r="A503" s="14" t="s">
        <v>748</v>
      </c>
      <c r="B503">
        <v>7.1199999999999999E-2</v>
      </c>
      <c r="C503">
        <v>8.5199999999999998E-2</v>
      </c>
      <c r="D503">
        <v>402.83</v>
      </c>
      <c r="E503">
        <v>26.797000000000001</v>
      </c>
      <c r="F503">
        <v>2</v>
      </c>
      <c r="G503" s="14" t="s">
        <v>241</v>
      </c>
      <c r="H503">
        <v>3.4950000000000001</v>
      </c>
      <c r="I503">
        <v>51</v>
      </c>
      <c r="J503">
        <v>423.67660000000001</v>
      </c>
      <c r="K503">
        <v>20</v>
      </c>
      <c r="L503">
        <v>1251.7</v>
      </c>
      <c r="M503">
        <v>1.9405600000000001</v>
      </c>
      <c r="N503">
        <v>1</v>
      </c>
      <c r="O503">
        <v>0</v>
      </c>
    </row>
    <row r="504" spans="1:15" x14ac:dyDescent="0.25">
      <c r="A504" s="14" t="s">
        <v>749</v>
      </c>
      <c r="B504">
        <v>4.3099999999999999E-2</v>
      </c>
      <c r="C504">
        <v>5.11E-2</v>
      </c>
      <c r="D504">
        <v>688.96</v>
      </c>
      <c r="E504">
        <v>31.978999999999999</v>
      </c>
      <c r="F504">
        <v>2</v>
      </c>
      <c r="G504" s="14" t="s">
        <v>243</v>
      </c>
      <c r="H504">
        <v>4.9352</v>
      </c>
      <c r="I504">
        <v>106</v>
      </c>
      <c r="J504">
        <v>736.64369999999997</v>
      </c>
      <c r="K504">
        <v>16</v>
      </c>
      <c r="L504">
        <v>2276.9</v>
      </c>
      <c r="M504">
        <v>2.9438599999999999</v>
      </c>
      <c r="N504">
        <v>1</v>
      </c>
      <c r="O504">
        <v>0</v>
      </c>
    </row>
    <row r="505" spans="1:15" x14ac:dyDescent="0.25">
      <c r="A505" s="14" t="s">
        <v>750</v>
      </c>
      <c r="B505">
        <v>0.14149999999999999</v>
      </c>
      <c r="C505">
        <v>0.1701</v>
      </c>
      <c r="D505">
        <v>201.41</v>
      </c>
      <c r="E505">
        <v>19.100999999999999</v>
      </c>
      <c r="F505">
        <v>2</v>
      </c>
      <c r="G505" s="14" t="s">
        <v>219</v>
      </c>
      <c r="H505">
        <v>3.5813999999999999</v>
      </c>
      <c r="I505">
        <v>32</v>
      </c>
      <c r="J505">
        <v>215.41890000000001</v>
      </c>
      <c r="K505">
        <v>13</v>
      </c>
      <c r="L505">
        <v>666.2</v>
      </c>
      <c r="M505">
        <v>1.5925800000000001</v>
      </c>
      <c r="N505">
        <v>1</v>
      </c>
      <c r="O505">
        <v>0</v>
      </c>
    </row>
    <row r="506" spans="1:15" x14ac:dyDescent="0.25">
      <c r="A506" s="14" t="s">
        <v>751</v>
      </c>
      <c r="B506">
        <v>0.13880000000000001</v>
      </c>
      <c r="C506">
        <v>0.1666</v>
      </c>
      <c r="D506">
        <v>201.41</v>
      </c>
      <c r="E506">
        <v>20.472000000000001</v>
      </c>
      <c r="F506">
        <v>2</v>
      </c>
      <c r="G506" s="14" t="s">
        <v>209</v>
      </c>
      <c r="H506">
        <v>2.9235000000000002</v>
      </c>
      <c r="I506">
        <v>78</v>
      </c>
      <c r="J506">
        <v>248.38659999999999</v>
      </c>
      <c r="K506">
        <v>18</v>
      </c>
      <c r="L506">
        <v>927.1</v>
      </c>
      <c r="M506">
        <v>2.92354</v>
      </c>
      <c r="N506">
        <v>1</v>
      </c>
      <c r="O506">
        <v>0</v>
      </c>
    </row>
    <row r="507" spans="1:15" x14ac:dyDescent="0.25">
      <c r="A507" s="14" t="s">
        <v>752</v>
      </c>
      <c r="B507">
        <v>0.20130000000000001</v>
      </c>
      <c r="C507">
        <v>0.24199999999999999</v>
      </c>
      <c r="D507">
        <v>135.19</v>
      </c>
      <c r="E507">
        <v>16.306999999999999</v>
      </c>
      <c r="F507">
        <v>2</v>
      </c>
      <c r="G507" s="14" t="s">
        <v>236</v>
      </c>
      <c r="H507">
        <v>2.573</v>
      </c>
      <c r="I507">
        <v>37</v>
      </c>
      <c r="J507">
        <v>157.161</v>
      </c>
      <c r="K507">
        <v>16</v>
      </c>
      <c r="L507">
        <v>519.70000000000005</v>
      </c>
      <c r="M507">
        <v>2.0015200000000002</v>
      </c>
      <c r="N507">
        <v>1</v>
      </c>
      <c r="O507">
        <v>0</v>
      </c>
    </row>
    <row r="508" spans="1:15" x14ac:dyDescent="0.25">
      <c r="A508" s="14" t="s">
        <v>753</v>
      </c>
      <c r="B508">
        <v>0.14130000000000001</v>
      </c>
      <c r="C508">
        <v>0.1678</v>
      </c>
      <c r="D508">
        <v>201.41</v>
      </c>
      <c r="E508">
        <v>19.100999999999999</v>
      </c>
      <c r="F508">
        <v>2</v>
      </c>
      <c r="G508" s="14" t="s">
        <v>219</v>
      </c>
      <c r="H508">
        <v>3.5813999999999999</v>
      </c>
      <c r="I508">
        <v>30</v>
      </c>
      <c r="J508">
        <v>215.41890000000001</v>
      </c>
      <c r="K508">
        <v>13</v>
      </c>
      <c r="L508">
        <v>649.6</v>
      </c>
      <c r="M508">
        <v>1.5925800000000001</v>
      </c>
      <c r="N508">
        <v>1</v>
      </c>
      <c r="O508">
        <v>0</v>
      </c>
    </row>
    <row r="509" spans="1:15" x14ac:dyDescent="0.25">
      <c r="A509" s="14" t="s">
        <v>754</v>
      </c>
      <c r="B509">
        <v>0.10050000000000001</v>
      </c>
      <c r="C509">
        <v>0.1207</v>
      </c>
      <c r="D509">
        <v>281.98</v>
      </c>
      <c r="E509">
        <v>23.216000000000001</v>
      </c>
      <c r="F509">
        <v>2</v>
      </c>
      <c r="G509" s="14" t="s">
        <v>297</v>
      </c>
      <c r="H509">
        <v>3.8683999999999998</v>
      </c>
      <c r="I509">
        <v>68</v>
      </c>
      <c r="J509">
        <v>318.58</v>
      </c>
      <c r="K509">
        <v>15</v>
      </c>
      <c r="L509">
        <v>1067</v>
      </c>
      <c r="M509">
        <v>2.5781000000000001</v>
      </c>
      <c r="N509">
        <v>1</v>
      </c>
      <c r="O509">
        <v>0</v>
      </c>
    </row>
    <row r="510" spans="1:15" x14ac:dyDescent="0.25">
      <c r="A510" s="14" t="s">
        <v>755</v>
      </c>
      <c r="B510">
        <v>9.8100000000000007E-2</v>
      </c>
      <c r="C510">
        <v>0.1177</v>
      </c>
      <c r="D510">
        <v>281.98</v>
      </c>
      <c r="E510">
        <v>23.216000000000001</v>
      </c>
      <c r="F510">
        <v>2</v>
      </c>
      <c r="G510" s="14" t="s">
        <v>297</v>
      </c>
      <c r="H510">
        <v>3.8683999999999998</v>
      </c>
      <c r="I510">
        <v>65</v>
      </c>
      <c r="J510">
        <v>318.58</v>
      </c>
      <c r="K510">
        <v>15</v>
      </c>
      <c r="L510">
        <v>1022.1</v>
      </c>
      <c r="M510">
        <v>2.5781000000000001</v>
      </c>
      <c r="N510">
        <v>1</v>
      </c>
      <c r="O510">
        <v>0</v>
      </c>
    </row>
    <row r="511" spans="1:15" x14ac:dyDescent="0.25">
      <c r="A511" s="14" t="s">
        <v>756</v>
      </c>
      <c r="B511">
        <v>0.1002</v>
      </c>
      <c r="C511">
        <v>0.1202</v>
      </c>
      <c r="D511">
        <v>281.98</v>
      </c>
      <c r="E511">
        <v>21.209</v>
      </c>
      <c r="F511">
        <v>2</v>
      </c>
      <c r="G511" s="14" t="s">
        <v>272</v>
      </c>
      <c r="H511">
        <v>4.4653</v>
      </c>
      <c r="I511">
        <v>68</v>
      </c>
      <c r="J511">
        <v>318.51549999999997</v>
      </c>
      <c r="K511">
        <v>10</v>
      </c>
      <c r="L511">
        <v>1063.9000000000001</v>
      </c>
      <c r="M511">
        <v>2.5781000000000001</v>
      </c>
      <c r="N511">
        <v>1</v>
      </c>
      <c r="O511">
        <v>0</v>
      </c>
    </row>
    <row r="512" spans="1:15" x14ac:dyDescent="0.25">
      <c r="A512" s="14" t="s">
        <v>757</v>
      </c>
      <c r="B512">
        <v>6.0299999999999999E-2</v>
      </c>
      <c r="C512">
        <v>7.1999999999999995E-2</v>
      </c>
      <c r="D512">
        <v>483.39</v>
      </c>
      <c r="E512">
        <v>26.518000000000001</v>
      </c>
      <c r="F512">
        <v>2</v>
      </c>
      <c r="G512" s="14" t="s">
        <v>209</v>
      </c>
      <c r="H512">
        <v>4.5288000000000004</v>
      </c>
      <c r="I512">
        <v>63</v>
      </c>
      <c r="J512">
        <v>508.12799999999999</v>
      </c>
      <c r="K512">
        <v>14</v>
      </c>
      <c r="L512">
        <v>1535.8</v>
      </c>
      <c r="M512">
        <v>2.1259800000000002</v>
      </c>
      <c r="N512">
        <v>1</v>
      </c>
      <c r="O512">
        <v>0</v>
      </c>
    </row>
    <row r="513" spans="1:15" x14ac:dyDescent="0.25">
      <c r="A513" s="14" t="s">
        <v>758</v>
      </c>
      <c r="B513">
        <v>3.8800000000000001E-2</v>
      </c>
      <c r="C513">
        <v>4.7199999999999999E-2</v>
      </c>
      <c r="D513">
        <v>765.37</v>
      </c>
      <c r="E513">
        <v>38.226999999999997</v>
      </c>
      <c r="F513">
        <v>2</v>
      </c>
      <c r="G513" s="14" t="s">
        <v>211</v>
      </c>
      <c r="H513">
        <v>4.2469000000000001</v>
      </c>
      <c r="I513">
        <v>180</v>
      </c>
      <c r="J513">
        <v>861.93380000000002</v>
      </c>
      <c r="K513">
        <v>24</v>
      </c>
      <c r="L513">
        <v>2887</v>
      </c>
      <c r="M513">
        <v>2.5476200000000002</v>
      </c>
      <c r="N513">
        <v>1</v>
      </c>
      <c r="O513">
        <v>0</v>
      </c>
    </row>
    <row r="514" spans="1:15" x14ac:dyDescent="0.25">
      <c r="A514" s="14" t="s">
        <v>759</v>
      </c>
      <c r="B514">
        <v>4.8800000000000003E-2</v>
      </c>
      <c r="C514">
        <v>5.8099999999999999E-2</v>
      </c>
      <c r="D514">
        <v>604.24</v>
      </c>
      <c r="E514">
        <v>29.641999999999999</v>
      </c>
      <c r="F514">
        <v>2</v>
      </c>
      <c r="G514" s="14" t="s">
        <v>209</v>
      </c>
      <c r="H514">
        <v>5.0648</v>
      </c>
      <c r="I514">
        <v>78</v>
      </c>
      <c r="J514">
        <v>635.35360000000003</v>
      </c>
      <c r="K514">
        <v>14</v>
      </c>
      <c r="L514">
        <v>1913.8</v>
      </c>
      <c r="M514">
        <v>2.37744</v>
      </c>
      <c r="N514">
        <v>1</v>
      </c>
      <c r="O514">
        <v>0</v>
      </c>
    </row>
    <row r="515" spans="1:15" x14ac:dyDescent="0.25">
      <c r="A515" s="14" t="s">
        <v>760</v>
      </c>
      <c r="B515">
        <v>0.2077</v>
      </c>
      <c r="C515">
        <v>0.24970000000000001</v>
      </c>
      <c r="D515">
        <v>135.19</v>
      </c>
      <c r="E515">
        <v>16.306999999999999</v>
      </c>
      <c r="F515">
        <v>2</v>
      </c>
      <c r="G515" s="14" t="s">
        <v>236</v>
      </c>
      <c r="H515">
        <v>2.573</v>
      </c>
      <c r="I515">
        <v>40</v>
      </c>
      <c r="J515">
        <v>157.161</v>
      </c>
      <c r="K515">
        <v>16</v>
      </c>
      <c r="L515">
        <v>546</v>
      </c>
      <c r="M515">
        <v>2.0015200000000002</v>
      </c>
      <c r="N515">
        <v>1</v>
      </c>
      <c r="O515">
        <v>0</v>
      </c>
    </row>
    <row r="516" spans="1:15" x14ac:dyDescent="0.25">
      <c r="A516" s="14" t="s">
        <v>761</v>
      </c>
      <c r="B516">
        <v>3.8100000000000002E-2</v>
      </c>
      <c r="C516">
        <v>4.4999999999999998E-2</v>
      </c>
      <c r="D516">
        <v>795.01</v>
      </c>
      <c r="E516">
        <v>33.884</v>
      </c>
      <c r="F516">
        <v>2</v>
      </c>
      <c r="G516" s="14" t="s">
        <v>360</v>
      </c>
      <c r="H516">
        <v>5.5372000000000003</v>
      </c>
      <c r="I516">
        <v>103</v>
      </c>
      <c r="J516">
        <v>835.93380000000002</v>
      </c>
      <c r="K516">
        <v>15</v>
      </c>
      <c r="L516">
        <v>2519.5</v>
      </c>
      <c r="M516">
        <v>2.7279599999999999</v>
      </c>
      <c r="N516">
        <v>1</v>
      </c>
      <c r="O516">
        <v>0</v>
      </c>
    </row>
    <row r="517" spans="1:15" x14ac:dyDescent="0.25">
      <c r="A517" s="14" t="s">
        <v>762</v>
      </c>
      <c r="B517">
        <v>4.5199999999999997E-2</v>
      </c>
      <c r="C517">
        <v>5.3900000000000003E-2</v>
      </c>
      <c r="D517">
        <v>644.52</v>
      </c>
      <c r="E517">
        <v>32.106000000000002</v>
      </c>
      <c r="F517">
        <v>2</v>
      </c>
      <c r="G517" s="14" t="s">
        <v>269</v>
      </c>
      <c r="H517">
        <v>4.5872000000000002</v>
      </c>
      <c r="I517">
        <v>152</v>
      </c>
      <c r="J517">
        <v>726.19209999999998</v>
      </c>
      <c r="K517">
        <v>17</v>
      </c>
      <c r="L517">
        <v>2428.6999999999998</v>
      </c>
      <c r="M517">
        <v>2.33934</v>
      </c>
      <c r="N517">
        <v>1</v>
      </c>
      <c r="O517">
        <v>0</v>
      </c>
    </row>
    <row r="518" spans="1:15" x14ac:dyDescent="0.25">
      <c r="A518" s="14" t="s">
        <v>763</v>
      </c>
      <c r="B518">
        <v>4.4400000000000002E-2</v>
      </c>
      <c r="C518">
        <v>5.4199999999999998E-2</v>
      </c>
      <c r="D518">
        <v>644.52</v>
      </c>
      <c r="E518">
        <v>35.103000000000002</v>
      </c>
      <c r="F518">
        <v>2</v>
      </c>
      <c r="G518" s="14" t="s">
        <v>211</v>
      </c>
      <c r="H518">
        <v>3.8988999999999998</v>
      </c>
      <c r="I518">
        <v>146</v>
      </c>
      <c r="J518">
        <v>726.4502</v>
      </c>
      <c r="K518">
        <v>24</v>
      </c>
      <c r="L518">
        <v>2333.6</v>
      </c>
      <c r="M518">
        <v>2.33934</v>
      </c>
      <c r="N518">
        <v>1</v>
      </c>
      <c r="O518">
        <v>0</v>
      </c>
    </row>
    <row r="519" spans="1:15" x14ac:dyDescent="0.25">
      <c r="A519" s="14" t="s">
        <v>764</v>
      </c>
      <c r="B519">
        <v>4.5499999999999999E-2</v>
      </c>
      <c r="C519">
        <v>5.5599999999999997E-2</v>
      </c>
      <c r="D519">
        <v>644.52</v>
      </c>
      <c r="E519">
        <v>35.103000000000002</v>
      </c>
      <c r="F519">
        <v>2</v>
      </c>
      <c r="G519" s="14" t="s">
        <v>211</v>
      </c>
      <c r="H519">
        <v>3.8988999999999998</v>
      </c>
      <c r="I519">
        <v>152</v>
      </c>
      <c r="J519">
        <v>726.4502</v>
      </c>
      <c r="K519">
        <v>24</v>
      </c>
      <c r="L519">
        <v>2433.1</v>
      </c>
      <c r="M519">
        <v>2.33934</v>
      </c>
      <c r="N519">
        <v>1</v>
      </c>
      <c r="O519">
        <v>0</v>
      </c>
    </row>
    <row r="520" spans="1:15" x14ac:dyDescent="0.25">
      <c r="A520" s="14" t="s">
        <v>765</v>
      </c>
      <c r="B520">
        <v>9.2600000000000002E-2</v>
      </c>
      <c r="C520">
        <v>0.11119999999999999</v>
      </c>
      <c r="D520">
        <v>306.55</v>
      </c>
      <c r="E520">
        <v>24.206</v>
      </c>
      <c r="F520">
        <v>2</v>
      </c>
      <c r="G520" s="14" t="s">
        <v>297</v>
      </c>
      <c r="H520">
        <v>4.0335000000000001</v>
      </c>
      <c r="I520">
        <v>73</v>
      </c>
      <c r="J520">
        <v>346.32190000000003</v>
      </c>
      <c r="K520">
        <v>15</v>
      </c>
      <c r="L520">
        <v>1160.8</v>
      </c>
      <c r="M520">
        <v>2.6898599999999999</v>
      </c>
      <c r="N520">
        <v>1</v>
      </c>
      <c r="O520">
        <v>0</v>
      </c>
    </row>
    <row r="521" spans="1:15" x14ac:dyDescent="0.25">
      <c r="A521" s="14" t="s">
        <v>766</v>
      </c>
      <c r="B521">
        <v>9.0300000000000005E-2</v>
      </c>
      <c r="C521">
        <v>0.1084</v>
      </c>
      <c r="D521">
        <v>306.55</v>
      </c>
      <c r="E521">
        <v>24.206</v>
      </c>
      <c r="F521">
        <v>2</v>
      </c>
      <c r="G521" s="14" t="s">
        <v>297</v>
      </c>
      <c r="H521">
        <v>4.0335000000000001</v>
      </c>
      <c r="I521">
        <v>71</v>
      </c>
      <c r="J521">
        <v>346.32190000000003</v>
      </c>
      <c r="K521">
        <v>15</v>
      </c>
      <c r="L521">
        <v>1111.5</v>
      </c>
      <c r="M521">
        <v>2.6898599999999999</v>
      </c>
      <c r="N521">
        <v>1</v>
      </c>
      <c r="O521">
        <v>0</v>
      </c>
    </row>
    <row r="522" spans="1:15" x14ac:dyDescent="0.25">
      <c r="A522" s="14" t="s">
        <v>767</v>
      </c>
      <c r="B522">
        <v>3.5999999999999997E-2</v>
      </c>
      <c r="C522">
        <v>4.2799999999999998E-2</v>
      </c>
      <c r="D522">
        <v>821.87</v>
      </c>
      <c r="E522">
        <v>36.17</v>
      </c>
      <c r="F522">
        <v>2</v>
      </c>
      <c r="G522" s="14" t="s">
        <v>269</v>
      </c>
      <c r="H522">
        <v>5.1791</v>
      </c>
      <c r="I522">
        <v>200</v>
      </c>
      <c r="J522">
        <v>930.90139999999997</v>
      </c>
      <c r="K522">
        <v>17</v>
      </c>
      <c r="L522">
        <v>3135.6</v>
      </c>
      <c r="M522">
        <v>2.7025600000000001</v>
      </c>
      <c r="N522">
        <v>1</v>
      </c>
      <c r="O522">
        <v>0</v>
      </c>
    </row>
    <row r="523" spans="1:15" x14ac:dyDescent="0.25">
      <c r="A523" s="14" t="s">
        <v>768</v>
      </c>
      <c r="B523">
        <v>3.4200000000000001E-2</v>
      </c>
      <c r="C523">
        <v>4.1399999999999999E-2</v>
      </c>
      <c r="D523">
        <v>891.08</v>
      </c>
      <c r="E523">
        <v>36.246000000000002</v>
      </c>
      <c r="F523">
        <v>2</v>
      </c>
      <c r="G523" s="14" t="s">
        <v>315</v>
      </c>
      <c r="H523">
        <v>4.9962</v>
      </c>
      <c r="I523">
        <v>137</v>
      </c>
      <c r="J523">
        <v>952.90129999999999</v>
      </c>
      <c r="K523">
        <v>17</v>
      </c>
      <c r="L523">
        <v>2949.5</v>
      </c>
      <c r="M523">
        <v>3.35026</v>
      </c>
      <c r="N523">
        <v>1</v>
      </c>
      <c r="O523">
        <v>0</v>
      </c>
    </row>
    <row r="524" spans="1:15" x14ac:dyDescent="0.25">
      <c r="A524" s="14" t="s">
        <v>769</v>
      </c>
      <c r="B524">
        <v>3.7999999999999999E-2</v>
      </c>
      <c r="C524">
        <v>4.6100000000000002E-2</v>
      </c>
      <c r="D524">
        <v>765.37</v>
      </c>
      <c r="E524">
        <v>38.226999999999997</v>
      </c>
      <c r="F524">
        <v>2</v>
      </c>
      <c r="G524" s="14" t="s">
        <v>211</v>
      </c>
      <c r="H524">
        <v>4.2469000000000001</v>
      </c>
      <c r="I524">
        <v>173</v>
      </c>
      <c r="J524">
        <v>861.93380000000002</v>
      </c>
      <c r="K524">
        <v>24</v>
      </c>
      <c r="L524">
        <v>2768.4</v>
      </c>
      <c r="M524">
        <v>2.5476200000000002</v>
      </c>
      <c r="N524">
        <v>1</v>
      </c>
      <c r="O524">
        <v>0</v>
      </c>
    </row>
    <row r="525" spans="1:15" x14ac:dyDescent="0.25">
      <c r="A525" s="14" t="s">
        <v>770</v>
      </c>
      <c r="B525">
        <v>5.5100000000000003E-2</v>
      </c>
      <c r="C525">
        <v>6.6100000000000006E-2</v>
      </c>
      <c r="D525">
        <v>523.66999999999996</v>
      </c>
      <c r="E525">
        <v>30.785</v>
      </c>
      <c r="F525">
        <v>2</v>
      </c>
      <c r="G525" s="14" t="s">
        <v>224</v>
      </c>
      <c r="H525">
        <v>3.8481000000000001</v>
      </c>
      <c r="I525">
        <v>78</v>
      </c>
      <c r="J525">
        <v>559.54729999999995</v>
      </c>
      <c r="K525">
        <v>21</v>
      </c>
      <c r="L525">
        <v>1687.1</v>
      </c>
      <c r="M525">
        <v>2.5653999999999999</v>
      </c>
      <c r="N525">
        <v>1</v>
      </c>
      <c r="O525">
        <v>0</v>
      </c>
    </row>
    <row r="526" spans="1:15" x14ac:dyDescent="0.25">
      <c r="A526" s="14" t="s">
        <v>771</v>
      </c>
      <c r="B526">
        <v>6.0100000000000001E-2</v>
      </c>
      <c r="C526">
        <v>7.1800000000000003E-2</v>
      </c>
      <c r="D526">
        <v>483.39</v>
      </c>
      <c r="E526">
        <v>26.949000000000002</v>
      </c>
      <c r="F526">
        <v>2</v>
      </c>
      <c r="G526" s="14" t="s">
        <v>228</v>
      </c>
      <c r="H526">
        <v>4.3865999999999996</v>
      </c>
      <c r="I526">
        <v>74</v>
      </c>
      <c r="J526">
        <v>516.83770000000004</v>
      </c>
      <c r="K526">
        <v>14</v>
      </c>
      <c r="L526">
        <v>1599.8</v>
      </c>
      <c r="M526">
        <v>2.4663400000000002</v>
      </c>
      <c r="N526">
        <v>1</v>
      </c>
      <c r="O526">
        <v>0</v>
      </c>
    </row>
    <row r="527" spans="1:15" x14ac:dyDescent="0.25">
      <c r="A527" s="14" t="s">
        <v>772</v>
      </c>
      <c r="B527">
        <v>3.9300000000000002E-2</v>
      </c>
      <c r="C527">
        <v>4.6699999999999998E-2</v>
      </c>
      <c r="D527">
        <v>765.37</v>
      </c>
      <c r="E527">
        <v>37.210999999999999</v>
      </c>
      <c r="F527">
        <v>2</v>
      </c>
      <c r="G527" s="14" t="s">
        <v>224</v>
      </c>
      <c r="H527">
        <v>4.6532999999999998</v>
      </c>
      <c r="I527">
        <v>118</v>
      </c>
      <c r="J527">
        <v>818.06290000000001</v>
      </c>
      <c r="K527">
        <v>21</v>
      </c>
      <c r="L527">
        <v>2534.3000000000002</v>
      </c>
      <c r="M527">
        <v>3.10134</v>
      </c>
      <c r="N527">
        <v>1</v>
      </c>
      <c r="O527">
        <v>0</v>
      </c>
    </row>
    <row r="528" spans="1:15" x14ac:dyDescent="0.25">
      <c r="A528" s="14" t="s">
        <v>773</v>
      </c>
      <c r="B528">
        <v>3.8800000000000001E-2</v>
      </c>
      <c r="C528">
        <v>4.6199999999999998E-2</v>
      </c>
      <c r="D528">
        <v>765.37</v>
      </c>
      <c r="E528">
        <v>37.210999999999999</v>
      </c>
      <c r="F528">
        <v>2</v>
      </c>
      <c r="G528" s="14" t="s">
        <v>224</v>
      </c>
      <c r="H528">
        <v>4.6532999999999998</v>
      </c>
      <c r="I528">
        <v>114</v>
      </c>
      <c r="J528">
        <v>818.06290000000001</v>
      </c>
      <c r="K528">
        <v>21</v>
      </c>
      <c r="L528">
        <v>2466.8000000000002</v>
      </c>
      <c r="M528">
        <v>3.10134</v>
      </c>
      <c r="N528">
        <v>1</v>
      </c>
      <c r="O528">
        <v>0</v>
      </c>
    </row>
    <row r="529" spans="1:15" x14ac:dyDescent="0.25">
      <c r="A529" s="14" t="s">
        <v>774</v>
      </c>
      <c r="B529">
        <v>2.8799999999999999E-2</v>
      </c>
      <c r="C529">
        <v>3.3700000000000001E-2</v>
      </c>
      <c r="D529">
        <v>1091.33</v>
      </c>
      <c r="E529">
        <v>40.691000000000003</v>
      </c>
      <c r="F529">
        <v>2</v>
      </c>
      <c r="G529" s="14" t="s">
        <v>408</v>
      </c>
      <c r="H529">
        <v>4.6584000000000003</v>
      </c>
      <c r="I529">
        <v>187</v>
      </c>
      <c r="J529">
        <v>1179.9975999999999</v>
      </c>
      <c r="K529">
        <v>22</v>
      </c>
      <c r="L529">
        <v>3717.4</v>
      </c>
      <c r="M529">
        <v>2.4409399999999999</v>
      </c>
      <c r="N529">
        <v>1</v>
      </c>
      <c r="O529">
        <v>0</v>
      </c>
    </row>
    <row r="530" spans="1:15" x14ac:dyDescent="0.25">
      <c r="A530" s="14" t="s">
        <v>775</v>
      </c>
      <c r="B530">
        <v>3.8100000000000002E-2</v>
      </c>
      <c r="C530">
        <v>4.5100000000000001E-2</v>
      </c>
      <c r="D530">
        <v>789.13</v>
      </c>
      <c r="E530">
        <v>34.162999999999997</v>
      </c>
      <c r="F530">
        <v>2</v>
      </c>
      <c r="G530" s="14" t="s">
        <v>243</v>
      </c>
      <c r="H530">
        <v>5.2831999999999999</v>
      </c>
      <c r="I530">
        <v>121</v>
      </c>
      <c r="J530">
        <v>843.8048</v>
      </c>
      <c r="K530">
        <v>16</v>
      </c>
      <c r="L530">
        <v>2611.6999999999998</v>
      </c>
      <c r="M530">
        <v>3.1521400000000002</v>
      </c>
      <c r="N530">
        <v>1</v>
      </c>
      <c r="O530">
        <v>0</v>
      </c>
    </row>
    <row r="531" spans="1:15" x14ac:dyDescent="0.25">
      <c r="A531" s="14" t="s">
        <v>776</v>
      </c>
      <c r="B531">
        <v>0.16389999999999999</v>
      </c>
      <c r="C531">
        <v>0.1968</v>
      </c>
      <c r="D531">
        <v>170.45</v>
      </c>
      <c r="E531">
        <v>18.821000000000002</v>
      </c>
      <c r="F531">
        <v>2</v>
      </c>
      <c r="G531" s="14" t="s">
        <v>209</v>
      </c>
      <c r="H531">
        <v>2.6899000000000002</v>
      </c>
      <c r="I531">
        <v>66</v>
      </c>
      <c r="J531">
        <v>210.2576</v>
      </c>
      <c r="K531">
        <v>18</v>
      </c>
      <c r="L531">
        <v>784.3</v>
      </c>
      <c r="M531">
        <v>2.6898599999999999</v>
      </c>
      <c r="N531">
        <v>1</v>
      </c>
      <c r="O531">
        <v>0</v>
      </c>
    </row>
    <row r="532" spans="1:15" x14ac:dyDescent="0.25">
      <c r="A532" s="14" t="s">
        <v>777</v>
      </c>
      <c r="B532">
        <v>0.1837</v>
      </c>
      <c r="C532">
        <v>0.22059999999999999</v>
      </c>
      <c r="D532">
        <v>152.01</v>
      </c>
      <c r="E532">
        <v>17.78</v>
      </c>
      <c r="F532">
        <v>2</v>
      </c>
      <c r="G532" s="14" t="s">
        <v>209</v>
      </c>
      <c r="H532">
        <v>2.54</v>
      </c>
      <c r="I532">
        <v>59</v>
      </c>
      <c r="J532">
        <v>187.03190000000001</v>
      </c>
      <c r="K532">
        <v>18</v>
      </c>
      <c r="L532">
        <v>699.4</v>
      </c>
      <c r="M532">
        <v>2.54</v>
      </c>
      <c r="N532">
        <v>1</v>
      </c>
      <c r="O532">
        <v>0</v>
      </c>
    </row>
    <row r="533" spans="1:15" x14ac:dyDescent="0.25">
      <c r="A533" s="14" t="s">
        <v>778</v>
      </c>
      <c r="B533">
        <v>5.57E-2</v>
      </c>
      <c r="C533">
        <v>6.6900000000000001E-2</v>
      </c>
      <c r="D533">
        <v>523.66999999999996</v>
      </c>
      <c r="E533">
        <v>30.785</v>
      </c>
      <c r="F533">
        <v>2</v>
      </c>
      <c r="G533" s="14" t="s">
        <v>224</v>
      </c>
      <c r="H533">
        <v>3.8481000000000001</v>
      </c>
      <c r="I533">
        <v>81</v>
      </c>
      <c r="J533">
        <v>559.54729999999995</v>
      </c>
      <c r="K533">
        <v>21</v>
      </c>
      <c r="L533">
        <v>1732.2</v>
      </c>
      <c r="M533">
        <v>2.5653999999999999</v>
      </c>
      <c r="N533">
        <v>1</v>
      </c>
      <c r="O533">
        <v>0</v>
      </c>
    </row>
    <row r="534" spans="1:15" x14ac:dyDescent="0.25">
      <c r="A534" s="14" t="s">
        <v>779</v>
      </c>
      <c r="B534">
        <v>4.6300000000000001E-2</v>
      </c>
      <c r="C534">
        <v>5.5100000000000003E-2</v>
      </c>
      <c r="D534">
        <v>636.97</v>
      </c>
      <c r="E534">
        <v>30.81</v>
      </c>
      <c r="F534">
        <v>2</v>
      </c>
      <c r="G534" s="14" t="s">
        <v>349</v>
      </c>
      <c r="H534">
        <v>4.8132999999999999</v>
      </c>
      <c r="I534">
        <v>98</v>
      </c>
      <c r="J534">
        <v>681.09540000000004</v>
      </c>
      <c r="K534">
        <v>16</v>
      </c>
      <c r="L534">
        <v>2108.6999999999998</v>
      </c>
      <c r="M534">
        <v>2.8321000000000001</v>
      </c>
      <c r="N534">
        <v>1</v>
      </c>
      <c r="O534">
        <v>0</v>
      </c>
    </row>
    <row r="535" spans="1:15" x14ac:dyDescent="0.25">
      <c r="A535" s="14" t="s">
        <v>780</v>
      </c>
      <c r="B535">
        <v>5.57E-2</v>
      </c>
      <c r="C535">
        <v>6.6400000000000001E-2</v>
      </c>
      <c r="D535">
        <v>523.66999999999996</v>
      </c>
      <c r="E535">
        <v>27.991</v>
      </c>
      <c r="F535">
        <v>2</v>
      </c>
      <c r="G535" s="14" t="s">
        <v>228</v>
      </c>
      <c r="H535">
        <v>4.5644</v>
      </c>
      <c r="I535">
        <v>81</v>
      </c>
      <c r="J535">
        <v>559.54729999999995</v>
      </c>
      <c r="K535">
        <v>14</v>
      </c>
      <c r="L535">
        <v>1733.7</v>
      </c>
      <c r="M535">
        <v>2.5653999999999999</v>
      </c>
      <c r="N535">
        <v>1</v>
      </c>
      <c r="O535">
        <v>0</v>
      </c>
    </row>
    <row r="536" spans="1:15" x14ac:dyDescent="0.25">
      <c r="A536" s="14" t="s">
        <v>781</v>
      </c>
      <c r="B536">
        <v>4.0500000000000001E-2</v>
      </c>
      <c r="C536">
        <v>4.82E-2</v>
      </c>
      <c r="D536">
        <v>725.09</v>
      </c>
      <c r="E536">
        <v>33.96</v>
      </c>
      <c r="F536">
        <v>2</v>
      </c>
      <c r="G536" s="14" t="s">
        <v>384</v>
      </c>
      <c r="H536">
        <v>4.9962</v>
      </c>
      <c r="I536">
        <v>171</v>
      </c>
      <c r="J536">
        <v>817.03060000000005</v>
      </c>
      <c r="K536">
        <v>17</v>
      </c>
      <c r="L536">
        <v>2729.3</v>
      </c>
      <c r="M536">
        <v>2.4815800000000001</v>
      </c>
      <c r="N536">
        <v>1</v>
      </c>
      <c r="O536">
        <v>0</v>
      </c>
    </row>
    <row r="537" spans="1:15" x14ac:dyDescent="0.25">
      <c r="A537" s="14" t="s">
        <v>782</v>
      </c>
      <c r="B537">
        <v>3.9800000000000002E-2</v>
      </c>
      <c r="C537">
        <v>4.8500000000000001E-2</v>
      </c>
      <c r="D537">
        <v>725.09</v>
      </c>
      <c r="E537">
        <v>37.210999999999999</v>
      </c>
      <c r="F537">
        <v>2</v>
      </c>
      <c r="G537" s="14" t="s">
        <v>211</v>
      </c>
      <c r="H537">
        <v>4.1351000000000004</v>
      </c>
      <c r="I537">
        <v>164</v>
      </c>
      <c r="J537">
        <v>817.41769999999997</v>
      </c>
      <c r="K537">
        <v>24</v>
      </c>
      <c r="L537">
        <v>2625.1</v>
      </c>
      <c r="M537">
        <v>2.4815800000000001</v>
      </c>
      <c r="N537">
        <v>1</v>
      </c>
      <c r="O537">
        <v>0</v>
      </c>
    </row>
    <row r="538" spans="1:15" x14ac:dyDescent="0.25">
      <c r="A538" s="14" t="s">
        <v>783</v>
      </c>
      <c r="B538">
        <v>4.0800000000000003E-2</v>
      </c>
      <c r="C538">
        <v>4.9599999999999998E-2</v>
      </c>
      <c r="D538">
        <v>725.09</v>
      </c>
      <c r="E538">
        <v>37.210999999999999</v>
      </c>
      <c r="F538">
        <v>2</v>
      </c>
      <c r="G538" s="14" t="s">
        <v>211</v>
      </c>
      <c r="H538">
        <v>4.1351000000000004</v>
      </c>
      <c r="I538">
        <v>171</v>
      </c>
      <c r="J538">
        <v>817.41769999999997</v>
      </c>
      <c r="K538">
        <v>24</v>
      </c>
      <c r="L538">
        <v>2738.2</v>
      </c>
      <c r="M538">
        <v>2.4815800000000001</v>
      </c>
      <c r="N538">
        <v>1</v>
      </c>
      <c r="O538">
        <v>0</v>
      </c>
    </row>
    <row r="539" spans="1:15" x14ac:dyDescent="0.25">
      <c r="A539" s="14" t="s">
        <v>784</v>
      </c>
      <c r="B539">
        <v>0.18490000000000001</v>
      </c>
      <c r="C539">
        <v>0.22209999999999999</v>
      </c>
      <c r="D539">
        <v>152.01</v>
      </c>
      <c r="E539">
        <v>17.271999999999998</v>
      </c>
      <c r="F539">
        <v>2</v>
      </c>
      <c r="G539" s="14" t="s">
        <v>236</v>
      </c>
      <c r="H539">
        <v>2.7280000000000002</v>
      </c>
      <c r="I539">
        <v>44</v>
      </c>
      <c r="J539">
        <v>177.03190000000001</v>
      </c>
      <c r="K539">
        <v>16</v>
      </c>
      <c r="L539">
        <v>614.6</v>
      </c>
      <c r="M539">
        <v>2.1208999999999998</v>
      </c>
      <c r="N539">
        <v>1</v>
      </c>
      <c r="O539">
        <v>0</v>
      </c>
    </row>
    <row r="540" spans="1:15" x14ac:dyDescent="0.25">
      <c r="A540" s="14" t="s">
        <v>785</v>
      </c>
      <c r="B540">
        <v>0.17910000000000001</v>
      </c>
      <c r="C540">
        <v>0.2152</v>
      </c>
      <c r="D540">
        <v>152.01</v>
      </c>
      <c r="E540">
        <v>17.271999999999998</v>
      </c>
      <c r="F540">
        <v>2</v>
      </c>
      <c r="G540" s="14" t="s">
        <v>236</v>
      </c>
      <c r="H540">
        <v>2.7280000000000002</v>
      </c>
      <c r="I540">
        <v>42</v>
      </c>
      <c r="J540">
        <v>177.03190000000001</v>
      </c>
      <c r="K540">
        <v>16</v>
      </c>
      <c r="L540">
        <v>584.1</v>
      </c>
      <c r="M540">
        <v>2.1208999999999998</v>
      </c>
      <c r="N540">
        <v>1</v>
      </c>
      <c r="O540">
        <v>0</v>
      </c>
    </row>
    <row r="541" spans="1:15" x14ac:dyDescent="0.25">
      <c r="A541" s="14" t="s">
        <v>786</v>
      </c>
      <c r="B541">
        <v>8.3699999999999997E-2</v>
      </c>
      <c r="C541">
        <v>0.10050000000000001</v>
      </c>
      <c r="D541">
        <v>336.85</v>
      </c>
      <c r="E541">
        <v>23.545999999999999</v>
      </c>
      <c r="F541">
        <v>2</v>
      </c>
      <c r="G541" s="14" t="s">
        <v>219</v>
      </c>
      <c r="H541">
        <v>4.6303999999999998</v>
      </c>
      <c r="I541">
        <v>97</v>
      </c>
      <c r="J541">
        <v>391.74119999999999</v>
      </c>
      <c r="K541">
        <v>12</v>
      </c>
      <c r="L541">
        <v>1359.3</v>
      </c>
      <c r="M541">
        <v>3.1597599999999999</v>
      </c>
      <c r="N541">
        <v>1</v>
      </c>
      <c r="O541">
        <v>0</v>
      </c>
    </row>
    <row r="542" spans="1:15" x14ac:dyDescent="0.25">
      <c r="A542" s="14" t="s">
        <v>787</v>
      </c>
      <c r="B542">
        <v>0.15659999999999999</v>
      </c>
      <c r="C542">
        <v>0.18820000000000001</v>
      </c>
      <c r="D542">
        <v>170.45</v>
      </c>
      <c r="E542">
        <v>18.821000000000002</v>
      </c>
      <c r="F542">
        <v>2</v>
      </c>
      <c r="G542" s="14" t="s">
        <v>209</v>
      </c>
      <c r="H542">
        <v>2.6899000000000002</v>
      </c>
      <c r="I542">
        <v>63</v>
      </c>
      <c r="J542">
        <v>210.2576</v>
      </c>
      <c r="K542">
        <v>18</v>
      </c>
      <c r="L542">
        <v>736</v>
      </c>
      <c r="M542">
        <v>2.6898599999999999</v>
      </c>
      <c r="N542">
        <v>1</v>
      </c>
      <c r="O542">
        <v>0</v>
      </c>
    </row>
    <row r="543" spans="1:15" x14ac:dyDescent="0.25">
      <c r="A543" s="14" t="s">
        <v>788</v>
      </c>
      <c r="B543">
        <v>0.11070000000000001</v>
      </c>
      <c r="C543">
        <v>0.13289999999999999</v>
      </c>
      <c r="D543">
        <v>241.7</v>
      </c>
      <c r="E543">
        <v>22.428000000000001</v>
      </c>
      <c r="F543">
        <v>2</v>
      </c>
      <c r="G543" s="14" t="s">
        <v>209</v>
      </c>
      <c r="H543">
        <v>3.2029000000000001</v>
      </c>
      <c r="I543">
        <v>89</v>
      </c>
      <c r="J543">
        <v>298.06389999999999</v>
      </c>
      <c r="K543">
        <v>18</v>
      </c>
      <c r="L543">
        <v>1043.5</v>
      </c>
      <c r="M543">
        <v>3.2029399999999999</v>
      </c>
      <c r="N543">
        <v>1</v>
      </c>
      <c r="O543">
        <v>0</v>
      </c>
    </row>
    <row r="544" spans="1:15" x14ac:dyDescent="0.25">
      <c r="A544" s="14" t="s">
        <v>789</v>
      </c>
      <c r="B544">
        <v>2.58E-2</v>
      </c>
      <c r="C544">
        <v>2.98E-2</v>
      </c>
      <c r="D544">
        <v>1274.3499999999999</v>
      </c>
      <c r="E544">
        <v>47.752000000000002</v>
      </c>
      <c r="F544">
        <v>2</v>
      </c>
      <c r="G544" s="14" t="s">
        <v>284</v>
      </c>
      <c r="H544">
        <v>4.6203000000000003</v>
      </c>
      <c r="I544">
        <v>165</v>
      </c>
      <c r="J544">
        <v>1343.6102000000001</v>
      </c>
      <c r="K544">
        <v>28</v>
      </c>
      <c r="L544">
        <v>4002.1</v>
      </c>
      <c r="M544">
        <v>2.15646</v>
      </c>
      <c r="N544">
        <v>1</v>
      </c>
      <c r="O544">
        <v>0</v>
      </c>
    </row>
    <row r="545" spans="1:15" x14ac:dyDescent="0.25">
      <c r="A545" s="14" t="s">
        <v>790</v>
      </c>
      <c r="B545">
        <v>3.0200000000000001E-2</v>
      </c>
      <c r="C545">
        <v>3.5299999999999998E-2</v>
      </c>
      <c r="D545">
        <v>1042.28</v>
      </c>
      <c r="E545">
        <v>43.18</v>
      </c>
      <c r="F545">
        <v>2</v>
      </c>
      <c r="G545" s="14" t="s">
        <v>284</v>
      </c>
      <c r="H545">
        <v>4.1783000000000001</v>
      </c>
      <c r="I545">
        <v>135</v>
      </c>
      <c r="J545">
        <v>1098.8364999999999</v>
      </c>
      <c r="K545">
        <v>28</v>
      </c>
      <c r="L545">
        <v>3273.2</v>
      </c>
      <c r="M545">
        <v>1.95072</v>
      </c>
      <c r="N545">
        <v>1</v>
      </c>
      <c r="O545">
        <v>0</v>
      </c>
    </row>
    <row r="546" spans="1:15" x14ac:dyDescent="0.25">
      <c r="A546" s="14" t="s">
        <v>791</v>
      </c>
      <c r="B546">
        <v>8.7800000000000003E-2</v>
      </c>
      <c r="C546">
        <v>0.10539999999999999</v>
      </c>
      <c r="D546">
        <v>322.26</v>
      </c>
      <c r="E546">
        <v>22.606000000000002</v>
      </c>
      <c r="F546">
        <v>2</v>
      </c>
      <c r="G546" s="14" t="s">
        <v>536</v>
      </c>
      <c r="H546">
        <v>4.6482000000000001</v>
      </c>
      <c r="I546">
        <v>77</v>
      </c>
      <c r="J546">
        <v>364.06380000000001</v>
      </c>
      <c r="K546">
        <v>11</v>
      </c>
      <c r="L546">
        <v>1214.3</v>
      </c>
      <c r="M546">
        <v>2.7559</v>
      </c>
      <c r="N546">
        <v>1</v>
      </c>
      <c r="O546">
        <v>0</v>
      </c>
    </row>
    <row r="547" spans="1:15" x14ac:dyDescent="0.25">
      <c r="A547" s="14" t="s">
        <v>792</v>
      </c>
      <c r="B547">
        <v>0.1973</v>
      </c>
      <c r="C547">
        <v>0.23710000000000001</v>
      </c>
      <c r="D547">
        <v>135.19</v>
      </c>
      <c r="E547">
        <v>16.763999999999999</v>
      </c>
      <c r="F547">
        <v>2</v>
      </c>
      <c r="G547" s="14" t="s">
        <v>209</v>
      </c>
      <c r="H547">
        <v>2.3952</v>
      </c>
      <c r="I547">
        <v>50</v>
      </c>
      <c r="J547">
        <v>135.161</v>
      </c>
      <c r="K547">
        <v>18</v>
      </c>
      <c r="L547">
        <v>582.6</v>
      </c>
      <c r="M547">
        <v>2.3952200000000001</v>
      </c>
      <c r="N547">
        <v>1</v>
      </c>
      <c r="O547">
        <v>0</v>
      </c>
    </row>
    <row r="548" spans="1:15" x14ac:dyDescent="0.25">
      <c r="A548" s="14" t="s">
        <v>793</v>
      </c>
      <c r="B548">
        <v>8.5999999999999993E-2</v>
      </c>
      <c r="C548">
        <v>0.1031</v>
      </c>
      <c r="D548">
        <v>322.26</v>
      </c>
      <c r="E548">
        <v>24.815999999999999</v>
      </c>
      <c r="F548">
        <v>2</v>
      </c>
      <c r="G548" s="14" t="s">
        <v>297</v>
      </c>
      <c r="H548">
        <v>4.1351000000000004</v>
      </c>
      <c r="I548">
        <v>74</v>
      </c>
      <c r="J548">
        <v>364.06380000000001</v>
      </c>
      <c r="K548">
        <v>15</v>
      </c>
      <c r="L548">
        <v>1167.9000000000001</v>
      </c>
      <c r="M548">
        <v>2.7559</v>
      </c>
      <c r="N548">
        <v>1</v>
      </c>
      <c r="O548">
        <v>0</v>
      </c>
    </row>
    <row r="549" spans="1:15" x14ac:dyDescent="0.25">
      <c r="A549" s="14" t="s">
        <v>794</v>
      </c>
      <c r="B549">
        <v>0.1162</v>
      </c>
      <c r="C549">
        <v>0.1396</v>
      </c>
      <c r="D549">
        <v>241.7</v>
      </c>
      <c r="E549">
        <v>20.041</v>
      </c>
      <c r="F549">
        <v>2</v>
      </c>
      <c r="G549" s="14" t="s">
        <v>272</v>
      </c>
      <c r="H549">
        <v>4.1351000000000004</v>
      </c>
      <c r="I549">
        <v>69</v>
      </c>
      <c r="J549">
        <v>281.0317</v>
      </c>
      <c r="K549">
        <v>10</v>
      </c>
      <c r="L549">
        <v>974.7</v>
      </c>
      <c r="M549">
        <v>2.67462</v>
      </c>
      <c r="N549">
        <v>1</v>
      </c>
      <c r="O549">
        <v>0</v>
      </c>
    </row>
    <row r="550" spans="1:15" x14ac:dyDescent="0.25">
      <c r="A550" s="14" t="s">
        <v>795</v>
      </c>
      <c r="B550">
        <v>3.7999999999999999E-2</v>
      </c>
      <c r="C550">
        <v>4.5100000000000001E-2</v>
      </c>
      <c r="D550">
        <v>776.92</v>
      </c>
      <c r="E550">
        <v>35.103000000000002</v>
      </c>
      <c r="F550">
        <v>2</v>
      </c>
      <c r="G550" s="14" t="s">
        <v>269</v>
      </c>
      <c r="H550">
        <v>5.0368000000000004</v>
      </c>
      <c r="I550">
        <v>183</v>
      </c>
      <c r="J550">
        <v>875.54660000000001</v>
      </c>
      <c r="K550">
        <v>17</v>
      </c>
      <c r="L550">
        <v>2928.7</v>
      </c>
      <c r="M550">
        <v>2.5704799999999999</v>
      </c>
      <c r="N550">
        <v>1</v>
      </c>
      <c r="O550">
        <v>0</v>
      </c>
    </row>
    <row r="551" spans="1:15" x14ac:dyDescent="0.25">
      <c r="A551" s="14" t="s">
        <v>796</v>
      </c>
      <c r="B551">
        <v>0.2001</v>
      </c>
      <c r="C551">
        <v>0.248</v>
      </c>
      <c r="D551">
        <v>135.19</v>
      </c>
      <c r="E551">
        <v>16.763999999999999</v>
      </c>
      <c r="F551">
        <v>2</v>
      </c>
      <c r="G551" s="14" t="s">
        <v>209</v>
      </c>
      <c r="H551">
        <v>2.3952</v>
      </c>
      <c r="I551">
        <v>52</v>
      </c>
      <c r="J551">
        <v>135.161</v>
      </c>
      <c r="K551">
        <v>18</v>
      </c>
      <c r="L551">
        <v>620.29999999999995</v>
      </c>
      <c r="M551">
        <v>2.3952200000000001</v>
      </c>
      <c r="N551">
        <v>1</v>
      </c>
      <c r="O551">
        <v>0</v>
      </c>
    </row>
    <row r="552" spans="1:15" x14ac:dyDescent="0.25">
      <c r="A552" s="14" t="s">
        <v>797</v>
      </c>
      <c r="B552">
        <v>3.04E-2</v>
      </c>
      <c r="C552">
        <v>3.56E-2</v>
      </c>
      <c r="D552">
        <v>1042.28</v>
      </c>
      <c r="E552">
        <v>43.18</v>
      </c>
      <c r="F552">
        <v>2</v>
      </c>
      <c r="G552" s="14" t="s">
        <v>284</v>
      </c>
      <c r="H552">
        <v>4.1783000000000001</v>
      </c>
      <c r="I552">
        <v>141</v>
      </c>
      <c r="J552">
        <v>1098.8364999999999</v>
      </c>
      <c r="K552">
        <v>28</v>
      </c>
      <c r="L552">
        <v>3341.1</v>
      </c>
      <c r="M552">
        <v>1.95072</v>
      </c>
      <c r="N552">
        <v>1</v>
      </c>
      <c r="O552">
        <v>0</v>
      </c>
    </row>
    <row r="553" spans="1:15" x14ac:dyDescent="0.25">
      <c r="A553" s="14" t="s">
        <v>798</v>
      </c>
      <c r="B553">
        <v>5.9900000000000002E-2</v>
      </c>
      <c r="C553">
        <v>7.1599999999999997E-2</v>
      </c>
      <c r="D553">
        <v>485.01</v>
      </c>
      <c r="E553">
        <v>26.923999999999999</v>
      </c>
      <c r="F553">
        <v>2</v>
      </c>
      <c r="G553" s="14" t="s">
        <v>228</v>
      </c>
      <c r="H553">
        <v>4.3941999999999997</v>
      </c>
      <c r="I553">
        <v>75</v>
      </c>
      <c r="J553">
        <v>518.57960000000003</v>
      </c>
      <c r="K553">
        <v>14</v>
      </c>
      <c r="L553">
        <v>1605.7</v>
      </c>
      <c r="M553">
        <v>2.4714200000000002</v>
      </c>
      <c r="N553">
        <v>1</v>
      </c>
      <c r="O553">
        <v>0</v>
      </c>
    </row>
    <row r="554" spans="1:15" x14ac:dyDescent="0.25">
      <c r="A554" s="14" t="s">
        <v>799</v>
      </c>
      <c r="B554">
        <v>4.9099999999999998E-2</v>
      </c>
      <c r="C554">
        <v>5.8599999999999999E-2</v>
      </c>
      <c r="D554">
        <v>586.96</v>
      </c>
      <c r="E554">
        <v>30.378</v>
      </c>
      <c r="F554">
        <v>2</v>
      </c>
      <c r="G554" s="14" t="s">
        <v>236</v>
      </c>
      <c r="H554">
        <v>5.3619000000000003</v>
      </c>
      <c r="I554">
        <v>138</v>
      </c>
      <c r="J554">
        <v>663.28899999999999</v>
      </c>
      <c r="K554">
        <v>16</v>
      </c>
      <c r="L554">
        <v>2215.9</v>
      </c>
      <c r="M554">
        <v>3.7261799999999998</v>
      </c>
      <c r="N554">
        <v>1</v>
      </c>
      <c r="O554">
        <v>0</v>
      </c>
    </row>
    <row r="555" spans="1:15" x14ac:dyDescent="0.25">
      <c r="A555" s="14" t="s">
        <v>800</v>
      </c>
      <c r="B555">
        <v>3.4099999999999998E-2</v>
      </c>
      <c r="C555">
        <v>4.0300000000000002E-2</v>
      </c>
      <c r="D555">
        <v>876.9</v>
      </c>
      <c r="E555">
        <v>37.338000000000001</v>
      </c>
      <c r="F555">
        <v>2</v>
      </c>
      <c r="G555" s="14" t="s">
        <v>282</v>
      </c>
      <c r="H555">
        <v>5.7302</v>
      </c>
      <c r="I555">
        <v>206</v>
      </c>
      <c r="J555">
        <v>987.99800000000005</v>
      </c>
      <c r="K555">
        <v>14</v>
      </c>
      <c r="L555">
        <v>3305.2</v>
      </c>
      <c r="M555">
        <v>2.7305000000000001</v>
      </c>
      <c r="N555">
        <v>1</v>
      </c>
      <c r="O555">
        <v>0</v>
      </c>
    </row>
    <row r="556" spans="1:15" x14ac:dyDescent="0.25">
      <c r="A556" s="14" t="s">
        <v>801</v>
      </c>
      <c r="B556">
        <v>0.13969999999999999</v>
      </c>
      <c r="C556">
        <v>0.1678</v>
      </c>
      <c r="D556">
        <v>201.41</v>
      </c>
      <c r="E556">
        <v>19.888000000000002</v>
      </c>
      <c r="F556">
        <v>2</v>
      </c>
      <c r="G556" s="14" t="s">
        <v>236</v>
      </c>
      <c r="H556">
        <v>3.1394000000000002</v>
      </c>
      <c r="I556">
        <v>58</v>
      </c>
      <c r="J556">
        <v>234.19309999999999</v>
      </c>
      <c r="K556">
        <v>16</v>
      </c>
      <c r="L556">
        <v>814</v>
      </c>
      <c r="M556">
        <v>2.4409399999999999</v>
      </c>
      <c r="N556">
        <v>1</v>
      </c>
      <c r="O556">
        <v>0</v>
      </c>
    </row>
    <row r="557" spans="1:15" x14ac:dyDescent="0.25">
      <c r="A557" s="14" t="s">
        <v>802</v>
      </c>
      <c r="B557">
        <v>8.8200000000000001E-2</v>
      </c>
      <c r="C557">
        <v>0.10580000000000001</v>
      </c>
      <c r="D557">
        <v>322.26</v>
      </c>
      <c r="E557">
        <v>24.815999999999999</v>
      </c>
      <c r="F557">
        <v>2</v>
      </c>
      <c r="G557" s="14" t="s">
        <v>297</v>
      </c>
      <c r="H557">
        <v>4.1351000000000004</v>
      </c>
      <c r="I557">
        <v>77</v>
      </c>
      <c r="J557">
        <v>364.06380000000001</v>
      </c>
      <c r="K557">
        <v>15</v>
      </c>
      <c r="L557">
        <v>1218.8</v>
      </c>
      <c r="M557">
        <v>2.7559</v>
      </c>
      <c r="N557">
        <v>1</v>
      </c>
      <c r="O557">
        <v>0</v>
      </c>
    </row>
    <row r="558" spans="1:15" x14ac:dyDescent="0.25">
      <c r="A558" s="14" t="s">
        <v>803</v>
      </c>
      <c r="B558">
        <v>0.1158</v>
      </c>
      <c r="C558">
        <v>0.1389</v>
      </c>
      <c r="D558">
        <v>241.7</v>
      </c>
      <c r="E558">
        <v>22.428000000000001</v>
      </c>
      <c r="F558">
        <v>2</v>
      </c>
      <c r="G558" s="14" t="s">
        <v>209</v>
      </c>
      <c r="H558">
        <v>3.2029000000000001</v>
      </c>
      <c r="I558">
        <v>93</v>
      </c>
      <c r="J558">
        <v>298.06389999999999</v>
      </c>
      <c r="K558">
        <v>18</v>
      </c>
      <c r="L558">
        <v>1111.7</v>
      </c>
      <c r="M558">
        <v>3.2029399999999999</v>
      </c>
      <c r="N558">
        <v>1</v>
      </c>
      <c r="O558">
        <v>0</v>
      </c>
    </row>
    <row r="559" spans="1:15" x14ac:dyDescent="0.25">
      <c r="A559" s="14" t="s">
        <v>804</v>
      </c>
      <c r="B559">
        <v>2.9399999999999999E-2</v>
      </c>
      <c r="C559">
        <v>3.4200000000000001E-2</v>
      </c>
      <c r="D559">
        <v>1098.02</v>
      </c>
      <c r="E559">
        <v>44.069000000000003</v>
      </c>
      <c r="F559">
        <v>2</v>
      </c>
      <c r="G559" s="14" t="s">
        <v>216</v>
      </c>
      <c r="H559">
        <v>4.4069000000000003</v>
      </c>
      <c r="I559">
        <v>129</v>
      </c>
      <c r="J559">
        <v>1145.6750999999999</v>
      </c>
      <c r="K559">
        <v>27</v>
      </c>
      <c r="L559">
        <v>3423.7</v>
      </c>
      <c r="M559">
        <v>2.9387799999999999</v>
      </c>
      <c r="N559">
        <v>1</v>
      </c>
      <c r="O559">
        <v>0</v>
      </c>
    </row>
    <row r="560" spans="1:15" x14ac:dyDescent="0.25">
      <c r="A560" s="14" t="s">
        <v>805</v>
      </c>
      <c r="B560">
        <v>0.113</v>
      </c>
      <c r="C560">
        <v>0.1356</v>
      </c>
      <c r="D560">
        <v>241.7</v>
      </c>
      <c r="E560">
        <v>21.792999999999999</v>
      </c>
      <c r="F560">
        <v>2</v>
      </c>
      <c r="G560" s="14" t="s">
        <v>236</v>
      </c>
      <c r="H560">
        <v>3.4392</v>
      </c>
      <c r="I560">
        <v>66</v>
      </c>
      <c r="J560">
        <v>281.0317</v>
      </c>
      <c r="K560">
        <v>16</v>
      </c>
      <c r="L560">
        <v>928.5</v>
      </c>
      <c r="M560">
        <v>2.67462</v>
      </c>
      <c r="N560">
        <v>1</v>
      </c>
      <c r="O560">
        <v>0</v>
      </c>
    </row>
    <row r="561" spans="1:15" x14ac:dyDescent="0.25">
      <c r="A561" s="14" t="s">
        <v>806</v>
      </c>
      <c r="B561">
        <v>5.9400000000000001E-2</v>
      </c>
      <c r="C561">
        <v>7.1400000000000005E-2</v>
      </c>
      <c r="D561">
        <v>483.39</v>
      </c>
      <c r="E561">
        <v>29.591000000000001</v>
      </c>
      <c r="F561">
        <v>2</v>
      </c>
      <c r="G561" s="14" t="s">
        <v>224</v>
      </c>
      <c r="H561">
        <v>3.6981999999999999</v>
      </c>
      <c r="I561">
        <v>72</v>
      </c>
      <c r="J561">
        <v>516.83770000000004</v>
      </c>
      <c r="K561">
        <v>21</v>
      </c>
      <c r="L561">
        <v>1558.4</v>
      </c>
      <c r="M561">
        <v>3.6982400000000002</v>
      </c>
      <c r="N561">
        <v>1</v>
      </c>
      <c r="O561">
        <v>0</v>
      </c>
    </row>
    <row r="562" spans="1:15" x14ac:dyDescent="0.25">
      <c r="A562" s="14" t="s">
        <v>807</v>
      </c>
      <c r="B562">
        <v>2.5999999999999999E-2</v>
      </c>
      <c r="C562">
        <v>3.0099999999999998E-2</v>
      </c>
      <c r="D562">
        <v>1274.3499999999999</v>
      </c>
      <c r="E562">
        <v>47.752000000000002</v>
      </c>
      <c r="F562">
        <v>2</v>
      </c>
      <c r="G562" s="14" t="s">
        <v>284</v>
      </c>
      <c r="H562">
        <v>4.6203000000000003</v>
      </c>
      <c r="I562">
        <v>172</v>
      </c>
      <c r="J562">
        <v>1343.6102000000001</v>
      </c>
      <c r="K562">
        <v>28</v>
      </c>
      <c r="L562">
        <v>4085</v>
      </c>
      <c r="M562">
        <v>2.15646</v>
      </c>
      <c r="N562">
        <v>1</v>
      </c>
      <c r="O562">
        <v>0</v>
      </c>
    </row>
    <row r="563" spans="1:15" x14ac:dyDescent="0.25">
      <c r="A563" s="14" t="s">
        <v>808</v>
      </c>
      <c r="B563">
        <v>6.2E-2</v>
      </c>
      <c r="C563">
        <v>7.4300000000000005E-2</v>
      </c>
      <c r="D563">
        <v>456.03</v>
      </c>
      <c r="E563">
        <v>30.785</v>
      </c>
      <c r="F563">
        <v>2</v>
      </c>
      <c r="G563" s="14" t="s">
        <v>209</v>
      </c>
      <c r="H563">
        <v>4.3993000000000002</v>
      </c>
      <c r="I563">
        <v>172</v>
      </c>
      <c r="J563">
        <v>561.99890000000005</v>
      </c>
      <c r="K563">
        <v>18</v>
      </c>
      <c r="L563">
        <v>2098.3000000000002</v>
      </c>
      <c r="M563">
        <v>4.3992800000000001</v>
      </c>
      <c r="N563">
        <v>1</v>
      </c>
      <c r="O563">
        <v>0</v>
      </c>
    </row>
    <row r="564" spans="1:15" x14ac:dyDescent="0.25">
      <c r="A564" s="14" t="s">
        <v>809</v>
      </c>
      <c r="B564">
        <v>7.7499999999999999E-2</v>
      </c>
      <c r="C564">
        <v>9.2999999999999999E-2</v>
      </c>
      <c r="D564">
        <v>362.54</v>
      </c>
      <c r="E564">
        <v>27.457000000000001</v>
      </c>
      <c r="F564">
        <v>2</v>
      </c>
      <c r="G564" s="14" t="s">
        <v>245</v>
      </c>
      <c r="H564">
        <v>3.9218000000000002</v>
      </c>
      <c r="I564">
        <v>137</v>
      </c>
      <c r="J564">
        <v>445.22489999999999</v>
      </c>
      <c r="K564">
        <v>18</v>
      </c>
      <c r="L564">
        <v>1653.3</v>
      </c>
      <c r="M564">
        <v>2.3520400000000001</v>
      </c>
      <c r="N564">
        <v>1</v>
      </c>
      <c r="O564">
        <v>0</v>
      </c>
    </row>
    <row r="565" spans="1:15" x14ac:dyDescent="0.25">
      <c r="A565" s="14" t="s">
        <v>810</v>
      </c>
      <c r="B565">
        <v>7.4300000000000005E-2</v>
      </c>
      <c r="C565">
        <v>8.9099999999999999E-2</v>
      </c>
      <c r="D565">
        <v>362.54</v>
      </c>
      <c r="E565">
        <v>27.457000000000001</v>
      </c>
      <c r="F565">
        <v>2</v>
      </c>
      <c r="G565" s="14" t="s">
        <v>245</v>
      </c>
      <c r="H565">
        <v>3.9218000000000002</v>
      </c>
      <c r="I565">
        <v>131</v>
      </c>
      <c r="J565">
        <v>445.22489999999999</v>
      </c>
      <c r="K565">
        <v>18</v>
      </c>
      <c r="L565">
        <v>1552.3</v>
      </c>
      <c r="M565">
        <v>2.3520400000000001</v>
      </c>
      <c r="N565">
        <v>1</v>
      </c>
      <c r="O565">
        <v>0</v>
      </c>
    </row>
    <row r="566" spans="1:15" x14ac:dyDescent="0.25">
      <c r="A566" s="14" t="s">
        <v>811</v>
      </c>
      <c r="B566">
        <v>2.92E-2</v>
      </c>
      <c r="C566">
        <v>3.4000000000000002E-2</v>
      </c>
      <c r="D566">
        <v>1098.02</v>
      </c>
      <c r="E566">
        <v>44.069000000000003</v>
      </c>
      <c r="F566">
        <v>2</v>
      </c>
      <c r="G566" s="14" t="s">
        <v>216</v>
      </c>
      <c r="H566">
        <v>4.4069000000000003</v>
      </c>
      <c r="I566">
        <v>125</v>
      </c>
      <c r="J566">
        <v>1145.6750999999999</v>
      </c>
      <c r="K566">
        <v>27</v>
      </c>
      <c r="L566">
        <v>3367</v>
      </c>
      <c r="M566">
        <v>2.9387799999999999</v>
      </c>
      <c r="N566">
        <v>1</v>
      </c>
      <c r="O566">
        <v>0</v>
      </c>
    </row>
    <row r="567" spans="1:15" x14ac:dyDescent="0.25">
      <c r="A567" s="14" t="s">
        <v>812</v>
      </c>
      <c r="B567">
        <v>0.1166</v>
      </c>
      <c r="C567">
        <v>0.14000000000000001</v>
      </c>
      <c r="D567">
        <v>241.7</v>
      </c>
      <c r="E567">
        <v>21.792999999999999</v>
      </c>
      <c r="F567">
        <v>2</v>
      </c>
      <c r="G567" s="14" t="s">
        <v>236</v>
      </c>
      <c r="H567">
        <v>3.4392</v>
      </c>
      <c r="I567">
        <v>69</v>
      </c>
      <c r="J567">
        <v>281.0317</v>
      </c>
      <c r="K567">
        <v>16</v>
      </c>
      <c r="L567">
        <v>977.7</v>
      </c>
      <c r="M567">
        <v>2.67462</v>
      </c>
      <c r="N567">
        <v>1</v>
      </c>
      <c r="O567">
        <v>0</v>
      </c>
    </row>
    <row r="568" spans="1:15" x14ac:dyDescent="0.25">
      <c r="A568" s="14" t="s">
        <v>813</v>
      </c>
      <c r="B568">
        <v>0.1673</v>
      </c>
      <c r="C568">
        <v>0.16800000000000001</v>
      </c>
      <c r="D568">
        <v>206</v>
      </c>
      <c r="E568">
        <v>18.795999999999999</v>
      </c>
      <c r="F568">
        <v>4</v>
      </c>
      <c r="G568" s="14" t="s">
        <v>814</v>
      </c>
      <c r="H568">
        <v>3.7490000000000001</v>
      </c>
      <c r="I568">
        <v>32</v>
      </c>
      <c r="J568">
        <v>209.80600000000001</v>
      </c>
      <c r="K568">
        <v>19</v>
      </c>
      <c r="L568">
        <v>578</v>
      </c>
      <c r="M568">
        <v>9999</v>
      </c>
      <c r="N568">
        <v>1</v>
      </c>
      <c r="O568">
        <v>0</v>
      </c>
    </row>
    <row r="569" spans="1:15" x14ac:dyDescent="0.25">
      <c r="A569" s="14" t="s">
        <v>815</v>
      </c>
      <c r="B569">
        <v>8.7400000000000005E-2</v>
      </c>
      <c r="C569">
        <v>0.1041</v>
      </c>
      <c r="D569">
        <v>340.91</v>
      </c>
      <c r="E569">
        <v>27.686</v>
      </c>
      <c r="F569">
        <v>4</v>
      </c>
      <c r="G569" s="14" t="s">
        <v>814</v>
      </c>
      <c r="H569">
        <v>3.3807</v>
      </c>
      <c r="I569">
        <v>55</v>
      </c>
      <c r="J569">
        <v>340.90249999999997</v>
      </c>
      <c r="K569">
        <v>12</v>
      </c>
      <c r="L569">
        <v>939.9</v>
      </c>
      <c r="M569">
        <v>9999</v>
      </c>
      <c r="N569">
        <v>1</v>
      </c>
      <c r="O569">
        <v>0</v>
      </c>
    </row>
    <row r="570" spans="1:15" x14ac:dyDescent="0.25">
      <c r="A570" s="14" t="s">
        <v>816</v>
      </c>
      <c r="B570">
        <v>0.22359999999999999</v>
      </c>
      <c r="C570">
        <v>0.224</v>
      </c>
      <c r="D570">
        <v>155</v>
      </c>
      <c r="E570">
        <v>16.306999999999999</v>
      </c>
      <c r="F570">
        <v>4</v>
      </c>
      <c r="G570" s="14" t="s">
        <v>814</v>
      </c>
      <c r="H570">
        <v>3.2511999999999999</v>
      </c>
      <c r="I570">
        <v>25</v>
      </c>
      <c r="J570">
        <v>157.61259999999999</v>
      </c>
      <c r="K570">
        <v>19</v>
      </c>
      <c r="L570">
        <v>433</v>
      </c>
      <c r="M570">
        <v>9999</v>
      </c>
      <c r="N570">
        <v>1</v>
      </c>
      <c r="O570">
        <v>0</v>
      </c>
    </row>
    <row r="571" spans="1:15" x14ac:dyDescent="0.25">
      <c r="A571" s="14" t="s">
        <v>817</v>
      </c>
      <c r="B571">
        <v>2.4400000000000002E-2</v>
      </c>
      <c r="C571">
        <v>2.7300000000000001E-2</v>
      </c>
      <c r="D571">
        <v>1409.97</v>
      </c>
      <c r="E571">
        <v>49.505000000000003</v>
      </c>
      <c r="F571">
        <v>4</v>
      </c>
      <c r="G571" s="14" t="s">
        <v>818</v>
      </c>
      <c r="H571">
        <v>4.5008999999999997</v>
      </c>
      <c r="I571">
        <v>207</v>
      </c>
      <c r="J571">
        <v>1447.0293999999999</v>
      </c>
      <c r="K571">
        <v>91</v>
      </c>
      <c r="L571">
        <v>4010</v>
      </c>
      <c r="M571">
        <v>9999</v>
      </c>
      <c r="N571">
        <v>1</v>
      </c>
      <c r="O571">
        <v>0</v>
      </c>
    </row>
    <row r="572" spans="1:15" x14ac:dyDescent="0.25">
      <c r="A572" s="14" t="s">
        <v>819</v>
      </c>
      <c r="B572">
        <v>5.9900000000000002E-2</v>
      </c>
      <c r="C572">
        <v>7.0800000000000002E-2</v>
      </c>
      <c r="D572">
        <v>506.7</v>
      </c>
      <c r="E572">
        <v>29.260999999999999</v>
      </c>
      <c r="F572">
        <v>4</v>
      </c>
      <c r="G572" s="14" t="s">
        <v>820</v>
      </c>
      <c r="H572">
        <v>3.2511999999999999</v>
      </c>
      <c r="I572">
        <v>79</v>
      </c>
      <c r="J572">
        <v>506.3861</v>
      </c>
      <c r="K572">
        <v>24</v>
      </c>
      <c r="L572">
        <v>1396.2</v>
      </c>
      <c r="M572">
        <v>9999</v>
      </c>
      <c r="N572">
        <v>1</v>
      </c>
      <c r="O572">
        <v>0</v>
      </c>
    </row>
    <row r="573" spans="1:15" x14ac:dyDescent="0.25">
      <c r="A573" s="14" t="s">
        <v>821</v>
      </c>
      <c r="B573">
        <v>0.87119999999999997</v>
      </c>
      <c r="C573">
        <v>1.0439000000000001</v>
      </c>
      <c r="D573">
        <v>33.619999999999997</v>
      </c>
      <c r="E573">
        <v>7.4169999999999998</v>
      </c>
      <c r="F573">
        <v>4</v>
      </c>
      <c r="G573" s="14" t="s">
        <v>822</v>
      </c>
      <c r="H573">
        <v>2.4740000000000002</v>
      </c>
      <c r="I573">
        <v>6</v>
      </c>
      <c r="J573">
        <v>33.677399999999999</v>
      </c>
      <c r="K573">
        <v>6</v>
      </c>
      <c r="L573">
        <v>92.7</v>
      </c>
      <c r="M573">
        <v>9999</v>
      </c>
      <c r="N573">
        <v>1</v>
      </c>
      <c r="O573">
        <v>0</v>
      </c>
    </row>
    <row r="574" spans="1:15" x14ac:dyDescent="0.25">
      <c r="A574" s="14" t="s">
        <v>823</v>
      </c>
      <c r="B574">
        <v>2.089</v>
      </c>
      <c r="C574">
        <v>2.0899000000000001</v>
      </c>
      <c r="D574">
        <v>16.600000000000001</v>
      </c>
      <c r="E574">
        <v>5.258</v>
      </c>
      <c r="F574">
        <v>4</v>
      </c>
      <c r="G574" s="14" t="s">
        <v>822</v>
      </c>
      <c r="H574">
        <v>1.7501</v>
      </c>
      <c r="I574">
        <v>3</v>
      </c>
      <c r="J574">
        <v>16.838699999999999</v>
      </c>
      <c r="K574">
        <v>7</v>
      </c>
      <c r="L574">
        <v>46.1</v>
      </c>
      <c r="M574">
        <v>9999</v>
      </c>
      <c r="N574">
        <v>1</v>
      </c>
      <c r="O574">
        <v>0</v>
      </c>
    </row>
    <row r="575" spans="1:15" x14ac:dyDescent="0.25">
      <c r="A575" s="14" t="s">
        <v>824</v>
      </c>
      <c r="B575">
        <v>0.14599999999999999</v>
      </c>
      <c r="C575">
        <v>0.17519999999999999</v>
      </c>
      <c r="D575">
        <v>201.41</v>
      </c>
      <c r="E575">
        <v>18.364000000000001</v>
      </c>
      <c r="F575">
        <v>4</v>
      </c>
      <c r="G575" s="14" t="s">
        <v>814</v>
      </c>
      <c r="H575">
        <v>3.6753999999999998</v>
      </c>
      <c r="I575">
        <v>32</v>
      </c>
      <c r="J575">
        <v>201.548</v>
      </c>
      <c r="K575">
        <v>12</v>
      </c>
      <c r="L575">
        <v>555.70000000000005</v>
      </c>
      <c r="M575">
        <v>9999</v>
      </c>
      <c r="N575">
        <v>1</v>
      </c>
      <c r="O575">
        <v>0</v>
      </c>
    </row>
    <row r="576" spans="1:15" x14ac:dyDescent="0.25">
      <c r="A576" s="14" t="s">
        <v>825</v>
      </c>
      <c r="B576">
        <v>7.4399999999999994E-2</v>
      </c>
      <c r="C576">
        <v>8.8499999999999995E-2</v>
      </c>
      <c r="D576">
        <v>402.83</v>
      </c>
      <c r="E576">
        <v>30.099</v>
      </c>
      <c r="F576">
        <v>4</v>
      </c>
      <c r="G576" s="14" t="s">
        <v>814</v>
      </c>
      <c r="H576">
        <v>3.6753999999999998</v>
      </c>
      <c r="I576">
        <v>63</v>
      </c>
      <c r="J576">
        <v>402.83789999999999</v>
      </c>
      <c r="K576">
        <v>12</v>
      </c>
      <c r="L576">
        <v>1110.9000000000001</v>
      </c>
      <c r="M576">
        <v>9999</v>
      </c>
      <c r="N576">
        <v>1</v>
      </c>
      <c r="O576">
        <v>0</v>
      </c>
    </row>
    <row r="577" spans="1:15" x14ac:dyDescent="0.25">
      <c r="A577" s="14" t="s">
        <v>826</v>
      </c>
      <c r="B577">
        <v>6.7699999999999996E-2</v>
      </c>
      <c r="C577">
        <v>8.0799999999999997E-2</v>
      </c>
      <c r="D577">
        <v>443.11</v>
      </c>
      <c r="E577">
        <v>27.381</v>
      </c>
      <c r="F577">
        <v>4</v>
      </c>
      <c r="G577" s="14" t="s">
        <v>820</v>
      </c>
      <c r="H577">
        <v>3.0428999999999999</v>
      </c>
      <c r="I577">
        <v>70</v>
      </c>
      <c r="J577">
        <v>443.61200000000002</v>
      </c>
      <c r="K577">
        <v>24</v>
      </c>
      <c r="L577">
        <v>1221.8</v>
      </c>
      <c r="M577">
        <v>9999</v>
      </c>
      <c r="N577">
        <v>1</v>
      </c>
      <c r="O577">
        <v>0</v>
      </c>
    </row>
    <row r="578" spans="1:15" x14ac:dyDescent="0.25">
      <c r="A578" s="14" t="s">
        <v>827</v>
      </c>
      <c r="B578">
        <v>0.17269999999999999</v>
      </c>
      <c r="C578">
        <v>0.20630000000000001</v>
      </c>
      <c r="D578">
        <v>170.45</v>
      </c>
      <c r="E578">
        <v>16.916</v>
      </c>
      <c r="F578">
        <v>4</v>
      </c>
      <c r="G578" s="14" t="s">
        <v>814</v>
      </c>
      <c r="H578">
        <v>3.3807</v>
      </c>
      <c r="I578">
        <v>27</v>
      </c>
      <c r="J578">
        <v>170.58029999999999</v>
      </c>
      <c r="K578">
        <v>12</v>
      </c>
      <c r="L578">
        <v>470.3</v>
      </c>
      <c r="M578">
        <v>9999</v>
      </c>
      <c r="N578">
        <v>1</v>
      </c>
      <c r="O578">
        <v>0</v>
      </c>
    </row>
    <row r="579" spans="1:15" x14ac:dyDescent="0.25">
      <c r="A579" s="14" t="s">
        <v>828</v>
      </c>
      <c r="B579">
        <v>0.12920000000000001</v>
      </c>
      <c r="C579">
        <v>0.1547</v>
      </c>
      <c r="D579">
        <v>228.02</v>
      </c>
      <c r="E579">
        <v>19.533000000000001</v>
      </c>
      <c r="F579">
        <v>4</v>
      </c>
      <c r="G579" s="14" t="s">
        <v>814</v>
      </c>
      <c r="H579">
        <v>3.9091</v>
      </c>
      <c r="I579">
        <v>35</v>
      </c>
      <c r="J579">
        <v>227.99950000000001</v>
      </c>
      <c r="K579">
        <v>12</v>
      </c>
      <c r="L579">
        <v>628.6</v>
      </c>
      <c r="M579">
        <v>9999</v>
      </c>
      <c r="N579">
        <v>1</v>
      </c>
      <c r="O579">
        <v>0</v>
      </c>
    </row>
    <row r="580" spans="1:15" x14ac:dyDescent="0.25">
      <c r="A580" s="14" t="s">
        <v>829</v>
      </c>
      <c r="B580">
        <v>6.9900000000000004E-2</v>
      </c>
      <c r="C580">
        <v>7.1099999999999997E-2</v>
      </c>
      <c r="D580">
        <v>492.99</v>
      </c>
      <c r="E580">
        <v>29.312000000000001</v>
      </c>
      <c r="F580">
        <v>4</v>
      </c>
      <c r="G580" s="14" t="s">
        <v>820</v>
      </c>
      <c r="H580">
        <v>3.2511999999999999</v>
      </c>
      <c r="I580">
        <v>75</v>
      </c>
      <c r="J580">
        <v>505.99900000000002</v>
      </c>
      <c r="K580">
        <v>61</v>
      </c>
      <c r="L580">
        <v>1400</v>
      </c>
      <c r="M580">
        <v>9999</v>
      </c>
      <c r="N580">
        <v>1</v>
      </c>
      <c r="O580">
        <v>0</v>
      </c>
    </row>
    <row r="581" spans="1:15" x14ac:dyDescent="0.25">
      <c r="A581" s="14" t="s">
        <v>830</v>
      </c>
      <c r="B581">
        <v>6.2799999999999995E-2</v>
      </c>
      <c r="C581">
        <v>7.3899999999999993E-2</v>
      </c>
      <c r="D581">
        <v>483.39</v>
      </c>
      <c r="E581">
        <v>28.6</v>
      </c>
      <c r="F581">
        <v>4</v>
      </c>
      <c r="G581" s="14" t="s">
        <v>820</v>
      </c>
      <c r="H581">
        <v>3.1775000000000002</v>
      </c>
      <c r="I581">
        <v>75</v>
      </c>
      <c r="J581">
        <v>483.74099999999999</v>
      </c>
      <c r="K581">
        <v>24</v>
      </c>
      <c r="L581">
        <v>1333.5</v>
      </c>
      <c r="M581">
        <v>9999</v>
      </c>
      <c r="N581">
        <v>1</v>
      </c>
      <c r="O581">
        <v>0</v>
      </c>
    </row>
    <row r="582" spans="1:15" x14ac:dyDescent="0.25">
      <c r="A582" s="14" t="s">
        <v>831</v>
      </c>
      <c r="B582">
        <v>0.54800000000000004</v>
      </c>
      <c r="C582">
        <v>0.65680000000000005</v>
      </c>
      <c r="D582">
        <v>53.51</v>
      </c>
      <c r="E582">
        <v>9.3469999999999995</v>
      </c>
      <c r="F582">
        <v>4</v>
      </c>
      <c r="G582" s="14" t="s">
        <v>822</v>
      </c>
      <c r="H582">
        <v>3.1191</v>
      </c>
      <c r="I582">
        <v>9</v>
      </c>
      <c r="J582">
        <v>53.483800000000002</v>
      </c>
      <c r="K582">
        <v>6</v>
      </c>
      <c r="L582">
        <v>147.5</v>
      </c>
      <c r="M582">
        <v>9999</v>
      </c>
      <c r="N582">
        <v>1</v>
      </c>
      <c r="O582">
        <v>0</v>
      </c>
    </row>
    <row r="583" spans="1:15" x14ac:dyDescent="0.25">
      <c r="A583" s="14" t="s">
        <v>832</v>
      </c>
      <c r="B583">
        <v>9.2600000000000002E-2</v>
      </c>
      <c r="C583">
        <v>0.11</v>
      </c>
      <c r="D583">
        <v>322.26</v>
      </c>
      <c r="E583">
        <v>23.317</v>
      </c>
      <c r="F583">
        <v>4</v>
      </c>
      <c r="G583" s="14" t="s">
        <v>833</v>
      </c>
      <c r="H583">
        <v>3.3298999999999999</v>
      </c>
      <c r="I583">
        <v>51</v>
      </c>
      <c r="J583">
        <v>322.25740000000002</v>
      </c>
      <c r="K583">
        <v>18</v>
      </c>
      <c r="L583">
        <v>888.3</v>
      </c>
      <c r="M583">
        <v>9999</v>
      </c>
      <c r="N583">
        <v>1</v>
      </c>
      <c r="O583">
        <v>0</v>
      </c>
    </row>
    <row r="584" spans="1:15" x14ac:dyDescent="0.25">
      <c r="A584" s="14" t="s">
        <v>834</v>
      </c>
      <c r="B584">
        <v>8.2000000000000003E-2</v>
      </c>
      <c r="C584">
        <v>9.8199999999999996E-2</v>
      </c>
      <c r="D584">
        <v>362.54</v>
      </c>
      <c r="E584">
        <v>24.74</v>
      </c>
      <c r="F584">
        <v>4</v>
      </c>
      <c r="G584" s="14" t="s">
        <v>833</v>
      </c>
      <c r="H584">
        <v>3.5331000000000001</v>
      </c>
      <c r="I584">
        <v>57</v>
      </c>
      <c r="J584">
        <v>362.709</v>
      </c>
      <c r="K584">
        <v>18</v>
      </c>
      <c r="L584">
        <v>1000</v>
      </c>
      <c r="M584">
        <v>9999</v>
      </c>
      <c r="N584">
        <v>1</v>
      </c>
      <c r="O584">
        <v>0</v>
      </c>
    </row>
    <row r="585" spans="1:15" x14ac:dyDescent="0.25">
      <c r="A585" s="14" t="s">
        <v>835</v>
      </c>
      <c r="B585">
        <v>8.3900000000000002E-2</v>
      </c>
      <c r="C585">
        <v>0.1</v>
      </c>
      <c r="D585">
        <v>354.69</v>
      </c>
      <c r="E585">
        <v>24.434999999999999</v>
      </c>
      <c r="F585">
        <v>4</v>
      </c>
      <c r="G585" s="14" t="s">
        <v>833</v>
      </c>
      <c r="H585">
        <v>3.4925000000000002</v>
      </c>
      <c r="I585">
        <v>56</v>
      </c>
      <c r="J585">
        <v>354.45089999999999</v>
      </c>
      <c r="K585">
        <v>18</v>
      </c>
      <c r="L585">
        <v>977.1</v>
      </c>
      <c r="M585">
        <v>9999</v>
      </c>
      <c r="N585">
        <v>1</v>
      </c>
      <c r="O585">
        <v>0</v>
      </c>
    </row>
    <row r="586" spans="1:15" x14ac:dyDescent="0.25">
      <c r="A586" s="14" t="s">
        <v>836</v>
      </c>
      <c r="B586">
        <v>0.27450000000000002</v>
      </c>
      <c r="C586">
        <v>0.32869999999999999</v>
      </c>
      <c r="D586">
        <v>107.02</v>
      </c>
      <c r="E586">
        <v>15.291</v>
      </c>
      <c r="F586">
        <v>4</v>
      </c>
      <c r="G586" s="14" t="s">
        <v>822</v>
      </c>
      <c r="H586">
        <v>3.1191</v>
      </c>
      <c r="I586">
        <v>18</v>
      </c>
      <c r="J586">
        <v>106.9675</v>
      </c>
      <c r="K586">
        <v>6</v>
      </c>
      <c r="L586">
        <v>294.8</v>
      </c>
      <c r="M586">
        <v>9999</v>
      </c>
      <c r="N586">
        <v>1</v>
      </c>
      <c r="O586">
        <v>0</v>
      </c>
    </row>
    <row r="587" spans="1:15" x14ac:dyDescent="0.25">
      <c r="A587" s="14" t="s">
        <v>837</v>
      </c>
      <c r="B587">
        <v>4.1200000000000001E-2</v>
      </c>
      <c r="C587">
        <v>4.8300000000000003E-2</v>
      </c>
      <c r="D587">
        <v>765.62</v>
      </c>
      <c r="E587">
        <v>35.991999999999997</v>
      </c>
      <c r="F587">
        <v>4</v>
      </c>
      <c r="G587" s="14" t="s">
        <v>820</v>
      </c>
      <c r="H587">
        <v>3.9980000000000002</v>
      </c>
      <c r="I587">
        <v>114</v>
      </c>
      <c r="J587">
        <v>765.80489999999998</v>
      </c>
      <c r="K587">
        <v>24</v>
      </c>
      <c r="L587">
        <v>2111.6999999999998</v>
      </c>
      <c r="M587">
        <v>9999</v>
      </c>
      <c r="N587">
        <v>1</v>
      </c>
      <c r="O587">
        <v>0</v>
      </c>
    </row>
    <row r="588" spans="1:15" x14ac:dyDescent="0.25">
      <c r="A588" s="14" t="s">
        <v>838</v>
      </c>
      <c r="B588">
        <v>0.43630000000000002</v>
      </c>
      <c r="C588">
        <v>0.52259999999999995</v>
      </c>
      <c r="D588">
        <v>67.239999999999995</v>
      </c>
      <c r="E588">
        <v>12.141</v>
      </c>
      <c r="F588">
        <v>4</v>
      </c>
      <c r="G588" s="14" t="s">
        <v>822</v>
      </c>
      <c r="H588">
        <v>2.4740000000000002</v>
      </c>
      <c r="I588">
        <v>12</v>
      </c>
      <c r="J588">
        <v>67.225700000000003</v>
      </c>
      <c r="K588">
        <v>6</v>
      </c>
      <c r="L588">
        <v>185.3</v>
      </c>
      <c r="M588">
        <v>9999</v>
      </c>
      <c r="N588">
        <v>1</v>
      </c>
      <c r="O588">
        <v>0</v>
      </c>
    </row>
    <row r="589" spans="1:15" x14ac:dyDescent="0.25">
      <c r="A589" s="14" t="s">
        <v>839</v>
      </c>
      <c r="B589">
        <v>0.23180000000000001</v>
      </c>
      <c r="C589">
        <v>0.27779999999999999</v>
      </c>
      <c r="D589">
        <v>126.68</v>
      </c>
      <c r="E589">
        <v>14.554</v>
      </c>
      <c r="F589">
        <v>4</v>
      </c>
      <c r="G589" s="14" t="s">
        <v>814</v>
      </c>
      <c r="H589">
        <v>2.9134000000000002</v>
      </c>
      <c r="I589">
        <v>21</v>
      </c>
      <c r="J589">
        <v>126.64490000000001</v>
      </c>
      <c r="K589">
        <v>12</v>
      </c>
      <c r="L589">
        <v>349.1</v>
      </c>
      <c r="M589">
        <v>9999</v>
      </c>
      <c r="N589">
        <v>1</v>
      </c>
      <c r="O589">
        <v>0</v>
      </c>
    </row>
    <row r="590" spans="1:15" x14ac:dyDescent="0.25">
      <c r="A590" s="14" t="s">
        <v>840</v>
      </c>
      <c r="B590">
        <v>5.2400000000000002E-2</v>
      </c>
      <c r="C590">
        <v>5.3999999999999999E-2</v>
      </c>
      <c r="D590">
        <v>658.99</v>
      </c>
      <c r="E590">
        <v>33.807000000000002</v>
      </c>
      <c r="F590">
        <v>4</v>
      </c>
      <c r="G590" s="14" t="s">
        <v>820</v>
      </c>
      <c r="H590">
        <v>3.7490000000000001</v>
      </c>
      <c r="I590">
        <v>98</v>
      </c>
      <c r="J590">
        <v>673.67610000000002</v>
      </c>
      <c r="K590">
        <v>24</v>
      </c>
      <c r="L590">
        <v>1860.1</v>
      </c>
      <c r="M590">
        <v>9999</v>
      </c>
      <c r="N590">
        <v>1</v>
      </c>
      <c r="O590">
        <v>0</v>
      </c>
    </row>
    <row r="591" spans="1:15" x14ac:dyDescent="0.25">
      <c r="A591" s="14" t="s">
        <v>840</v>
      </c>
      <c r="B591">
        <v>5.2400000000000002E-2</v>
      </c>
      <c r="C591">
        <v>5.3999999999999999E-2</v>
      </c>
      <c r="D591">
        <v>658.99</v>
      </c>
      <c r="E591">
        <v>33.807000000000002</v>
      </c>
      <c r="F591">
        <v>4</v>
      </c>
      <c r="G591" s="14" t="s">
        <v>820</v>
      </c>
      <c r="H591">
        <v>3.7490000000000001</v>
      </c>
      <c r="I591">
        <v>98</v>
      </c>
      <c r="J591">
        <v>673.67610000000002</v>
      </c>
      <c r="K591">
        <v>61</v>
      </c>
      <c r="L591">
        <v>1860</v>
      </c>
      <c r="M591">
        <v>9999</v>
      </c>
      <c r="N591">
        <v>1</v>
      </c>
      <c r="O591">
        <v>0</v>
      </c>
    </row>
    <row r="592" spans="1:15" x14ac:dyDescent="0.25">
      <c r="A592" s="14" t="s">
        <v>841</v>
      </c>
      <c r="B592">
        <v>0.1091</v>
      </c>
      <c r="C592">
        <v>0.11600000000000001</v>
      </c>
      <c r="D592">
        <v>311.39</v>
      </c>
      <c r="E592">
        <v>23.241</v>
      </c>
      <c r="F592">
        <v>4</v>
      </c>
      <c r="G592" s="14" t="s">
        <v>814</v>
      </c>
      <c r="H592">
        <v>4.6506999999999996</v>
      </c>
      <c r="I592">
        <v>48</v>
      </c>
      <c r="J592">
        <v>322.38650000000001</v>
      </c>
      <c r="K592">
        <v>12</v>
      </c>
      <c r="L592">
        <v>887.4</v>
      </c>
      <c r="M592">
        <v>9999</v>
      </c>
      <c r="N592">
        <v>1</v>
      </c>
      <c r="O592">
        <v>0</v>
      </c>
    </row>
    <row r="593" spans="1:15" x14ac:dyDescent="0.25">
      <c r="A593" s="14" t="s">
        <v>842</v>
      </c>
      <c r="B593">
        <v>0.70609999999999995</v>
      </c>
      <c r="C593">
        <v>0.70799999999999996</v>
      </c>
      <c r="D593">
        <v>48.9</v>
      </c>
      <c r="E593">
        <v>8.9920000000000009</v>
      </c>
      <c r="F593">
        <v>4</v>
      </c>
      <c r="G593" s="14" t="s">
        <v>822</v>
      </c>
      <c r="H593">
        <v>2.9996999999999998</v>
      </c>
      <c r="I593">
        <v>8</v>
      </c>
      <c r="J593">
        <v>49.4193</v>
      </c>
      <c r="K593">
        <v>7</v>
      </c>
      <c r="L593">
        <v>134.80000000000001</v>
      </c>
      <c r="M593">
        <v>9999</v>
      </c>
      <c r="N593">
        <v>1</v>
      </c>
      <c r="O593">
        <v>0</v>
      </c>
    </row>
    <row r="594" spans="1:15" x14ac:dyDescent="0.25">
      <c r="A594" s="14" t="s">
        <v>843</v>
      </c>
      <c r="B594">
        <v>0.1168</v>
      </c>
      <c r="C594">
        <v>0.13980000000000001</v>
      </c>
      <c r="D594">
        <v>253.35</v>
      </c>
      <c r="E594">
        <v>20.65</v>
      </c>
      <c r="F594">
        <v>4</v>
      </c>
      <c r="G594" s="14" t="s">
        <v>833</v>
      </c>
      <c r="H594">
        <v>2.9514999999999998</v>
      </c>
      <c r="I594">
        <v>41</v>
      </c>
      <c r="J594">
        <v>253.16079999999999</v>
      </c>
      <c r="K594">
        <v>18</v>
      </c>
      <c r="L594">
        <v>697.9</v>
      </c>
      <c r="M594">
        <v>9999</v>
      </c>
      <c r="N594">
        <v>1</v>
      </c>
      <c r="O594">
        <v>0</v>
      </c>
    </row>
    <row r="595" spans="1:15" x14ac:dyDescent="0.25">
      <c r="A595" s="14" t="s">
        <v>844</v>
      </c>
      <c r="B595">
        <v>1.3869</v>
      </c>
      <c r="C595">
        <v>1.6615</v>
      </c>
      <c r="D595">
        <v>21.15</v>
      </c>
      <c r="E595">
        <v>5.8929999999999998</v>
      </c>
      <c r="F595">
        <v>4</v>
      </c>
      <c r="G595" s="14" t="s">
        <v>822</v>
      </c>
      <c r="H595">
        <v>1.9609000000000001</v>
      </c>
      <c r="I595">
        <v>4</v>
      </c>
      <c r="J595">
        <v>21.161200000000001</v>
      </c>
      <c r="K595">
        <v>7</v>
      </c>
      <c r="L595">
        <v>58.3</v>
      </c>
      <c r="M595">
        <v>9999</v>
      </c>
      <c r="N595">
        <v>1</v>
      </c>
      <c r="O595">
        <v>0</v>
      </c>
    </row>
    <row r="596" spans="1:15" x14ac:dyDescent="0.25">
      <c r="A596" s="14" t="s">
        <v>845</v>
      </c>
      <c r="B596">
        <v>8.6199999999999999E-2</v>
      </c>
      <c r="C596">
        <v>8.7300000000000003E-2</v>
      </c>
      <c r="D596">
        <v>399.99</v>
      </c>
      <c r="E596">
        <v>26.289000000000001</v>
      </c>
      <c r="F596">
        <v>4</v>
      </c>
      <c r="G596" s="14" t="s">
        <v>833</v>
      </c>
      <c r="H596">
        <v>3.7490000000000001</v>
      </c>
      <c r="I596">
        <v>63</v>
      </c>
      <c r="J596">
        <v>408.70890000000003</v>
      </c>
      <c r="K596">
        <v>18</v>
      </c>
      <c r="L596">
        <v>1130</v>
      </c>
      <c r="M596">
        <v>9999</v>
      </c>
      <c r="N596">
        <v>1</v>
      </c>
      <c r="O596">
        <v>0</v>
      </c>
    </row>
    <row r="597" spans="1:15" x14ac:dyDescent="0.25">
      <c r="A597" s="14" t="s">
        <v>846</v>
      </c>
      <c r="B597">
        <v>0.1731</v>
      </c>
      <c r="C597">
        <v>0.20710000000000001</v>
      </c>
      <c r="D597">
        <v>170.05</v>
      </c>
      <c r="E597">
        <v>19.303999999999998</v>
      </c>
      <c r="F597">
        <v>4</v>
      </c>
      <c r="G597" s="14" t="s">
        <v>822</v>
      </c>
      <c r="H597">
        <v>3.9319000000000002</v>
      </c>
      <c r="I597">
        <v>27</v>
      </c>
      <c r="J597">
        <v>170.0642</v>
      </c>
      <c r="K597">
        <v>6</v>
      </c>
      <c r="L597">
        <v>468.5</v>
      </c>
      <c r="M597">
        <v>9999</v>
      </c>
      <c r="N597">
        <v>1</v>
      </c>
      <c r="O597">
        <v>0</v>
      </c>
    </row>
    <row r="598" spans="1:15" x14ac:dyDescent="0.25">
      <c r="A598" s="14" t="s">
        <v>847</v>
      </c>
      <c r="B598">
        <v>0.34549999999999997</v>
      </c>
      <c r="C598">
        <v>0.41320000000000001</v>
      </c>
      <c r="D598">
        <v>85.02</v>
      </c>
      <c r="E598">
        <v>11.786</v>
      </c>
      <c r="F598">
        <v>4</v>
      </c>
      <c r="G598" s="14" t="s">
        <v>822</v>
      </c>
      <c r="H598">
        <v>3.9319000000000002</v>
      </c>
      <c r="I598">
        <v>14</v>
      </c>
      <c r="J598">
        <v>84.967600000000004</v>
      </c>
      <c r="K598">
        <v>6</v>
      </c>
      <c r="L598">
        <v>234.4</v>
      </c>
      <c r="M598">
        <v>9999</v>
      </c>
      <c r="N598">
        <v>1</v>
      </c>
      <c r="O598">
        <v>0</v>
      </c>
    </row>
    <row r="599" spans="1:15" x14ac:dyDescent="0.25">
      <c r="A599" s="14" t="s">
        <v>848</v>
      </c>
      <c r="B599">
        <v>0.69299999999999995</v>
      </c>
      <c r="C599">
        <v>0.76160000000000005</v>
      </c>
      <c r="D599">
        <v>42.31</v>
      </c>
      <c r="E599">
        <v>9.6519999999999992</v>
      </c>
      <c r="F599">
        <v>4</v>
      </c>
      <c r="G599" s="14" t="s">
        <v>822</v>
      </c>
      <c r="H599">
        <v>1.9609000000000001</v>
      </c>
      <c r="I599">
        <v>8</v>
      </c>
      <c r="J599">
        <v>42.322499999999998</v>
      </c>
      <c r="K599">
        <v>6</v>
      </c>
      <c r="L599">
        <v>116.5</v>
      </c>
      <c r="M599">
        <v>9999</v>
      </c>
      <c r="N599">
        <v>1</v>
      </c>
      <c r="O599">
        <v>0</v>
      </c>
    </row>
    <row r="600" spans="1:15" x14ac:dyDescent="0.25">
      <c r="A600" s="14" t="s">
        <v>849</v>
      </c>
      <c r="B600">
        <v>5.62E-2</v>
      </c>
      <c r="C600">
        <v>2.7900000000000001E-2</v>
      </c>
      <c r="D600">
        <v>601.59</v>
      </c>
      <c r="E600">
        <v>32.536999999999999</v>
      </c>
      <c r="F600">
        <v>4</v>
      </c>
      <c r="G600" s="14" t="s">
        <v>833</v>
      </c>
      <c r="H600">
        <v>4.6506999999999996</v>
      </c>
      <c r="I600">
        <v>90</v>
      </c>
      <c r="J600">
        <v>627.80520000000001</v>
      </c>
      <c r="K600">
        <v>18</v>
      </c>
      <c r="L600">
        <v>1734.3</v>
      </c>
      <c r="M600">
        <v>9999</v>
      </c>
      <c r="N600">
        <v>1</v>
      </c>
      <c r="O600">
        <v>0</v>
      </c>
    </row>
    <row r="601" spans="1:15" x14ac:dyDescent="0.25">
      <c r="A601" s="14" t="s">
        <v>850</v>
      </c>
      <c r="B601">
        <v>7.8899999999999998E-2</v>
      </c>
      <c r="C601">
        <v>9.3799999999999994E-2</v>
      </c>
      <c r="D601">
        <v>380.03</v>
      </c>
      <c r="E601">
        <v>25.324000000000002</v>
      </c>
      <c r="F601">
        <v>4</v>
      </c>
      <c r="G601" s="14" t="s">
        <v>833</v>
      </c>
      <c r="H601">
        <v>3.617</v>
      </c>
      <c r="I601">
        <v>58</v>
      </c>
      <c r="J601">
        <v>380.12830000000002</v>
      </c>
      <c r="K601">
        <v>18</v>
      </c>
      <c r="L601">
        <v>1048.0999999999999</v>
      </c>
      <c r="M601">
        <v>9999</v>
      </c>
      <c r="N601">
        <v>1</v>
      </c>
      <c r="O601">
        <v>0</v>
      </c>
    </row>
    <row r="602" spans="1:15" x14ac:dyDescent="0.25">
      <c r="A602" s="14" t="s">
        <v>851</v>
      </c>
      <c r="B602">
        <v>5.0900000000000001E-2</v>
      </c>
      <c r="C602">
        <v>6.0100000000000001E-2</v>
      </c>
      <c r="D602">
        <v>604.24</v>
      </c>
      <c r="E602">
        <v>31.952999999999999</v>
      </c>
      <c r="F602">
        <v>4</v>
      </c>
      <c r="G602" s="14" t="s">
        <v>820</v>
      </c>
      <c r="H602">
        <v>3.5508999999999999</v>
      </c>
      <c r="I602">
        <v>94</v>
      </c>
      <c r="J602">
        <v>604.06330000000003</v>
      </c>
      <c r="K602">
        <v>24</v>
      </c>
      <c r="L602">
        <v>1665.3</v>
      </c>
      <c r="M602">
        <v>9999</v>
      </c>
      <c r="N602">
        <v>1</v>
      </c>
      <c r="O602">
        <v>0</v>
      </c>
    </row>
    <row r="603" spans="1:15" x14ac:dyDescent="0.25">
      <c r="A603" s="14" t="s">
        <v>852</v>
      </c>
      <c r="B603">
        <v>0.16489999999999999</v>
      </c>
      <c r="C603">
        <v>0.16800000000000001</v>
      </c>
      <c r="D603">
        <v>206.5</v>
      </c>
      <c r="E603">
        <v>18.922999999999998</v>
      </c>
      <c r="F603">
        <v>4</v>
      </c>
      <c r="G603" s="14" t="s">
        <v>814</v>
      </c>
      <c r="H603">
        <v>3.7795000000000001</v>
      </c>
      <c r="I603">
        <v>33</v>
      </c>
      <c r="J603">
        <v>213.80600000000001</v>
      </c>
      <c r="K603">
        <v>12</v>
      </c>
      <c r="L603">
        <v>588.6</v>
      </c>
      <c r="M603">
        <v>9999</v>
      </c>
      <c r="N603">
        <v>1</v>
      </c>
      <c r="O603">
        <v>0</v>
      </c>
    </row>
    <row r="604" spans="1:15" x14ac:dyDescent="0.25">
      <c r="A604" s="14" t="s">
        <v>853</v>
      </c>
      <c r="B604">
        <v>8.4599999999999995E-2</v>
      </c>
      <c r="C604">
        <v>8.48E-2</v>
      </c>
      <c r="D604">
        <v>398.99</v>
      </c>
      <c r="E604">
        <v>26.492000000000001</v>
      </c>
      <c r="F604">
        <v>4</v>
      </c>
      <c r="G604" s="14" t="s">
        <v>833</v>
      </c>
      <c r="H604">
        <v>3.7795000000000001</v>
      </c>
      <c r="I604">
        <v>62</v>
      </c>
      <c r="J604">
        <v>416.32170000000002</v>
      </c>
      <c r="K604">
        <v>18</v>
      </c>
      <c r="L604">
        <v>1149.8</v>
      </c>
      <c r="M604">
        <v>9999</v>
      </c>
      <c r="N604">
        <v>1</v>
      </c>
      <c r="O604">
        <v>0</v>
      </c>
    </row>
    <row r="605" spans="1:15" x14ac:dyDescent="0.25">
      <c r="A605" s="14" t="s">
        <v>854</v>
      </c>
      <c r="B605">
        <v>7.8899999999999998E-2</v>
      </c>
      <c r="C605">
        <v>9.3799999999999994E-2</v>
      </c>
      <c r="D605">
        <v>380.03</v>
      </c>
      <c r="E605">
        <v>25.349</v>
      </c>
      <c r="F605">
        <v>4</v>
      </c>
      <c r="G605" s="14" t="s">
        <v>820</v>
      </c>
      <c r="H605">
        <v>2.8169</v>
      </c>
      <c r="I605">
        <v>60</v>
      </c>
      <c r="J605">
        <v>380.12830000000002</v>
      </c>
      <c r="K605">
        <v>24</v>
      </c>
      <c r="L605">
        <v>1048</v>
      </c>
      <c r="M605">
        <v>9999</v>
      </c>
      <c r="N605">
        <v>1</v>
      </c>
      <c r="O605">
        <v>0</v>
      </c>
    </row>
    <row r="606" spans="1:15" x14ac:dyDescent="0.25">
      <c r="A606" s="14" t="s">
        <v>855</v>
      </c>
      <c r="B606">
        <v>0.19320000000000001</v>
      </c>
      <c r="C606">
        <v>0.2311</v>
      </c>
      <c r="D606">
        <v>152.01</v>
      </c>
      <c r="E606">
        <v>15.977</v>
      </c>
      <c r="F606">
        <v>4</v>
      </c>
      <c r="G606" s="14" t="s">
        <v>814</v>
      </c>
      <c r="H606">
        <v>3.1928000000000001</v>
      </c>
      <c r="I606">
        <v>24</v>
      </c>
      <c r="J606">
        <v>152.12870000000001</v>
      </c>
      <c r="K606">
        <v>12</v>
      </c>
      <c r="L606">
        <v>419.4</v>
      </c>
      <c r="M606">
        <v>9999</v>
      </c>
      <c r="N606">
        <v>1</v>
      </c>
      <c r="O606">
        <v>0</v>
      </c>
    </row>
    <row r="607" spans="1:15" x14ac:dyDescent="0.25">
      <c r="A607" s="14" t="s">
        <v>856</v>
      </c>
      <c r="B607">
        <v>4.3200000000000002E-2</v>
      </c>
      <c r="C607">
        <v>5.0799999999999998E-2</v>
      </c>
      <c r="D607">
        <v>725.09</v>
      </c>
      <c r="E607">
        <v>35.027000000000001</v>
      </c>
      <c r="F607">
        <v>4</v>
      </c>
      <c r="G607" s="14" t="s">
        <v>820</v>
      </c>
      <c r="H607">
        <v>3.8913000000000002</v>
      </c>
      <c r="I607">
        <v>108</v>
      </c>
      <c r="J607">
        <v>725.15980000000002</v>
      </c>
      <c r="K607">
        <v>24</v>
      </c>
      <c r="L607">
        <v>2000.1</v>
      </c>
      <c r="M607">
        <v>9999</v>
      </c>
      <c r="N607">
        <v>1</v>
      </c>
      <c r="O607">
        <v>0</v>
      </c>
    </row>
    <row r="608" spans="1:15" x14ac:dyDescent="0.25">
      <c r="A608" s="14" t="s">
        <v>857</v>
      </c>
      <c r="B608">
        <v>2.4400000000000002E-2</v>
      </c>
      <c r="C608">
        <v>2.7699999999999999E-2</v>
      </c>
      <c r="D608">
        <v>1520.1</v>
      </c>
      <c r="E608">
        <v>50.749000000000002</v>
      </c>
      <c r="F608">
        <v>4</v>
      </c>
      <c r="G608" s="14" t="s">
        <v>858</v>
      </c>
      <c r="H608">
        <v>3.9039999999999999</v>
      </c>
      <c r="I608">
        <v>224</v>
      </c>
      <c r="J608">
        <v>1519.9970000000001</v>
      </c>
      <c r="K608">
        <v>36</v>
      </c>
      <c r="L608">
        <v>4232.3</v>
      </c>
      <c r="M608">
        <v>9999</v>
      </c>
      <c r="N608">
        <v>1</v>
      </c>
      <c r="O608">
        <v>0</v>
      </c>
    </row>
    <row r="609" spans="1:15" x14ac:dyDescent="0.25">
      <c r="A609" s="14" t="s">
        <v>859</v>
      </c>
      <c r="B609">
        <v>2.2065000000000001</v>
      </c>
      <c r="C609">
        <v>2.6438999999999999</v>
      </c>
      <c r="D609">
        <v>13.3</v>
      </c>
      <c r="E609">
        <v>4.6740000000000004</v>
      </c>
      <c r="F609">
        <v>4</v>
      </c>
      <c r="G609" s="14" t="s">
        <v>822</v>
      </c>
      <c r="H609">
        <v>1.5545</v>
      </c>
      <c r="I609">
        <v>3</v>
      </c>
      <c r="J609">
        <v>13.2903</v>
      </c>
      <c r="K609">
        <v>6</v>
      </c>
      <c r="L609">
        <v>36.6</v>
      </c>
      <c r="M609">
        <v>9999</v>
      </c>
      <c r="N609">
        <v>1</v>
      </c>
      <c r="O609">
        <v>0</v>
      </c>
    </row>
    <row r="610" spans="1:15" x14ac:dyDescent="0.25">
      <c r="A610" s="14" t="s">
        <v>860</v>
      </c>
      <c r="B610">
        <v>0.27400000000000002</v>
      </c>
      <c r="C610">
        <v>0.3281</v>
      </c>
      <c r="D610">
        <v>107.22</v>
      </c>
      <c r="E610">
        <v>13.259</v>
      </c>
      <c r="F610">
        <v>4</v>
      </c>
      <c r="G610" s="14" t="s">
        <v>822</v>
      </c>
      <c r="H610">
        <v>4.4170999999999996</v>
      </c>
      <c r="I610">
        <v>17</v>
      </c>
      <c r="J610">
        <v>107.2901</v>
      </c>
      <c r="K610">
        <v>6</v>
      </c>
      <c r="L610">
        <v>295.7</v>
      </c>
      <c r="M610">
        <v>9999</v>
      </c>
      <c r="N610">
        <v>1</v>
      </c>
      <c r="O610">
        <v>0</v>
      </c>
    </row>
    <row r="611" spans="1:15" x14ac:dyDescent="0.25">
      <c r="A611" s="14" t="s">
        <v>861</v>
      </c>
      <c r="B611">
        <v>0.1168</v>
      </c>
      <c r="C611">
        <v>0.13980000000000001</v>
      </c>
      <c r="D611">
        <v>253.35</v>
      </c>
      <c r="E611">
        <v>20.599</v>
      </c>
      <c r="F611">
        <v>4</v>
      </c>
      <c r="G611" s="14" t="s">
        <v>814</v>
      </c>
      <c r="H611">
        <v>4.1199000000000003</v>
      </c>
      <c r="I611">
        <v>39</v>
      </c>
      <c r="J611">
        <v>253.28980000000001</v>
      </c>
      <c r="K611">
        <v>12</v>
      </c>
      <c r="L611">
        <v>698.2</v>
      </c>
      <c r="M611">
        <v>9999</v>
      </c>
      <c r="N611">
        <v>1</v>
      </c>
      <c r="O611">
        <v>0</v>
      </c>
    </row>
    <row r="612" spans="1:15" x14ac:dyDescent="0.25">
      <c r="A612" s="14" t="s">
        <v>862</v>
      </c>
      <c r="B612">
        <v>3.2599999999999997E-2</v>
      </c>
      <c r="C612">
        <v>3.78E-2</v>
      </c>
      <c r="D612">
        <v>1013.4</v>
      </c>
      <c r="E612">
        <v>41.427</v>
      </c>
      <c r="F612">
        <v>4</v>
      </c>
      <c r="G612" s="14" t="s">
        <v>818</v>
      </c>
      <c r="H612">
        <v>3.7643</v>
      </c>
      <c r="I612">
        <v>152</v>
      </c>
      <c r="J612">
        <v>1012.9012</v>
      </c>
      <c r="K612">
        <v>30</v>
      </c>
      <c r="L612">
        <v>2791.8</v>
      </c>
      <c r="M612">
        <v>9999</v>
      </c>
      <c r="N612">
        <v>1</v>
      </c>
      <c r="O612">
        <v>0</v>
      </c>
    </row>
    <row r="613" spans="1:15" x14ac:dyDescent="0.25">
      <c r="A613" s="14" t="s">
        <v>863</v>
      </c>
      <c r="B613">
        <v>6.2600000000000003E-2</v>
      </c>
      <c r="C613">
        <v>7.4300000000000005E-2</v>
      </c>
      <c r="D613">
        <v>483.39</v>
      </c>
      <c r="E613">
        <v>32.969000000000001</v>
      </c>
      <c r="F613">
        <v>4</v>
      </c>
      <c r="G613" s="14" t="s">
        <v>814</v>
      </c>
      <c r="H613">
        <v>4.0233999999999996</v>
      </c>
      <c r="I613">
        <v>74</v>
      </c>
      <c r="J613">
        <v>483.35390000000001</v>
      </c>
      <c r="K613">
        <v>12</v>
      </c>
      <c r="L613">
        <v>1331.3</v>
      </c>
      <c r="M613">
        <v>9999</v>
      </c>
      <c r="N613">
        <v>1</v>
      </c>
      <c r="O613">
        <v>0</v>
      </c>
    </row>
    <row r="614" spans="1:15" x14ac:dyDescent="0.25">
      <c r="A614" s="14" t="s">
        <v>864</v>
      </c>
      <c r="B614">
        <v>0.12239999999999999</v>
      </c>
      <c r="C614">
        <v>0.14599999999999999</v>
      </c>
      <c r="D614">
        <v>241.7</v>
      </c>
      <c r="E614">
        <v>20.141999999999999</v>
      </c>
      <c r="F614">
        <v>4</v>
      </c>
      <c r="G614" s="14" t="s">
        <v>814</v>
      </c>
      <c r="H614">
        <v>4.0233999999999996</v>
      </c>
      <c r="I614">
        <v>37</v>
      </c>
      <c r="J614">
        <v>241.5479</v>
      </c>
      <c r="K614">
        <v>12</v>
      </c>
      <c r="L614">
        <v>666</v>
      </c>
      <c r="M614">
        <v>9999</v>
      </c>
      <c r="N614">
        <v>1</v>
      </c>
      <c r="O614">
        <v>0</v>
      </c>
    </row>
    <row r="615" spans="1:15" x14ac:dyDescent="0.25">
      <c r="A615" s="14" t="s">
        <v>865</v>
      </c>
      <c r="B615">
        <v>6.6699999999999995E-2</v>
      </c>
      <c r="C615">
        <v>6.0400000000000002E-2</v>
      </c>
      <c r="D615">
        <v>507.19</v>
      </c>
      <c r="E615">
        <v>29.87</v>
      </c>
      <c r="F615">
        <v>4</v>
      </c>
      <c r="G615" s="14" t="s">
        <v>833</v>
      </c>
      <c r="H615">
        <v>4.2697000000000003</v>
      </c>
      <c r="I615">
        <v>77</v>
      </c>
      <c r="J615">
        <v>529.22469999999998</v>
      </c>
      <c r="K615">
        <v>18</v>
      </c>
      <c r="L615">
        <v>1461.8</v>
      </c>
      <c r="M615">
        <v>9999</v>
      </c>
      <c r="N615">
        <v>1</v>
      </c>
      <c r="O615">
        <v>0</v>
      </c>
    </row>
    <row r="616" spans="1:15" x14ac:dyDescent="0.25">
      <c r="A616" s="14" t="s">
        <v>866</v>
      </c>
      <c r="B616">
        <v>0.13439999999999999</v>
      </c>
      <c r="C616">
        <v>0.13500000000000001</v>
      </c>
      <c r="D616">
        <v>255.99</v>
      </c>
      <c r="E616">
        <v>21.006</v>
      </c>
      <c r="F616">
        <v>4</v>
      </c>
      <c r="G616" s="14" t="s">
        <v>833</v>
      </c>
      <c r="H616">
        <v>2.9996999999999998</v>
      </c>
      <c r="I616">
        <v>42</v>
      </c>
      <c r="J616">
        <v>261.48329999999999</v>
      </c>
      <c r="K616">
        <v>37</v>
      </c>
      <c r="L616">
        <v>721</v>
      </c>
      <c r="M616">
        <v>9999</v>
      </c>
      <c r="N616">
        <v>1</v>
      </c>
      <c r="O616">
        <v>0</v>
      </c>
    </row>
    <row r="617" spans="1:15" x14ac:dyDescent="0.25">
      <c r="A617" s="14" t="s">
        <v>867</v>
      </c>
      <c r="B617">
        <v>5.9799999999999999E-2</v>
      </c>
      <c r="C617">
        <v>7.0800000000000002E-2</v>
      </c>
      <c r="D617">
        <v>506.7</v>
      </c>
      <c r="E617">
        <v>29.234999999999999</v>
      </c>
      <c r="F617">
        <v>4</v>
      </c>
      <c r="G617" s="14" t="s">
        <v>833</v>
      </c>
      <c r="H617">
        <v>4.1757999999999997</v>
      </c>
      <c r="I617">
        <v>77</v>
      </c>
      <c r="J617">
        <v>506.70870000000002</v>
      </c>
      <c r="K617">
        <v>18</v>
      </c>
      <c r="L617">
        <v>1396.9</v>
      </c>
      <c r="M617">
        <v>9999</v>
      </c>
      <c r="N617">
        <v>1</v>
      </c>
      <c r="O617">
        <v>0</v>
      </c>
    </row>
    <row r="618" spans="1:15" x14ac:dyDescent="0.25">
      <c r="A618" s="14" t="s">
        <v>868</v>
      </c>
      <c r="B618">
        <v>0.22359999999999999</v>
      </c>
      <c r="C618">
        <v>0.22500000000000001</v>
      </c>
      <c r="D618">
        <v>152.4</v>
      </c>
      <c r="E618">
        <v>16.256</v>
      </c>
      <c r="F618">
        <v>4</v>
      </c>
      <c r="G618" s="14" t="s">
        <v>814</v>
      </c>
      <c r="H618">
        <v>3.2511999999999999</v>
      </c>
      <c r="I618">
        <v>25</v>
      </c>
      <c r="J618">
        <v>157.74160000000001</v>
      </c>
      <c r="K618">
        <v>12</v>
      </c>
      <c r="L618">
        <v>433.9</v>
      </c>
      <c r="M618">
        <v>9999</v>
      </c>
      <c r="N618">
        <v>1</v>
      </c>
      <c r="O618">
        <v>0</v>
      </c>
    </row>
    <row r="619" spans="1:15" x14ac:dyDescent="0.25">
      <c r="A619" s="14" t="s">
        <v>869</v>
      </c>
      <c r="B619">
        <v>0.1047</v>
      </c>
      <c r="C619">
        <v>0.106</v>
      </c>
      <c r="D619">
        <v>331</v>
      </c>
      <c r="E619">
        <v>23.8</v>
      </c>
      <c r="F619">
        <v>4</v>
      </c>
      <c r="G619" s="14" t="s">
        <v>814</v>
      </c>
      <c r="H619">
        <v>4.7497999999999996</v>
      </c>
      <c r="I619">
        <v>51</v>
      </c>
      <c r="J619">
        <v>336.709</v>
      </c>
      <c r="K619">
        <v>19</v>
      </c>
      <c r="L619">
        <v>926</v>
      </c>
      <c r="M619">
        <v>9999</v>
      </c>
      <c r="N619">
        <v>1</v>
      </c>
      <c r="O619">
        <v>0</v>
      </c>
    </row>
    <row r="620" spans="1:15" x14ac:dyDescent="0.25">
      <c r="A620" s="14" t="s">
        <v>870</v>
      </c>
      <c r="B620">
        <v>0.1376</v>
      </c>
      <c r="C620">
        <v>0.16450000000000001</v>
      </c>
      <c r="D620">
        <v>214.44</v>
      </c>
      <c r="E620">
        <v>21.716999999999999</v>
      </c>
      <c r="F620">
        <v>4</v>
      </c>
      <c r="G620" s="14" t="s">
        <v>822</v>
      </c>
      <c r="H620">
        <v>4.4170999999999996</v>
      </c>
      <c r="I620">
        <v>34</v>
      </c>
      <c r="J620">
        <v>214.4512</v>
      </c>
      <c r="K620">
        <v>6</v>
      </c>
      <c r="L620">
        <v>591.1</v>
      </c>
      <c r="M620">
        <v>9999</v>
      </c>
      <c r="N620">
        <v>1</v>
      </c>
      <c r="O620">
        <v>0</v>
      </c>
    </row>
    <row r="621" spans="1:15" x14ac:dyDescent="0.25">
      <c r="A621" s="14" t="s">
        <v>871</v>
      </c>
      <c r="B621">
        <v>0.69220000000000004</v>
      </c>
      <c r="C621">
        <v>0.82889999999999997</v>
      </c>
      <c r="D621">
        <v>42.41</v>
      </c>
      <c r="E621">
        <v>8.3309999999999995</v>
      </c>
      <c r="F621">
        <v>4</v>
      </c>
      <c r="G621" s="14" t="s">
        <v>822</v>
      </c>
      <c r="H621">
        <v>2.7761999999999998</v>
      </c>
      <c r="I621">
        <v>7</v>
      </c>
      <c r="J621">
        <v>42.387</v>
      </c>
      <c r="K621">
        <v>6</v>
      </c>
      <c r="L621">
        <v>116.8</v>
      </c>
      <c r="M621">
        <v>9999</v>
      </c>
      <c r="N621">
        <v>1</v>
      </c>
      <c r="O621">
        <v>0</v>
      </c>
    </row>
    <row r="622" spans="1:15" x14ac:dyDescent="0.25">
      <c r="A622" s="14" t="s">
        <v>872</v>
      </c>
      <c r="B622">
        <v>0.34620000000000001</v>
      </c>
      <c r="C622">
        <v>0.41460000000000002</v>
      </c>
      <c r="D622">
        <v>84.82</v>
      </c>
      <c r="E622">
        <v>13.64</v>
      </c>
      <c r="F622">
        <v>4</v>
      </c>
      <c r="G622" s="14" t="s">
        <v>822</v>
      </c>
      <c r="H622">
        <v>2.7761999999999998</v>
      </c>
      <c r="I622">
        <v>15</v>
      </c>
      <c r="J622">
        <v>84.774000000000001</v>
      </c>
      <c r="K622">
        <v>6</v>
      </c>
      <c r="L622">
        <v>233.5</v>
      </c>
      <c r="M622">
        <v>9999</v>
      </c>
      <c r="N622">
        <v>1</v>
      </c>
      <c r="O622">
        <v>0</v>
      </c>
    </row>
    <row r="623" spans="1:15" x14ac:dyDescent="0.25">
      <c r="A623" s="14" t="s">
        <v>873</v>
      </c>
      <c r="B623">
        <v>4.5400000000000003E-2</v>
      </c>
      <c r="C623">
        <v>5.3499999999999999E-2</v>
      </c>
      <c r="D623">
        <v>684.81</v>
      </c>
      <c r="E623">
        <v>34.036000000000001</v>
      </c>
      <c r="F623">
        <v>4</v>
      </c>
      <c r="G623" s="14" t="s">
        <v>820</v>
      </c>
      <c r="H623">
        <v>3.7820999999999998</v>
      </c>
      <c r="I623">
        <v>104</v>
      </c>
      <c r="J623">
        <v>685.15989999999999</v>
      </c>
      <c r="K623">
        <v>24</v>
      </c>
      <c r="L623">
        <v>1888.5</v>
      </c>
      <c r="M623">
        <v>9999</v>
      </c>
      <c r="N623">
        <v>1</v>
      </c>
      <c r="O623">
        <v>0</v>
      </c>
    </row>
    <row r="624" spans="1:15" x14ac:dyDescent="0.25">
      <c r="A624" s="14" t="s">
        <v>874</v>
      </c>
      <c r="B624">
        <v>6.59E-2</v>
      </c>
      <c r="C624">
        <v>7.8299999999999995E-2</v>
      </c>
      <c r="D624">
        <v>456.03</v>
      </c>
      <c r="E624">
        <v>27.736999999999998</v>
      </c>
      <c r="F624">
        <v>4</v>
      </c>
      <c r="G624" s="14" t="s">
        <v>833</v>
      </c>
      <c r="H624">
        <v>3.9624000000000001</v>
      </c>
      <c r="I624">
        <v>69</v>
      </c>
      <c r="J624">
        <v>456.25720000000001</v>
      </c>
      <c r="K624">
        <v>18</v>
      </c>
      <c r="L624">
        <v>1257.8</v>
      </c>
      <c r="M624">
        <v>9999</v>
      </c>
      <c r="N624">
        <v>1</v>
      </c>
      <c r="O624">
        <v>0</v>
      </c>
    </row>
    <row r="625" spans="1:15" x14ac:dyDescent="0.25">
      <c r="A625" s="14" t="s">
        <v>875</v>
      </c>
      <c r="B625">
        <v>0.13189999999999999</v>
      </c>
      <c r="C625">
        <v>0.14299999999999999</v>
      </c>
      <c r="D625">
        <v>256.29000000000002</v>
      </c>
      <c r="E625">
        <v>21.082000000000001</v>
      </c>
      <c r="F625">
        <v>4</v>
      </c>
      <c r="G625" s="14" t="s">
        <v>814</v>
      </c>
      <c r="H625">
        <v>4.2188999999999997</v>
      </c>
      <c r="I625">
        <v>41</v>
      </c>
      <c r="J625">
        <v>265.28980000000001</v>
      </c>
      <c r="K625">
        <v>12</v>
      </c>
      <c r="L625">
        <v>730.2</v>
      </c>
      <c r="M625">
        <v>9999</v>
      </c>
      <c r="N625">
        <v>1</v>
      </c>
      <c r="O625">
        <v>0</v>
      </c>
    </row>
    <row r="626" spans="1:15" x14ac:dyDescent="0.25">
      <c r="A626" s="14" t="s">
        <v>876</v>
      </c>
      <c r="B626">
        <v>3.9399999999999998E-2</v>
      </c>
      <c r="C626">
        <v>4.6199999999999998E-2</v>
      </c>
      <c r="D626">
        <v>805.65</v>
      </c>
      <c r="E626">
        <v>36.932000000000002</v>
      </c>
      <c r="F626">
        <v>4</v>
      </c>
      <c r="G626" s="14" t="s">
        <v>820</v>
      </c>
      <c r="H626">
        <v>4.1021000000000001</v>
      </c>
      <c r="I626">
        <v>120</v>
      </c>
      <c r="J626">
        <v>806.45</v>
      </c>
      <c r="K626">
        <v>24</v>
      </c>
      <c r="L626">
        <v>2221.8000000000002</v>
      </c>
      <c r="M626">
        <v>9999</v>
      </c>
      <c r="N626">
        <v>1</v>
      </c>
      <c r="O626">
        <v>0</v>
      </c>
    </row>
    <row r="627" spans="1:15" x14ac:dyDescent="0.25">
      <c r="A627" s="14" t="s">
        <v>877</v>
      </c>
      <c r="B627">
        <v>5.4199999999999998E-2</v>
      </c>
      <c r="C627">
        <v>6.4100000000000004E-2</v>
      </c>
      <c r="D627">
        <v>563.96</v>
      </c>
      <c r="E627">
        <v>35.585000000000001</v>
      </c>
      <c r="F627">
        <v>4</v>
      </c>
      <c r="G627" s="14" t="s">
        <v>814</v>
      </c>
      <c r="H627">
        <v>4.3459000000000003</v>
      </c>
      <c r="I627">
        <v>87</v>
      </c>
      <c r="J627">
        <v>563.99890000000005</v>
      </c>
      <c r="K627">
        <v>12</v>
      </c>
      <c r="L627">
        <v>1553.3</v>
      </c>
      <c r="M627">
        <v>9999</v>
      </c>
      <c r="N627">
        <v>1</v>
      </c>
      <c r="O627">
        <v>0</v>
      </c>
    </row>
    <row r="628" spans="1:15" x14ac:dyDescent="0.25">
      <c r="A628" s="14" t="s">
        <v>878</v>
      </c>
      <c r="B628">
        <v>0.70730000000000004</v>
      </c>
      <c r="C628">
        <v>0.70799999999999996</v>
      </c>
      <c r="D628">
        <v>48.8</v>
      </c>
      <c r="E628">
        <v>8.9920000000000009</v>
      </c>
      <c r="F628">
        <v>4</v>
      </c>
      <c r="G628" s="14" t="s">
        <v>822</v>
      </c>
      <c r="H628">
        <v>2.9996999999999998</v>
      </c>
      <c r="I628">
        <v>8</v>
      </c>
      <c r="J628">
        <v>49.483800000000002</v>
      </c>
      <c r="K628">
        <v>7</v>
      </c>
      <c r="L628">
        <v>135</v>
      </c>
      <c r="M628">
        <v>9999</v>
      </c>
      <c r="N628">
        <v>1</v>
      </c>
      <c r="O628">
        <v>0</v>
      </c>
    </row>
    <row r="629" spans="1:15" x14ac:dyDescent="0.25">
      <c r="A629" s="14" t="s">
        <v>879</v>
      </c>
      <c r="B629">
        <v>6.59E-2</v>
      </c>
      <c r="C629">
        <v>7.8299999999999995E-2</v>
      </c>
      <c r="D629">
        <v>456.03</v>
      </c>
      <c r="E629">
        <v>27.788</v>
      </c>
      <c r="F629">
        <v>4</v>
      </c>
      <c r="G629" s="14" t="s">
        <v>820</v>
      </c>
      <c r="H629">
        <v>3.0861000000000001</v>
      </c>
      <c r="I629">
        <v>71</v>
      </c>
      <c r="J629">
        <v>456.25720000000001</v>
      </c>
      <c r="K629">
        <v>24</v>
      </c>
      <c r="L629">
        <v>1257.9000000000001</v>
      </c>
      <c r="M629">
        <v>9999</v>
      </c>
      <c r="N629">
        <v>1</v>
      </c>
      <c r="O629">
        <v>0</v>
      </c>
    </row>
    <row r="630" spans="1:15" x14ac:dyDescent="0.25">
      <c r="A630" s="14" t="s">
        <v>880</v>
      </c>
      <c r="B630">
        <v>0.54849999999999999</v>
      </c>
      <c r="C630">
        <v>0.58799999999999997</v>
      </c>
      <c r="D630">
        <v>63</v>
      </c>
      <c r="E630">
        <v>10.211</v>
      </c>
      <c r="F630">
        <v>4</v>
      </c>
      <c r="G630" s="14" t="s">
        <v>822</v>
      </c>
      <c r="H630">
        <v>3.4011</v>
      </c>
      <c r="I630">
        <v>10</v>
      </c>
      <c r="J630">
        <v>63.677300000000002</v>
      </c>
      <c r="K630">
        <v>7</v>
      </c>
      <c r="L630">
        <v>174.1</v>
      </c>
      <c r="M630">
        <v>9999</v>
      </c>
      <c r="N630">
        <v>1</v>
      </c>
      <c r="O630">
        <v>0</v>
      </c>
    </row>
    <row r="631" spans="1:15" x14ac:dyDescent="0.25">
      <c r="A631" s="14" t="s">
        <v>881</v>
      </c>
      <c r="B631">
        <v>0.1095</v>
      </c>
      <c r="C631">
        <v>0.1308</v>
      </c>
      <c r="D631">
        <v>270.38</v>
      </c>
      <c r="E631">
        <v>24.359000000000002</v>
      </c>
      <c r="F631">
        <v>4</v>
      </c>
      <c r="G631" s="14" t="s">
        <v>822</v>
      </c>
      <c r="H631">
        <v>4.9606000000000003</v>
      </c>
      <c r="I631">
        <v>43</v>
      </c>
      <c r="J631">
        <v>270.322</v>
      </c>
      <c r="K631">
        <v>6</v>
      </c>
      <c r="L631">
        <v>745.6</v>
      </c>
      <c r="M631">
        <v>9999</v>
      </c>
      <c r="N631">
        <v>1</v>
      </c>
      <c r="O631">
        <v>0</v>
      </c>
    </row>
    <row r="632" spans="1:15" x14ac:dyDescent="0.25">
      <c r="A632" s="14" t="s">
        <v>882</v>
      </c>
      <c r="B632">
        <v>9.7600000000000006E-2</v>
      </c>
      <c r="C632">
        <v>0.1168</v>
      </c>
      <c r="D632">
        <v>304.02</v>
      </c>
      <c r="E632">
        <v>22.631</v>
      </c>
      <c r="F632">
        <v>4</v>
      </c>
      <c r="G632" s="14" t="s">
        <v>833</v>
      </c>
      <c r="H632">
        <v>3.2334000000000001</v>
      </c>
      <c r="I632">
        <v>48</v>
      </c>
      <c r="J632">
        <v>303.80579999999998</v>
      </c>
      <c r="K632">
        <v>18</v>
      </c>
      <c r="L632">
        <v>837.5</v>
      </c>
      <c r="M632">
        <v>9999</v>
      </c>
      <c r="N632">
        <v>1</v>
      </c>
      <c r="O632">
        <v>0</v>
      </c>
    </row>
    <row r="633" spans="1:15" x14ac:dyDescent="0.25">
      <c r="A633" s="14" t="s">
        <v>883</v>
      </c>
      <c r="B633">
        <v>0.23180000000000001</v>
      </c>
      <c r="C633">
        <v>0.27779999999999999</v>
      </c>
      <c r="D633">
        <v>126.68</v>
      </c>
      <c r="E633">
        <v>14.401999999999999</v>
      </c>
      <c r="F633">
        <v>4</v>
      </c>
      <c r="G633" s="14" t="s">
        <v>822</v>
      </c>
      <c r="H633">
        <v>4.8006000000000002</v>
      </c>
      <c r="I633">
        <v>20</v>
      </c>
      <c r="J633">
        <v>126.7094</v>
      </c>
      <c r="K633">
        <v>6</v>
      </c>
      <c r="L633">
        <v>349.3</v>
      </c>
      <c r="M633">
        <v>9999</v>
      </c>
      <c r="N633">
        <v>1</v>
      </c>
      <c r="O633">
        <v>0</v>
      </c>
    </row>
    <row r="634" spans="1:15" x14ac:dyDescent="0.25">
      <c r="A634" s="14" t="s">
        <v>884</v>
      </c>
      <c r="B634">
        <v>7.46E-2</v>
      </c>
      <c r="C634">
        <v>8.8200000000000001E-2</v>
      </c>
      <c r="D634">
        <v>402.83</v>
      </c>
      <c r="E634">
        <v>26.111000000000001</v>
      </c>
      <c r="F634">
        <v>4</v>
      </c>
      <c r="G634" s="14" t="s">
        <v>820</v>
      </c>
      <c r="H634">
        <v>2.9007000000000001</v>
      </c>
      <c r="I634">
        <v>64</v>
      </c>
      <c r="J634">
        <v>403.096</v>
      </c>
      <c r="K634">
        <v>24</v>
      </c>
      <c r="L634">
        <v>1111.2</v>
      </c>
      <c r="M634">
        <v>9999</v>
      </c>
      <c r="N634">
        <v>1</v>
      </c>
      <c r="O634">
        <v>0</v>
      </c>
    </row>
    <row r="635" spans="1:15" x14ac:dyDescent="0.25">
      <c r="A635" s="14" t="s">
        <v>885</v>
      </c>
      <c r="B635">
        <v>1.2583</v>
      </c>
      <c r="C635">
        <v>1.26</v>
      </c>
      <c r="D635">
        <v>27.5</v>
      </c>
      <c r="E635">
        <v>6.7560000000000002</v>
      </c>
      <c r="F635">
        <v>4</v>
      </c>
      <c r="G635" s="14" t="s">
        <v>822</v>
      </c>
      <c r="H635">
        <v>2.2504</v>
      </c>
      <c r="I635">
        <v>5</v>
      </c>
      <c r="J635">
        <v>27.8064</v>
      </c>
      <c r="K635">
        <v>7</v>
      </c>
      <c r="L635">
        <v>75.900000000000006</v>
      </c>
      <c r="M635">
        <v>9999</v>
      </c>
      <c r="N635">
        <v>1</v>
      </c>
      <c r="O635">
        <v>0</v>
      </c>
    </row>
    <row r="636" spans="1:15" x14ac:dyDescent="0.25">
      <c r="A636" s="14" t="s">
        <v>886</v>
      </c>
      <c r="B636">
        <v>0.54969999999999997</v>
      </c>
      <c r="C636">
        <v>0.6583</v>
      </c>
      <c r="D636">
        <v>53.3</v>
      </c>
      <c r="E636">
        <v>10.82</v>
      </c>
      <c r="F636">
        <v>4</v>
      </c>
      <c r="G636" s="14" t="s">
        <v>822</v>
      </c>
      <c r="H636">
        <v>2.2021999999999999</v>
      </c>
      <c r="I636">
        <v>10</v>
      </c>
      <c r="J636">
        <v>53.354700000000001</v>
      </c>
      <c r="K636">
        <v>6</v>
      </c>
      <c r="L636">
        <v>146.9</v>
      </c>
      <c r="M636">
        <v>9999</v>
      </c>
      <c r="N636">
        <v>1</v>
      </c>
      <c r="O636">
        <v>0</v>
      </c>
    </row>
    <row r="637" spans="1:15" x14ac:dyDescent="0.25">
      <c r="A637" s="14" t="s">
        <v>887</v>
      </c>
      <c r="B637">
        <v>5.8000000000000003E-2</v>
      </c>
      <c r="C637">
        <v>6.9000000000000006E-2</v>
      </c>
      <c r="D637">
        <v>523.66999999999996</v>
      </c>
      <c r="E637">
        <v>29.718</v>
      </c>
      <c r="F637">
        <v>4</v>
      </c>
      <c r="G637" s="14" t="s">
        <v>833</v>
      </c>
      <c r="H637">
        <v>4.2469000000000001</v>
      </c>
      <c r="I637">
        <v>79</v>
      </c>
      <c r="J637">
        <v>524.12800000000004</v>
      </c>
      <c r="K637">
        <v>18</v>
      </c>
      <c r="L637">
        <v>1444.9</v>
      </c>
      <c r="M637">
        <v>9999</v>
      </c>
      <c r="N637">
        <v>1</v>
      </c>
      <c r="O637">
        <v>0</v>
      </c>
    </row>
    <row r="638" spans="1:15" x14ac:dyDescent="0.25">
      <c r="A638" s="14" t="s">
        <v>888</v>
      </c>
      <c r="B638">
        <v>0.12239999999999999</v>
      </c>
      <c r="C638">
        <v>0.14599999999999999</v>
      </c>
      <c r="D638">
        <v>241.7</v>
      </c>
      <c r="E638">
        <v>20.193000000000001</v>
      </c>
      <c r="F638">
        <v>4</v>
      </c>
      <c r="G638" s="14" t="s">
        <v>833</v>
      </c>
      <c r="H638">
        <v>2.8828999999999998</v>
      </c>
      <c r="I638">
        <v>39</v>
      </c>
      <c r="J638">
        <v>241.48339999999999</v>
      </c>
      <c r="K638">
        <v>18</v>
      </c>
      <c r="L638">
        <v>665.8</v>
      </c>
      <c r="M638">
        <v>9999</v>
      </c>
      <c r="N638">
        <v>1</v>
      </c>
      <c r="O638">
        <v>0</v>
      </c>
    </row>
    <row r="639" spans="1:15" x14ac:dyDescent="0.25">
      <c r="A639" s="14" t="s">
        <v>889</v>
      </c>
      <c r="B639">
        <v>0.105</v>
      </c>
      <c r="C639">
        <v>0.1255</v>
      </c>
      <c r="D639">
        <v>281.98</v>
      </c>
      <c r="E639">
        <v>21.716999999999999</v>
      </c>
      <c r="F639">
        <v>4</v>
      </c>
      <c r="G639" s="14" t="s">
        <v>814</v>
      </c>
      <c r="H639">
        <v>4.3459000000000003</v>
      </c>
      <c r="I639">
        <v>43</v>
      </c>
      <c r="J639">
        <v>281.87040000000002</v>
      </c>
      <c r="K639">
        <v>12</v>
      </c>
      <c r="L639">
        <v>777</v>
      </c>
      <c r="M639">
        <v>9999</v>
      </c>
      <c r="N639">
        <v>1</v>
      </c>
      <c r="O639">
        <v>0</v>
      </c>
    </row>
    <row r="640" spans="1:15" x14ac:dyDescent="0.25">
      <c r="A640" s="14" t="s">
        <v>890</v>
      </c>
      <c r="B640">
        <v>0.31519999999999998</v>
      </c>
      <c r="C640">
        <v>0.315</v>
      </c>
      <c r="D640">
        <v>110</v>
      </c>
      <c r="E640">
        <v>13.487</v>
      </c>
      <c r="F640">
        <v>4</v>
      </c>
      <c r="G640" s="14" t="s">
        <v>822</v>
      </c>
      <c r="H640">
        <v>4.5008999999999997</v>
      </c>
      <c r="I640">
        <v>17</v>
      </c>
      <c r="J640">
        <v>111.2901</v>
      </c>
      <c r="K640">
        <v>7</v>
      </c>
      <c r="L640">
        <v>305</v>
      </c>
      <c r="M640">
        <v>9999</v>
      </c>
      <c r="N640">
        <v>1</v>
      </c>
      <c r="O640">
        <v>0</v>
      </c>
    </row>
    <row r="641" spans="1:15" x14ac:dyDescent="0.25">
      <c r="A641" s="14" t="s">
        <v>891</v>
      </c>
      <c r="B641">
        <v>0.2175</v>
      </c>
      <c r="C641">
        <v>0.26040000000000002</v>
      </c>
      <c r="D641">
        <v>135.19</v>
      </c>
      <c r="E641">
        <v>14.884</v>
      </c>
      <c r="F641">
        <v>4</v>
      </c>
      <c r="G641" s="14" t="s">
        <v>822</v>
      </c>
      <c r="H641">
        <v>4.9606000000000003</v>
      </c>
      <c r="I641">
        <v>21</v>
      </c>
      <c r="J641">
        <v>135.2901</v>
      </c>
      <c r="K641">
        <v>6</v>
      </c>
      <c r="L641">
        <v>372.9</v>
      </c>
      <c r="M641">
        <v>9999</v>
      </c>
      <c r="N641">
        <v>1</v>
      </c>
      <c r="O641">
        <v>0</v>
      </c>
    </row>
    <row r="642" spans="1:15" x14ac:dyDescent="0.25">
      <c r="A642" s="14" t="s">
        <v>892</v>
      </c>
      <c r="B642">
        <v>8.3900000000000002E-2</v>
      </c>
      <c r="C642">
        <v>0.1</v>
      </c>
      <c r="D642">
        <v>354.69</v>
      </c>
      <c r="E642">
        <v>24.486000000000001</v>
      </c>
      <c r="F642">
        <v>4</v>
      </c>
      <c r="G642" s="14" t="s">
        <v>820</v>
      </c>
      <c r="H642">
        <v>2.7202999999999999</v>
      </c>
      <c r="I642">
        <v>57</v>
      </c>
      <c r="J642">
        <v>354.5154</v>
      </c>
      <c r="K642">
        <v>24</v>
      </c>
      <c r="L642">
        <v>977.4</v>
      </c>
      <c r="M642">
        <v>9999</v>
      </c>
      <c r="N642">
        <v>1</v>
      </c>
      <c r="O642">
        <v>0</v>
      </c>
    </row>
    <row r="643" spans="1:15" x14ac:dyDescent="0.25">
      <c r="A643" s="14" t="s">
        <v>817</v>
      </c>
      <c r="B643">
        <v>2.4400000000000002E-2</v>
      </c>
      <c r="C643">
        <v>2.7300000000000001E-2</v>
      </c>
      <c r="D643">
        <v>1409.97</v>
      </c>
      <c r="E643">
        <v>49.505000000000003</v>
      </c>
      <c r="F643">
        <v>4</v>
      </c>
      <c r="G643" s="14" t="s">
        <v>818</v>
      </c>
      <c r="H643">
        <v>4.5008999999999997</v>
      </c>
      <c r="I643">
        <v>207</v>
      </c>
      <c r="J643">
        <v>1447.0293999999999</v>
      </c>
      <c r="K643">
        <v>30</v>
      </c>
      <c r="L643">
        <v>4010</v>
      </c>
      <c r="M643">
        <v>9999</v>
      </c>
      <c r="N643">
        <v>1</v>
      </c>
      <c r="O643">
        <v>0</v>
      </c>
    </row>
    <row r="644" spans="1:15" x14ac:dyDescent="0.25">
      <c r="A644" s="14" t="s">
        <v>893</v>
      </c>
      <c r="B644">
        <v>0.45200000000000001</v>
      </c>
      <c r="C644">
        <v>0.45200000000000001</v>
      </c>
      <c r="D644">
        <v>76.3</v>
      </c>
      <c r="E644">
        <v>11.303000000000001</v>
      </c>
      <c r="F644">
        <v>4</v>
      </c>
      <c r="G644" s="14" t="s">
        <v>822</v>
      </c>
      <c r="H644">
        <v>3.7490000000000001</v>
      </c>
      <c r="I644">
        <v>12</v>
      </c>
      <c r="J644">
        <v>77.290199999999999</v>
      </c>
      <c r="K644">
        <v>7</v>
      </c>
      <c r="L644">
        <v>212</v>
      </c>
      <c r="M644">
        <v>9999</v>
      </c>
      <c r="N644">
        <v>1</v>
      </c>
      <c r="O644">
        <v>0</v>
      </c>
    </row>
    <row r="645" spans="1:15" x14ac:dyDescent="0.25">
      <c r="A645" s="14" t="s">
        <v>894</v>
      </c>
      <c r="B645">
        <v>5.4199999999999998E-2</v>
      </c>
      <c r="C645">
        <v>6.4000000000000001E-2</v>
      </c>
      <c r="D645">
        <v>563.96</v>
      </c>
      <c r="E645">
        <v>30.885999999999999</v>
      </c>
      <c r="F645">
        <v>4</v>
      </c>
      <c r="G645" s="14" t="s">
        <v>820</v>
      </c>
      <c r="H645">
        <v>3.4315000000000002</v>
      </c>
      <c r="I645">
        <v>88</v>
      </c>
      <c r="J645">
        <v>564.12789999999995</v>
      </c>
      <c r="K645">
        <v>24</v>
      </c>
      <c r="L645">
        <v>1555.1</v>
      </c>
      <c r="M645">
        <v>9999</v>
      </c>
      <c r="N645">
        <v>1</v>
      </c>
      <c r="O645">
        <v>0</v>
      </c>
    </row>
    <row r="646" spans="1:15" x14ac:dyDescent="0.25">
      <c r="A646" s="14" t="s">
        <v>895</v>
      </c>
      <c r="B646">
        <v>6.7699999999999996E-2</v>
      </c>
      <c r="C646">
        <v>8.0799999999999997E-2</v>
      </c>
      <c r="D646">
        <v>443.11</v>
      </c>
      <c r="E646">
        <v>27.356000000000002</v>
      </c>
      <c r="F646">
        <v>4</v>
      </c>
      <c r="G646" s="14" t="s">
        <v>833</v>
      </c>
      <c r="H646">
        <v>3.9064999999999999</v>
      </c>
      <c r="I646">
        <v>67</v>
      </c>
      <c r="J646">
        <v>443.483</v>
      </c>
      <c r="K646">
        <v>18</v>
      </c>
      <c r="L646">
        <v>1221.8</v>
      </c>
      <c r="M646">
        <v>9999</v>
      </c>
      <c r="N646">
        <v>1</v>
      </c>
      <c r="O646">
        <v>0</v>
      </c>
    </row>
    <row r="647" spans="1:15" x14ac:dyDescent="0.25">
      <c r="A647" s="14" t="s">
        <v>896</v>
      </c>
      <c r="B647">
        <v>6.2799999999999995E-2</v>
      </c>
      <c r="C647">
        <v>7.46E-2</v>
      </c>
      <c r="D647">
        <v>483.39</v>
      </c>
      <c r="E647">
        <v>28.55</v>
      </c>
      <c r="F647">
        <v>4</v>
      </c>
      <c r="G647" s="14" t="s">
        <v>833</v>
      </c>
      <c r="H647">
        <v>4.0792000000000002</v>
      </c>
      <c r="I647">
        <v>73</v>
      </c>
      <c r="J647">
        <v>483.54739999999998</v>
      </c>
      <c r="K647">
        <v>18</v>
      </c>
      <c r="L647">
        <v>1333.1</v>
      </c>
      <c r="M647">
        <v>9999</v>
      </c>
      <c r="N647">
        <v>1</v>
      </c>
      <c r="O647">
        <v>0</v>
      </c>
    </row>
    <row r="648" spans="1:15" x14ac:dyDescent="0.25">
      <c r="A648" s="14" t="s">
        <v>897</v>
      </c>
      <c r="B648">
        <v>7.46E-2</v>
      </c>
      <c r="C648">
        <v>8.8200000000000001E-2</v>
      </c>
      <c r="D648">
        <v>402.83</v>
      </c>
      <c r="E648">
        <v>26.06</v>
      </c>
      <c r="F648">
        <v>4</v>
      </c>
      <c r="G648" s="14" t="s">
        <v>833</v>
      </c>
      <c r="H648">
        <v>3.7235999999999998</v>
      </c>
      <c r="I648">
        <v>62</v>
      </c>
      <c r="J648">
        <v>402.9024</v>
      </c>
      <c r="K648">
        <v>18</v>
      </c>
      <c r="L648">
        <v>1110.8</v>
      </c>
      <c r="M648">
        <v>9999</v>
      </c>
      <c r="N648">
        <v>1</v>
      </c>
      <c r="O648">
        <v>0</v>
      </c>
    </row>
    <row r="649" spans="1:15" x14ac:dyDescent="0.25">
      <c r="A649" s="14" t="s">
        <v>898</v>
      </c>
      <c r="B649">
        <v>0.435</v>
      </c>
      <c r="C649">
        <v>0.52070000000000005</v>
      </c>
      <c r="D649">
        <v>67.44</v>
      </c>
      <c r="E649">
        <v>10.516</v>
      </c>
      <c r="F649">
        <v>4</v>
      </c>
      <c r="G649" s="14" t="s">
        <v>822</v>
      </c>
      <c r="H649">
        <v>3.5026999999999999</v>
      </c>
      <c r="I649">
        <v>11</v>
      </c>
      <c r="J649">
        <v>67.419200000000004</v>
      </c>
      <c r="K649">
        <v>6</v>
      </c>
      <c r="L649">
        <v>185.9</v>
      </c>
      <c r="M649">
        <v>9999</v>
      </c>
      <c r="N649">
        <v>1</v>
      </c>
      <c r="O649">
        <v>0</v>
      </c>
    </row>
    <row r="650" spans="1:15" x14ac:dyDescent="0.25">
      <c r="A650" s="14" t="s">
        <v>899</v>
      </c>
      <c r="B650">
        <v>2.7699999999999999E-2</v>
      </c>
      <c r="C650">
        <v>3.1800000000000002E-2</v>
      </c>
      <c r="D650">
        <v>1266.75</v>
      </c>
      <c r="E650">
        <v>46.304000000000002</v>
      </c>
      <c r="F650">
        <v>4</v>
      </c>
      <c r="G650" s="14" t="s">
        <v>818</v>
      </c>
      <c r="H650">
        <v>4.2088000000000001</v>
      </c>
      <c r="I650">
        <v>186</v>
      </c>
      <c r="J650">
        <v>1265.8039000000001</v>
      </c>
      <c r="K650">
        <v>30</v>
      </c>
      <c r="L650">
        <v>3524</v>
      </c>
      <c r="M650">
        <v>9999</v>
      </c>
      <c r="N650">
        <v>1</v>
      </c>
      <c r="O650">
        <v>0</v>
      </c>
    </row>
    <row r="651" spans="1:15" x14ac:dyDescent="0.25">
      <c r="A651" s="14" t="s">
        <v>900</v>
      </c>
      <c r="B651">
        <v>0.16589999999999999</v>
      </c>
      <c r="C651">
        <v>0.1988</v>
      </c>
      <c r="D651">
        <v>177.35</v>
      </c>
      <c r="E651">
        <v>17.247</v>
      </c>
      <c r="F651">
        <v>4</v>
      </c>
      <c r="G651" s="14" t="s">
        <v>814</v>
      </c>
      <c r="H651">
        <v>3.4468000000000001</v>
      </c>
      <c r="I651">
        <v>28</v>
      </c>
      <c r="J651">
        <v>177.29</v>
      </c>
      <c r="K651">
        <v>12</v>
      </c>
      <c r="L651">
        <v>488.7</v>
      </c>
      <c r="M651">
        <v>9999</v>
      </c>
      <c r="N651">
        <v>1</v>
      </c>
      <c r="O651">
        <v>0</v>
      </c>
    </row>
    <row r="652" spans="1:15" x14ac:dyDescent="0.25">
      <c r="A652" s="14" t="s">
        <v>901</v>
      </c>
      <c r="B652">
        <v>3.2599999999999997E-2</v>
      </c>
      <c r="C652">
        <v>3.78E-2</v>
      </c>
      <c r="D652">
        <v>1013.4</v>
      </c>
      <c r="E652">
        <v>41.402000000000001</v>
      </c>
      <c r="F652">
        <v>4</v>
      </c>
      <c r="G652" s="14" t="s">
        <v>820</v>
      </c>
      <c r="H652">
        <v>4.5998999999999999</v>
      </c>
      <c r="I652">
        <v>152</v>
      </c>
      <c r="J652">
        <v>1013.5463999999999</v>
      </c>
      <c r="K652">
        <v>24</v>
      </c>
      <c r="L652">
        <v>2791.8</v>
      </c>
      <c r="M652">
        <v>9999</v>
      </c>
      <c r="N652">
        <v>1</v>
      </c>
      <c r="O652">
        <v>0</v>
      </c>
    </row>
    <row r="653" spans="1:15" x14ac:dyDescent="0.25">
      <c r="A653" s="14" t="s">
        <v>902</v>
      </c>
      <c r="B653">
        <v>0.3286</v>
      </c>
      <c r="C653">
        <v>0.34200000000000003</v>
      </c>
      <c r="D653">
        <v>105.2</v>
      </c>
      <c r="E653">
        <v>13.183</v>
      </c>
      <c r="F653">
        <v>4</v>
      </c>
      <c r="G653" s="14" t="s">
        <v>822</v>
      </c>
      <c r="H653">
        <v>4.3891</v>
      </c>
      <c r="I653">
        <v>16</v>
      </c>
      <c r="J653">
        <v>106.19329999999999</v>
      </c>
      <c r="K653">
        <v>7</v>
      </c>
      <c r="L653">
        <v>290</v>
      </c>
      <c r="M653">
        <v>9999</v>
      </c>
      <c r="N653">
        <v>1</v>
      </c>
      <c r="O653">
        <v>0</v>
      </c>
    </row>
    <row r="654" spans="1:15" x14ac:dyDescent="0.25">
      <c r="A654" s="14" t="s">
        <v>903</v>
      </c>
      <c r="B654">
        <v>8.2600000000000007E-2</v>
      </c>
      <c r="C654">
        <v>9.8199999999999996E-2</v>
      </c>
      <c r="D654">
        <v>362.54</v>
      </c>
      <c r="E654">
        <v>24.765000000000001</v>
      </c>
      <c r="F654">
        <v>4</v>
      </c>
      <c r="G654" s="14" t="s">
        <v>820</v>
      </c>
      <c r="H654">
        <v>2.7507999999999999</v>
      </c>
      <c r="I654">
        <v>58</v>
      </c>
      <c r="J654">
        <v>362.5154</v>
      </c>
      <c r="K654">
        <v>24</v>
      </c>
      <c r="L654">
        <v>999.4</v>
      </c>
      <c r="M654">
        <v>9999</v>
      </c>
      <c r="N654">
        <v>1</v>
      </c>
      <c r="O654">
        <v>0</v>
      </c>
    </row>
    <row r="655" spans="1:15" x14ac:dyDescent="0.25">
      <c r="A655" s="14" t="s">
        <v>904</v>
      </c>
      <c r="B655">
        <v>4.8000000000000001E-2</v>
      </c>
      <c r="C655">
        <v>5.6599999999999998E-2</v>
      </c>
      <c r="D655">
        <v>644.52</v>
      </c>
      <c r="E655">
        <v>33.020000000000003</v>
      </c>
      <c r="F655">
        <v>4</v>
      </c>
      <c r="G655" s="14" t="s">
        <v>820</v>
      </c>
      <c r="H655">
        <v>3.6678000000000002</v>
      </c>
      <c r="I655">
        <v>98</v>
      </c>
      <c r="J655">
        <v>644.51480000000004</v>
      </c>
      <c r="K655">
        <v>24</v>
      </c>
      <c r="L655">
        <v>1776.9</v>
      </c>
      <c r="M655">
        <v>9999</v>
      </c>
      <c r="N655">
        <v>1</v>
      </c>
      <c r="O655">
        <v>0</v>
      </c>
    </row>
    <row r="656" spans="1:15" x14ac:dyDescent="0.25">
      <c r="A656" s="14" t="s">
        <v>905</v>
      </c>
      <c r="B656">
        <v>0.28339999999999999</v>
      </c>
      <c r="C656">
        <v>0.28399999999999997</v>
      </c>
      <c r="D656">
        <v>122</v>
      </c>
      <c r="E656">
        <v>14.3</v>
      </c>
      <c r="F656">
        <v>4</v>
      </c>
      <c r="G656" s="14" t="s">
        <v>822</v>
      </c>
      <c r="H656">
        <v>4.7497999999999996</v>
      </c>
      <c r="I656">
        <v>19</v>
      </c>
      <c r="J656">
        <v>123.99979999999999</v>
      </c>
      <c r="K656">
        <v>7</v>
      </c>
      <c r="L656">
        <v>340</v>
      </c>
      <c r="M656">
        <v>9999</v>
      </c>
      <c r="N656">
        <v>1</v>
      </c>
      <c r="O656">
        <v>0</v>
      </c>
    </row>
    <row r="657" spans="1:15" x14ac:dyDescent="0.25">
      <c r="A657" s="14" t="s">
        <v>906</v>
      </c>
      <c r="B657">
        <v>3.6400000000000002E-2</v>
      </c>
      <c r="C657">
        <v>4.24E-2</v>
      </c>
      <c r="D657">
        <v>886.73</v>
      </c>
      <c r="E657">
        <v>38.734999999999999</v>
      </c>
      <c r="F657">
        <v>4</v>
      </c>
      <c r="G657" s="14" t="s">
        <v>820</v>
      </c>
      <c r="H657">
        <v>4.3028000000000004</v>
      </c>
      <c r="I657">
        <v>132</v>
      </c>
      <c r="J657">
        <v>887.09500000000003</v>
      </c>
      <c r="K657">
        <v>24</v>
      </c>
      <c r="L657">
        <v>2445</v>
      </c>
      <c r="M657">
        <v>9999</v>
      </c>
      <c r="N657">
        <v>1</v>
      </c>
      <c r="O657">
        <v>0</v>
      </c>
    </row>
    <row r="658" spans="1:15" x14ac:dyDescent="0.25">
      <c r="A658" s="14" t="s">
        <v>907</v>
      </c>
      <c r="B658">
        <v>1.0176000000000001</v>
      </c>
      <c r="C658">
        <v>1.02</v>
      </c>
      <c r="D658">
        <v>33.9</v>
      </c>
      <c r="E658">
        <v>7.4930000000000003</v>
      </c>
      <c r="F658">
        <v>4</v>
      </c>
      <c r="G658" s="14" t="s">
        <v>822</v>
      </c>
      <c r="H658">
        <v>2.4994000000000001</v>
      </c>
      <c r="I658">
        <v>6</v>
      </c>
      <c r="J658">
        <v>34.387</v>
      </c>
      <c r="K658">
        <v>7</v>
      </c>
      <c r="L658">
        <v>94.3</v>
      </c>
      <c r="M658">
        <v>9999</v>
      </c>
      <c r="N658">
        <v>1</v>
      </c>
      <c r="O658">
        <v>0</v>
      </c>
    </row>
    <row r="659" spans="1:15" x14ac:dyDescent="0.25">
      <c r="A659" s="14" t="s">
        <v>908</v>
      </c>
      <c r="B659">
        <v>2.2200000000000001E-2</v>
      </c>
      <c r="C659">
        <v>2.5000000000000001E-2</v>
      </c>
      <c r="D659">
        <v>1773.45</v>
      </c>
      <c r="E659">
        <v>54.813000000000002</v>
      </c>
      <c r="F659">
        <v>4</v>
      </c>
      <c r="G659" s="14" t="s">
        <v>858</v>
      </c>
      <c r="H659">
        <v>4.2164000000000001</v>
      </c>
      <c r="I659">
        <v>261</v>
      </c>
      <c r="J659">
        <v>1773.5447999999999</v>
      </c>
      <c r="K659">
        <v>36</v>
      </c>
      <c r="L659">
        <v>4985.3</v>
      </c>
      <c r="M659">
        <v>9999</v>
      </c>
      <c r="N659">
        <v>1</v>
      </c>
      <c r="O659">
        <v>0</v>
      </c>
    </row>
    <row r="660" spans="1:15" x14ac:dyDescent="0.25">
      <c r="A660" s="14" t="s">
        <v>909</v>
      </c>
      <c r="B660">
        <v>0.218</v>
      </c>
      <c r="C660">
        <v>0.26090000000000002</v>
      </c>
      <c r="D660">
        <v>134.88</v>
      </c>
      <c r="E660">
        <v>17.221</v>
      </c>
      <c r="F660">
        <v>4</v>
      </c>
      <c r="G660" s="14" t="s">
        <v>822</v>
      </c>
      <c r="H660">
        <v>3.5026999999999999</v>
      </c>
      <c r="I660">
        <v>22</v>
      </c>
      <c r="J660">
        <v>134.83840000000001</v>
      </c>
      <c r="K660">
        <v>6</v>
      </c>
      <c r="L660">
        <v>371.7</v>
      </c>
      <c r="M660">
        <v>9999</v>
      </c>
      <c r="N660">
        <v>1</v>
      </c>
      <c r="O660">
        <v>0</v>
      </c>
    </row>
    <row r="661" spans="1:15" x14ac:dyDescent="0.25">
      <c r="A661" s="14" t="s">
        <v>910</v>
      </c>
      <c r="B661">
        <v>0.105</v>
      </c>
      <c r="C661">
        <v>0.1255</v>
      </c>
      <c r="D661">
        <v>281.98</v>
      </c>
      <c r="E661">
        <v>21.792999999999999</v>
      </c>
      <c r="F661">
        <v>4</v>
      </c>
      <c r="G661" s="14" t="s">
        <v>833</v>
      </c>
      <c r="H661">
        <v>3.1139999999999999</v>
      </c>
      <c r="I661">
        <v>44</v>
      </c>
      <c r="J661">
        <v>281.80590000000001</v>
      </c>
      <c r="K661">
        <v>18</v>
      </c>
      <c r="L661">
        <v>776.8</v>
      </c>
      <c r="M661">
        <v>9999</v>
      </c>
      <c r="N661">
        <v>1</v>
      </c>
      <c r="O661">
        <v>0</v>
      </c>
    </row>
    <row r="662" spans="1:15" x14ac:dyDescent="0.25">
      <c r="A662" s="14" t="s">
        <v>911</v>
      </c>
      <c r="B662">
        <v>0.2175</v>
      </c>
      <c r="C662">
        <v>0.26040000000000002</v>
      </c>
      <c r="D662">
        <v>135.19</v>
      </c>
      <c r="E662">
        <v>15.061999999999999</v>
      </c>
      <c r="F662">
        <v>4</v>
      </c>
      <c r="G662" s="14" t="s">
        <v>814</v>
      </c>
      <c r="H662">
        <v>3.0099</v>
      </c>
      <c r="I662">
        <v>22</v>
      </c>
      <c r="J662">
        <v>135.161</v>
      </c>
      <c r="K662">
        <v>12</v>
      </c>
      <c r="L662">
        <v>372.6</v>
      </c>
      <c r="M662">
        <v>9999</v>
      </c>
      <c r="N662">
        <v>1</v>
      </c>
      <c r="O662">
        <v>0</v>
      </c>
    </row>
    <row r="663" spans="1:15" x14ac:dyDescent="0.25">
      <c r="A663" s="14" t="s">
        <v>912</v>
      </c>
      <c r="B663">
        <v>5.8000000000000003E-2</v>
      </c>
      <c r="C663">
        <v>6.9000000000000006E-2</v>
      </c>
      <c r="D663">
        <v>523.66999999999996</v>
      </c>
      <c r="E663">
        <v>29.768999999999998</v>
      </c>
      <c r="F663">
        <v>4</v>
      </c>
      <c r="G663" s="14" t="s">
        <v>820</v>
      </c>
      <c r="H663">
        <v>3.3071000000000002</v>
      </c>
      <c r="I663">
        <v>81</v>
      </c>
      <c r="J663">
        <v>523.99900000000002</v>
      </c>
      <c r="K663">
        <v>24</v>
      </c>
      <c r="L663">
        <v>1444.4</v>
      </c>
      <c r="M663">
        <v>9999</v>
      </c>
      <c r="N663">
        <v>1</v>
      </c>
      <c r="O663">
        <v>0</v>
      </c>
    </row>
    <row r="664" spans="1:15" x14ac:dyDescent="0.25">
      <c r="A664" s="14" t="s">
        <v>913</v>
      </c>
      <c r="B664">
        <v>0.42499999999999999</v>
      </c>
      <c r="C664">
        <v>9999</v>
      </c>
      <c r="D664">
        <v>78.540000000000006</v>
      </c>
      <c r="E664">
        <v>11.353999999999999</v>
      </c>
      <c r="F664">
        <v>5</v>
      </c>
      <c r="G664" s="14" t="s">
        <v>822</v>
      </c>
      <c r="H664">
        <v>3.7846000000000002</v>
      </c>
      <c r="I664">
        <v>19</v>
      </c>
      <c r="J664">
        <v>78.774000000000001</v>
      </c>
      <c r="K664">
        <v>6</v>
      </c>
      <c r="L664">
        <v>217.1</v>
      </c>
      <c r="M664">
        <v>9999</v>
      </c>
      <c r="N664">
        <v>1</v>
      </c>
      <c r="O664">
        <v>0</v>
      </c>
    </row>
    <row r="665" spans="1:15" x14ac:dyDescent="0.25">
      <c r="A665" s="14" t="s">
        <v>914</v>
      </c>
      <c r="B665">
        <v>0.53559999999999997</v>
      </c>
      <c r="C665">
        <v>9999</v>
      </c>
      <c r="D665">
        <v>62.32</v>
      </c>
      <c r="E665">
        <v>10.109</v>
      </c>
      <c r="F665">
        <v>5</v>
      </c>
      <c r="G665" s="14" t="s">
        <v>822</v>
      </c>
      <c r="H665">
        <v>3.3706</v>
      </c>
      <c r="I665">
        <v>15</v>
      </c>
      <c r="J665">
        <v>62.451500000000003</v>
      </c>
      <c r="K665">
        <v>6</v>
      </c>
      <c r="L665">
        <v>172.2</v>
      </c>
      <c r="M665">
        <v>9999</v>
      </c>
      <c r="N665">
        <v>1</v>
      </c>
      <c r="O665">
        <v>0</v>
      </c>
    </row>
    <row r="666" spans="1:15" x14ac:dyDescent="0.25">
      <c r="A666" s="14" t="s">
        <v>915</v>
      </c>
      <c r="B666">
        <v>0.2349</v>
      </c>
      <c r="C666">
        <v>9999</v>
      </c>
      <c r="D666">
        <v>142.38</v>
      </c>
      <c r="E666">
        <v>15.443</v>
      </c>
      <c r="F666">
        <v>5</v>
      </c>
      <c r="G666" s="14" t="s">
        <v>814</v>
      </c>
      <c r="H666">
        <v>3.0937000000000001</v>
      </c>
      <c r="I666">
        <v>34</v>
      </c>
      <c r="J666">
        <v>142.5804</v>
      </c>
      <c r="K666">
        <v>12</v>
      </c>
      <c r="L666">
        <v>393.2</v>
      </c>
      <c r="M666">
        <v>9999</v>
      </c>
      <c r="N666">
        <v>1</v>
      </c>
      <c r="O666">
        <v>0</v>
      </c>
    </row>
    <row r="667" spans="1:15" x14ac:dyDescent="0.25">
      <c r="A667" s="14" t="s">
        <v>916</v>
      </c>
      <c r="B667">
        <v>0.33800000000000002</v>
      </c>
      <c r="C667">
        <v>9999</v>
      </c>
      <c r="D667">
        <v>99.31</v>
      </c>
      <c r="E667">
        <v>12.750999999999999</v>
      </c>
      <c r="F667">
        <v>5</v>
      </c>
      <c r="G667" s="14" t="s">
        <v>822</v>
      </c>
      <c r="H667">
        <v>4.2469000000000001</v>
      </c>
      <c r="I667">
        <v>22</v>
      </c>
      <c r="J667">
        <v>99.161100000000005</v>
      </c>
      <c r="K667">
        <v>6</v>
      </c>
      <c r="L667">
        <v>273.39999999999998</v>
      </c>
      <c r="M667">
        <v>9999</v>
      </c>
      <c r="N667">
        <v>1</v>
      </c>
      <c r="O667">
        <v>0</v>
      </c>
    </row>
    <row r="668" spans="1:15" x14ac:dyDescent="0.25">
      <c r="A668" s="14" t="s">
        <v>917</v>
      </c>
      <c r="B668">
        <v>0.85129999999999995</v>
      </c>
      <c r="C668">
        <v>9999</v>
      </c>
      <c r="D668">
        <v>39.020000000000003</v>
      </c>
      <c r="E668">
        <v>8.0259999999999998</v>
      </c>
      <c r="F668">
        <v>5</v>
      </c>
      <c r="G668" s="14" t="s">
        <v>822</v>
      </c>
      <c r="H668">
        <v>2.6720999999999999</v>
      </c>
      <c r="I668">
        <v>10</v>
      </c>
      <c r="J668">
        <v>39.225700000000003</v>
      </c>
      <c r="K668">
        <v>6</v>
      </c>
      <c r="L668">
        <v>108.2</v>
      </c>
      <c r="M668">
        <v>9999</v>
      </c>
      <c r="N668">
        <v>1</v>
      </c>
      <c r="O668">
        <v>0</v>
      </c>
    </row>
    <row r="669" spans="1:15" x14ac:dyDescent="0.25">
      <c r="A669" s="14" t="s">
        <v>918</v>
      </c>
      <c r="B669">
        <v>0.13170000000000001</v>
      </c>
      <c r="C669">
        <v>9999</v>
      </c>
      <c r="D669">
        <v>255.38</v>
      </c>
      <c r="E669">
        <v>20.675999999999998</v>
      </c>
      <c r="F669">
        <v>5</v>
      </c>
      <c r="G669" s="14" t="s">
        <v>814</v>
      </c>
      <c r="H669">
        <v>4.1351000000000004</v>
      </c>
      <c r="I669">
        <v>56</v>
      </c>
      <c r="J669">
        <v>255.16079999999999</v>
      </c>
      <c r="K669">
        <v>12</v>
      </c>
      <c r="L669">
        <v>703.5</v>
      </c>
      <c r="M669">
        <v>9999</v>
      </c>
      <c r="N669">
        <v>1</v>
      </c>
      <c r="O669">
        <v>0</v>
      </c>
    </row>
    <row r="670" spans="1:15" x14ac:dyDescent="0.25">
      <c r="A670" s="14" t="s">
        <v>919</v>
      </c>
      <c r="B670">
        <v>0.1193</v>
      </c>
      <c r="C670">
        <v>9999</v>
      </c>
      <c r="D670">
        <v>283.25</v>
      </c>
      <c r="E670">
        <v>21.792999999999999</v>
      </c>
      <c r="F670">
        <v>5</v>
      </c>
      <c r="G670" s="14" t="s">
        <v>814</v>
      </c>
      <c r="H670">
        <v>4.3586</v>
      </c>
      <c r="I670">
        <v>62</v>
      </c>
      <c r="J670">
        <v>283.48329999999999</v>
      </c>
      <c r="K670">
        <v>12</v>
      </c>
      <c r="L670">
        <v>781.6</v>
      </c>
      <c r="M670">
        <v>9999</v>
      </c>
      <c r="N670">
        <v>1</v>
      </c>
      <c r="O670">
        <v>0</v>
      </c>
    </row>
    <row r="671" spans="1:15" x14ac:dyDescent="0.25">
      <c r="A671" s="14" t="s">
        <v>920</v>
      </c>
      <c r="B671">
        <v>0.1678</v>
      </c>
      <c r="C671">
        <v>9999</v>
      </c>
      <c r="D671">
        <v>200.15</v>
      </c>
      <c r="E671">
        <v>18.312999999999999</v>
      </c>
      <c r="F671">
        <v>5</v>
      </c>
      <c r="G671" s="14" t="s">
        <v>814</v>
      </c>
      <c r="H671">
        <v>3.6627000000000001</v>
      </c>
      <c r="I671">
        <v>47</v>
      </c>
      <c r="J671">
        <v>199.93510000000001</v>
      </c>
      <c r="K671">
        <v>12</v>
      </c>
      <c r="L671">
        <v>551.1</v>
      </c>
      <c r="M671">
        <v>9999</v>
      </c>
      <c r="N671">
        <v>1</v>
      </c>
      <c r="O671">
        <v>0</v>
      </c>
    </row>
    <row r="672" spans="1:15" x14ac:dyDescent="0.25">
      <c r="A672" s="14" t="s">
        <v>921</v>
      </c>
      <c r="B672">
        <v>0.1429</v>
      </c>
      <c r="C672">
        <v>9999</v>
      </c>
      <c r="D672">
        <v>235.62</v>
      </c>
      <c r="E672">
        <v>19.863</v>
      </c>
      <c r="F672">
        <v>5</v>
      </c>
      <c r="G672" s="14" t="s">
        <v>814</v>
      </c>
      <c r="H672">
        <v>3.9775999999999998</v>
      </c>
      <c r="I672">
        <v>54</v>
      </c>
      <c r="J672">
        <v>235.80600000000001</v>
      </c>
      <c r="K672">
        <v>12</v>
      </c>
      <c r="L672">
        <v>650.20000000000005</v>
      </c>
      <c r="M672">
        <v>9999</v>
      </c>
      <c r="N672">
        <v>1</v>
      </c>
      <c r="O672">
        <v>0</v>
      </c>
    </row>
    <row r="673" spans="1:15" x14ac:dyDescent="0.25">
      <c r="A673" s="14" t="s">
        <v>922</v>
      </c>
      <c r="B673">
        <v>2.1562000000000001</v>
      </c>
      <c r="C673">
        <v>9999</v>
      </c>
      <c r="D673">
        <v>15.71</v>
      </c>
      <c r="E673">
        <v>5.0289999999999999</v>
      </c>
      <c r="F673">
        <v>5</v>
      </c>
      <c r="G673" s="14" t="s">
        <v>822</v>
      </c>
      <c r="H673">
        <v>1.6789000000000001</v>
      </c>
      <c r="I673">
        <v>4</v>
      </c>
      <c r="J673">
        <v>15.4838</v>
      </c>
      <c r="K673">
        <v>6</v>
      </c>
      <c r="L673">
        <v>42.7</v>
      </c>
      <c r="M673">
        <v>9999</v>
      </c>
      <c r="N673">
        <v>1</v>
      </c>
      <c r="O673">
        <v>0</v>
      </c>
    </row>
    <row r="674" spans="1:15" x14ac:dyDescent="0.25">
      <c r="A674" s="14" t="s">
        <v>923</v>
      </c>
      <c r="B674">
        <v>0.21190000000000001</v>
      </c>
      <c r="C674">
        <v>9999</v>
      </c>
      <c r="D674">
        <v>158.6</v>
      </c>
      <c r="E674">
        <v>16.306999999999999</v>
      </c>
      <c r="F674">
        <v>5</v>
      </c>
      <c r="G674" s="14" t="s">
        <v>814</v>
      </c>
      <c r="H674">
        <v>3.2614000000000001</v>
      </c>
      <c r="I674">
        <v>38</v>
      </c>
      <c r="J674">
        <v>158.4513</v>
      </c>
      <c r="K674">
        <v>12</v>
      </c>
      <c r="L674">
        <v>436.9</v>
      </c>
      <c r="M674">
        <v>9999</v>
      </c>
      <c r="N674">
        <v>1</v>
      </c>
      <c r="O674">
        <v>0</v>
      </c>
    </row>
    <row r="675" spans="1:15" x14ac:dyDescent="0.25">
      <c r="A675" s="14" t="s">
        <v>924</v>
      </c>
      <c r="B675">
        <v>1.3546</v>
      </c>
      <c r="C675">
        <v>9999</v>
      </c>
      <c r="D675">
        <v>24.83</v>
      </c>
      <c r="E675">
        <v>6.35</v>
      </c>
      <c r="F675">
        <v>5</v>
      </c>
      <c r="G675" s="14" t="s">
        <v>822</v>
      </c>
      <c r="H675">
        <v>2.1183999999999998</v>
      </c>
      <c r="I675">
        <v>6</v>
      </c>
      <c r="J675">
        <v>24.645099999999999</v>
      </c>
      <c r="K675">
        <v>6</v>
      </c>
      <c r="L675">
        <v>68</v>
      </c>
      <c r="M675">
        <v>9999</v>
      </c>
      <c r="N675">
        <v>1</v>
      </c>
      <c r="O675">
        <v>0</v>
      </c>
    </row>
    <row r="676" spans="1:15" x14ac:dyDescent="0.25">
      <c r="A676" s="14" t="s">
        <v>925</v>
      </c>
      <c r="B676">
        <v>7.2700000000000001E-2</v>
      </c>
      <c r="C676">
        <v>9999</v>
      </c>
      <c r="D676">
        <v>469.71</v>
      </c>
      <c r="E676">
        <v>28.143000000000001</v>
      </c>
      <c r="F676">
        <v>5</v>
      </c>
      <c r="G676" s="14" t="s">
        <v>833</v>
      </c>
      <c r="H676">
        <v>4.0208000000000004</v>
      </c>
      <c r="I676">
        <v>106</v>
      </c>
      <c r="J676">
        <v>469.80549999999999</v>
      </c>
      <c r="K676">
        <v>18</v>
      </c>
      <c r="L676">
        <v>1295.3</v>
      </c>
      <c r="M676">
        <v>9999</v>
      </c>
      <c r="N676">
        <v>1</v>
      </c>
      <c r="O676">
        <v>0</v>
      </c>
    </row>
    <row r="677" spans="1:15" x14ac:dyDescent="0.25">
      <c r="A677" s="14" t="s">
        <v>926</v>
      </c>
      <c r="B677">
        <v>0.1137</v>
      </c>
      <c r="C677">
        <v>9999</v>
      </c>
      <c r="D677">
        <v>297.43</v>
      </c>
      <c r="E677">
        <v>22.327000000000002</v>
      </c>
      <c r="F677">
        <v>5</v>
      </c>
      <c r="G677" s="14" t="s">
        <v>814</v>
      </c>
      <c r="H677">
        <v>4.4653</v>
      </c>
      <c r="I677">
        <v>65</v>
      </c>
      <c r="J677">
        <v>297.5478</v>
      </c>
      <c r="K677">
        <v>12</v>
      </c>
      <c r="L677">
        <v>820.3</v>
      </c>
      <c r="M677">
        <v>9999</v>
      </c>
      <c r="N677">
        <v>1</v>
      </c>
      <c r="O677">
        <v>0</v>
      </c>
    </row>
    <row r="678" spans="1:15" x14ac:dyDescent="0.25">
      <c r="A678" s="14" t="s">
        <v>927</v>
      </c>
      <c r="B678">
        <v>0.18640000000000001</v>
      </c>
      <c r="C678">
        <v>9999</v>
      </c>
      <c r="D678">
        <v>179.88</v>
      </c>
      <c r="E678">
        <v>17.347999999999999</v>
      </c>
      <c r="F678">
        <v>5</v>
      </c>
      <c r="G678" s="14" t="s">
        <v>814</v>
      </c>
      <c r="H678">
        <v>3.4746999999999999</v>
      </c>
      <c r="I678">
        <v>43</v>
      </c>
      <c r="J678">
        <v>179.93510000000001</v>
      </c>
      <c r="K678">
        <v>12</v>
      </c>
      <c r="L678">
        <v>496</v>
      </c>
      <c r="M678">
        <v>9999</v>
      </c>
      <c r="N678">
        <v>1</v>
      </c>
      <c r="O678">
        <v>0</v>
      </c>
    </row>
    <row r="679" spans="1:15" x14ac:dyDescent="0.25">
      <c r="A679" s="14" t="s">
        <v>928</v>
      </c>
      <c r="B679">
        <v>0.26779999999999998</v>
      </c>
      <c r="C679">
        <v>9999</v>
      </c>
      <c r="D679">
        <v>125.15</v>
      </c>
      <c r="E679">
        <v>14.3</v>
      </c>
      <c r="F679">
        <v>5</v>
      </c>
      <c r="G679" s="14" t="s">
        <v>822</v>
      </c>
      <c r="H679">
        <v>4.7701000000000002</v>
      </c>
      <c r="I679">
        <v>28</v>
      </c>
      <c r="J679">
        <v>125.09650000000001</v>
      </c>
      <c r="K679">
        <v>6</v>
      </c>
      <c r="L679">
        <v>345</v>
      </c>
      <c r="M679">
        <v>9999</v>
      </c>
      <c r="N679">
        <v>1</v>
      </c>
      <c r="O679">
        <v>0</v>
      </c>
    </row>
    <row r="680" spans="1:15" x14ac:dyDescent="0.25">
      <c r="A680" s="14" t="s">
        <v>929</v>
      </c>
      <c r="B680">
        <v>0.1578</v>
      </c>
      <c r="C680">
        <v>9999</v>
      </c>
      <c r="D680">
        <v>212.81</v>
      </c>
      <c r="E680">
        <v>18.872</v>
      </c>
      <c r="F680">
        <v>5</v>
      </c>
      <c r="G680" s="14" t="s">
        <v>814</v>
      </c>
      <c r="H680">
        <v>3.7744</v>
      </c>
      <c r="I680">
        <v>50</v>
      </c>
      <c r="J680">
        <v>212.58019999999999</v>
      </c>
      <c r="K680">
        <v>12</v>
      </c>
      <c r="L680">
        <v>586.20000000000005</v>
      </c>
      <c r="M680">
        <v>9999</v>
      </c>
      <c r="N680">
        <v>1</v>
      </c>
      <c r="O680">
        <v>0</v>
      </c>
    </row>
    <row r="681" spans="1:15" x14ac:dyDescent="0.25">
      <c r="A681" s="14" t="s">
        <v>930</v>
      </c>
      <c r="B681">
        <v>0.10249999999999999</v>
      </c>
      <c r="C681">
        <v>9999</v>
      </c>
      <c r="D681">
        <v>330.37</v>
      </c>
      <c r="E681">
        <v>23.52</v>
      </c>
      <c r="F681">
        <v>5</v>
      </c>
      <c r="G681" s="14" t="s">
        <v>814</v>
      </c>
      <c r="H681">
        <v>4.7092000000000001</v>
      </c>
      <c r="I681">
        <v>72</v>
      </c>
      <c r="J681">
        <v>330.58</v>
      </c>
      <c r="K681">
        <v>12</v>
      </c>
      <c r="L681">
        <v>911.3</v>
      </c>
      <c r="M681">
        <v>9999</v>
      </c>
      <c r="N681">
        <v>1</v>
      </c>
      <c r="O681">
        <v>0</v>
      </c>
    </row>
    <row r="682" spans="1:15" x14ac:dyDescent="0.25">
      <c r="A682" s="14" t="s">
        <v>931</v>
      </c>
      <c r="B682">
        <v>9.0700000000000003E-2</v>
      </c>
      <c r="C682">
        <v>9999</v>
      </c>
      <c r="D682">
        <v>375.46</v>
      </c>
      <c r="E682">
        <v>25.146000000000001</v>
      </c>
      <c r="F682">
        <v>5</v>
      </c>
      <c r="G682" s="14" t="s">
        <v>833</v>
      </c>
      <c r="H682">
        <v>3.5966</v>
      </c>
      <c r="I682">
        <v>86</v>
      </c>
      <c r="J682">
        <v>375.35410000000002</v>
      </c>
      <c r="K682">
        <v>18</v>
      </c>
      <c r="L682">
        <v>1034.9000000000001</v>
      </c>
      <c r="M682">
        <v>9999</v>
      </c>
      <c r="N682">
        <v>1</v>
      </c>
      <c r="O682">
        <v>0</v>
      </c>
    </row>
    <row r="683" spans="1:15" x14ac:dyDescent="0.25">
      <c r="A683" s="14" t="s">
        <v>932</v>
      </c>
      <c r="B683">
        <v>2.36</v>
      </c>
      <c r="C683">
        <v>2.3599000000000001</v>
      </c>
      <c r="D683">
        <v>14.3</v>
      </c>
      <c r="E683">
        <v>5.258</v>
      </c>
      <c r="F683">
        <v>6</v>
      </c>
      <c r="G683" s="14" t="s">
        <v>822</v>
      </c>
      <c r="H683">
        <v>1.7501</v>
      </c>
      <c r="I683">
        <v>5</v>
      </c>
      <c r="J683">
        <v>16.838699999999999</v>
      </c>
      <c r="K683">
        <v>6</v>
      </c>
      <c r="L683">
        <v>46.1</v>
      </c>
      <c r="M683">
        <v>9999</v>
      </c>
      <c r="N683">
        <v>1</v>
      </c>
      <c r="O683">
        <v>0</v>
      </c>
    </row>
    <row r="684" spans="1:15" x14ac:dyDescent="0.25">
      <c r="A684" s="14" t="s">
        <v>933</v>
      </c>
      <c r="B684">
        <v>0.54559999999999997</v>
      </c>
      <c r="C684">
        <v>0.63880000000000003</v>
      </c>
      <c r="D684">
        <v>62.32</v>
      </c>
      <c r="E684">
        <v>10.109</v>
      </c>
      <c r="F684">
        <v>6</v>
      </c>
      <c r="G684" s="14" t="s">
        <v>822</v>
      </c>
      <c r="H684">
        <v>3.3706</v>
      </c>
      <c r="I684">
        <v>20</v>
      </c>
      <c r="J684">
        <v>62.451500000000003</v>
      </c>
      <c r="K684">
        <v>6</v>
      </c>
      <c r="L684">
        <v>172.2</v>
      </c>
      <c r="M684">
        <v>9999</v>
      </c>
      <c r="N684">
        <v>1</v>
      </c>
      <c r="O684">
        <v>0</v>
      </c>
    </row>
    <row r="685" spans="1:15" x14ac:dyDescent="0.25">
      <c r="A685" s="14" t="s">
        <v>934</v>
      </c>
      <c r="B685">
        <v>7.9299999999999995E-2</v>
      </c>
      <c r="C685">
        <v>8.0399999999999999E-2</v>
      </c>
      <c r="D685">
        <v>426.99</v>
      </c>
      <c r="E685">
        <v>29.312000000000001</v>
      </c>
      <c r="F685">
        <v>6</v>
      </c>
      <c r="G685" s="14" t="s">
        <v>820</v>
      </c>
      <c r="H685">
        <v>3.2511999999999999</v>
      </c>
      <c r="I685">
        <v>135</v>
      </c>
      <c r="J685">
        <v>505.99900000000002</v>
      </c>
      <c r="K685">
        <v>24</v>
      </c>
      <c r="L685">
        <v>1400.1</v>
      </c>
      <c r="M685">
        <v>9999</v>
      </c>
      <c r="N685">
        <v>1</v>
      </c>
      <c r="O685">
        <v>0</v>
      </c>
    </row>
    <row r="686" spans="1:15" x14ac:dyDescent="0.25">
      <c r="A686" s="14" t="s">
        <v>935</v>
      </c>
      <c r="B686">
        <v>5.9700000000000003E-2</v>
      </c>
      <c r="C686">
        <v>6.0999999999999999E-2</v>
      </c>
      <c r="D686">
        <v>568.99</v>
      </c>
      <c r="E686">
        <v>33.807000000000002</v>
      </c>
      <c r="F686">
        <v>6</v>
      </c>
      <c r="G686" s="14" t="s">
        <v>820</v>
      </c>
      <c r="H686">
        <v>3.7490000000000001</v>
      </c>
      <c r="I686">
        <v>179</v>
      </c>
      <c r="J686">
        <v>673.67610000000002</v>
      </c>
      <c r="K686">
        <v>24</v>
      </c>
      <c r="L686">
        <v>1860.1</v>
      </c>
      <c r="M686">
        <v>9999</v>
      </c>
      <c r="N686">
        <v>1</v>
      </c>
      <c r="O686">
        <v>0</v>
      </c>
    </row>
    <row r="687" spans="1:15" x14ac:dyDescent="0.25">
      <c r="A687" s="14" t="s">
        <v>936</v>
      </c>
      <c r="B687">
        <v>0.17150000000000001</v>
      </c>
      <c r="C687">
        <v>0.2001</v>
      </c>
      <c r="D687">
        <v>200.15</v>
      </c>
      <c r="E687">
        <v>18.312999999999999</v>
      </c>
      <c r="F687">
        <v>6</v>
      </c>
      <c r="G687" s="14" t="s">
        <v>814</v>
      </c>
      <c r="H687">
        <v>3.6600999999999999</v>
      </c>
      <c r="I687">
        <v>59</v>
      </c>
      <c r="J687">
        <v>199.93510000000001</v>
      </c>
      <c r="K687">
        <v>12</v>
      </c>
      <c r="L687">
        <v>551.1</v>
      </c>
      <c r="M687">
        <v>9999</v>
      </c>
      <c r="N687">
        <v>1</v>
      </c>
      <c r="O687">
        <v>0</v>
      </c>
    </row>
    <row r="688" spans="1:15" x14ac:dyDescent="0.25">
      <c r="A688" s="14" t="s">
        <v>937</v>
      </c>
      <c r="B688">
        <v>0.15340000000000001</v>
      </c>
      <c r="C688">
        <v>0.153</v>
      </c>
      <c r="D688">
        <v>221</v>
      </c>
      <c r="E688">
        <v>21.006</v>
      </c>
      <c r="F688">
        <v>6</v>
      </c>
      <c r="G688" s="14" t="s">
        <v>833</v>
      </c>
      <c r="H688">
        <v>2.9996999999999998</v>
      </c>
      <c r="I688">
        <v>73</v>
      </c>
      <c r="J688">
        <v>261.48329999999999</v>
      </c>
      <c r="K688">
        <v>18</v>
      </c>
      <c r="L688">
        <v>721</v>
      </c>
      <c r="M688">
        <v>9999</v>
      </c>
      <c r="N688">
        <v>1</v>
      </c>
      <c r="O688">
        <v>0</v>
      </c>
    </row>
    <row r="689" spans="1:15" x14ac:dyDescent="0.25">
      <c r="A689" s="14" t="s">
        <v>938</v>
      </c>
      <c r="B689">
        <v>0.10440000000000001</v>
      </c>
      <c r="C689">
        <v>0.12180000000000001</v>
      </c>
      <c r="D689">
        <v>330.37</v>
      </c>
      <c r="E689">
        <v>23.52</v>
      </c>
      <c r="F689">
        <v>6</v>
      </c>
      <c r="G689" s="14" t="s">
        <v>814</v>
      </c>
      <c r="H689">
        <v>4.7065999999999999</v>
      </c>
      <c r="I689">
        <v>97</v>
      </c>
      <c r="J689">
        <v>330.58</v>
      </c>
      <c r="K689">
        <v>12</v>
      </c>
      <c r="L689">
        <v>911.3</v>
      </c>
      <c r="M689">
        <v>9999</v>
      </c>
      <c r="N689">
        <v>1</v>
      </c>
      <c r="O689">
        <v>0</v>
      </c>
    </row>
    <row r="690" spans="1:15" x14ac:dyDescent="0.25">
      <c r="A690" s="14" t="s">
        <v>939</v>
      </c>
      <c r="B690">
        <v>0.19040000000000001</v>
      </c>
      <c r="C690">
        <v>0.19</v>
      </c>
      <c r="D690">
        <v>178</v>
      </c>
      <c r="E690">
        <v>18.795999999999999</v>
      </c>
      <c r="F690">
        <v>6</v>
      </c>
      <c r="G690" s="14" t="s">
        <v>814</v>
      </c>
      <c r="H690">
        <v>3.7490000000000001</v>
      </c>
      <c r="I690">
        <v>59</v>
      </c>
      <c r="J690">
        <v>209.80600000000001</v>
      </c>
      <c r="K690">
        <v>12</v>
      </c>
      <c r="L690">
        <v>576.1</v>
      </c>
      <c r="M690">
        <v>9999</v>
      </c>
      <c r="N690">
        <v>1</v>
      </c>
      <c r="O690">
        <v>0</v>
      </c>
    </row>
    <row r="691" spans="1:15" x14ac:dyDescent="0.25">
      <c r="A691" s="14" t="s">
        <v>940</v>
      </c>
      <c r="B691">
        <v>0.80379999999999996</v>
      </c>
      <c r="C691">
        <v>0.80400000000000005</v>
      </c>
      <c r="D691">
        <v>42.1</v>
      </c>
      <c r="E691">
        <v>8.9920000000000009</v>
      </c>
      <c r="F691">
        <v>6</v>
      </c>
      <c r="G691" s="14" t="s">
        <v>822</v>
      </c>
      <c r="H691">
        <v>2.9996999999999998</v>
      </c>
      <c r="I691">
        <v>14</v>
      </c>
      <c r="J691">
        <v>49.483800000000002</v>
      </c>
      <c r="K691">
        <v>6</v>
      </c>
      <c r="L691">
        <v>135</v>
      </c>
      <c r="M691">
        <v>9999</v>
      </c>
      <c r="N691">
        <v>1</v>
      </c>
      <c r="O691">
        <v>0</v>
      </c>
    </row>
    <row r="692" spans="1:15" x14ac:dyDescent="0.25">
      <c r="A692" s="14" t="s">
        <v>941</v>
      </c>
      <c r="B692">
        <v>0.1187</v>
      </c>
      <c r="C692">
        <v>0.12</v>
      </c>
      <c r="D692">
        <v>284.99</v>
      </c>
      <c r="E692">
        <v>23.8</v>
      </c>
      <c r="F692">
        <v>6</v>
      </c>
      <c r="G692" s="14" t="s">
        <v>814</v>
      </c>
      <c r="H692">
        <v>4.7497999999999996</v>
      </c>
      <c r="I692">
        <v>94</v>
      </c>
      <c r="J692">
        <v>336.709</v>
      </c>
      <c r="K692">
        <v>12</v>
      </c>
      <c r="L692">
        <v>924</v>
      </c>
      <c r="M692">
        <v>9999</v>
      </c>
      <c r="N692">
        <v>1</v>
      </c>
      <c r="O692">
        <v>0</v>
      </c>
    </row>
    <row r="693" spans="1:15" x14ac:dyDescent="0.25">
      <c r="A693" s="14" t="s">
        <v>942</v>
      </c>
      <c r="B693">
        <v>1.3794</v>
      </c>
      <c r="C693">
        <v>1.6155999999999999</v>
      </c>
      <c r="D693">
        <v>24.83</v>
      </c>
      <c r="E693">
        <v>6.35</v>
      </c>
      <c r="F693">
        <v>6</v>
      </c>
      <c r="G693" s="14" t="s">
        <v>822</v>
      </c>
      <c r="H693">
        <v>2.1183999999999998</v>
      </c>
      <c r="I693">
        <v>8</v>
      </c>
      <c r="J693">
        <v>24.645099999999999</v>
      </c>
      <c r="K693">
        <v>6</v>
      </c>
      <c r="L693">
        <v>68</v>
      </c>
      <c r="M693">
        <v>9999</v>
      </c>
      <c r="N693">
        <v>1</v>
      </c>
      <c r="O693">
        <v>0</v>
      </c>
    </row>
    <row r="694" spans="1:15" x14ac:dyDescent="0.25">
      <c r="A694" s="14" t="s">
        <v>943</v>
      </c>
      <c r="B694">
        <v>0.254</v>
      </c>
      <c r="C694">
        <v>0.254</v>
      </c>
      <c r="D694">
        <v>134</v>
      </c>
      <c r="E694">
        <v>16.306999999999999</v>
      </c>
      <c r="F694">
        <v>6</v>
      </c>
      <c r="G694" s="14" t="s">
        <v>814</v>
      </c>
      <c r="H694">
        <v>3.2511999999999999</v>
      </c>
      <c r="I694">
        <v>44</v>
      </c>
      <c r="J694">
        <v>157.61259999999999</v>
      </c>
      <c r="K694">
        <v>12</v>
      </c>
      <c r="L694">
        <v>433.1</v>
      </c>
      <c r="M694">
        <v>9999</v>
      </c>
      <c r="N694">
        <v>1</v>
      </c>
      <c r="O694">
        <v>0</v>
      </c>
    </row>
    <row r="695" spans="1:15" x14ac:dyDescent="0.25">
      <c r="A695" s="14" t="s">
        <v>944</v>
      </c>
      <c r="B695">
        <v>0.86990000000000001</v>
      </c>
      <c r="C695">
        <v>1.0189999999999999</v>
      </c>
      <c r="D695">
        <v>39.020000000000003</v>
      </c>
      <c r="E695">
        <v>8.0259999999999998</v>
      </c>
      <c r="F695">
        <v>6</v>
      </c>
      <c r="G695" s="14" t="s">
        <v>822</v>
      </c>
      <c r="H695">
        <v>2.6720999999999999</v>
      </c>
      <c r="I695">
        <v>12</v>
      </c>
      <c r="J695">
        <v>39.225700000000003</v>
      </c>
      <c r="K695">
        <v>6</v>
      </c>
      <c r="L695">
        <v>108.2</v>
      </c>
      <c r="M695">
        <v>9999</v>
      </c>
      <c r="N695">
        <v>1</v>
      </c>
      <c r="O695">
        <v>0</v>
      </c>
    </row>
    <row r="696" spans="1:15" x14ac:dyDescent="0.25">
      <c r="A696" s="14" t="s">
        <v>945</v>
      </c>
      <c r="B696">
        <v>1.4256</v>
      </c>
      <c r="C696">
        <v>1.43</v>
      </c>
      <c r="D696">
        <v>23.7</v>
      </c>
      <c r="E696">
        <v>6.7560000000000002</v>
      </c>
      <c r="F696">
        <v>6</v>
      </c>
      <c r="G696" s="14" t="s">
        <v>822</v>
      </c>
      <c r="H696">
        <v>2.2504</v>
      </c>
      <c r="I696">
        <v>8</v>
      </c>
      <c r="J696">
        <v>27.8064</v>
      </c>
      <c r="K696">
        <v>6</v>
      </c>
      <c r="L696">
        <v>75.900000000000006</v>
      </c>
      <c r="M696">
        <v>9999</v>
      </c>
      <c r="N696">
        <v>1</v>
      </c>
      <c r="O696">
        <v>0</v>
      </c>
    </row>
    <row r="697" spans="1:15" x14ac:dyDescent="0.25">
      <c r="A697" s="14" t="s">
        <v>946</v>
      </c>
      <c r="B697">
        <v>0.35699999999999998</v>
      </c>
      <c r="C697">
        <v>0.35699999999999998</v>
      </c>
      <c r="D697">
        <v>94.8</v>
      </c>
      <c r="E697">
        <v>13.487</v>
      </c>
      <c r="F697">
        <v>6</v>
      </c>
      <c r="G697" s="14" t="s">
        <v>822</v>
      </c>
      <c r="H697">
        <v>4.5008999999999997</v>
      </c>
      <c r="I697">
        <v>31</v>
      </c>
      <c r="J697">
        <v>111.2901</v>
      </c>
      <c r="K697">
        <v>6</v>
      </c>
      <c r="L697">
        <v>304</v>
      </c>
      <c r="M697">
        <v>9999</v>
      </c>
      <c r="N697">
        <v>1</v>
      </c>
      <c r="O697">
        <v>0</v>
      </c>
    </row>
    <row r="698" spans="1:15" x14ac:dyDescent="0.25">
      <c r="A698" s="14" t="s">
        <v>947</v>
      </c>
      <c r="B698">
        <v>1.1584000000000001</v>
      </c>
      <c r="C698">
        <v>1.1599999999999999</v>
      </c>
      <c r="D698">
        <v>29.3</v>
      </c>
      <c r="E698">
        <v>7.4930000000000003</v>
      </c>
      <c r="F698">
        <v>6</v>
      </c>
      <c r="G698" s="14" t="s">
        <v>822</v>
      </c>
      <c r="H698">
        <v>2.4994000000000001</v>
      </c>
      <c r="I698">
        <v>10</v>
      </c>
      <c r="J698">
        <v>34.387</v>
      </c>
      <c r="K698">
        <v>6</v>
      </c>
      <c r="L698">
        <v>94.3</v>
      </c>
      <c r="M698">
        <v>9999</v>
      </c>
      <c r="N698">
        <v>1</v>
      </c>
      <c r="O698">
        <v>0</v>
      </c>
    </row>
    <row r="699" spans="1:15" x14ac:dyDescent="0.25">
      <c r="A699" s="14" t="s">
        <v>948</v>
      </c>
      <c r="B699">
        <v>0.3211</v>
      </c>
      <c r="C699">
        <v>0.32100000000000001</v>
      </c>
      <c r="D699">
        <v>106</v>
      </c>
      <c r="E699">
        <v>14.3</v>
      </c>
      <c r="F699">
        <v>6</v>
      </c>
      <c r="G699" s="14" t="s">
        <v>822</v>
      </c>
      <c r="H699">
        <v>4.7497999999999996</v>
      </c>
      <c r="I699">
        <v>35</v>
      </c>
      <c r="J699">
        <v>123.99979999999999</v>
      </c>
      <c r="K699">
        <v>6</v>
      </c>
      <c r="L699">
        <v>339</v>
      </c>
      <c r="M699">
        <v>9999</v>
      </c>
      <c r="N699">
        <v>1</v>
      </c>
      <c r="O699">
        <v>0</v>
      </c>
    </row>
    <row r="700" spans="1:15" x14ac:dyDescent="0.25">
      <c r="A700" s="14" t="s">
        <v>949</v>
      </c>
      <c r="B700">
        <v>0.5151</v>
      </c>
      <c r="C700">
        <v>0.51500000000000001</v>
      </c>
      <c r="D700">
        <v>65.8</v>
      </c>
      <c r="E700">
        <v>11.303000000000001</v>
      </c>
      <c r="F700">
        <v>6</v>
      </c>
      <c r="G700" s="14" t="s">
        <v>822</v>
      </c>
      <c r="H700">
        <v>3.7490000000000001</v>
      </c>
      <c r="I700">
        <v>22</v>
      </c>
      <c r="J700">
        <v>77.290199999999999</v>
      </c>
      <c r="K700">
        <v>6</v>
      </c>
      <c r="L700">
        <v>211</v>
      </c>
      <c r="M700">
        <v>9999</v>
      </c>
      <c r="N700">
        <v>1</v>
      </c>
      <c r="O700">
        <v>0</v>
      </c>
    </row>
    <row r="701" spans="1:15" x14ac:dyDescent="0.25">
      <c r="A701" s="14" t="s">
        <v>950</v>
      </c>
      <c r="B701">
        <v>0.1454</v>
      </c>
      <c r="C701">
        <v>0.1696</v>
      </c>
      <c r="D701">
        <v>235.62</v>
      </c>
      <c r="E701">
        <v>19.863</v>
      </c>
      <c r="F701">
        <v>6</v>
      </c>
      <c r="G701" s="14" t="s">
        <v>814</v>
      </c>
      <c r="H701">
        <v>3.9750999999999999</v>
      </c>
      <c r="I701">
        <v>69</v>
      </c>
      <c r="J701">
        <v>235.80600000000001</v>
      </c>
      <c r="K701">
        <v>12</v>
      </c>
      <c r="L701">
        <v>650.20000000000005</v>
      </c>
      <c r="M701">
        <v>9999</v>
      </c>
      <c r="N701">
        <v>1</v>
      </c>
      <c r="O701">
        <v>0</v>
      </c>
    </row>
    <row r="702" spans="1:15" x14ac:dyDescent="0.25">
      <c r="A702" s="14" t="s">
        <v>951</v>
      </c>
      <c r="B702">
        <v>2.7799999999999998E-2</v>
      </c>
      <c r="C702">
        <v>3.0499999999999999E-2</v>
      </c>
      <c r="D702">
        <v>1219.98</v>
      </c>
      <c r="E702">
        <v>49.505000000000003</v>
      </c>
      <c r="F702">
        <v>6</v>
      </c>
      <c r="G702" s="14" t="s">
        <v>818</v>
      </c>
      <c r="H702">
        <v>4.5008999999999997</v>
      </c>
      <c r="I702">
        <v>384</v>
      </c>
      <c r="J702">
        <v>1447.0293999999999</v>
      </c>
      <c r="K702">
        <v>30</v>
      </c>
      <c r="L702">
        <v>4000</v>
      </c>
      <c r="M702">
        <v>9999</v>
      </c>
      <c r="N702">
        <v>1</v>
      </c>
      <c r="O702">
        <v>0</v>
      </c>
    </row>
    <row r="703" spans="1:15" x14ac:dyDescent="0.25">
      <c r="A703" s="14" t="s">
        <v>952</v>
      </c>
      <c r="B703">
        <v>0.21560000000000001</v>
      </c>
      <c r="C703">
        <v>0.25230000000000002</v>
      </c>
      <c r="D703">
        <v>158.6</v>
      </c>
      <c r="E703">
        <v>16.306999999999999</v>
      </c>
      <c r="F703">
        <v>6</v>
      </c>
      <c r="G703" s="14" t="s">
        <v>814</v>
      </c>
      <c r="H703">
        <v>3.2587999999999999</v>
      </c>
      <c r="I703">
        <v>49</v>
      </c>
      <c r="J703">
        <v>158.4513</v>
      </c>
      <c r="K703">
        <v>12</v>
      </c>
      <c r="L703">
        <v>436.9</v>
      </c>
      <c r="M703">
        <v>9999</v>
      </c>
      <c r="N703">
        <v>1</v>
      </c>
      <c r="O703">
        <v>0</v>
      </c>
    </row>
    <row r="704" spans="1:15" x14ac:dyDescent="0.25">
      <c r="A704" s="14" t="s">
        <v>953</v>
      </c>
      <c r="B704">
        <v>0.27279999999999999</v>
      </c>
      <c r="C704">
        <v>0.31940000000000002</v>
      </c>
      <c r="D704">
        <v>125.15</v>
      </c>
      <c r="E704">
        <v>14.3</v>
      </c>
      <c r="F704">
        <v>6</v>
      </c>
      <c r="G704" s="14" t="s">
        <v>822</v>
      </c>
      <c r="H704">
        <v>4.7701000000000002</v>
      </c>
      <c r="I704">
        <v>38</v>
      </c>
      <c r="J704">
        <v>125.09650000000001</v>
      </c>
      <c r="K704">
        <v>6</v>
      </c>
      <c r="L704">
        <v>345</v>
      </c>
      <c r="M704">
        <v>9999</v>
      </c>
      <c r="N704">
        <v>1</v>
      </c>
      <c r="O704">
        <v>0</v>
      </c>
    </row>
    <row r="705" spans="1:15" x14ac:dyDescent="0.25">
      <c r="A705" s="14" t="s">
        <v>954</v>
      </c>
      <c r="B705">
        <v>2.1996000000000002</v>
      </c>
      <c r="C705">
        <v>2.5724999999999998</v>
      </c>
      <c r="D705">
        <v>15.71</v>
      </c>
      <c r="E705">
        <v>5.0289999999999999</v>
      </c>
      <c r="F705">
        <v>6</v>
      </c>
      <c r="G705" s="14" t="s">
        <v>822</v>
      </c>
      <c r="H705">
        <v>1.6789000000000001</v>
      </c>
      <c r="I705">
        <v>5</v>
      </c>
      <c r="J705">
        <v>15.4838</v>
      </c>
      <c r="K705">
        <v>6</v>
      </c>
      <c r="L705">
        <v>42.7</v>
      </c>
      <c r="M705">
        <v>9999</v>
      </c>
      <c r="N705">
        <v>1</v>
      </c>
      <c r="O705">
        <v>0</v>
      </c>
    </row>
    <row r="706" spans="1:15" x14ac:dyDescent="0.25">
      <c r="A706" s="14" t="s">
        <v>955</v>
      </c>
      <c r="B706">
        <v>0.1212</v>
      </c>
      <c r="C706">
        <v>0.14169999999999999</v>
      </c>
      <c r="D706">
        <v>283.25</v>
      </c>
      <c r="E706">
        <v>21.792999999999999</v>
      </c>
      <c r="F706">
        <v>6</v>
      </c>
      <c r="G706" s="14" t="s">
        <v>814</v>
      </c>
      <c r="H706">
        <v>4.3586</v>
      </c>
      <c r="I706">
        <v>84</v>
      </c>
      <c r="J706">
        <v>283.48329999999999</v>
      </c>
      <c r="K706">
        <v>12</v>
      </c>
      <c r="L706">
        <v>781.6</v>
      </c>
      <c r="M706">
        <v>9999</v>
      </c>
      <c r="N706">
        <v>1</v>
      </c>
      <c r="O706">
        <v>0</v>
      </c>
    </row>
    <row r="707" spans="1:15" x14ac:dyDescent="0.25">
      <c r="A707" s="14" t="s">
        <v>956</v>
      </c>
      <c r="B707">
        <v>0.34420000000000001</v>
      </c>
      <c r="C707">
        <v>0.40260000000000001</v>
      </c>
      <c r="D707">
        <v>99.31</v>
      </c>
      <c r="E707">
        <v>12.750999999999999</v>
      </c>
      <c r="F707">
        <v>6</v>
      </c>
      <c r="G707" s="14" t="s">
        <v>822</v>
      </c>
      <c r="H707">
        <v>4.2469000000000001</v>
      </c>
      <c r="I707">
        <v>30</v>
      </c>
      <c r="J707">
        <v>99.161100000000005</v>
      </c>
      <c r="K707">
        <v>6</v>
      </c>
      <c r="L707">
        <v>273.39999999999998</v>
      </c>
      <c r="M707">
        <v>9999</v>
      </c>
      <c r="N707">
        <v>1</v>
      </c>
      <c r="O707">
        <v>0</v>
      </c>
    </row>
    <row r="708" spans="1:15" x14ac:dyDescent="0.25">
      <c r="A708" s="14" t="s">
        <v>957</v>
      </c>
      <c r="B708">
        <v>0.43309999999999998</v>
      </c>
      <c r="C708">
        <v>0.50700000000000001</v>
      </c>
      <c r="D708">
        <v>78.540000000000006</v>
      </c>
      <c r="E708">
        <v>11.353999999999999</v>
      </c>
      <c r="F708">
        <v>6</v>
      </c>
      <c r="G708" s="14" t="s">
        <v>822</v>
      </c>
      <c r="H708">
        <v>3.7846000000000002</v>
      </c>
      <c r="I708">
        <v>24</v>
      </c>
      <c r="J708">
        <v>78.774000000000001</v>
      </c>
      <c r="K708">
        <v>6</v>
      </c>
      <c r="L708">
        <v>217.1</v>
      </c>
      <c r="M708">
        <v>9999</v>
      </c>
      <c r="N708">
        <v>1</v>
      </c>
      <c r="O708">
        <v>0</v>
      </c>
    </row>
    <row r="709" spans="1:15" x14ac:dyDescent="0.25">
      <c r="A709" s="14" t="s">
        <v>958</v>
      </c>
      <c r="B709">
        <v>9.8100000000000007E-2</v>
      </c>
      <c r="C709">
        <v>9.9099999999999994E-2</v>
      </c>
      <c r="D709">
        <v>346</v>
      </c>
      <c r="E709">
        <v>26.289000000000001</v>
      </c>
      <c r="F709">
        <v>6</v>
      </c>
      <c r="G709" s="14" t="s">
        <v>833</v>
      </c>
      <c r="H709">
        <v>3.7490000000000001</v>
      </c>
      <c r="I709">
        <v>115</v>
      </c>
      <c r="J709">
        <v>408.70890000000003</v>
      </c>
      <c r="K709">
        <v>18</v>
      </c>
      <c r="L709">
        <v>1120</v>
      </c>
      <c r="M709">
        <v>9999</v>
      </c>
      <c r="N709">
        <v>1</v>
      </c>
      <c r="O709">
        <v>0</v>
      </c>
    </row>
    <row r="710" spans="1:15" x14ac:dyDescent="0.25">
      <c r="A710" s="14" t="s">
        <v>959</v>
      </c>
      <c r="B710">
        <v>7.3899999999999993E-2</v>
      </c>
      <c r="C710">
        <v>8.6400000000000005E-2</v>
      </c>
      <c r="D710">
        <v>469.71</v>
      </c>
      <c r="E710">
        <v>28.143000000000001</v>
      </c>
      <c r="F710">
        <v>6</v>
      </c>
      <c r="G710" s="14" t="s">
        <v>833</v>
      </c>
      <c r="H710">
        <v>4.0208000000000004</v>
      </c>
      <c r="I710">
        <v>136</v>
      </c>
      <c r="J710">
        <v>469.80549999999999</v>
      </c>
      <c r="K710">
        <v>18</v>
      </c>
      <c r="L710">
        <v>1295.3</v>
      </c>
      <c r="M710">
        <v>9999</v>
      </c>
      <c r="N710">
        <v>1</v>
      </c>
      <c r="O710">
        <v>0</v>
      </c>
    </row>
    <row r="711" spans="1:15" x14ac:dyDescent="0.25">
      <c r="A711" s="14" t="s">
        <v>960</v>
      </c>
      <c r="B711">
        <v>9.1999999999999998E-2</v>
      </c>
      <c r="C711">
        <v>0.1075</v>
      </c>
      <c r="D711">
        <v>375.46</v>
      </c>
      <c r="E711">
        <v>25.146000000000001</v>
      </c>
      <c r="F711">
        <v>6</v>
      </c>
      <c r="G711" s="14" t="s">
        <v>833</v>
      </c>
      <c r="H711">
        <v>3.5941000000000001</v>
      </c>
      <c r="I711">
        <v>109</v>
      </c>
      <c r="J711">
        <v>375.35410000000002</v>
      </c>
      <c r="K711">
        <v>18</v>
      </c>
      <c r="L711">
        <v>1034.9000000000001</v>
      </c>
      <c r="M711">
        <v>9999</v>
      </c>
      <c r="N711">
        <v>1</v>
      </c>
      <c r="O711">
        <v>0</v>
      </c>
    </row>
    <row r="712" spans="1:15" x14ac:dyDescent="0.25">
      <c r="A712" s="14" t="s">
        <v>961</v>
      </c>
      <c r="B712">
        <v>2.8899999999999999E-2</v>
      </c>
      <c r="C712">
        <v>9999</v>
      </c>
      <c r="D712">
        <v>1185.17</v>
      </c>
      <c r="E712">
        <v>44.755000000000003</v>
      </c>
      <c r="F712">
        <v>7</v>
      </c>
      <c r="G712" s="14" t="s">
        <v>430</v>
      </c>
      <c r="H712">
        <v>4.9733000000000001</v>
      </c>
      <c r="I712">
        <v>245</v>
      </c>
      <c r="J712">
        <v>1185.1588999999999</v>
      </c>
      <c r="K712">
        <v>24</v>
      </c>
      <c r="L712">
        <v>3265</v>
      </c>
      <c r="M712">
        <v>9999</v>
      </c>
      <c r="N712">
        <v>1</v>
      </c>
      <c r="O712">
        <v>0</v>
      </c>
    </row>
    <row r="713" spans="1:15" x14ac:dyDescent="0.25">
      <c r="A713" s="14" t="s">
        <v>962</v>
      </c>
      <c r="B713">
        <v>5.1799999999999999E-2</v>
      </c>
      <c r="C713">
        <v>9999</v>
      </c>
      <c r="D713">
        <v>606.52</v>
      </c>
      <c r="E713">
        <v>31.978999999999999</v>
      </c>
      <c r="F713">
        <v>7</v>
      </c>
      <c r="G713" s="14" t="s">
        <v>209</v>
      </c>
      <c r="H713">
        <v>4.5694999999999997</v>
      </c>
      <c r="I713">
        <v>117</v>
      </c>
      <c r="J713">
        <v>606.45039999999995</v>
      </c>
      <c r="K713">
        <v>18</v>
      </c>
      <c r="L713">
        <v>1672.7</v>
      </c>
      <c r="M713">
        <v>9999</v>
      </c>
      <c r="N713">
        <v>1</v>
      </c>
      <c r="O713">
        <v>0</v>
      </c>
    </row>
    <row r="714" spans="1:15" x14ac:dyDescent="0.25">
      <c r="A714" s="14" t="s">
        <v>963</v>
      </c>
      <c r="B714">
        <v>5.4100000000000002E-2</v>
      </c>
      <c r="C714">
        <v>9999</v>
      </c>
      <c r="D714">
        <v>606.52</v>
      </c>
      <c r="E714">
        <v>31.978999999999999</v>
      </c>
      <c r="F714">
        <v>7</v>
      </c>
      <c r="G714" s="14" t="s">
        <v>964</v>
      </c>
      <c r="H714">
        <v>4.5694999999999997</v>
      </c>
      <c r="I714">
        <v>144</v>
      </c>
      <c r="J714">
        <v>606.45039999999995</v>
      </c>
      <c r="K714">
        <v>18</v>
      </c>
      <c r="L714">
        <v>1672.7</v>
      </c>
      <c r="M714">
        <v>9999</v>
      </c>
      <c r="N714">
        <v>1</v>
      </c>
      <c r="O714">
        <v>0</v>
      </c>
    </row>
    <row r="715" spans="1:15" x14ac:dyDescent="0.25">
      <c r="A715" s="14" t="s">
        <v>965</v>
      </c>
      <c r="B715">
        <v>2.86E-2</v>
      </c>
      <c r="C715">
        <v>9999</v>
      </c>
      <c r="D715">
        <v>1185.17</v>
      </c>
      <c r="E715">
        <v>44.755000000000003</v>
      </c>
      <c r="F715">
        <v>7</v>
      </c>
      <c r="G715" s="14" t="s">
        <v>966</v>
      </c>
      <c r="H715">
        <v>4.9733000000000001</v>
      </c>
      <c r="I715">
        <v>230</v>
      </c>
      <c r="J715">
        <v>1185.1588999999999</v>
      </c>
      <c r="K715">
        <v>24</v>
      </c>
      <c r="L715">
        <v>3265</v>
      </c>
      <c r="M715">
        <v>9999</v>
      </c>
      <c r="N715">
        <v>1</v>
      </c>
      <c r="O715">
        <v>0</v>
      </c>
    </row>
    <row r="716" spans="1:15" x14ac:dyDescent="0.25">
      <c r="A716" s="14" t="s">
        <v>967</v>
      </c>
      <c r="B716">
        <v>2.8199999999999999E-2</v>
      </c>
      <c r="C716">
        <v>9999</v>
      </c>
      <c r="D716">
        <v>1185.17</v>
      </c>
      <c r="E716">
        <v>44.755000000000003</v>
      </c>
      <c r="F716">
        <v>7</v>
      </c>
      <c r="G716" s="14" t="s">
        <v>248</v>
      </c>
      <c r="H716">
        <v>4.9733000000000001</v>
      </c>
      <c r="I716">
        <v>205</v>
      </c>
      <c r="J716">
        <v>1185.1588999999999</v>
      </c>
      <c r="K716">
        <v>24</v>
      </c>
      <c r="L716">
        <v>3265</v>
      </c>
      <c r="M716">
        <v>9999</v>
      </c>
      <c r="N716">
        <v>1</v>
      </c>
      <c r="O716">
        <v>0</v>
      </c>
    </row>
    <row r="717" spans="1:15" x14ac:dyDescent="0.25">
      <c r="A717" s="14" t="s">
        <v>968</v>
      </c>
      <c r="B717">
        <v>4.9000000000000002E-2</v>
      </c>
      <c r="C717">
        <v>9999</v>
      </c>
      <c r="D717">
        <v>648.58000000000004</v>
      </c>
      <c r="E717">
        <v>33.070999999999998</v>
      </c>
      <c r="F717">
        <v>7</v>
      </c>
      <c r="G717" s="14" t="s">
        <v>209</v>
      </c>
      <c r="H717">
        <v>4.7244000000000002</v>
      </c>
      <c r="I717">
        <v>125</v>
      </c>
      <c r="J717">
        <v>648.38580000000002</v>
      </c>
      <c r="K717">
        <v>18</v>
      </c>
      <c r="L717">
        <v>1787.3</v>
      </c>
      <c r="M717">
        <v>9999</v>
      </c>
      <c r="N717">
        <v>1</v>
      </c>
      <c r="O717">
        <v>0</v>
      </c>
    </row>
    <row r="718" spans="1:15" x14ac:dyDescent="0.25">
      <c r="A718" s="14" t="s">
        <v>969</v>
      </c>
      <c r="B718">
        <v>5.11E-2</v>
      </c>
      <c r="C718">
        <v>9999</v>
      </c>
      <c r="D718">
        <v>648.58000000000004</v>
      </c>
      <c r="E718">
        <v>33.070999999999998</v>
      </c>
      <c r="F718">
        <v>7</v>
      </c>
      <c r="G718" s="14" t="s">
        <v>964</v>
      </c>
      <c r="H718">
        <v>4.7244000000000002</v>
      </c>
      <c r="I718">
        <v>153</v>
      </c>
      <c r="J718">
        <v>648.38580000000002</v>
      </c>
      <c r="K718">
        <v>18</v>
      </c>
      <c r="L718">
        <v>1787.3</v>
      </c>
      <c r="M718">
        <v>9999</v>
      </c>
      <c r="N718">
        <v>1</v>
      </c>
      <c r="O718">
        <v>0</v>
      </c>
    </row>
    <row r="719" spans="1:15" x14ac:dyDescent="0.25">
      <c r="A719" s="14" t="s">
        <v>970</v>
      </c>
      <c r="B719">
        <v>4.5900000000000003E-2</v>
      </c>
      <c r="C719">
        <v>9999</v>
      </c>
      <c r="D719">
        <v>690.13</v>
      </c>
      <c r="E719">
        <v>34.162999999999997</v>
      </c>
      <c r="F719">
        <v>7</v>
      </c>
      <c r="G719" s="14" t="s">
        <v>248</v>
      </c>
      <c r="H719">
        <v>3.7871000000000001</v>
      </c>
      <c r="I719">
        <v>122</v>
      </c>
      <c r="J719">
        <v>690.32119999999998</v>
      </c>
      <c r="K719">
        <v>24</v>
      </c>
      <c r="L719">
        <v>1901.9</v>
      </c>
      <c r="M719">
        <v>9999</v>
      </c>
      <c r="N719">
        <v>1</v>
      </c>
      <c r="O719">
        <v>0</v>
      </c>
    </row>
    <row r="720" spans="1:15" x14ac:dyDescent="0.25">
      <c r="A720" s="14" t="s">
        <v>971</v>
      </c>
      <c r="B720">
        <v>5.2900000000000003E-2</v>
      </c>
      <c r="C720">
        <v>9999</v>
      </c>
      <c r="D720">
        <v>606.52</v>
      </c>
      <c r="E720">
        <v>31.978999999999999</v>
      </c>
      <c r="F720">
        <v>7</v>
      </c>
      <c r="G720" s="14" t="s">
        <v>972</v>
      </c>
      <c r="H720">
        <v>4.5694999999999997</v>
      </c>
      <c r="I720">
        <v>130</v>
      </c>
      <c r="J720">
        <v>606.45039999999995</v>
      </c>
      <c r="K720">
        <v>18</v>
      </c>
      <c r="L720">
        <v>1672.7</v>
      </c>
      <c r="M720">
        <v>9999</v>
      </c>
      <c r="N720">
        <v>1</v>
      </c>
      <c r="O720">
        <v>0</v>
      </c>
    </row>
    <row r="721" spans="1:15" x14ac:dyDescent="0.25">
      <c r="A721" s="14" t="s">
        <v>973</v>
      </c>
      <c r="B721">
        <v>4.7E-2</v>
      </c>
      <c r="C721">
        <v>9999</v>
      </c>
      <c r="D721">
        <v>690.13</v>
      </c>
      <c r="E721">
        <v>34.162999999999997</v>
      </c>
      <c r="F721">
        <v>7</v>
      </c>
      <c r="G721" s="14" t="s">
        <v>430</v>
      </c>
      <c r="H721">
        <v>3.7948</v>
      </c>
      <c r="I721">
        <v>146</v>
      </c>
      <c r="J721">
        <v>690.32119999999998</v>
      </c>
      <c r="K721">
        <v>24</v>
      </c>
      <c r="L721">
        <v>1901.9</v>
      </c>
      <c r="M721">
        <v>9999</v>
      </c>
      <c r="N721">
        <v>1</v>
      </c>
      <c r="O721">
        <v>0</v>
      </c>
    </row>
    <row r="722" spans="1:15" x14ac:dyDescent="0.25">
      <c r="A722" s="14" t="s">
        <v>974</v>
      </c>
      <c r="B722">
        <v>0.05</v>
      </c>
      <c r="C722">
        <v>9999</v>
      </c>
      <c r="D722">
        <v>648.58000000000004</v>
      </c>
      <c r="E722">
        <v>33.070999999999998</v>
      </c>
      <c r="F722">
        <v>7</v>
      </c>
      <c r="G722" s="14" t="s">
        <v>972</v>
      </c>
      <c r="H722">
        <v>4.7244000000000002</v>
      </c>
      <c r="I722">
        <v>139</v>
      </c>
      <c r="J722">
        <v>648.38580000000002</v>
      </c>
      <c r="K722">
        <v>18</v>
      </c>
      <c r="L722">
        <v>1787.3</v>
      </c>
      <c r="M722">
        <v>9999</v>
      </c>
      <c r="N722">
        <v>1</v>
      </c>
      <c r="O722">
        <v>0</v>
      </c>
    </row>
    <row r="723" spans="1:15" x14ac:dyDescent="0.25">
      <c r="A723" s="14" t="s">
        <v>975</v>
      </c>
      <c r="B723">
        <v>6.7500000000000004E-2</v>
      </c>
      <c r="C723">
        <v>9999</v>
      </c>
      <c r="D723">
        <v>469.71</v>
      </c>
      <c r="E723">
        <v>28.143000000000001</v>
      </c>
      <c r="F723">
        <v>7</v>
      </c>
      <c r="G723" s="14" t="s">
        <v>972</v>
      </c>
      <c r="H723">
        <v>4.0208000000000004</v>
      </c>
      <c r="I723">
        <v>101</v>
      </c>
      <c r="J723">
        <v>469.80549999999999</v>
      </c>
      <c r="K723">
        <v>18</v>
      </c>
      <c r="L723">
        <v>1295.3</v>
      </c>
      <c r="M723">
        <v>9999</v>
      </c>
      <c r="N723">
        <v>1</v>
      </c>
      <c r="O723">
        <v>0</v>
      </c>
    </row>
    <row r="724" spans="1:15" x14ac:dyDescent="0.25">
      <c r="A724" s="14" t="s">
        <v>976</v>
      </c>
      <c r="B724">
        <v>5.2499999999999998E-2</v>
      </c>
      <c r="C724">
        <v>9999</v>
      </c>
      <c r="D724">
        <v>593.85</v>
      </c>
      <c r="E724">
        <v>31.648</v>
      </c>
      <c r="F724">
        <v>7</v>
      </c>
      <c r="G724" s="14" t="s">
        <v>977</v>
      </c>
      <c r="H724">
        <v>4.5212000000000003</v>
      </c>
      <c r="I724">
        <v>103</v>
      </c>
      <c r="J724">
        <v>593.54719999999998</v>
      </c>
      <c r="K724">
        <v>18</v>
      </c>
      <c r="L724">
        <v>1637</v>
      </c>
      <c r="M724">
        <v>9999</v>
      </c>
      <c r="N724">
        <v>1</v>
      </c>
      <c r="O724">
        <v>0</v>
      </c>
    </row>
    <row r="725" spans="1:15" x14ac:dyDescent="0.25">
      <c r="A725" s="14" t="s">
        <v>978</v>
      </c>
      <c r="B725">
        <v>8.5599999999999996E-2</v>
      </c>
      <c r="C725">
        <v>9999</v>
      </c>
      <c r="D725">
        <v>374.96</v>
      </c>
      <c r="E725">
        <v>25.146000000000001</v>
      </c>
      <c r="F725">
        <v>7</v>
      </c>
      <c r="G725" s="14" t="s">
        <v>964</v>
      </c>
      <c r="H725">
        <v>3.5916000000000001</v>
      </c>
      <c r="I725">
        <v>89</v>
      </c>
      <c r="J725">
        <v>374.96699999999998</v>
      </c>
      <c r="K725">
        <v>18</v>
      </c>
      <c r="L725">
        <v>1034.3</v>
      </c>
      <c r="M725">
        <v>9999</v>
      </c>
      <c r="N725">
        <v>1</v>
      </c>
      <c r="O725">
        <v>0</v>
      </c>
    </row>
    <row r="726" spans="1:15" x14ac:dyDescent="0.25">
      <c r="A726" s="14" t="s">
        <v>979</v>
      </c>
      <c r="B726">
        <v>8.3799999999999999E-2</v>
      </c>
      <c r="C726">
        <v>9999</v>
      </c>
      <c r="D726">
        <v>374.96</v>
      </c>
      <c r="E726">
        <v>25.146000000000001</v>
      </c>
      <c r="F726">
        <v>7</v>
      </c>
      <c r="G726" s="14" t="s">
        <v>972</v>
      </c>
      <c r="H726">
        <v>3.5916000000000001</v>
      </c>
      <c r="I726">
        <v>81</v>
      </c>
      <c r="J726">
        <v>374.96699999999998</v>
      </c>
      <c r="K726">
        <v>18</v>
      </c>
      <c r="L726">
        <v>1034.3</v>
      </c>
      <c r="M726">
        <v>9999</v>
      </c>
      <c r="N726">
        <v>1</v>
      </c>
      <c r="O726">
        <v>0</v>
      </c>
    </row>
    <row r="727" spans="1:15" x14ac:dyDescent="0.25">
      <c r="A727" s="14" t="s">
        <v>980</v>
      </c>
      <c r="B727">
        <v>8.1900000000000001E-2</v>
      </c>
      <c r="C727">
        <v>9999</v>
      </c>
      <c r="D727">
        <v>374.96</v>
      </c>
      <c r="E727">
        <v>25.146000000000001</v>
      </c>
      <c r="F727">
        <v>7</v>
      </c>
      <c r="G727" s="14" t="s">
        <v>209</v>
      </c>
      <c r="H727">
        <v>3.5916000000000001</v>
      </c>
      <c r="I727">
        <v>73</v>
      </c>
      <c r="J727">
        <v>374.96699999999998</v>
      </c>
      <c r="K727">
        <v>18</v>
      </c>
      <c r="L727">
        <v>1034.3</v>
      </c>
      <c r="M727">
        <v>9999</v>
      </c>
      <c r="N727">
        <v>1</v>
      </c>
      <c r="O727">
        <v>0</v>
      </c>
    </row>
    <row r="728" spans="1:15" x14ac:dyDescent="0.25">
      <c r="A728" s="14" t="s">
        <v>981</v>
      </c>
      <c r="B728">
        <v>8.0600000000000005E-2</v>
      </c>
      <c r="C728">
        <v>9999</v>
      </c>
      <c r="D728">
        <v>374.96</v>
      </c>
      <c r="E728">
        <v>25.146000000000001</v>
      </c>
      <c r="F728">
        <v>7</v>
      </c>
      <c r="G728" s="14" t="s">
        <v>977</v>
      </c>
      <c r="H728">
        <v>3.5916000000000001</v>
      </c>
      <c r="I728">
        <v>66</v>
      </c>
      <c r="J728">
        <v>374.96699999999998</v>
      </c>
      <c r="K728">
        <v>18</v>
      </c>
      <c r="L728">
        <v>1034.3</v>
      </c>
      <c r="M728">
        <v>9999</v>
      </c>
      <c r="N728">
        <v>1</v>
      </c>
      <c r="O728">
        <v>0</v>
      </c>
    </row>
    <row r="729" spans="1:15" x14ac:dyDescent="0.25">
      <c r="A729" s="14" t="s">
        <v>982</v>
      </c>
      <c r="B729">
        <v>7.4099999999999999E-2</v>
      </c>
      <c r="C729">
        <v>9999</v>
      </c>
      <c r="D729">
        <v>414.99</v>
      </c>
      <c r="E729">
        <v>26.466999999999999</v>
      </c>
      <c r="F729">
        <v>7</v>
      </c>
      <c r="G729" s="14" t="s">
        <v>209</v>
      </c>
      <c r="H729">
        <v>3.7795000000000001</v>
      </c>
      <c r="I729">
        <v>81</v>
      </c>
      <c r="J729">
        <v>469.80549999999999</v>
      </c>
      <c r="K729">
        <v>18</v>
      </c>
      <c r="L729">
        <v>1144.4000000000001</v>
      </c>
      <c r="M729">
        <v>9999</v>
      </c>
      <c r="N729">
        <v>1</v>
      </c>
      <c r="O729">
        <v>0</v>
      </c>
    </row>
    <row r="730" spans="1:15" x14ac:dyDescent="0.25">
      <c r="A730" s="14" t="s">
        <v>983</v>
      </c>
      <c r="B730">
        <v>5.7200000000000001E-2</v>
      </c>
      <c r="C730">
        <v>9999</v>
      </c>
      <c r="D730">
        <v>547.74</v>
      </c>
      <c r="E730">
        <v>30.378</v>
      </c>
      <c r="F730">
        <v>7</v>
      </c>
      <c r="G730" s="14" t="s">
        <v>209</v>
      </c>
      <c r="H730">
        <v>4.3409000000000004</v>
      </c>
      <c r="I730">
        <v>105</v>
      </c>
      <c r="J730">
        <v>547.54729999999995</v>
      </c>
      <c r="K730">
        <v>18</v>
      </c>
      <c r="L730">
        <v>1510.5</v>
      </c>
      <c r="M730">
        <v>9999</v>
      </c>
      <c r="N730">
        <v>1</v>
      </c>
      <c r="O730">
        <v>0</v>
      </c>
    </row>
    <row r="731" spans="1:15" x14ac:dyDescent="0.25">
      <c r="A731" s="14" t="s">
        <v>984</v>
      </c>
      <c r="B731">
        <v>6.9400000000000003E-2</v>
      </c>
      <c r="C731">
        <v>9999</v>
      </c>
      <c r="D731">
        <v>469.71</v>
      </c>
      <c r="E731">
        <v>28.143000000000001</v>
      </c>
      <c r="F731">
        <v>7</v>
      </c>
      <c r="G731" s="14" t="s">
        <v>964</v>
      </c>
      <c r="H731">
        <v>4.0208000000000004</v>
      </c>
      <c r="I731">
        <v>104</v>
      </c>
      <c r="J731">
        <v>469.80549999999999</v>
      </c>
      <c r="K731">
        <v>18</v>
      </c>
      <c r="L731">
        <v>1295.3</v>
      </c>
      <c r="M731">
        <v>9999</v>
      </c>
      <c r="N731">
        <v>1</v>
      </c>
      <c r="O731">
        <v>0</v>
      </c>
    </row>
    <row r="732" spans="1:15" x14ac:dyDescent="0.25">
      <c r="A732" s="14" t="s">
        <v>985</v>
      </c>
      <c r="B732">
        <v>2.98E-2</v>
      </c>
      <c r="C732">
        <v>9999</v>
      </c>
      <c r="D732">
        <v>1148.69</v>
      </c>
      <c r="E732">
        <v>44.069000000000003</v>
      </c>
      <c r="F732">
        <v>7</v>
      </c>
      <c r="G732" s="14" t="s">
        <v>430</v>
      </c>
      <c r="H732">
        <v>4.8971</v>
      </c>
      <c r="I732">
        <v>237</v>
      </c>
      <c r="J732">
        <v>1149.03</v>
      </c>
      <c r="K732">
        <v>24</v>
      </c>
      <c r="L732">
        <v>3165.3</v>
      </c>
      <c r="M732">
        <v>9999</v>
      </c>
      <c r="N732">
        <v>1</v>
      </c>
      <c r="O732">
        <v>0</v>
      </c>
    </row>
    <row r="733" spans="1:15" x14ac:dyDescent="0.25">
      <c r="A733" s="14" t="s">
        <v>986</v>
      </c>
      <c r="B733">
        <v>6.5699999999999995E-2</v>
      </c>
      <c r="C733">
        <v>9999</v>
      </c>
      <c r="D733">
        <v>469.71</v>
      </c>
      <c r="E733">
        <v>28.143000000000001</v>
      </c>
      <c r="F733">
        <v>7</v>
      </c>
      <c r="G733" s="14" t="s">
        <v>209</v>
      </c>
      <c r="H733">
        <v>4.0208000000000004</v>
      </c>
      <c r="I733">
        <v>90</v>
      </c>
      <c r="J733">
        <v>469.80549999999999</v>
      </c>
      <c r="K733">
        <v>18</v>
      </c>
      <c r="L733">
        <v>1295.3</v>
      </c>
      <c r="M733">
        <v>9999</v>
      </c>
      <c r="N733">
        <v>1</v>
      </c>
      <c r="O733">
        <v>0</v>
      </c>
    </row>
    <row r="734" spans="1:15" x14ac:dyDescent="0.25">
      <c r="A734" s="14" t="s">
        <v>987</v>
      </c>
      <c r="B734">
        <v>0.122</v>
      </c>
      <c r="C734">
        <v>9999</v>
      </c>
      <c r="D734">
        <v>255.38</v>
      </c>
      <c r="E734">
        <v>20.675999999999998</v>
      </c>
      <c r="F734">
        <v>7</v>
      </c>
      <c r="G734" s="14" t="s">
        <v>232</v>
      </c>
      <c r="H734">
        <v>4.1351000000000004</v>
      </c>
      <c r="I734">
        <v>55</v>
      </c>
      <c r="J734">
        <v>254.8382</v>
      </c>
      <c r="K734">
        <v>12</v>
      </c>
      <c r="L734">
        <v>703.9</v>
      </c>
      <c r="M734">
        <v>9999</v>
      </c>
      <c r="N734">
        <v>1</v>
      </c>
      <c r="O734">
        <v>0</v>
      </c>
    </row>
    <row r="735" spans="1:15" x14ac:dyDescent="0.25">
      <c r="A735" s="14" t="s">
        <v>988</v>
      </c>
      <c r="B735">
        <v>9.4799999999999995E-2</v>
      </c>
      <c r="C735">
        <v>9999</v>
      </c>
      <c r="D735">
        <v>330.88</v>
      </c>
      <c r="E735">
        <v>23.545999999999999</v>
      </c>
      <c r="F735">
        <v>7</v>
      </c>
      <c r="G735" s="14" t="s">
        <v>232</v>
      </c>
      <c r="H735">
        <v>4.7092000000000001</v>
      </c>
      <c r="I735">
        <v>72</v>
      </c>
      <c r="J735">
        <v>330.90260000000001</v>
      </c>
      <c r="K735">
        <v>12</v>
      </c>
      <c r="L735">
        <v>912.2</v>
      </c>
      <c r="M735">
        <v>9999</v>
      </c>
      <c r="N735">
        <v>1</v>
      </c>
      <c r="O735">
        <v>0</v>
      </c>
    </row>
    <row r="736" spans="1:15" x14ac:dyDescent="0.25">
      <c r="A736" s="14" t="s">
        <v>989</v>
      </c>
      <c r="B736">
        <v>5.5399999999999998E-2</v>
      </c>
      <c r="C736">
        <v>9999</v>
      </c>
      <c r="D736">
        <v>593.85</v>
      </c>
      <c r="E736">
        <v>31.648</v>
      </c>
      <c r="F736">
        <v>7</v>
      </c>
      <c r="G736" s="14" t="s">
        <v>964</v>
      </c>
      <c r="H736">
        <v>4.5212000000000003</v>
      </c>
      <c r="I736">
        <v>141</v>
      </c>
      <c r="J736">
        <v>593.54719999999998</v>
      </c>
      <c r="K736">
        <v>18</v>
      </c>
      <c r="L736">
        <v>1637</v>
      </c>
      <c r="M736">
        <v>9999</v>
      </c>
      <c r="N736">
        <v>1</v>
      </c>
      <c r="O736">
        <v>0</v>
      </c>
    </row>
    <row r="737" spans="1:15" x14ac:dyDescent="0.25">
      <c r="A737" s="14" t="s">
        <v>990</v>
      </c>
      <c r="B737">
        <v>5.4199999999999998E-2</v>
      </c>
      <c r="C737">
        <v>9999</v>
      </c>
      <c r="D737">
        <v>593.85</v>
      </c>
      <c r="E737">
        <v>31.648</v>
      </c>
      <c r="F737">
        <v>7</v>
      </c>
      <c r="G737" s="14" t="s">
        <v>972</v>
      </c>
      <c r="H737">
        <v>4.5212000000000003</v>
      </c>
      <c r="I737">
        <v>127</v>
      </c>
      <c r="J737">
        <v>593.54719999999998</v>
      </c>
      <c r="K737">
        <v>18</v>
      </c>
      <c r="L737">
        <v>1637</v>
      </c>
      <c r="M737">
        <v>9999</v>
      </c>
      <c r="N737">
        <v>1</v>
      </c>
      <c r="O737">
        <v>0</v>
      </c>
    </row>
    <row r="738" spans="1:15" x14ac:dyDescent="0.25">
      <c r="A738" s="14" t="s">
        <v>991</v>
      </c>
      <c r="B738">
        <v>5.3100000000000001E-2</v>
      </c>
      <c r="C738">
        <v>9999</v>
      </c>
      <c r="D738">
        <v>593.85</v>
      </c>
      <c r="E738">
        <v>31.648</v>
      </c>
      <c r="F738">
        <v>7</v>
      </c>
      <c r="G738" s="14" t="s">
        <v>209</v>
      </c>
      <c r="H738">
        <v>4.5212000000000003</v>
      </c>
      <c r="I738">
        <v>114</v>
      </c>
      <c r="J738">
        <v>593.54719999999998</v>
      </c>
      <c r="K738">
        <v>18</v>
      </c>
      <c r="L738">
        <v>1637</v>
      </c>
      <c r="M738">
        <v>9999</v>
      </c>
      <c r="N738">
        <v>1</v>
      </c>
      <c r="O738">
        <v>0</v>
      </c>
    </row>
    <row r="739" spans="1:15" x14ac:dyDescent="0.25">
      <c r="A739" s="14" t="s">
        <v>992</v>
      </c>
      <c r="B739">
        <v>7.4099999999999999E-2</v>
      </c>
      <c r="C739">
        <v>9999</v>
      </c>
      <c r="D739">
        <v>425.63</v>
      </c>
      <c r="E739">
        <v>26.797000000000001</v>
      </c>
      <c r="F739">
        <v>7</v>
      </c>
      <c r="G739" s="14" t="s">
        <v>972</v>
      </c>
      <c r="H739">
        <v>3.8277999999999999</v>
      </c>
      <c r="I739">
        <v>91</v>
      </c>
      <c r="J739">
        <v>469.80549999999999</v>
      </c>
      <c r="K739">
        <v>18</v>
      </c>
      <c r="L739">
        <v>1174.2</v>
      </c>
      <c r="M739">
        <v>9999</v>
      </c>
      <c r="N739">
        <v>1</v>
      </c>
      <c r="O739">
        <v>0</v>
      </c>
    </row>
    <row r="740" spans="1:15" x14ac:dyDescent="0.25">
      <c r="A740" s="14" t="s">
        <v>993</v>
      </c>
      <c r="B740">
        <v>6.25E-2</v>
      </c>
      <c r="C740">
        <v>9999</v>
      </c>
      <c r="D740">
        <v>518.86</v>
      </c>
      <c r="E740">
        <v>29.591000000000001</v>
      </c>
      <c r="F740">
        <v>7</v>
      </c>
      <c r="G740" s="14" t="s">
        <v>964</v>
      </c>
      <c r="H740">
        <v>4.2266000000000004</v>
      </c>
      <c r="I740">
        <v>123</v>
      </c>
      <c r="J740">
        <v>519.09569999999997</v>
      </c>
      <c r="K740">
        <v>18</v>
      </c>
      <c r="L740">
        <v>1431.2</v>
      </c>
      <c r="M740">
        <v>9999</v>
      </c>
      <c r="N740">
        <v>1</v>
      </c>
      <c r="O740">
        <v>0</v>
      </c>
    </row>
    <row r="741" spans="1:15" x14ac:dyDescent="0.25">
      <c r="A741" s="14" t="s">
        <v>994</v>
      </c>
      <c r="B741">
        <v>0.1196</v>
      </c>
      <c r="C741">
        <v>9999</v>
      </c>
      <c r="D741">
        <v>255.38</v>
      </c>
      <c r="E741">
        <v>20.675999999999998</v>
      </c>
      <c r="F741">
        <v>7</v>
      </c>
      <c r="G741" s="14" t="s">
        <v>995</v>
      </c>
      <c r="H741">
        <v>4.1351000000000004</v>
      </c>
      <c r="I741">
        <v>50</v>
      </c>
      <c r="J741">
        <v>254.8382</v>
      </c>
      <c r="K741">
        <v>12</v>
      </c>
      <c r="L741">
        <v>702.6</v>
      </c>
      <c r="M741">
        <v>9999</v>
      </c>
      <c r="N741">
        <v>1</v>
      </c>
      <c r="O741">
        <v>0</v>
      </c>
    </row>
    <row r="742" spans="1:15" x14ac:dyDescent="0.25">
      <c r="A742" s="14" t="s">
        <v>996</v>
      </c>
      <c r="B742">
        <v>5.8200000000000002E-2</v>
      </c>
      <c r="C742">
        <v>9999</v>
      </c>
      <c r="D742">
        <v>561.92999999999995</v>
      </c>
      <c r="E742">
        <v>30.785</v>
      </c>
      <c r="F742">
        <v>7</v>
      </c>
      <c r="G742" s="14" t="s">
        <v>964</v>
      </c>
      <c r="H742">
        <v>4.3967000000000001</v>
      </c>
      <c r="I742">
        <v>133</v>
      </c>
      <c r="J742">
        <v>561.93439999999998</v>
      </c>
      <c r="K742">
        <v>18</v>
      </c>
      <c r="L742">
        <v>1549.2</v>
      </c>
      <c r="M742">
        <v>9999</v>
      </c>
      <c r="N742">
        <v>1</v>
      </c>
      <c r="O742">
        <v>0</v>
      </c>
    </row>
    <row r="743" spans="1:15" x14ac:dyDescent="0.25">
      <c r="A743" s="14" t="s">
        <v>997</v>
      </c>
      <c r="B743">
        <v>5.7000000000000002E-2</v>
      </c>
      <c r="C743">
        <v>9999</v>
      </c>
      <c r="D743">
        <v>561.92999999999995</v>
      </c>
      <c r="E743">
        <v>30.785</v>
      </c>
      <c r="F743">
        <v>7</v>
      </c>
      <c r="G743" s="14" t="s">
        <v>972</v>
      </c>
      <c r="H743">
        <v>4.3967000000000001</v>
      </c>
      <c r="I743">
        <v>120</v>
      </c>
      <c r="J743">
        <v>561.93439999999998</v>
      </c>
      <c r="K743">
        <v>18</v>
      </c>
      <c r="L743">
        <v>1549.2</v>
      </c>
      <c r="M743">
        <v>9999</v>
      </c>
      <c r="N743">
        <v>1</v>
      </c>
      <c r="O743">
        <v>0</v>
      </c>
    </row>
    <row r="744" spans="1:15" x14ac:dyDescent="0.25">
      <c r="A744" s="14" t="s">
        <v>998</v>
      </c>
      <c r="B744">
        <v>5.57E-2</v>
      </c>
      <c r="C744">
        <v>9999</v>
      </c>
      <c r="D744">
        <v>561.92999999999995</v>
      </c>
      <c r="E744">
        <v>30.785</v>
      </c>
      <c r="F744">
        <v>7</v>
      </c>
      <c r="G744" s="14" t="s">
        <v>209</v>
      </c>
      <c r="H744">
        <v>4.3967000000000001</v>
      </c>
      <c r="I744">
        <v>108</v>
      </c>
      <c r="J744">
        <v>561.93439999999998</v>
      </c>
      <c r="K744">
        <v>18</v>
      </c>
      <c r="L744">
        <v>1549.2</v>
      </c>
      <c r="M744">
        <v>9999</v>
      </c>
      <c r="N744">
        <v>1</v>
      </c>
      <c r="O744">
        <v>0</v>
      </c>
    </row>
    <row r="745" spans="1:15" x14ac:dyDescent="0.25">
      <c r="A745" s="14" t="s">
        <v>999</v>
      </c>
      <c r="B745">
        <v>0.17269999999999999</v>
      </c>
      <c r="C745">
        <v>9999</v>
      </c>
      <c r="D745">
        <v>179.88</v>
      </c>
      <c r="E745">
        <v>17.347999999999999</v>
      </c>
      <c r="F745">
        <v>7</v>
      </c>
      <c r="G745" s="14" t="s">
        <v>232</v>
      </c>
      <c r="H745">
        <v>3.4722</v>
      </c>
      <c r="I745">
        <v>40</v>
      </c>
      <c r="J745">
        <v>179.93510000000001</v>
      </c>
      <c r="K745">
        <v>12</v>
      </c>
      <c r="L745">
        <v>495.6</v>
      </c>
      <c r="M745">
        <v>9999</v>
      </c>
      <c r="N745">
        <v>1</v>
      </c>
      <c r="O745">
        <v>0</v>
      </c>
    </row>
    <row r="746" spans="1:15" x14ac:dyDescent="0.25">
      <c r="A746" s="14" t="s">
        <v>1000</v>
      </c>
      <c r="B746">
        <v>0.16850000000000001</v>
      </c>
      <c r="C746">
        <v>9999</v>
      </c>
      <c r="D746">
        <v>179.88</v>
      </c>
      <c r="E746">
        <v>17.347999999999999</v>
      </c>
      <c r="F746">
        <v>7</v>
      </c>
      <c r="G746" s="14" t="s">
        <v>995</v>
      </c>
      <c r="H746">
        <v>3.4722</v>
      </c>
      <c r="I746">
        <v>36</v>
      </c>
      <c r="J746">
        <v>179.93510000000001</v>
      </c>
      <c r="K746">
        <v>12</v>
      </c>
      <c r="L746">
        <v>496</v>
      </c>
      <c r="M746">
        <v>9999</v>
      </c>
      <c r="N746">
        <v>1</v>
      </c>
      <c r="O746">
        <v>0</v>
      </c>
    </row>
    <row r="747" spans="1:15" x14ac:dyDescent="0.25">
      <c r="A747" s="14" t="s">
        <v>1001</v>
      </c>
      <c r="B747">
        <v>2.9100000000000001E-2</v>
      </c>
      <c r="C747">
        <v>9999</v>
      </c>
      <c r="D747">
        <v>1148.69</v>
      </c>
      <c r="E747">
        <v>44.069000000000003</v>
      </c>
      <c r="F747">
        <v>7</v>
      </c>
      <c r="G747" s="14" t="s">
        <v>248</v>
      </c>
      <c r="H747">
        <v>4.8971</v>
      </c>
      <c r="I747">
        <v>199</v>
      </c>
      <c r="J747">
        <v>1149.03</v>
      </c>
      <c r="K747">
        <v>24</v>
      </c>
      <c r="L747">
        <v>3165.3</v>
      </c>
      <c r="M747">
        <v>9999</v>
      </c>
      <c r="N747">
        <v>1</v>
      </c>
      <c r="O747">
        <v>0</v>
      </c>
    </row>
    <row r="748" spans="1:15" x14ac:dyDescent="0.25">
      <c r="A748" s="14" t="s">
        <v>1002</v>
      </c>
      <c r="B748">
        <v>6.13E-2</v>
      </c>
      <c r="C748">
        <v>9999</v>
      </c>
      <c r="D748">
        <v>518.86</v>
      </c>
      <c r="E748">
        <v>29.591000000000001</v>
      </c>
      <c r="F748">
        <v>7</v>
      </c>
      <c r="G748" s="14" t="s">
        <v>972</v>
      </c>
      <c r="H748">
        <v>4.2266000000000004</v>
      </c>
      <c r="I748">
        <v>111</v>
      </c>
      <c r="J748">
        <v>519.09569999999997</v>
      </c>
      <c r="K748">
        <v>18</v>
      </c>
      <c r="L748">
        <v>1431.2</v>
      </c>
      <c r="M748">
        <v>9999</v>
      </c>
      <c r="N748">
        <v>1</v>
      </c>
      <c r="O748">
        <v>0</v>
      </c>
    </row>
    <row r="749" spans="1:15" x14ac:dyDescent="0.25">
      <c r="A749" s="14" t="s">
        <v>1003</v>
      </c>
      <c r="B749">
        <v>2.9499999999999998E-2</v>
      </c>
      <c r="C749">
        <v>9999</v>
      </c>
      <c r="D749">
        <v>1148.69</v>
      </c>
      <c r="E749">
        <v>44.069000000000003</v>
      </c>
      <c r="F749">
        <v>7</v>
      </c>
      <c r="G749" s="14" t="s">
        <v>966</v>
      </c>
      <c r="H749">
        <v>4.8971</v>
      </c>
      <c r="I749">
        <v>222</v>
      </c>
      <c r="J749">
        <v>1149.03</v>
      </c>
      <c r="K749">
        <v>24</v>
      </c>
      <c r="L749">
        <v>3165.3</v>
      </c>
      <c r="M749">
        <v>9999</v>
      </c>
      <c r="N749">
        <v>1</v>
      </c>
      <c r="O749">
        <v>0</v>
      </c>
    </row>
    <row r="750" spans="1:15" x14ac:dyDescent="0.25">
      <c r="A750" s="14" t="s">
        <v>1004</v>
      </c>
      <c r="B750">
        <v>6.2E-2</v>
      </c>
      <c r="C750">
        <v>9999</v>
      </c>
      <c r="D750">
        <v>512.78</v>
      </c>
      <c r="E750">
        <v>29.413</v>
      </c>
      <c r="F750">
        <v>7</v>
      </c>
      <c r="G750" s="14" t="s">
        <v>972</v>
      </c>
      <c r="H750">
        <v>4.2012</v>
      </c>
      <c r="I750">
        <v>110</v>
      </c>
      <c r="J750">
        <v>519.09569999999997</v>
      </c>
      <c r="K750">
        <v>18</v>
      </c>
      <c r="L750">
        <v>1413.8</v>
      </c>
      <c r="M750">
        <v>9999</v>
      </c>
      <c r="N750">
        <v>1</v>
      </c>
      <c r="O750">
        <v>0</v>
      </c>
    </row>
    <row r="751" spans="1:15" x14ac:dyDescent="0.25">
      <c r="A751" s="14" t="s">
        <v>1005</v>
      </c>
      <c r="B751">
        <v>6.2799999999999995E-2</v>
      </c>
      <c r="C751">
        <v>9999</v>
      </c>
      <c r="D751">
        <v>498.09</v>
      </c>
      <c r="E751">
        <v>28.981000000000002</v>
      </c>
      <c r="F751">
        <v>7</v>
      </c>
      <c r="G751" s="14" t="s">
        <v>209</v>
      </c>
      <c r="H751">
        <v>4.1402000000000001</v>
      </c>
      <c r="I751">
        <v>96</v>
      </c>
      <c r="J751">
        <v>519.09569999999997</v>
      </c>
      <c r="K751">
        <v>18</v>
      </c>
      <c r="L751">
        <v>1373.6</v>
      </c>
      <c r="M751">
        <v>9999</v>
      </c>
      <c r="N751">
        <v>1</v>
      </c>
      <c r="O751">
        <v>0</v>
      </c>
    </row>
    <row r="752" spans="1:15" x14ac:dyDescent="0.25">
      <c r="A752" s="14" t="s">
        <v>1006</v>
      </c>
      <c r="B752">
        <v>3.8699999999999998E-2</v>
      </c>
      <c r="C752">
        <v>9999</v>
      </c>
      <c r="D752">
        <v>862.91</v>
      </c>
      <c r="E752">
        <v>38.201999999999998</v>
      </c>
      <c r="F752">
        <v>7</v>
      </c>
      <c r="G752" s="14" t="s">
        <v>430</v>
      </c>
      <c r="H752">
        <v>4.2443</v>
      </c>
      <c r="I752">
        <v>180</v>
      </c>
      <c r="J752">
        <v>863.22410000000002</v>
      </c>
      <c r="K752">
        <v>24</v>
      </c>
      <c r="L752">
        <v>2379.6</v>
      </c>
      <c r="M752">
        <v>9999</v>
      </c>
      <c r="N752">
        <v>1</v>
      </c>
      <c r="O752">
        <v>0</v>
      </c>
    </row>
    <row r="753" spans="1:15" x14ac:dyDescent="0.25">
      <c r="A753" s="14" t="s">
        <v>1007</v>
      </c>
      <c r="B753">
        <v>3.8199999999999998E-2</v>
      </c>
      <c r="C753">
        <v>9999</v>
      </c>
      <c r="D753">
        <v>862.91</v>
      </c>
      <c r="E753">
        <v>38.201999999999998</v>
      </c>
      <c r="F753">
        <v>7</v>
      </c>
      <c r="G753" s="14" t="s">
        <v>966</v>
      </c>
      <c r="H753">
        <v>4.2443</v>
      </c>
      <c r="I753">
        <v>169</v>
      </c>
      <c r="J753">
        <v>863.22410000000002</v>
      </c>
      <c r="K753">
        <v>24</v>
      </c>
      <c r="L753">
        <v>2379.6</v>
      </c>
      <c r="M753">
        <v>9999</v>
      </c>
      <c r="N753">
        <v>1</v>
      </c>
      <c r="O753">
        <v>0</v>
      </c>
    </row>
    <row r="754" spans="1:15" x14ac:dyDescent="0.25">
      <c r="A754" s="14" t="s">
        <v>1008</v>
      </c>
      <c r="B754">
        <v>3.78E-2</v>
      </c>
      <c r="C754">
        <v>9999</v>
      </c>
      <c r="D754">
        <v>862.91</v>
      </c>
      <c r="E754">
        <v>38.201999999999998</v>
      </c>
      <c r="F754">
        <v>7</v>
      </c>
      <c r="G754" s="14" t="s">
        <v>248</v>
      </c>
      <c r="H754">
        <v>4.2443</v>
      </c>
      <c r="I754">
        <v>157</v>
      </c>
      <c r="J754">
        <v>863.22410000000002</v>
      </c>
      <c r="K754">
        <v>24</v>
      </c>
      <c r="L754">
        <v>2379.6</v>
      </c>
      <c r="M754">
        <v>9999</v>
      </c>
      <c r="N754">
        <v>1</v>
      </c>
      <c r="O754">
        <v>0</v>
      </c>
    </row>
    <row r="755" spans="1:15" x14ac:dyDescent="0.25">
      <c r="A755" s="14" t="s">
        <v>1009</v>
      </c>
      <c r="B755">
        <v>9.2499999999999999E-2</v>
      </c>
      <c r="C755">
        <v>9999</v>
      </c>
      <c r="D755">
        <v>330.88</v>
      </c>
      <c r="E755">
        <v>23.545999999999999</v>
      </c>
      <c r="F755">
        <v>7</v>
      </c>
      <c r="G755" s="14" t="s">
        <v>995</v>
      </c>
      <c r="H755">
        <v>4.7092000000000001</v>
      </c>
      <c r="I755">
        <v>64</v>
      </c>
      <c r="J755">
        <v>330.90260000000001</v>
      </c>
      <c r="K755">
        <v>12</v>
      </c>
      <c r="L755">
        <v>912.2</v>
      </c>
      <c r="M755">
        <v>9999</v>
      </c>
      <c r="N755">
        <v>1</v>
      </c>
      <c r="O755">
        <v>0</v>
      </c>
    </row>
    <row r="756" spans="1:15" x14ac:dyDescent="0.25">
      <c r="A756" s="14" t="s">
        <v>1010</v>
      </c>
      <c r="B756">
        <v>0.06</v>
      </c>
      <c r="C756">
        <v>9999</v>
      </c>
      <c r="D756">
        <v>518.86</v>
      </c>
      <c r="E756">
        <v>29.591000000000001</v>
      </c>
      <c r="F756">
        <v>7</v>
      </c>
      <c r="G756" s="14" t="s">
        <v>209</v>
      </c>
      <c r="H756">
        <v>4.2266000000000004</v>
      </c>
      <c r="I756">
        <v>100</v>
      </c>
      <c r="J756">
        <v>519.09569999999997</v>
      </c>
      <c r="K756">
        <v>18</v>
      </c>
      <c r="L756">
        <v>1431.2</v>
      </c>
      <c r="M756">
        <v>9999</v>
      </c>
      <c r="N756">
        <v>1</v>
      </c>
      <c r="O756">
        <v>0</v>
      </c>
    </row>
    <row r="757" spans="1:15" x14ac:dyDescent="0.25">
      <c r="A757" s="14" t="s">
        <v>1011</v>
      </c>
      <c r="B757">
        <v>5.45E-2</v>
      </c>
      <c r="C757">
        <v>9999</v>
      </c>
      <c r="D757">
        <v>587.77</v>
      </c>
      <c r="E757">
        <v>31.495999999999999</v>
      </c>
      <c r="F757">
        <v>7</v>
      </c>
      <c r="G757" s="14" t="s">
        <v>209</v>
      </c>
      <c r="H757">
        <v>4.5008999999999997</v>
      </c>
      <c r="I757">
        <v>116</v>
      </c>
      <c r="J757">
        <v>587.99879999999996</v>
      </c>
      <c r="K757">
        <v>18</v>
      </c>
      <c r="L757">
        <v>1624</v>
      </c>
      <c r="M757">
        <v>9999</v>
      </c>
      <c r="N757">
        <v>1</v>
      </c>
      <c r="O757">
        <v>0</v>
      </c>
    </row>
    <row r="758" spans="1:15" x14ac:dyDescent="0.25">
      <c r="A758" s="14" t="s">
        <v>1012</v>
      </c>
      <c r="B758">
        <v>5.8400000000000001E-2</v>
      </c>
      <c r="C758">
        <v>9999</v>
      </c>
      <c r="D758">
        <v>547.74</v>
      </c>
      <c r="E758">
        <v>30.378</v>
      </c>
      <c r="F758">
        <v>7</v>
      </c>
      <c r="G758" s="14" t="s">
        <v>972</v>
      </c>
      <c r="H758">
        <v>4.3409000000000004</v>
      </c>
      <c r="I758">
        <v>117</v>
      </c>
      <c r="J758">
        <v>547.54729999999995</v>
      </c>
      <c r="K758">
        <v>18</v>
      </c>
      <c r="L758">
        <v>1510.5</v>
      </c>
      <c r="M758">
        <v>9999</v>
      </c>
      <c r="N758">
        <v>1</v>
      </c>
      <c r="O758">
        <v>0</v>
      </c>
    </row>
    <row r="759" spans="1:15" x14ac:dyDescent="0.25">
      <c r="A759" s="14" t="s">
        <v>1013</v>
      </c>
      <c r="B759">
        <v>5.9799999999999999E-2</v>
      </c>
      <c r="C759">
        <v>9999</v>
      </c>
      <c r="D759">
        <v>547.74</v>
      </c>
      <c r="E759">
        <v>30.378</v>
      </c>
      <c r="F759">
        <v>7</v>
      </c>
      <c r="G759" s="14" t="s">
        <v>964</v>
      </c>
      <c r="H759">
        <v>4.3409000000000004</v>
      </c>
      <c r="I759">
        <v>130</v>
      </c>
      <c r="J759">
        <v>547.54729999999995</v>
      </c>
      <c r="K759">
        <v>18</v>
      </c>
      <c r="L759">
        <v>1510.5</v>
      </c>
      <c r="M759">
        <v>9999</v>
      </c>
      <c r="N759">
        <v>1</v>
      </c>
      <c r="O759">
        <v>0</v>
      </c>
    </row>
    <row r="760" spans="1:15" x14ac:dyDescent="0.25">
      <c r="A760" s="14" t="s">
        <v>1014</v>
      </c>
      <c r="B760">
        <v>7.4800000000000005E-2</v>
      </c>
      <c r="C760">
        <v>9999</v>
      </c>
      <c r="D760">
        <v>432.72</v>
      </c>
      <c r="E760">
        <v>27</v>
      </c>
      <c r="F760">
        <v>7</v>
      </c>
      <c r="G760" s="14" t="s">
        <v>964</v>
      </c>
      <c r="H760">
        <v>3.8582999999999998</v>
      </c>
      <c r="I760">
        <v>102</v>
      </c>
      <c r="J760">
        <v>432.57979999999998</v>
      </c>
      <c r="K760">
        <v>18</v>
      </c>
      <c r="L760">
        <v>1192.5999999999999</v>
      </c>
      <c r="M760">
        <v>9999</v>
      </c>
      <c r="N760">
        <v>1</v>
      </c>
      <c r="O760">
        <v>0</v>
      </c>
    </row>
    <row r="761" spans="1:15" x14ac:dyDescent="0.25">
      <c r="A761" s="14" t="s">
        <v>1015</v>
      </c>
      <c r="B761">
        <v>7.2999999999999995E-2</v>
      </c>
      <c r="C761">
        <v>9999</v>
      </c>
      <c r="D761">
        <v>432.72</v>
      </c>
      <c r="E761">
        <v>27</v>
      </c>
      <c r="F761">
        <v>7</v>
      </c>
      <c r="G761" s="14" t="s">
        <v>972</v>
      </c>
      <c r="H761">
        <v>3.8582999999999998</v>
      </c>
      <c r="I761">
        <v>93</v>
      </c>
      <c r="J761">
        <v>432.57979999999998</v>
      </c>
      <c r="K761">
        <v>18</v>
      </c>
      <c r="L761">
        <v>1192.5999999999999</v>
      </c>
      <c r="M761">
        <v>9999</v>
      </c>
      <c r="N761">
        <v>1</v>
      </c>
      <c r="O761">
        <v>0</v>
      </c>
    </row>
    <row r="762" spans="1:15" x14ac:dyDescent="0.25">
      <c r="A762" s="14" t="s">
        <v>1016</v>
      </c>
      <c r="B762">
        <v>7.1099999999999997E-2</v>
      </c>
      <c r="C762">
        <v>9999</v>
      </c>
      <c r="D762">
        <v>432.72</v>
      </c>
      <c r="E762">
        <v>27</v>
      </c>
      <c r="F762">
        <v>7</v>
      </c>
      <c r="G762" s="14" t="s">
        <v>209</v>
      </c>
      <c r="H762">
        <v>3.8582999999999998</v>
      </c>
      <c r="I762">
        <v>83</v>
      </c>
      <c r="J762">
        <v>432.57979999999998</v>
      </c>
      <c r="K762">
        <v>18</v>
      </c>
      <c r="L762">
        <v>1192.5999999999999</v>
      </c>
      <c r="M762">
        <v>9999</v>
      </c>
      <c r="N762">
        <v>1</v>
      </c>
      <c r="O762">
        <v>0</v>
      </c>
    </row>
    <row r="763" spans="1:15" x14ac:dyDescent="0.25">
      <c r="A763" s="14" t="s">
        <v>1017</v>
      </c>
      <c r="B763">
        <v>3.3799999999999997E-2</v>
      </c>
      <c r="C763">
        <v>9999</v>
      </c>
      <c r="D763">
        <v>979.45</v>
      </c>
      <c r="E763">
        <v>40.691000000000003</v>
      </c>
      <c r="F763">
        <v>7</v>
      </c>
      <c r="G763" s="14" t="s">
        <v>248</v>
      </c>
      <c r="H763">
        <v>4.5212000000000003</v>
      </c>
      <c r="I763">
        <v>177</v>
      </c>
      <c r="J763">
        <v>979.35289999999998</v>
      </c>
      <c r="K763">
        <v>24</v>
      </c>
      <c r="L763">
        <v>2699.5</v>
      </c>
      <c r="M763">
        <v>9999</v>
      </c>
      <c r="N763">
        <v>1</v>
      </c>
      <c r="O763">
        <v>0</v>
      </c>
    </row>
    <row r="764" spans="1:15" x14ac:dyDescent="0.25">
      <c r="A764" s="14" t="s">
        <v>1018</v>
      </c>
      <c r="B764">
        <v>3.4200000000000001E-2</v>
      </c>
      <c r="C764">
        <v>9999</v>
      </c>
      <c r="D764">
        <v>979.45</v>
      </c>
      <c r="E764">
        <v>40.691000000000003</v>
      </c>
      <c r="F764">
        <v>7</v>
      </c>
      <c r="G764" s="14" t="s">
        <v>966</v>
      </c>
      <c r="H764">
        <v>4.5212000000000003</v>
      </c>
      <c r="I764">
        <v>191</v>
      </c>
      <c r="J764">
        <v>979.35289999999998</v>
      </c>
      <c r="K764">
        <v>24</v>
      </c>
      <c r="L764">
        <v>2699.5</v>
      </c>
      <c r="M764">
        <v>9999</v>
      </c>
      <c r="N764">
        <v>1</v>
      </c>
      <c r="O764">
        <v>0</v>
      </c>
    </row>
    <row r="765" spans="1:15" x14ac:dyDescent="0.25">
      <c r="A765" s="14" t="s">
        <v>1019</v>
      </c>
      <c r="B765">
        <v>3.4599999999999999E-2</v>
      </c>
      <c r="C765">
        <v>9999</v>
      </c>
      <c r="D765">
        <v>979.45</v>
      </c>
      <c r="E765">
        <v>40.691000000000003</v>
      </c>
      <c r="F765">
        <v>7</v>
      </c>
      <c r="G765" s="14" t="s">
        <v>430</v>
      </c>
      <c r="H765">
        <v>4.5212000000000003</v>
      </c>
      <c r="I765">
        <v>205</v>
      </c>
      <c r="J765">
        <v>979.35289999999998</v>
      </c>
      <c r="K765">
        <v>24</v>
      </c>
      <c r="L765">
        <v>2699.5</v>
      </c>
      <c r="M765">
        <v>9999</v>
      </c>
      <c r="N765">
        <v>1</v>
      </c>
      <c r="O765">
        <v>0</v>
      </c>
    </row>
    <row r="766" spans="1:15" x14ac:dyDescent="0.25">
      <c r="A766" s="14" t="s">
        <v>1020</v>
      </c>
      <c r="B766">
        <v>2.181</v>
      </c>
      <c r="C766">
        <v>2.5737000000000001</v>
      </c>
      <c r="D766">
        <v>39.880000000000003</v>
      </c>
      <c r="E766">
        <v>8.8650000000000002</v>
      </c>
      <c r="F766">
        <v>8</v>
      </c>
      <c r="G766" s="14" t="s">
        <v>3</v>
      </c>
      <c r="H766">
        <v>2.9540000000000002</v>
      </c>
      <c r="I766">
        <v>46</v>
      </c>
      <c r="J766">
        <v>39.870899999999999</v>
      </c>
      <c r="K766">
        <v>3</v>
      </c>
      <c r="L766">
        <v>265</v>
      </c>
      <c r="M766">
        <v>9999</v>
      </c>
      <c r="N766">
        <v>1</v>
      </c>
      <c r="O766">
        <v>0</v>
      </c>
    </row>
    <row r="767" spans="1:15" x14ac:dyDescent="0.25">
      <c r="A767" s="14" t="s">
        <v>1021</v>
      </c>
      <c r="B767">
        <v>2.4108999999999998</v>
      </c>
      <c r="C767">
        <v>2.8445999999999998</v>
      </c>
      <c r="D767">
        <v>36.840000000000003</v>
      </c>
      <c r="E767">
        <v>7.7720000000000002</v>
      </c>
      <c r="F767">
        <v>8</v>
      </c>
      <c r="G767" s="14" t="s">
        <v>822</v>
      </c>
      <c r="H767">
        <v>2.5908000000000002</v>
      </c>
      <c r="I767">
        <v>45</v>
      </c>
      <c r="J767">
        <v>36.8386</v>
      </c>
      <c r="K767">
        <v>6</v>
      </c>
      <c r="L767">
        <v>245.1</v>
      </c>
      <c r="M767">
        <v>9999</v>
      </c>
      <c r="N767">
        <v>1</v>
      </c>
      <c r="O767">
        <v>0</v>
      </c>
    </row>
    <row r="768" spans="1:15" x14ac:dyDescent="0.25">
      <c r="A768" s="14" t="s">
        <v>1022</v>
      </c>
      <c r="B768">
        <v>0.36599999999999999</v>
      </c>
      <c r="C768">
        <v>0.43190000000000001</v>
      </c>
      <c r="D768">
        <v>245.34</v>
      </c>
      <c r="E768">
        <v>20.344999999999999</v>
      </c>
      <c r="F768">
        <v>8</v>
      </c>
      <c r="G768" s="14" t="s">
        <v>833</v>
      </c>
      <c r="H768">
        <v>2.9058000000000002</v>
      </c>
      <c r="I768">
        <v>297</v>
      </c>
      <c r="J768">
        <v>245.48339999999999</v>
      </c>
      <c r="K768">
        <v>18</v>
      </c>
      <c r="L768">
        <v>1648.9</v>
      </c>
      <c r="M768">
        <v>9999</v>
      </c>
      <c r="N768">
        <v>1</v>
      </c>
      <c r="O768">
        <v>0</v>
      </c>
    </row>
    <row r="769" spans="1:15" x14ac:dyDescent="0.25">
      <c r="A769" s="14" t="s">
        <v>1023</v>
      </c>
      <c r="B769">
        <v>0.29020000000000001</v>
      </c>
      <c r="C769">
        <v>0.34239999999999998</v>
      </c>
      <c r="D769">
        <v>309.58999999999997</v>
      </c>
      <c r="E769">
        <v>22.835000000000001</v>
      </c>
      <c r="F769">
        <v>8</v>
      </c>
      <c r="G769" s="14" t="s">
        <v>833</v>
      </c>
      <c r="H769">
        <v>3.2614000000000001</v>
      </c>
      <c r="I769">
        <v>375</v>
      </c>
      <c r="J769">
        <v>309.5478</v>
      </c>
      <c r="K769">
        <v>18</v>
      </c>
      <c r="L769">
        <v>2080.4</v>
      </c>
      <c r="M769">
        <v>9999</v>
      </c>
      <c r="N769">
        <v>1</v>
      </c>
      <c r="O769">
        <v>0</v>
      </c>
    </row>
    <row r="770" spans="1:15" x14ac:dyDescent="0.25">
      <c r="A770" s="14" t="s">
        <v>1024</v>
      </c>
      <c r="B770">
        <v>0.14480000000000001</v>
      </c>
      <c r="C770">
        <v>0.1709</v>
      </c>
      <c r="D770">
        <v>390.36</v>
      </c>
      <c r="E770">
        <v>25.654</v>
      </c>
      <c r="F770">
        <v>8</v>
      </c>
      <c r="G770" s="14" t="s">
        <v>833</v>
      </c>
      <c r="H770">
        <v>3.6652</v>
      </c>
      <c r="I770">
        <v>448</v>
      </c>
      <c r="J770">
        <v>390.3218</v>
      </c>
      <c r="K770">
        <v>18</v>
      </c>
      <c r="L770">
        <v>2622.1</v>
      </c>
      <c r="M770">
        <v>9999</v>
      </c>
      <c r="N770">
        <v>1</v>
      </c>
      <c r="O770">
        <v>0</v>
      </c>
    </row>
    <row r="771" spans="1:15" x14ac:dyDescent="0.25">
      <c r="A771" s="14" t="s">
        <v>1025</v>
      </c>
      <c r="B771">
        <v>0.1827</v>
      </c>
      <c r="C771">
        <v>0.215</v>
      </c>
      <c r="D771">
        <v>492.01</v>
      </c>
      <c r="E771">
        <v>28.803999999999998</v>
      </c>
      <c r="F771">
        <v>8</v>
      </c>
      <c r="G771" s="14" t="s">
        <v>833</v>
      </c>
      <c r="H771">
        <v>4.0995999999999997</v>
      </c>
      <c r="I771">
        <v>535</v>
      </c>
      <c r="J771">
        <v>492.19260000000003</v>
      </c>
      <c r="K771">
        <v>18</v>
      </c>
      <c r="L771">
        <v>3306.7</v>
      </c>
      <c r="M771">
        <v>9999</v>
      </c>
      <c r="N771">
        <v>1</v>
      </c>
      <c r="O771">
        <v>0</v>
      </c>
    </row>
    <row r="772" spans="1:15" x14ac:dyDescent="0.25">
      <c r="A772" s="14" t="s">
        <v>1026</v>
      </c>
      <c r="B772">
        <v>0.14480000000000001</v>
      </c>
      <c r="C772">
        <v>0.1709</v>
      </c>
      <c r="D772">
        <v>620.29999999999995</v>
      </c>
      <c r="E772">
        <v>32.334000000000003</v>
      </c>
      <c r="F772">
        <v>8</v>
      </c>
      <c r="G772" s="14" t="s">
        <v>833</v>
      </c>
      <c r="H772">
        <v>4.6075999999999997</v>
      </c>
      <c r="I772">
        <v>635</v>
      </c>
      <c r="J772">
        <v>620.57939999999996</v>
      </c>
      <c r="K772">
        <v>18</v>
      </c>
      <c r="L772">
        <v>4169.8</v>
      </c>
      <c r="M772">
        <v>9999</v>
      </c>
      <c r="N772">
        <v>1</v>
      </c>
      <c r="O772">
        <v>0</v>
      </c>
    </row>
    <row r="773" spans="1:15" x14ac:dyDescent="0.25">
      <c r="A773" s="14" t="s">
        <v>1027</v>
      </c>
      <c r="B773">
        <v>0.77049999999999996</v>
      </c>
      <c r="C773">
        <v>0.90910000000000002</v>
      </c>
      <c r="D773">
        <v>117.35</v>
      </c>
      <c r="E773">
        <v>13.868</v>
      </c>
      <c r="F773">
        <v>8</v>
      </c>
      <c r="G773" s="14" t="s">
        <v>822</v>
      </c>
      <c r="H773">
        <v>4.6227999999999998</v>
      </c>
      <c r="I773">
        <v>120</v>
      </c>
      <c r="J773">
        <v>117.4191</v>
      </c>
      <c r="K773">
        <v>6</v>
      </c>
      <c r="L773">
        <v>781.1</v>
      </c>
      <c r="M773">
        <v>9999</v>
      </c>
      <c r="N773">
        <v>1</v>
      </c>
      <c r="O773">
        <v>0</v>
      </c>
    </row>
    <row r="774" spans="1:15" x14ac:dyDescent="0.25">
      <c r="A774" s="14" t="s">
        <v>1028</v>
      </c>
      <c r="B774">
        <v>0.95440000000000003</v>
      </c>
      <c r="C774">
        <v>1.1258999999999999</v>
      </c>
      <c r="D774">
        <v>93.08</v>
      </c>
      <c r="E774">
        <v>12.343999999999999</v>
      </c>
      <c r="F774">
        <v>8</v>
      </c>
      <c r="G774" s="14" t="s">
        <v>822</v>
      </c>
      <c r="H774">
        <v>4.1147999999999998</v>
      </c>
      <c r="I774">
        <v>101</v>
      </c>
      <c r="J774">
        <v>93.096599999999995</v>
      </c>
      <c r="K774">
        <v>6</v>
      </c>
      <c r="L774">
        <v>619.5</v>
      </c>
      <c r="M774">
        <v>9999</v>
      </c>
      <c r="N774">
        <v>1</v>
      </c>
      <c r="O774">
        <v>0</v>
      </c>
    </row>
    <row r="775" spans="1:15" x14ac:dyDescent="0.25">
      <c r="A775" s="14" t="s">
        <v>1029</v>
      </c>
      <c r="B775">
        <v>1.2036</v>
      </c>
      <c r="C775">
        <v>1.4205000000000001</v>
      </c>
      <c r="D775">
        <v>73.88</v>
      </c>
      <c r="E775">
        <v>10.997999999999999</v>
      </c>
      <c r="F775">
        <v>8</v>
      </c>
      <c r="G775" s="14" t="s">
        <v>822</v>
      </c>
      <c r="H775">
        <v>3.6576</v>
      </c>
      <c r="I775">
        <v>85</v>
      </c>
      <c r="J775">
        <v>73.870800000000003</v>
      </c>
      <c r="K775">
        <v>6</v>
      </c>
      <c r="L775">
        <v>491.1</v>
      </c>
      <c r="M775">
        <v>9999</v>
      </c>
      <c r="N775">
        <v>1</v>
      </c>
      <c r="O775">
        <v>0</v>
      </c>
    </row>
    <row r="776" spans="1:15" x14ac:dyDescent="0.25">
      <c r="A776" s="14" t="s">
        <v>1030</v>
      </c>
      <c r="B776">
        <v>4.3743999999999996</v>
      </c>
      <c r="C776">
        <v>5.1616999999999997</v>
      </c>
      <c r="D776">
        <v>19.91</v>
      </c>
      <c r="E776">
        <v>6.2480000000000002</v>
      </c>
      <c r="F776">
        <v>8</v>
      </c>
      <c r="G776" s="14" t="s">
        <v>3</v>
      </c>
      <c r="H776">
        <v>2.0903999999999998</v>
      </c>
      <c r="I776">
        <v>25</v>
      </c>
      <c r="J776">
        <v>19.870899999999999</v>
      </c>
      <c r="K776">
        <v>3</v>
      </c>
      <c r="L776">
        <v>132.1</v>
      </c>
      <c r="M776">
        <v>9999</v>
      </c>
      <c r="N776">
        <v>1</v>
      </c>
      <c r="O776">
        <v>0</v>
      </c>
    </row>
    <row r="777" spans="1:15" x14ac:dyDescent="0.25">
      <c r="A777" s="14" t="s">
        <v>1031</v>
      </c>
      <c r="B777">
        <v>2.7465000000000002</v>
      </c>
      <c r="C777">
        <v>3.2410999999999999</v>
      </c>
      <c r="D777">
        <v>31.67</v>
      </c>
      <c r="E777">
        <v>7.899</v>
      </c>
      <c r="F777">
        <v>8</v>
      </c>
      <c r="G777" s="14" t="s">
        <v>3</v>
      </c>
      <c r="H777">
        <v>2.6339999999999999</v>
      </c>
      <c r="I777">
        <v>38</v>
      </c>
      <c r="J777">
        <v>31.6128</v>
      </c>
      <c r="K777">
        <v>3</v>
      </c>
      <c r="L777">
        <v>210.1</v>
      </c>
      <c r="M777">
        <v>9999</v>
      </c>
      <c r="N777">
        <v>1</v>
      </c>
      <c r="O777">
        <v>0</v>
      </c>
    </row>
    <row r="778" spans="1:15" x14ac:dyDescent="0.25">
      <c r="A778" s="14" t="s">
        <v>1032</v>
      </c>
      <c r="B778">
        <v>0.46039999999999998</v>
      </c>
      <c r="C778">
        <v>0.54310000000000003</v>
      </c>
      <c r="D778">
        <v>194.67</v>
      </c>
      <c r="E778">
        <v>18.11</v>
      </c>
      <c r="F778">
        <v>8</v>
      </c>
      <c r="G778" s="14" t="s">
        <v>833</v>
      </c>
      <c r="H778">
        <v>2.5882999999999998</v>
      </c>
      <c r="I778">
        <v>236</v>
      </c>
      <c r="J778">
        <v>194.6448</v>
      </c>
      <c r="K778">
        <v>18</v>
      </c>
      <c r="L778">
        <v>1308.0999999999999</v>
      </c>
      <c r="M778">
        <v>9999</v>
      </c>
      <c r="N778">
        <v>1</v>
      </c>
      <c r="O778">
        <v>0</v>
      </c>
    </row>
    <row r="779" spans="1:15" x14ac:dyDescent="0.25">
      <c r="A779" s="14" t="s">
        <v>1033</v>
      </c>
      <c r="B779">
        <v>1.7274</v>
      </c>
      <c r="C779">
        <v>2.0381</v>
      </c>
      <c r="D779">
        <v>50.32</v>
      </c>
      <c r="E779">
        <v>9.9570000000000007</v>
      </c>
      <c r="F779">
        <v>8</v>
      </c>
      <c r="G779" s="14" t="s">
        <v>3</v>
      </c>
      <c r="H779">
        <v>3.3197999999999999</v>
      </c>
      <c r="I779">
        <v>54</v>
      </c>
      <c r="J779">
        <v>50.322499999999998</v>
      </c>
      <c r="K779">
        <v>3</v>
      </c>
      <c r="L779">
        <v>334.1</v>
      </c>
      <c r="M779">
        <v>9999</v>
      </c>
      <c r="N779">
        <v>1</v>
      </c>
      <c r="O779">
        <v>0</v>
      </c>
    </row>
    <row r="780" spans="1:15" x14ac:dyDescent="0.25">
      <c r="A780" s="14" t="s">
        <v>1034</v>
      </c>
      <c r="B780">
        <v>5.5115999999999996</v>
      </c>
      <c r="C780">
        <v>6.5038999999999998</v>
      </c>
      <c r="D780">
        <v>15.81</v>
      </c>
      <c r="E780">
        <v>5.5880000000000001</v>
      </c>
      <c r="F780">
        <v>8</v>
      </c>
      <c r="G780" s="14" t="s">
        <v>3</v>
      </c>
      <c r="H780">
        <v>1.8617999999999999</v>
      </c>
      <c r="I780">
        <v>20</v>
      </c>
      <c r="J780">
        <v>15.8064</v>
      </c>
      <c r="K780">
        <v>3</v>
      </c>
      <c r="L780">
        <v>104.8</v>
      </c>
      <c r="M780">
        <v>9999</v>
      </c>
      <c r="N780">
        <v>1</v>
      </c>
      <c r="O780">
        <v>0</v>
      </c>
    </row>
    <row r="781" spans="1:15" x14ac:dyDescent="0.25">
      <c r="A781" s="14" t="s">
        <v>1035</v>
      </c>
      <c r="B781">
        <v>0.70840000000000003</v>
      </c>
      <c r="C781">
        <v>0.8357</v>
      </c>
      <c r="D781">
        <v>126.02</v>
      </c>
      <c r="E781">
        <v>14.529</v>
      </c>
      <c r="F781">
        <v>8</v>
      </c>
      <c r="G781" s="14" t="s">
        <v>814</v>
      </c>
      <c r="H781">
        <v>2.9058000000000002</v>
      </c>
      <c r="I781">
        <v>153</v>
      </c>
      <c r="J781">
        <v>126.0643</v>
      </c>
      <c r="K781">
        <v>12</v>
      </c>
      <c r="L781">
        <v>842</v>
      </c>
      <c r="M781">
        <v>9999</v>
      </c>
      <c r="N781">
        <v>1</v>
      </c>
      <c r="O781">
        <v>0</v>
      </c>
    </row>
    <row r="782" spans="1:15" x14ac:dyDescent="0.25">
      <c r="A782" s="14" t="s">
        <v>1036</v>
      </c>
      <c r="B782">
        <v>0.56169999999999998</v>
      </c>
      <c r="C782">
        <v>0.66239999999999999</v>
      </c>
      <c r="D782">
        <v>158.94999999999999</v>
      </c>
      <c r="E782">
        <v>16.306999999999999</v>
      </c>
      <c r="F782">
        <v>8</v>
      </c>
      <c r="G782" s="14" t="s">
        <v>814</v>
      </c>
      <c r="H782">
        <v>3.2614000000000001</v>
      </c>
      <c r="I782">
        <v>192</v>
      </c>
      <c r="J782">
        <v>158.9674</v>
      </c>
      <c r="K782">
        <v>12</v>
      </c>
      <c r="L782">
        <v>1061.8</v>
      </c>
      <c r="M782">
        <v>9999</v>
      </c>
      <c r="N782">
        <v>1</v>
      </c>
      <c r="O782">
        <v>0</v>
      </c>
    </row>
    <row r="783" spans="1:15" x14ac:dyDescent="0.25">
      <c r="A783" s="14" t="s">
        <v>1037</v>
      </c>
      <c r="B783">
        <v>0.44550000000000001</v>
      </c>
      <c r="C783">
        <v>0.52569999999999995</v>
      </c>
      <c r="D783">
        <v>200.45</v>
      </c>
      <c r="E783">
        <v>18.312999999999999</v>
      </c>
      <c r="F783">
        <v>8</v>
      </c>
      <c r="G783" s="14" t="s">
        <v>814</v>
      </c>
      <c r="H783">
        <v>3.6627000000000001</v>
      </c>
      <c r="I783">
        <v>230</v>
      </c>
      <c r="J783">
        <v>200.4512</v>
      </c>
      <c r="K783">
        <v>12</v>
      </c>
      <c r="L783">
        <v>1338.6</v>
      </c>
      <c r="M783">
        <v>9999</v>
      </c>
      <c r="N783">
        <v>1</v>
      </c>
      <c r="O783">
        <v>0</v>
      </c>
    </row>
    <row r="784" spans="1:15" x14ac:dyDescent="0.25">
      <c r="A784" s="14" t="s">
        <v>1038</v>
      </c>
      <c r="B784">
        <v>0.35289999999999999</v>
      </c>
      <c r="C784">
        <v>0.41689999999999999</v>
      </c>
      <c r="D784">
        <v>252.64</v>
      </c>
      <c r="E784">
        <v>20.574000000000002</v>
      </c>
      <c r="F784">
        <v>8</v>
      </c>
      <c r="G784" s="14" t="s">
        <v>814</v>
      </c>
      <c r="H784">
        <v>4.1147999999999998</v>
      </c>
      <c r="I784">
        <v>274</v>
      </c>
      <c r="J784">
        <v>252.70920000000001</v>
      </c>
      <c r="K784">
        <v>12</v>
      </c>
      <c r="L784">
        <v>1687.6</v>
      </c>
      <c r="M784">
        <v>9999</v>
      </c>
      <c r="N784">
        <v>1</v>
      </c>
      <c r="O784">
        <v>0</v>
      </c>
    </row>
    <row r="785" spans="1:15" x14ac:dyDescent="0.25">
      <c r="A785" s="14" t="s">
        <v>1039</v>
      </c>
      <c r="B785">
        <v>0.2802</v>
      </c>
      <c r="C785">
        <v>0.3306</v>
      </c>
      <c r="D785">
        <v>318.56</v>
      </c>
      <c r="E785">
        <v>23.114000000000001</v>
      </c>
      <c r="F785">
        <v>8</v>
      </c>
      <c r="G785" s="14" t="s">
        <v>814</v>
      </c>
      <c r="H785">
        <v>4.6227999999999998</v>
      </c>
      <c r="I785">
        <v>326</v>
      </c>
      <c r="J785">
        <v>318.709</v>
      </c>
      <c r="K785">
        <v>12</v>
      </c>
      <c r="L785">
        <v>2128.1</v>
      </c>
      <c r="M785">
        <v>9999</v>
      </c>
      <c r="N785">
        <v>1</v>
      </c>
      <c r="O785">
        <v>0</v>
      </c>
    </row>
    <row r="786" spans="1:15" x14ac:dyDescent="0.25">
      <c r="A786" s="14" t="s">
        <v>1040</v>
      </c>
      <c r="B786">
        <v>0.89290000000000003</v>
      </c>
      <c r="C786">
        <v>1.0538000000000001</v>
      </c>
      <c r="D786">
        <v>99.97</v>
      </c>
      <c r="E786">
        <v>12.929</v>
      </c>
      <c r="F786">
        <v>8</v>
      </c>
      <c r="G786" s="14" t="s">
        <v>814</v>
      </c>
      <c r="H786">
        <v>2.5857000000000001</v>
      </c>
      <c r="I786">
        <v>121</v>
      </c>
      <c r="J786">
        <v>99.935299999999998</v>
      </c>
      <c r="K786">
        <v>12</v>
      </c>
      <c r="L786">
        <v>667.7</v>
      </c>
      <c r="M786">
        <v>9999</v>
      </c>
      <c r="N786">
        <v>1</v>
      </c>
      <c r="O786">
        <v>0</v>
      </c>
    </row>
    <row r="787" spans="1:15" x14ac:dyDescent="0.25">
      <c r="A787" s="14" t="s">
        <v>1041</v>
      </c>
      <c r="B787">
        <v>1.5161</v>
      </c>
      <c r="C787">
        <v>1.7888999999999999</v>
      </c>
      <c r="D787">
        <v>58.57</v>
      </c>
      <c r="E787">
        <v>9.7789999999999999</v>
      </c>
      <c r="F787">
        <v>8</v>
      </c>
      <c r="G787" s="14" t="s">
        <v>822</v>
      </c>
      <c r="H787">
        <v>3.2511999999999999</v>
      </c>
      <c r="I787">
        <v>71</v>
      </c>
      <c r="J787">
        <v>58.580500000000001</v>
      </c>
      <c r="K787">
        <v>6</v>
      </c>
      <c r="L787">
        <v>389.6</v>
      </c>
      <c r="M787">
        <v>9999</v>
      </c>
      <c r="N787">
        <v>1</v>
      </c>
      <c r="O787">
        <v>0</v>
      </c>
    </row>
    <row r="788" spans="1:15" x14ac:dyDescent="0.25">
      <c r="A788" s="14" t="s">
        <v>1042</v>
      </c>
      <c r="B788">
        <v>1.9137999999999999</v>
      </c>
      <c r="C788">
        <v>2.2581000000000002</v>
      </c>
      <c r="D788">
        <v>46.41</v>
      </c>
      <c r="E788">
        <v>8.7119999999999997</v>
      </c>
      <c r="F788">
        <v>8</v>
      </c>
      <c r="G788" s="14" t="s">
        <v>822</v>
      </c>
      <c r="H788">
        <v>2.8956</v>
      </c>
      <c r="I788">
        <v>56</v>
      </c>
      <c r="J788">
        <v>46.451500000000003</v>
      </c>
      <c r="K788">
        <v>6</v>
      </c>
      <c r="L788">
        <v>308.89999999999998</v>
      </c>
      <c r="M788">
        <v>9999</v>
      </c>
      <c r="N788">
        <v>1</v>
      </c>
      <c r="O788">
        <v>0</v>
      </c>
    </row>
    <row r="789" spans="1:15" x14ac:dyDescent="0.25">
      <c r="A789" s="14" t="s">
        <v>1043</v>
      </c>
      <c r="B789">
        <v>3.4672000000000001</v>
      </c>
      <c r="C789">
        <v>4.0911</v>
      </c>
      <c r="D789">
        <v>25.08</v>
      </c>
      <c r="E789">
        <v>7.0359999999999996</v>
      </c>
      <c r="F789">
        <v>8</v>
      </c>
      <c r="G789" s="14" t="s">
        <v>3</v>
      </c>
      <c r="H789">
        <v>2.3443999999999998</v>
      </c>
      <c r="I789">
        <v>32</v>
      </c>
      <c r="J789">
        <v>25.096699999999998</v>
      </c>
      <c r="K789">
        <v>3</v>
      </c>
      <c r="L789">
        <v>166.7</v>
      </c>
      <c r="M789">
        <v>9999</v>
      </c>
      <c r="N789">
        <v>1</v>
      </c>
      <c r="O789">
        <v>0</v>
      </c>
    </row>
    <row r="790" spans="1:15" x14ac:dyDescent="0.25">
      <c r="A790" s="14" t="s">
        <v>1044</v>
      </c>
      <c r="B790">
        <v>1.4105000000000001</v>
      </c>
      <c r="C790">
        <v>1.6361000000000001</v>
      </c>
      <c r="D790">
        <v>0</v>
      </c>
      <c r="E790">
        <v>15.773</v>
      </c>
      <c r="F790">
        <v>9</v>
      </c>
      <c r="G790" s="14" t="s">
        <v>822</v>
      </c>
      <c r="H790">
        <v>5.2577999999999996</v>
      </c>
      <c r="I790">
        <v>132</v>
      </c>
      <c r="J790">
        <v>151.93520000000001</v>
      </c>
      <c r="K790">
        <v>6</v>
      </c>
      <c r="L790">
        <v>1209.9000000000001</v>
      </c>
      <c r="M790">
        <v>9999</v>
      </c>
      <c r="N790">
        <v>1</v>
      </c>
      <c r="O790">
        <v>0</v>
      </c>
    </row>
    <row r="791" spans="1:15" x14ac:dyDescent="0.25">
      <c r="A791" s="14" t="s">
        <v>1045</v>
      </c>
      <c r="B791">
        <v>1.4416</v>
      </c>
      <c r="C791">
        <v>1.6720999999999999</v>
      </c>
      <c r="D791">
        <v>0</v>
      </c>
      <c r="E791">
        <v>15.773</v>
      </c>
      <c r="F791">
        <v>9</v>
      </c>
      <c r="G791" s="14" t="s">
        <v>822</v>
      </c>
      <c r="H791">
        <v>5.2577999999999996</v>
      </c>
      <c r="I791">
        <v>189</v>
      </c>
      <c r="J791">
        <v>151.93520000000001</v>
      </c>
      <c r="K791">
        <v>6</v>
      </c>
      <c r="L791">
        <v>1209.9000000000001</v>
      </c>
      <c r="M791">
        <v>9999</v>
      </c>
      <c r="N791">
        <v>1</v>
      </c>
      <c r="O791">
        <v>0</v>
      </c>
    </row>
    <row r="792" spans="1:15" x14ac:dyDescent="0.25">
      <c r="A792" s="14" t="s">
        <v>1046</v>
      </c>
      <c r="B792">
        <v>5.7165999999999997</v>
      </c>
      <c r="C792">
        <v>6.6313000000000004</v>
      </c>
      <c r="D792">
        <v>0</v>
      </c>
      <c r="E792">
        <v>7.9249999999999998</v>
      </c>
      <c r="F792">
        <v>9</v>
      </c>
      <c r="G792" s="14" t="s">
        <v>822</v>
      </c>
      <c r="H792">
        <v>2.6415999999999999</v>
      </c>
      <c r="I792">
        <v>50</v>
      </c>
      <c r="J792">
        <v>38.387</v>
      </c>
      <c r="K792">
        <v>6</v>
      </c>
      <c r="L792">
        <v>305.10000000000002</v>
      </c>
      <c r="M792">
        <v>9999</v>
      </c>
      <c r="N792">
        <v>1</v>
      </c>
      <c r="O792">
        <v>0</v>
      </c>
    </row>
    <row r="793" spans="1:15" x14ac:dyDescent="0.25">
      <c r="A793" s="14" t="s">
        <v>1047</v>
      </c>
      <c r="B793">
        <v>2.9453</v>
      </c>
      <c r="C793">
        <v>3.4163000000000001</v>
      </c>
      <c r="D793">
        <v>0</v>
      </c>
      <c r="E793">
        <v>11.048999999999999</v>
      </c>
      <c r="F793">
        <v>9</v>
      </c>
      <c r="G793" s="14" t="s">
        <v>822</v>
      </c>
      <c r="H793">
        <v>3.6829999999999998</v>
      </c>
      <c r="I793">
        <v>93</v>
      </c>
      <c r="J793">
        <v>74.580500000000001</v>
      </c>
      <c r="K793">
        <v>6</v>
      </c>
      <c r="L793">
        <v>593.79999999999995</v>
      </c>
      <c r="M793">
        <v>9999</v>
      </c>
      <c r="N793">
        <v>1</v>
      </c>
      <c r="O793">
        <v>0</v>
      </c>
    </row>
    <row r="794" spans="1:15" x14ac:dyDescent="0.25">
      <c r="A794" s="14" t="s">
        <v>1048</v>
      </c>
      <c r="B794">
        <v>4.3060999999999998</v>
      </c>
      <c r="C794">
        <v>4.9951999999999996</v>
      </c>
      <c r="D794">
        <v>0</v>
      </c>
      <c r="E794">
        <v>9.1440000000000001</v>
      </c>
      <c r="F794">
        <v>9</v>
      </c>
      <c r="G794" s="14" t="s">
        <v>822</v>
      </c>
      <c r="H794">
        <v>3.048</v>
      </c>
      <c r="I794">
        <v>69</v>
      </c>
      <c r="J794">
        <v>51.096699999999998</v>
      </c>
      <c r="K794">
        <v>6</v>
      </c>
      <c r="L794">
        <v>406.3</v>
      </c>
      <c r="M794">
        <v>9999</v>
      </c>
      <c r="N794">
        <v>1</v>
      </c>
      <c r="O794">
        <v>0</v>
      </c>
    </row>
    <row r="795" spans="1:15" x14ac:dyDescent="0.25">
      <c r="A795" s="14" t="s">
        <v>1049</v>
      </c>
      <c r="B795">
        <v>2.8706999999999998</v>
      </c>
      <c r="C795">
        <v>3.3298999999999999</v>
      </c>
      <c r="D795">
        <v>0</v>
      </c>
      <c r="E795">
        <v>11.048999999999999</v>
      </c>
      <c r="F795">
        <v>9</v>
      </c>
      <c r="G795" s="14" t="s">
        <v>822</v>
      </c>
      <c r="H795">
        <v>3.6829999999999998</v>
      </c>
      <c r="I795">
        <v>64</v>
      </c>
      <c r="J795">
        <v>74.580500000000001</v>
      </c>
      <c r="K795">
        <v>6</v>
      </c>
      <c r="L795">
        <v>593.79999999999995</v>
      </c>
      <c r="M795">
        <v>9999</v>
      </c>
      <c r="N795">
        <v>1</v>
      </c>
      <c r="O795">
        <v>0</v>
      </c>
    </row>
    <row r="796" spans="1:15" x14ac:dyDescent="0.25">
      <c r="A796" s="14" t="s">
        <v>1050</v>
      </c>
      <c r="B796">
        <v>2.2183000000000002</v>
      </c>
      <c r="C796">
        <v>2.5731000000000002</v>
      </c>
      <c r="D796">
        <v>0</v>
      </c>
      <c r="E796">
        <v>12.573</v>
      </c>
      <c r="F796">
        <v>9</v>
      </c>
      <c r="G796" s="14" t="s">
        <v>822</v>
      </c>
      <c r="H796">
        <v>4.1909999999999998</v>
      </c>
      <c r="I796">
        <v>84</v>
      </c>
      <c r="J796">
        <v>96.580500000000001</v>
      </c>
      <c r="K796">
        <v>6</v>
      </c>
      <c r="L796">
        <v>769.4</v>
      </c>
      <c r="M796">
        <v>9999</v>
      </c>
      <c r="N796">
        <v>1</v>
      </c>
      <c r="O796">
        <v>0</v>
      </c>
    </row>
    <row r="797" spans="1:15" x14ac:dyDescent="0.25">
      <c r="A797" s="14" t="s">
        <v>1051</v>
      </c>
      <c r="B797">
        <v>2.2742</v>
      </c>
      <c r="C797">
        <v>2.6383000000000001</v>
      </c>
      <c r="D797">
        <v>0</v>
      </c>
      <c r="E797">
        <v>12.573</v>
      </c>
      <c r="F797">
        <v>9</v>
      </c>
      <c r="G797" s="14" t="s">
        <v>822</v>
      </c>
      <c r="H797">
        <v>4.1909999999999998</v>
      </c>
      <c r="I797">
        <v>120</v>
      </c>
      <c r="J797">
        <v>96.580500000000001</v>
      </c>
      <c r="K797">
        <v>6</v>
      </c>
      <c r="L797">
        <v>769.4</v>
      </c>
      <c r="M797">
        <v>9999</v>
      </c>
      <c r="N797">
        <v>1</v>
      </c>
      <c r="O797">
        <v>0</v>
      </c>
    </row>
    <row r="798" spans="1:15" x14ac:dyDescent="0.25">
      <c r="A798" s="14" t="s">
        <v>1052</v>
      </c>
      <c r="B798">
        <v>4.1942000000000004</v>
      </c>
      <c r="C798">
        <v>4.8653000000000004</v>
      </c>
      <c r="D798">
        <v>0</v>
      </c>
      <c r="E798">
        <v>9.1440000000000001</v>
      </c>
      <c r="F798">
        <v>9</v>
      </c>
      <c r="G798" s="14" t="s">
        <v>822</v>
      </c>
      <c r="H798">
        <v>3.048</v>
      </c>
      <c r="I798">
        <v>48</v>
      </c>
      <c r="J798">
        <v>51.096699999999998</v>
      </c>
      <c r="K798">
        <v>6</v>
      </c>
      <c r="L798">
        <v>406.3</v>
      </c>
      <c r="M798">
        <v>9999</v>
      </c>
      <c r="N798">
        <v>1</v>
      </c>
      <c r="O798">
        <v>0</v>
      </c>
    </row>
    <row r="799" spans="1:15" x14ac:dyDescent="0.25">
      <c r="A799" s="14" t="s">
        <v>1053</v>
      </c>
      <c r="B799">
        <v>0.54349999999999998</v>
      </c>
      <c r="C799">
        <v>0.64449999999999996</v>
      </c>
      <c r="D799">
        <v>33.630000000000003</v>
      </c>
      <c r="E799">
        <v>6.5430000000000001</v>
      </c>
      <c r="F799">
        <v>10</v>
      </c>
      <c r="G799" s="14" t="s">
        <v>5</v>
      </c>
      <c r="H799">
        <v>6.5430000000000001</v>
      </c>
      <c r="I799">
        <v>13</v>
      </c>
      <c r="J799">
        <v>33.6128</v>
      </c>
      <c r="K799">
        <v>1</v>
      </c>
      <c r="L799">
        <v>299.10000000000002</v>
      </c>
      <c r="M799">
        <v>9999</v>
      </c>
      <c r="N799">
        <v>1</v>
      </c>
      <c r="O799">
        <v>0</v>
      </c>
    </row>
    <row r="800" spans="1:15" x14ac:dyDescent="0.25">
      <c r="A800" s="14" t="s">
        <v>1054</v>
      </c>
      <c r="B800">
        <v>0.17449999999999999</v>
      </c>
      <c r="C800">
        <v>0.20669999999999999</v>
      </c>
      <c r="D800">
        <v>107.22</v>
      </c>
      <c r="E800">
        <v>13.250999999999999</v>
      </c>
      <c r="F800">
        <v>10</v>
      </c>
      <c r="G800" s="14" t="s">
        <v>822</v>
      </c>
      <c r="H800">
        <v>4.4170999999999996</v>
      </c>
      <c r="I800">
        <v>41</v>
      </c>
      <c r="J800">
        <v>107.2901</v>
      </c>
      <c r="K800">
        <v>6</v>
      </c>
      <c r="L800">
        <v>972.2</v>
      </c>
      <c r="M800">
        <v>9999</v>
      </c>
      <c r="N800">
        <v>1</v>
      </c>
      <c r="O800">
        <v>0</v>
      </c>
    </row>
    <row r="801" spans="1:15" x14ac:dyDescent="0.25">
      <c r="A801" s="14" t="s">
        <v>1055</v>
      </c>
      <c r="B801">
        <v>5.1400000000000001E-2</v>
      </c>
      <c r="C801">
        <v>6.0100000000000001E-2</v>
      </c>
      <c r="D801">
        <v>380.03</v>
      </c>
      <c r="E801">
        <v>25.318999999999999</v>
      </c>
      <c r="F801">
        <v>10</v>
      </c>
      <c r="G801" s="14" t="s">
        <v>833</v>
      </c>
      <c r="H801">
        <v>3.617</v>
      </c>
      <c r="I801">
        <v>149</v>
      </c>
      <c r="J801">
        <v>380.19279999999998</v>
      </c>
      <c r="K801">
        <v>18</v>
      </c>
      <c r="L801">
        <v>3447.3</v>
      </c>
      <c r="M801">
        <v>9999</v>
      </c>
      <c r="N801">
        <v>1</v>
      </c>
      <c r="O801">
        <v>0</v>
      </c>
    </row>
    <row r="802" spans="1:15" x14ac:dyDescent="0.25">
      <c r="A802" s="14" t="s">
        <v>1056</v>
      </c>
      <c r="B802">
        <v>0.54900000000000004</v>
      </c>
      <c r="C802">
        <v>0.65100000000000002</v>
      </c>
      <c r="D802">
        <v>33.630000000000003</v>
      </c>
      <c r="E802">
        <v>8.1379999999999999</v>
      </c>
      <c r="F802">
        <v>10</v>
      </c>
      <c r="G802" s="14" t="s">
        <v>3</v>
      </c>
      <c r="H802">
        <v>3.7770000000000001</v>
      </c>
      <c r="I802">
        <v>13</v>
      </c>
      <c r="J802">
        <v>33.6128</v>
      </c>
      <c r="K802">
        <v>3</v>
      </c>
      <c r="L802">
        <v>301.89999999999998</v>
      </c>
      <c r="M802">
        <v>9999</v>
      </c>
      <c r="N802">
        <v>1</v>
      </c>
      <c r="O802">
        <v>0</v>
      </c>
    </row>
    <row r="803" spans="1:15" x14ac:dyDescent="0.25">
      <c r="A803" s="14" t="s">
        <v>1057</v>
      </c>
      <c r="B803">
        <v>0.55430000000000001</v>
      </c>
      <c r="C803">
        <v>0.6573</v>
      </c>
      <c r="D803">
        <v>33.630000000000003</v>
      </c>
      <c r="E803">
        <v>7.4219999999999997</v>
      </c>
      <c r="F803">
        <v>10</v>
      </c>
      <c r="G803" s="14" t="s">
        <v>822</v>
      </c>
      <c r="H803">
        <v>2.4740000000000002</v>
      </c>
      <c r="I803">
        <v>14</v>
      </c>
      <c r="J803">
        <v>33.677399999999999</v>
      </c>
      <c r="K803">
        <v>6</v>
      </c>
      <c r="L803">
        <v>304.89999999999998</v>
      </c>
      <c r="M803">
        <v>9999</v>
      </c>
      <c r="N803">
        <v>1</v>
      </c>
      <c r="O803">
        <v>0</v>
      </c>
    </row>
    <row r="804" spans="1:15" x14ac:dyDescent="0.25">
      <c r="A804" s="14" t="s">
        <v>1058</v>
      </c>
      <c r="B804">
        <v>0.21360000000000001</v>
      </c>
      <c r="C804">
        <v>0.25330000000000003</v>
      </c>
      <c r="D804">
        <v>85.02</v>
      </c>
      <c r="E804">
        <v>10.404</v>
      </c>
      <c r="F804">
        <v>10</v>
      </c>
      <c r="G804" s="14" t="s">
        <v>5</v>
      </c>
      <c r="H804">
        <v>10.4038</v>
      </c>
      <c r="I804">
        <v>30</v>
      </c>
      <c r="J804">
        <v>85.0321</v>
      </c>
      <c r="K804">
        <v>1</v>
      </c>
      <c r="L804">
        <v>756</v>
      </c>
      <c r="M804">
        <v>9999</v>
      </c>
      <c r="N804">
        <v>1</v>
      </c>
      <c r="O804">
        <v>0</v>
      </c>
    </row>
    <row r="805" spans="1:15" x14ac:dyDescent="0.25">
      <c r="A805" s="14" t="s">
        <v>1059</v>
      </c>
      <c r="B805">
        <v>0.21970000000000001</v>
      </c>
      <c r="C805">
        <v>0.26040000000000002</v>
      </c>
      <c r="D805">
        <v>85.02</v>
      </c>
      <c r="E805">
        <v>12.484</v>
      </c>
      <c r="F805">
        <v>10</v>
      </c>
      <c r="G805" s="14" t="s">
        <v>1060</v>
      </c>
      <c r="H805">
        <v>3.0047999999999999</v>
      </c>
      <c r="I805">
        <v>34</v>
      </c>
      <c r="J805">
        <v>85.096599999999995</v>
      </c>
      <c r="K805">
        <v>6</v>
      </c>
      <c r="L805">
        <v>771.6</v>
      </c>
      <c r="M805">
        <v>9999</v>
      </c>
      <c r="N805">
        <v>1</v>
      </c>
      <c r="O805">
        <v>0</v>
      </c>
    </row>
    <row r="806" spans="1:15" x14ac:dyDescent="0.25">
      <c r="A806" s="14" t="s">
        <v>1061</v>
      </c>
      <c r="B806">
        <v>0.21970000000000001</v>
      </c>
      <c r="C806">
        <v>0.26040000000000002</v>
      </c>
      <c r="D806">
        <v>85.02</v>
      </c>
      <c r="E806">
        <v>11.481</v>
      </c>
      <c r="F806">
        <v>10</v>
      </c>
      <c r="G806" s="14" t="s">
        <v>814</v>
      </c>
      <c r="H806">
        <v>2.2961999999999998</v>
      </c>
      <c r="I806">
        <v>32</v>
      </c>
      <c r="J806">
        <v>78.644999999999996</v>
      </c>
      <c r="K806">
        <v>12</v>
      </c>
      <c r="L806">
        <v>713.4</v>
      </c>
      <c r="M806">
        <v>9999</v>
      </c>
      <c r="N806">
        <v>1</v>
      </c>
      <c r="O806">
        <v>0</v>
      </c>
    </row>
    <row r="807" spans="1:15" x14ac:dyDescent="0.25">
      <c r="A807" s="14" t="s">
        <v>1062</v>
      </c>
      <c r="B807">
        <v>0.21970000000000001</v>
      </c>
      <c r="C807">
        <v>0.26040000000000002</v>
      </c>
      <c r="D807">
        <v>85.02</v>
      </c>
      <c r="E807">
        <v>11.795999999999999</v>
      </c>
      <c r="F807">
        <v>10</v>
      </c>
      <c r="G807" s="14" t="s">
        <v>822</v>
      </c>
      <c r="H807">
        <v>3.9319000000000002</v>
      </c>
      <c r="I807">
        <v>33</v>
      </c>
      <c r="J807">
        <v>84.967600000000004</v>
      </c>
      <c r="K807">
        <v>6</v>
      </c>
      <c r="L807">
        <v>770.7</v>
      </c>
      <c r="M807">
        <v>9999</v>
      </c>
      <c r="N807">
        <v>1</v>
      </c>
      <c r="O807">
        <v>0</v>
      </c>
    </row>
    <row r="808" spans="1:15" x14ac:dyDescent="0.25">
      <c r="A808" s="14" t="s">
        <v>1063</v>
      </c>
      <c r="B808">
        <v>7.51E-2</v>
      </c>
      <c r="C808">
        <v>8.8499999999999995E-2</v>
      </c>
      <c r="D808">
        <v>253.35</v>
      </c>
      <c r="E808">
        <v>20.66</v>
      </c>
      <c r="F808">
        <v>10</v>
      </c>
      <c r="G808" s="14" t="s">
        <v>833</v>
      </c>
      <c r="H808">
        <v>2.9514999999999998</v>
      </c>
      <c r="I808">
        <v>100</v>
      </c>
      <c r="J808">
        <v>253.16079999999999</v>
      </c>
      <c r="K808">
        <v>18</v>
      </c>
      <c r="L808">
        <v>2295.5</v>
      </c>
      <c r="M808">
        <v>9999</v>
      </c>
      <c r="N808">
        <v>1</v>
      </c>
      <c r="O808">
        <v>0</v>
      </c>
    </row>
    <row r="809" spans="1:15" x14ac:dyDescent="0.25">
      <c r="A809" s="14" t="s">
        <v>1064</v>
      </c>
      <c r="B809">
        <v>1.0893999999999999</v>
      </c>
      <c r="C809">
        <v>1.2919</v>
      </c>
      <c r="D809">
        <v>16.77</v>
      </c>
      <c r="E809">
        <v>4.62</v>
      </c>
      <c r="F809">
        <v>10</v>
      </c>
      <c r="G809" s="14" t="s">
        <v>5</v>
      </c>
      <c r="H809">
        <v>4.6203000000000003</v>
      </c>
      <c r="I809">
        <v>7</v>
      </c>
      <c r="J809">
        <v>16.7742</v>
      </c>
      <c r="K809">
        <v>1</v>
      </c>
      <c r="L809">
        <v>148.80000000000001</v>
      </c>
      <c r="M809">
        <v>9999</v>
      </c>
      <c r="N809">
        <v>1</v>
      </c>
      <c r="O809">
        <v>0</v>
      </c>
    </row>
    <row r="810" spans="1:15" x14ac:dyDescent="0.25">
      <c r="A810" s="14" t="s">
        <v>1065</v>
      </c>
      <c r="B810">
        <v>6.2700000000000006E-2</v>
      </c>
      <c r="C810">
        <v>7.3800000000000004E-2</v>
      </c>
      <c r="D810">
        <v>304.02</v>
      </c>
      <c r="E810">
        <v>22.634</v>
      </c>
      <c r="F810">
        <v>10</v>
      </c>
      <c r="G810" s="14" t="s">
        <v>833</v>
      </c>
      <c r="H810">
        <v>3.2334000000000001</v>
      </c>
      <c r="I810">
        <v>120</v>
      </c>
      <c r="J810">
        <v>303.80579999999998</v>
      </c>
      <c r="K810">
        <v>18</v>
      </c>
      <c r="L810">
        <v>2755</v>
      </c>
      <c r="M810">
        <v>9999</v>
      </c>
      <c r="N810">
        <v>1</v>
      </c>
      <c r="O810">
        <v>0</v>
      </c>
    </row>
    <row r="811" spans="1:15" x14ac:dyDescent="0.25">
      <c r="A811" s="14" t="s">
        <v>1066</v>
      </c>
      <c r="B811">
        <v>0.1235</v>
      </c>
      <c r="C811">
        <v>0.1462</v>
      </c>
      <c r="D811">
        <v>152.01</v>
      </c>
      <c r="E811">
        <v>15.964</v>
      </c>
      <c r="F811">
        <v>10</v>
      </c>
      <c r="G811" s="14" t="s">
        <v>814</v>
      </c>
      <c r="H811">
        <v>3.1928000000000001</v>
      </c>
      <c r="I811">
        <v>60</v>
      </c>
      <c r="J811">
        <v>152.12870000000001</v>
      </c>
      <c r="K811">
        <v>12</v>
      </c>
      <c r="L811">
        <v>1379.4</v>
      </c>
      <c r="M811">
        <v>9999</v>
      </c>
      <c r="N811">
        <v>1</v>
      </c>
      <c r="O811">
        <v>0</v>
      </c>
    </row>
    <row r="812" spans="1:15" x14ac:dyDescent="0.25">
      <c r="A812" s="14" t="s">
        <v>1067</v>
      </c>
      <c r="B812">
        <v>0.1235</v>
      </c>
      <c r="C812">
        <v>0.1462</v>
      </c>
      <c r="D812">
        <v>152.01</v>
      </c>
      <c r="E812">
        <v>16.684999999999999</v>
      </c>
      <c r="F812">
        <v>10</v>
      </c>
      <c r="G812" s="14" t="s">
        <v>1060</v>
      </c>
      <c r="H812">
        <v>4.0156999999999998</v>
      </c>
      <c r="I812">
        <v>59</v>
      </c>
      <c r="J812">
        <v>151.99969999999999</v>
      </c>
      <c r="K812">
        <v>6</v>
      </c>
      <c r="L812">
        <v>1378.2</v>
      </c>
      <c r="M812">
        <v>9999</v>
      </c>
      <c r="N812">
        <v>1</v>
      </c>
      <c r="O812">
        <v>0</v>
      </c>
    </row>
    <row r="813" spans="1:15" x14ac:dyDescent="0.25">
      <c r="A813" s="14" t="s">
        <v>1068</v>
      </c>
      <c r="B813">
        <v>4.36E-2</v>
      </c>
      <c r="C813">
        <v>5.0799999999999998E-2</v>
      </c>
      <c r="D813">
        <v>456.03</v>
      </c>
      <c r="E813">
        <v>27.774999999999999</v>
      </c>
      <c r="F813">
        <v>10</v>
      </c>
      <c r="G813" s="14" t="s">
        <v>820</v>
      </c>
      <c r="H813">
        <v>3.0861000000000001</v>
      </c>
      <c r="I813">
        <v>180</v>
      </c>
      <c r="J813">
        <v>456.25720000000001</v>
      </c>
      <c r="K813">
        <v>24</v>
      </c>
      <c r="L813">
        <v>4137.5</v>
      </c>
      <c r="M813">
        <v>9999</v>
      </c>
      <c r="N813">
        <v>1</v>
      </c>
      <c r="O813">
        <v>0</v>
      </c>
    </row>
    <row r="814" spans="1:15" x14ac:dyDescent="0.25">
      <c r="A814" s="14" t="s">
        <v>1069</v>
      </c>
      <c r="B814">
        <v>0.1062</v>
      </c>
      <c r="C814">
        <v>0.12559999999999999</v>
      </c>
      <c r="D814">
        <v>177.35</v>
      </c>
      <c r="E814">
        <v>17.234000000000002</v>
      </c>
      <c r="F814">
        <v>10</v>
      </c>
      <c r="G814" s="14" t="s">
        <v>814</v>
      </c>
      <c r="H814">
        <v>3.4468000000000001</v>
      </c>
      <c r="I814">
        <v>69</v>
      </c>
      <c r="J814">
        <v>177.29</v>
      </c>
      <c r="K814">
        <v>12</v>
      </c>
      <c r="L814">
        <v>1607.7</v>
      </c>
      <c r="M814">
        <v>9999</v>
      </c>
      <c r="N814">
        <v>1</v>
      </c>
      <c r="O814">
        <v>0</v>
      </c>
    </row>
    <row r="815" spans="1:15" x14ac:dyDescent="0.25">
      <c r="A815" s="14" t="s">
        <v>1070</v>
      </c>
      <c r="B815">
        <v>6.3200000000000006E-2</v>
      </c>
      <c r="C815">
        <v>7.4300000000000005E-2</v>
      </c>
      <c r="D815">
        <v>304.02</v>
      </c>
      <c r="E815">
        <v>22.677</v>
      </c>
      <c r="F815">
        <v>10</v>
      </c>
      <c r="G815" s="14" t="s">
        <v>820</v>
      </c>
      <c r="H815">
        <v>2.5196999999999998</v>
      </c>
      <c r="I815">
        <v>122</v>
      </c>
      <c r="J815">
        <v>304.19290000000001</v>
      </c>
      <c r="K815">
        <v>24</v>
      </c>
      <c r="L815">
        <v>2758.2</v>
      </c>
      <c r="M815">
        <v>9999</v>
      </c>
      <c r="N815">
        <v>1</v>
      </c>
      <c r="O815">
        <v>0</v>
      </c>
    </row>
    <row r="816" spans="1:15" x14ac:dyDescent="0.25">
      <c r="A816" s="14" t="s">
        <v>1071</v>
      </c>
      <c r="B816">
        <v>1.3741000000000001</v>
      </c>
      <c r="C816">
        <v>1.6295999999999999</v>
      </c>
      <c r="D816">
        <v>13.3</v>
      </c>
      <c r="E816">
        <v>4.1150000000000002</v>
      </c>
      <c r="F816">
        <v>10</v>
      </c>
      <c r="G816" s="14" t="s">
        <v>5</v>
      </c>
      <c r="H816">
        <v>4.1147999999999998</v>
      </c>
      <c r="I816">
        <v>6</v>
      </c>
      <c r="J816">
        <v>13.2903</v>
      </c>
      <c r="K816">
        <v>1</v>
      </c>
      <c r="L816">
        <v>117.6</v>
      </c>
      <c r="M816">
        <v>9999</v>
      </c>
      <c r="N816">
        <v>1</v>
      </c>
      <c r="O816">
        <v>0</v>
      </c>
    </row>
    <row r="817" spans="1:15" x14ac:dyDescent="0.25">
      <c r="A817" s="14" t="s">
        <v>1072</v>
      </c>
      <c r="B817">
        <v>5.4699999999999999E-2</v>
      </c>
      <c r="C817">
        <v>6.4199999999999993E-2</v>
      </c>
      <c r="D817">
        <v>354.69</v>
      </c>
      <c r="E817">
        <v>24.448</v>
      </c>
      <c r="F817">
        <v>10</v>
      </c>
      <c r="G817" s="14" t="s">
        <v>833</v>
      </c>
      <c r="H817">
        <v>3.4925000000000002</v>
      </c>
      <c r="I817">
        <v>139</v>
      </c>
      <c r="J817">
        <v>354.45089999999999</v>
      </c>
      <c r="K817">
        <v>18</v>
      </c>
      <c r="L817">
        <v>3214.1</v>
      </c>
      <c r="M817">
        <v>9999</v>
      </c>
      <c r="N817">
        <v>1</v>
      </c>
      <c r="O817">
        <v>0</v>
      </c>
    </row>
    <row r="818" spans="1:15" x14ac:dyDescent="0.25">
      <c r="A818" s="14" t="s">
        <v>1073</v>
      </c>
      <c r="B818">
        <v>4.36E-2</v>
      </c>
      <c r="C818">
        <v>5.0799999999999998E-2</v>
      </c>
      <c r="D818">
        <v>456.03</v>
      </c>
      <c r="E818">
        <v>27.736999999999998</v>
      </c>
      <c r="F818">
        <v>10</v>
      </c>
      <c r="G818" s="14" t="s">
        <v>833</v>
      </c>
      <c r="H818">
        <v>3.9624000000000001</v>
      </c>
      <c r="I818">
        <v>176</v>
      </c>
      <c r="J818">
        <v>456.25720000000001</v>
      </c>
      <c r="K818">
        <v>18</v>
      </c>
      <c r="L818">
        <v>4137.2</v>
      </c>
      <c r="M818">
        <v>9999</v>
      </c>
      <c r="N818">
        <v>1</v>
      </c>
      <c r="O818">
        <v>0</v>
      </c>
    </row>
    <row r="819" spans="1:15" x14ac:dyDescent="0.25">
      <c r="A819" s="14" t="s">
        <v>1074</v>
      </c>
      <c r="B819">
        <v>2.1836000000000002</v>
      </c>
      <c r="C819">
        <v>2.5895999999999999</v>
      </c>
      <c r="D819">
        <v>8.3699999999999992</v>
      </c>
      <c r="E819">
        <v>3.2639999999999998</v>
      </c>
      <c r="F819">
        <v>10</v>
      </c>
      <c r="G819" s="14" t="s">
        <v>5</v>
      </c>
      <c r="H819">
        <v>3.2639</v>
      </c>
      <c r="I819">
        <v>4</v>
      </c>
      <c r="J819">
        <v>8.3871000000000002</v>
      </c>
      <c r="K819">
        <v>1</v>
      </c>
      <c r="L819">
        <v>74.400000000000006</v>
      </c>
      <c r="M819">
        <v>9999</v>
      </c>
      <c r="N819">
        <v>1</v>
      </c>
      <c r="O819">
        <v>0</v>
      </c>
    </row>
    <row r="820" spans="1:15" x14ac:dyDescent="0.25">
      <c r="A820" s="14" t="s">
        <v>1075</v>
      </c>
      <c r="B820">
        <v>4.8500000000000001E-2</v>
      </c>
      <c r="C820">
        <v>5.6599999999999998E-2</v>
      </c>
      <c r="D820">
        <v>405.36</v>
      </c>
      <c r="E820">
        <v>26.175000000000001</v>
      </c>
      <c r="F820">
        <v>10</v>
      </c>
      <c r="G820" s="14" t="s">
        <v>820</v>
      </c>
      <c r="H820">
        <v>2.9083000000000001</v>
      </c>
      <c r="I820">
        <v>161</v>
      </c>
      <c r="J820">
        <v>405.22500000000002</v>
      </c>
      <c r="K820">
        <v>24</v>
      </c>
      <c r="L820">
        <v>3674.6</v>
      </c>
      <c r="M820">
        <v>9999</v>
      </c>
      <c r="N820">
        <v>1</v>
      </c>
      <c r="O820">
        <v>0</v>
      </c>
    </row>
    <row r="821" spans="1:15" x14ac:dyDescent="0.25">
      <c r="A821" s="14" t="s">
        <v>1076</v>
      </c>
      <c r="B821">
        <v>4.8500000000000001E-2</v>
      </c>
      <c r="C821">
        <v>5.6599999999999998E-2</v>
      </c>
      <c r="D821">
        <v>405.36</v>
      </c>
      <c r="E821">
        <v>26.137</v>
      </c>
      <c r="F821">
        <v>10</v>
      </c>
      <c r="G821" s="14" t="s">
        <v>833</v>
      </c>
      <c r="H821">
        <v>3.7338</v>
      </c>
      <c r="I821">
        <v>156</v>
      </c>
      <c r="J821">
        <v>405.16050000000001</v>
      </c>
      <c r="K821">
        <v>18</v>
      </c>
      <c r="L821">
        <v>3673.7</v>
      </c>
      <c r="M821">
        <v>9999</v>
      </c>
      <c r="N821">
        <v>1</v>
      </c>
      <c r="O821">
        <v>0</v>
      </c>
    </row>
    <row r="822" spans="1:15" x14ac:dyDescent="0.25">
      <c r="A822" s="14" t="s">
        <v>1077</v>
      </c>
      <c r="B822">
        <v>1.7316</v>
      </c>
      <c r="C822">
        <v>2.0535999999999999</v>
      </c>
      <c r="D822">
        <v>10.55</v>
      </c>
      <c r="E822">
        <v>3.665</v>
      </c>
      <c r="F822">
        <v>10</v>
      </c>
      <c r="G822" s="14" t="s">
        <v>5</v>
      </c>
      <c r="H822">
        <v>3.6652</v>
      </c>
      <c r="I822">
        <v>5</v>
      </c>
      <c r="J822">
        <v>10.5806</v>
      </c>
      <c r="K822">
        <v>1</v>
      </c>
      <c r="L822">
        <v>93.8</v>
      </c>
      <c r="M822">
        <v>9999</v>
      </c>
      <c r="N822">
        <v>1</v>
      </c>
      <c r="O822">
        <v>0</v>
      </c>
    </row>
    <row r="823" spans="1:15" x14ac:dyDescent="0.25">
      <c r="A823" s="14" t="s">
        <v>1078</v>
      </c>
      <c r="B823">
        <v>5.1400000000000001E-2</v>
      </c>
      <c r="C823">
        <v>6.0100000000000001E-2</v>
      </c>
      <c r="D823">
        <v>380.03</v>
      </c>
      <c r="E823">
        <v>25.352</v>
      </c>
      <c r="F823">
        <v>10</v>
      </c>
      <c r="G823" s="14" t="s">
        <v>820</v>
      </c>
      <c r="H823">
        <v>2.8169</v>
      </c>
      <c r="I823">
        <v>152</v>
      </c>
      <c r="J823">
        <v>380.12830000000002</v>
      </c>
      <c r="K823">
        <v>24</v>
      </c>
      <c r="L823">
        <v>3447.2</v>
      </c>
      <c r="M823">
        <v>9999</v>
      </c>
      <c r="N823">
        <v>1</v>
      </c>
      <c r="O823">
        <v>0</v>
      </c>
    </row>
    <row r="824" spans="1:15" x14ac:dyDescent="0.25">
      <c r="A824" s="14" t="s">
        <v>1079</v>
      </c>
      <c r="B824">
        <v>5.4699999999999999E-2</v>
      </c>
      <c r="C824">
        <v>6.4199999999999993E-2</v>
      </c>
      <c r="D824">
        <v>354.69</v>
      </c>
      <c r="E824">
        <v>24.483000000000001</v>
      </c>
      <c r="F824">
        <v>10</v>
      </c>
      <c r="G824" s="14" t="s">
        <v>820</v>
      </c>
      <c r="H824">
        <v>2.7202999999999999</v>
      </c>
      <c r="I824">
        <v>141</v>
      </c>
      <c r="J824">
        <v>354.5154</v>
      </c>
      <c r="K824">
        <v>24</v>
      </c>
      <c r="L824">
        <v>3214.9</v>
      </c>
      <c r="M824">
        <v>9999</v>
      </c>
      <c r="N824">
        <v>1</v>
      </c>
      <c r="O824">
        <v>0</v>
      </c>
    </row>
    <row r="825" spans="1:15" x14ac:dyDescent="0.25">
      <c r="A825" s="14" t="s">
        <v>1080</v>
      </c>
      <c r="B825">
        <v>9.3200000000000005E-2</v>
      </c>
      <c r="C825">
        <v>0.1101</v>
      </c>
      <c r="D825">
        <v>202.68</v>
      </c>
      <c r="E825">
        <v>18.428000000000001</v>
      </c>
      <c r="F825">
        <v>10</v>
      </c>
      <c r="G825" s="14" t="s">
        <v>814</v>
      </c>
      <c r="H825">
        <v>3.6855000000000002</v>
      </c>
      <c r="I825">
        <v>79</v>
      </c>
      <c r="J825">
        <v>202.70930000000001</v>
      </c>
      <c r="K825">
        <v>12</v>
      </c>
      <c r="L825">
        <v>1838</v>
      </c>
      <c r="M825">
        <v>9999</v>
      </c>
      <c r="N825">
        <v>1</v>
      </c>
      <c r="O825">
        <v>0</v>
      </c>
    </row>
    <row r="826" spans="1:15" x14ac:dyDescent="0.25">
      <c r="A826" s="14" t="s">
        <v>1081</v>
      </c>
      <c r="B826">
        <v>9.3200000000000005E-2</v>
      </c>
      <c r="C826">
        <v>0.1101</v>
      </c>
      <c r="D826">
        <v>202.68</v>
      </c>
      <c r="E826">
        <v>18.491</v>
      </c>
      <c r="F826">
        <v>10</v>
      </c>
      <c r="G826" s="14" t="s">
        <v>833</v>
      </c>
      <c r="H826">
        <v>2.6415999999999999</v>
      </c>
      <c r="I826">
        <v>81</v>
      </c>
      <c r="J826">
        <v>202.77379999999999</v>
      </c>
      <c r="K826">
        <v>18</v>
      </c>
      <c r="L826">
        <v>1838.8</v>
      </c>
      <c r="M826">
        <v>9999</v>
      </c>
      <c r="N826">
        <v>1</v>
      </c>
      <c r="O826">
        <v>0</v>
      </c>
    </row>
    <row r="827" spans="1:15" x14ac:dyDescent="0.25">
      <c r="A827" s="14" t="s">
        <v>1082</v>
      </c>
      <c r="B827">
        <v>0.1235</v>
      </c>
      <c r="C827">
        <v>0.1462</v>
      </c>
      <c r="D827">
        <v>152.01</v>
      </c>
      <c r="E827">
        <v>16.001999999999999</v>
      </c>
      <c r="F827">
        <v>10</v>
      </c>
      <c r="G827" s="14" t="s">
        <v>833</v>
      </c>
      <c r="H827">
        <v>2.286</v>
      </c>
      <c r="I827">
        <v>62</v>
      </c>
      <c r="J827">
        <v>151.8707</v>
      </c>
      <c r="K827">
        <v>18</v>
      </c>
      <c r="L827">
        <v>1377</v>
      </c>
      <c r="M827">
        <v>9999</v>
      </c>
      <c r="N827">
        <v>1</v>
      </c>
      <c r="O827">
        <v>0</v>
      </c>
    </row>
    <row r="828" spans="1:15" x14ac:dyDescent="0.25">
      <c r="A828" s="14" t="s">
        <v>1083</v>
      </c>
      <c r="B828">
        <v>0.34210000000000002</v>
      </c>
      <c r="C828">
        <v>0.41370000000000001</v>
      </c>
      <c r="D828">
        <v>53.46</v>
      </c>
      <c r="E828">
        <v>9.3569999999999993</v>
      </c>
      <c r="F828">
        <v>10</v>
      </c>
      <c r="G828" s="14" t="s">
        <v>822</v>
      </c>
      <c r="H828">
        <v>3.1191</v>
      </c>
      <c r="I828">
        <v>21</v>
      </c>
      <c r="J828">
        <v>53.483800000000002</v>
      </c>
      <c r="K828">
        <v>6</v>
      </c>
      <c r="L828">
        <v>485</v>
      </c>
      <c r="M828">
        <v>9999</v>
      </c>
      <c r="N828">
        <v>1</v>
      </c>
      <c r="O828">
        <v>0</v>
      </c>
    </row>
    <row r="829" spans="1:15" x14ac:dyDescent="0.25">
      <c r="A829" s="14" t="s">
        <v>1084</v>
      </c>
      <c r="B829">
        <v>0.1479</v>
      </c>
      <c r="C829">
        <v>0.17519999999999999</v>
      </c>
      <c r="D829">
        <v>126.68</v>
      </c>
      <c r="E829">
        <v>14.615</v>
      </c>
      <c r="F829">
        <v>10</v>
      </c>
      <c r="G829" s="14" t="s">
        <v>833</v>
      </c>
      <c r="H829">
        <v>2.0878999999999999</v>
      </c>
      <c r="I829">
        <v>52</v>
      </c>
      <c r="J829">
        <v>126.7094</v>
      </c>
      <c r="K829">
        <v>18</v>
      </c>
      <c r="L829">
        <v>1148.7</v>
      </c>
      <c r="M829">
        <v>9999</v>
      </c>
      <c r="N829">
        <v>1</v>
      </c>
      <c r="O829">
        <v>0</v>
      </c>
    </row>
    <row r="830" spans="1:15" x14ac:dyDescent="0.25">
      <c r="A830" s="14" t="s">
        <v>1085</v>
      </c>
      <c r="B830">
        <v>0.1479</v>
      </c>
      <c r="C830">
        <v>0.17519999999999999</v>
      </c>
      <c r="D830">
        <v>126.68</v>
      </c>
      <c r="E830">
        <v>14.567</v>
      </c>
      <c r="F830">
        <v>10</v>
      </c>
      <c r="G830" s="14" t="s">
        <v>814</v>
      </c>
      <c r="H830">
        <v>2.9134000000000002</v>
      </c>
      <c r="I830">
        <v>51</v>
      </c>
      <c r="J830">
        <v>126.64490000000001</v>
      </c>
      <c r="K830">
        <v>12</v>
      </c>
      <c r="L830">
        <v>1148.5999999999999</v>
      </c>
      <c r="M830">
        <v>9999</v>
      </c>
      <c r="N830">
        <v>1</v>
      </c>
      <c r="O830">
        <v>0</v>
      </c>
    </row>
    <row r="831" spans="1:15" x14ac:dyDescent="0.25">
      <c r="A831" s="14" t="s">
        <v>1086</v>
      </c>
      <c r="B831">
        <v>0.1479</v>
      </c>
      <c r="C831">
        <v>0.17519999999999999</v>
      </c>
      <c r="D831">
        <v>126.68</v>
      </c>
      <c r="E831">
        <v>15.23</v>
      </c>
      <c r="F831">
        <v>10</v>
      </c>
      <c r="G831" s="14" t="s">
        <v>1060</v>
      </c>
      <c r="H831">
        <v>3.6652</v>
      </c>
      <c r="I831">
        <v>49</v>
      </c>
      <c r="J831">
        <v>126.5804</v>
      </c>
      <c r="K831">
        <v>6</v>
      </c>
      <c r="L831">
        <v>1148.0999999999999</v>
      </c>
      <c r="M831">
        <v>9999</v>
      </c>
      <c r="N831">
        <v>1</v>
      </c>
      <c r="O831">
        <v>0</v>
      </c>
    </row>
    <row r="832" spans="1:15" x14ac:dyDescent="0.25">
      <c r="A832" s="14" t="s">
        <v>1087</v>
      </c>
      <c r="B832">
        <v>0.27679999999999999</v>
      </c>
      <c r="C832">
        <v>0.32800000000000001</v>
      </c>
      <c r="D832">
        <v>67.44</v>
      </c>
      <c r="E832">
        <v>10.507999999999999</v>
      </c>
      <c r="F832">
        <v>10</v>
      </c>
      <c r="G832" s="14" t="s">
        <v>822</v>
      </c>
      <c r="H832">
        <v>3.5026999999999999</v>
      </c>
      <c r="I832">
        <v>26</v>
      </c>
      <c r="J832">
        <v>67.419200000000004</v>
      </c>
      <c r="K832">
        <v>6</v>
      </c>
      <c r="L832">
        <v>611.6</v>
      </c>
      <c r="M832">
        <v>9999</v>
      </c>
      <c r="N832">
        <v>1</v>
      </c>
      <c r="O832">
        <v>0</v>
      </c>
    </row>
    <row r="833" spans="1:15" x14ac:dyDescent="0.25">
      <c r="A833" s="14" t="s">
        <v>1088</v>
      </c>
      <c r="B833">
        <v>0.27679999999999999</v>
      </c>
      <c r="C833">
        <v>0.32800000000000001</v>
      </c>
      <c r="D833">
        <v>67.44</v>
      </c>
      <c r="E833">
        <v>10.63</v>
      </c>
      <c r="F833">
        <v>10</v>
      </c>
      <c r="G833" s="14" t="s">
        <v>814</v>
      </c>
      <c r="H833">
        <v>2.1259999999999999</v>
      </c>
      <c r="I833">
        <v>27</v>
      </c>
      <c r="J833">
        <v>67.419200000000004</v>
      </c>
      <c r="K833">
        <v>12</v>
      </c>
      <c r="L833">
        <v>611.6</v>
      </c>
      <c r="M833">
        <v>9999</v>
      </c>
      <c r="N833">
        <v>1</v>
      </c>
      <c r="O833">
        <v>0</v>
      </c>
    </row>
    <row r="834" spans="1:15" x14ac:dyDescent="0.25">
      <c r="A834" s="14" t="s">
        <v>1089</v>
      </c>
      <c r="B834">
        <v>8.3099999999999993E-2</v>
      </c>
      <c r="C834">
        <v>9.8100000000000007E-2</v>
      </c>
      <c r="D834">
        <v>228.02</v>
      </c>
      <c r="E834">
        <v>19.545000000000002</v>
      </c>
      <c r="F834">
        <v>10</v>
      </c>
      <c r="G834" s="14" t="s">
        <v>814</v>
      </c>
      <c r="H834">
        <v>3.9091</v>
      </c>
      <c r="I834">
        <v>88</v>
      </c>
      <c r="J834">
        <v>227.99950000000001</v>
      </c>
      <c r="K834">
        <v>12</v>
      </c>
      <c r="L834">
        <v>2067.8000000000002</v>
      </c>
      <c r="M834">
        <v>9999</v>
      </c>
      <c r="N834">
        <v>1</v>
      </c>
      <c r="O834">
        <v>0</v>
      </c>
    </row>
    <row r="835" spans="1:15" x14ac:dyDescent="0.25">
      <c r="A835" s="14" t="s">
        <v>1090</v>
      </c>
      <c r="B835">
        <v>8.3099999999999993E-2</v>
      </c>
      <c r="C835">
        <v>9.8100000000000007E-2</v>
      </c>
      <c r="D835">
        <v>228.02</v>
      </c>
      <c r="E835">
        <v>19.611000000000001</v>
      </c>
      <c r="F835">
        <v>10</v>
      </c>
      <c r="G835" s="14" t="s">
        <v>833</v>
      </c>
      <c r="H835">
        <v>2.8016000000000001</v>
      </c>
      <c r="I835">
        <v>91</v>
      </c>
      <c r="J835">
        <v>228.0641</v>
      </c>
      <c r="K835">
        <v>18</v>
      </c>
      <c r="L835">
        <v>2068.1999999999998</v>
      </c>
      <c r="M835">
        <v>9999</v>
      </c>
      <c r="N835">
        <v>1</v>
      </c>
      <c r="O835">
        <v>0</v>
      </c>
    </row>
    <row r="836" spans="1:15" x14ac:dyDescent="0.25">
      <c r="A836" s="14" t="s">
        <v>1091</v>
      </c>
      <c r="B836">
        <v>0.26900000000000002</v>
      </c>
      <c r="C836">
        <v>0.31909999999999999</v>
      </c>
      <c r="D836">
        <v>67.44</v>
      </c>
      <c r="E836">
        <v>9.266</v>
      </c>
      <c r="F836">
        <v>10</v>
      </c>
      <c r="G836" s="14" t="s">
        <v>5</v>
      </c>
      <c r="H836">
        <v>9.2659000000000002</v>
      </c>
      <c r="I836">
        <v>25</v>
      </c>
      <c r="J836">
        <v>67.419200000000004</v>
      </c>
      <c r="K836">
        <v>1</v>
      </c>
      <c r="L836">
        <v>599.70000000000005</v>
      </c>
      <c r="M836">
        <v>9999</v>
      </c>
      <c r="N836">
        <v>1</v>
      </c>
      <c r="O836">
        <v>0</v>
      </c>
    </row>
    <row r="837" spans="1:15" x14ac:dyDescent="0.25">
      <c r="A837" s="14" t="s">
        <v>1092</v>
      </c>
      <c r="B837">
        <v>0.43969999999999998</v>
      </c>
      <c r="C837">
        <v>0.52139999999999997</v>
      </c>
      <c r="D837">
        <v>42.41</v>
      </c>
      <c r="E837">
        <v>8.3290000000000006</v>
      </c>
      <c r="F837">
        <v>10</v>
      </c>
      <c r="G837" s="14" t="s">
        <v>822</v>
      </c>
      <c r="H837">
        <v>2.7761999999999998</v>
      </c>
      <c r="I837">
        <v>17</v>
      </c>
      <c r="J837">
        <v>42.387</v>
      </c>
      <c r="K837">
        <v>6</v>
      </c>
      <c r="L837">
        <v>384.5</v>
      </c>
      <c r="M837">
        <v>9999</v>
      </c>
      <c r="N837">
        <v>1</v>
      </c>
      <c r="O837">
        <v>0</v>
      </c>
    </row>
    <row r="838" spans="1:15" x14ac:dyDescent="0.25">
      <c r="A838" s="14" t="s">
        <v>1093</v>
      </c>
      <c r="B838">
        <v>0.43540000000000001</v>
      </c>
      <c r="C838">
        <v>0.51629999999999998</v>
      </c>
      <c r="D838">
        <v>42.41</v>
      </c>
      <c r="E838">
        <v>9.141</v>
      </c>
      <c r="F838">
        <v>10</v>
      </c>
      <c r="G838" s="14" t="s">
        <v>3</v>
      </c>
      <c r="H838">
        <v>4.2417999999999996</v>
      </c>
      <c r="I838">
        <v>16</v>
      </c>
      <c r="J838">
        <v>42.387</v>
      </c>
      <c r="K838">
        <v>3</v>
      </c>
      <c r="L838">
        <v>380.8</v>
      </c>
      <c r="M838">
        <v>9999</v>
      </c>
      <c r="N838">
        <v>1</v>
      </c>
      <c r="O838">
        <v>0</v>
      </c>
    </row>
    <row r="839" spans="1:15" x14ac:dyDescent="0.25">
      <c r="A839" s="14" t="s">
        <v>1094</v>
      </c>
      <c r="B839">
        <v>0.43109999999999998</v>
      </c>
      <c r="C839">
        <v>0.5111</v>
      </c>
      <c r="D839">
        <v>42.41</v>
      </c>
      <c r="E839">
        <v>7.3479999999999999</v>
      </c>
      <c r="F839">
        <v>10</v>
      </c>
      <c r="G839" s="14" t="s">
        <v>5</v>
      </c>
      <c r="H839">
        <v>7.3482000000000003</v>
      </c>
      <c r="I839">
        <v>16</v>
      </c>
      <c r="J839">
        <v>42.387</v>
      </c>
      <c r="K839">
        <v>1</v>
      </c>
      <c r="L839">
        <v>376.5</v>
      </c>
      <c r="M839">
        <v>9999</v>
      </c>
      <c r="N839">
        <v>1</v>
      </c>
      <c r="O839">
        <v>0</v>
      </c>
    </row>
    <row r="840" spans="1:15" x14ac:dyDescent="0.25">
      <c r="A840" s="14" t="s">
        <v>1095</v>
      </c>
      <c r="B840">
        <v>0.8639</v>
      </c>
      <c r="C840">
        <v>1.0245</v>
      </c>
      <c r="D840">
        <v>21.15</v>
      </c>
      <c r="E840">
        <v>5.1890000000000001</v>
      </c>
      <c r="F840">
        <v>10</v>
      </c>
      <c r="G840" s="14" t="s">
        <v>5</v>
      </c>
      <c r="H840">
        <v>5.1891999999999996</v>
      </c>
      <c r="I840">
        <v>9</v>
      </c>
      <c r="J840">
        <v>21.161200000000001</v>
      </c>
      <c r="K840">
        <v>1</v>
      </c>
      <c r="L840">
        <v>187.5</v>
      </c>
      <c r="M840">
        <v>9999</v>
      </c>
      <c r="N840">
        <v>1</v>
      </c>
      <c r="O840">
        <v>0</v>
      </c>
    </row>
    <row r="841" spans="1:15" x14ac:dyDescent="0.25">
      <c r="A841" s="14" t="s">
        <v>1096</v>
      </c>
      <c r="B841">
        <v>3.9800000000000002E-2</v>
      </c>
      <c r="C841">
        <v>4.6199999999999998E-2</v>
      </c>
      <c r="D841">
        <v>506.7</v>
      </c>
      <c r="E841">
        <v>29.260999999999999</v>
      </c>
      <c r="F841">
        <v>10</v>
      </c>
      <c r="G841" s="14" t="s">
        <v>820</v>
      </c>
      <c r="H841">
        <v>3.2511999999999999</v>
      </c>
      <c r="I841">
        <v>200</v>
      </c>
      <c r="J841">
        <v>506.3861</v>
      </c>
      <c r="K841">
        <v>24</v>
      </c>
      <c r="L841">
        <v>4592.2</v>
      </c>
      <c r="M841">
        <v>9999</v>
      </c>
      <c r="N841">
        <v>1</v>
      </c>
      <c r="O841">
        <v>0</v>
      </c>
    </row>
    <row r="842" spans="1:15" x14ac:dyDescent="0.25">
      <c r="A842" s="14" t="s">
        <v>1097</v>
      </c>
      <c r="B842">
        <v>3.9800000000000002E-2</v>
      </c>
      <c r="C842">
        <v>4.6199999999999998E-2</v>
      </c>
      <c r="D842">
        <v>506.7</v>
      </c>
      <c r="E842">
        <v>29.23</v>
      </c>
      <c r="F842">
        <v>10</v>
      </c>
      <c r="G842" s="14" t="s">
        <v>833</v>
      </c>
      <c r="H842">
        <v>4.1757999999999997</v>
      </c>
      <c r="I842">
        <v>195</v>
      </c>
      <c r="J842">
        <v>506.70870000000002</v>
      </c>
      <c r="K842">
        <v>18</v>
      </c>
      <c r="L842">
        <v>4594.8</v>
      </c>
      <c r="M842">
        <v>9999</v>
      </c>
      <c r="N842">
        <v>1</v>
      </c>
      <c r="O842">
        <v>0</v>
      </c>
    </row>
    <row r="843" spans="1:15" x14ac:dyDescent="0.25">
      <c r="A843" s="14" t="s">
        <v>1098</v>
      </c>
      <c r="B843">
        <v>0.17449999999999999</v>
      </c>
      <c r="C843">
        <v>0.20669999999999999</v>
      </c>
      <c r="D843">
        <v>107.22</v>
      </c>
      <c r="E843">
        <v>13.398999999999999</v>
      </c>
      <c r="F843">
        <v>10</v>
      </c>
      <c r="G843" s="14" t="s">
        <v>814</v>
      </c>
      <c r="H843">
        <v>2.6797</v>
      </c>
      <c r="I843">
        <v>43</v>
      </c>
      <c r="J843">
        <v>107.1611</v>
      </c>
      <c r="K843">
        <v>12</v>
      </c>
      <c r="L843">
        <v>971.6</v>
      </c>
      <c r="M843">
        <v>9999</v>
      </c>
      <c r="N843">
        <v>1</v>
      </c>
      <c r="O843">
        <v>0</v>
      </c>
    </row>
    <row r="844" spans="1:15" x14ac:dyDescent="0.25">
      <c r="A844" s="14" t="s">
        <v>1099</v>
      </c>
      <c r="B844">
        <v>0.1062</v>
      </c>
      <c r="C844">
        <v>0.12559999999999999</v>
      </c>
      <c r="D844">
        <v>177.35</v>
      </c>
      <c r="E844">
        <v>17.3</v>
      </c>
      <c r="F844">
        <v>10</v>
      </c>
      <c r="G844" s="14" t="s">
        <v>833</v>
      </c>
      <c r="H844">
        <v>2.4714</v>
      </c>
      <c r="I844">
        <v>72</v>
      </c>
      <c r="J844">
        <v>177.48349999999999</v>
      </c>
      <c r="K844">
        <v>18</v>
      </c>
      <c r="L844">
        <v>1609.4</v>
      </c>
      <c r="M844">
        <v>9999</v>
      </c>
      <c r="N844">
        <v>1</v>
      </c>
      <c r="O844">
        <v>0</v>
      </c>
    </row>
    <row r="845" spans="1:15" x14ac:dyDescent="0.25">
      <c r="A845" s="14" t="s">
        <v>1100</v>
      </c>
      <c r="B845">
        <v>0.1062</v>
      </c>
      <c r="C845">
        <v>0.12559999999999999</v>
      </c>
      <c r="D845">
        <v>177.35</v>
      </c>
      <c r="E845">
        <v>18.026</v>
      </c>
      <c r="F845">
        <v>10</v>
      </c>
      <c r="G845" s="14" t="s">
        <v>1060</v>
      </c>
      <c r="H845">
        <v>4.3383000000000003</v>
      </c>
      <c r="I845">
        <v>67</v>
      </c>
      <c r="J845">
        <v>177.3545</v>
      </c>
      <c r="K845">
        <v>6</v>
      </c>
      <c r="L845">
        <v>1608.6</v>
      </c>
      <c r="M845">
        <v>9999</v>
      </c>
      <c r="N845">
        <v>1</v>
      </c>
      <c r="O845">
        <v>0</v>
      </c>
    </row>
    <row r="846" spans="1:15" x14ac:dyDescent="0.25">
      <c r="A846" s="14" t="s">
        <v>1101</v>
      </c>
      <c r="B846">
        <v>0.68540000000000001</v>
      </c>
      <c r="C846">
        <v>0.81279999999999997</v>
      </c>
      <c r="D846">
        <v>26.67</v>
      </c>
      <c r="E846">
        <v>5.827</v>
      </c>
      <c r="F846">
        <v>10</v>
      </c>
      <c r="G846" s="14" t="s">
        <v>5</v>
      </c>
      <c r="H846">
        <v>5.8268000000000004</v>
      </c>
      <c r="I846">
        <v>11</v>
      </c>
      <c r="J846">
        <v>26.645099999999999</v>
      </c>
      <c r="K846">
        <v>1</v>
      </c>
      <c r="L846">
        <v>236.6</v>
      </c>
      <c r="M846">
        <v>9999</v>
      </c>
      <c r="N846">
        <v>1</v>
      </c>
      <c r="O846">
        <v>0</v>
      </c>
    </row>
    <row r="847" spans="1:15" x14ac:dyDescent="0.25">
      <c r="A847" s="14" t="s">
        <v>1102</v>
      </c>
      <c r="B847">
        <v>0.69220000000000004</v>
      </c>
      <c r="C847">
        <v>0.82089999999999996</v>
      </c>
      <c r="D847">
        <v>26.67</v>
      </c>
      <c r="E847">
        <v>7.2519999999999998</v>
      </c>
      <c r="F847">
        <v>10</v>
      </c>
      <c r="G847" s="14" t="s">
        <v>3</v>
      </c>
      <c r="H847">
        <v>3.3654999999999999</v>
      </c>
      <c r="I847">
        <v>10</v>
      </c>
      <c r="J847">
        <v>26.709599999999998</v>
      </c>
      <c r="K847">
        <v>3</v>
      </c>
      <c r="L847">
        <v>239.4</v>
      </c>
      <c r="M847">
        <v>9999</v>
      </c>
      <c r="N847">
        <v>1</v>
      </c>
      <c r="O847">
        <v>0</v>
      </c>
    </row>
    <row r="848" spans="1:15" x14ac:dyDescent="0.25">
      <c r="A848" s="14" t="s">
        <v>1103</v>
      </c>
      <c r="B848">
        <v>0.69889999999999997</v>
      </c>
      <c r="C848">
        <v>0.82879999999999998</v>
      </c>
      <c r="D848">
        <v>26.67</v>
      </c>
      <c r="E848">
        <v>6.6070000000000002</v>
      </c>
      <c r="F848">
        <v>10</v>
      </c>
      <c r="G848" s="14" t="s">
        <v>822</v>
      </c>
      <c r="H848">
        <v>2.2021999999999999</v>
      </c>
      <c r="I848">
        <v>11</v>
      </c>
      <c r="J848">
        <v>26.645099999999999</v>
      </c>
      <c r="K848">
        <v>6</v>
      </c>
      <c r="L848">
        <v>241.8</v>
      </c>
      <c r="M848">
        <v>9999</v>
      </c>
      <c r="N848">
        <v>1</v>
      </c>
      <c r="O848">
        <v>0</v>
      </c>
    </row>
    <row r="849" spans="1:15" x14ac:dyDescent="0.25">
      <c r="A849" s="14" t="s">
        <v>1104</v>
      </c>
      <c r="B849">
        <v>0.87250000000000005</v>
      </c>
      <c r="C849">
        <v>1.0347999999999999</v>
      </c>
      <c r="D849">
        <v>21.15</v>
      </c>
      <c r="E849">
        <v>6.4589999999999996</v>
      </c>
      <c r="F849">
        <v>10</v>
      </c>
      <c r="G849" s="14" t="s">
        <v>3</v>
      </c>
      <c r="H849">
        <v>2.9971999999999999</v>
      </c>
      <c r="I849">
        <v>8</v>
      </c>
      <c r="J849">
        <v>21.161200000000001</v>
      </c>
      <c r="K849">
        <v>3</v>
      </c>
      <c r="L849">
        <v>189.9</v>
      </c>
      <c r="M849">
        <v>9999</v>
      </c>
      <c r="N849">
        <v>1</v>
      </c>
      <c r="O849">
        <v>0</v>
      </c>
    </row>
    <row r="850" spans="1:15" x14ac:dyDescent="0.25">
      <c r="A850" s="14" t="s">
        <v>1105</v>
      </c>
      <c r="B850">
        <v>0.17449999999999999</v>
      </c>
      <c r="C850">
        <v>0.20669999999999999</v>
      </c>
      <c r="D850">
        <v>107.22</v>
      </c>
      <c r="E850">
        <v>14.016</v>
      </c>
      <c r="F850">
        <v>10</v>
      </c>
      <c r="G850" s="14" t="s">
        <v>1060</v>
      </c>
      <c r="H850">
        <v>3.3731</v>
      </c>
      <c r="I850">
        <v>42</v>
      </c>
      <c r="J850">
        <v>107.2256</v>
      </c>
      <c r="K850">
        <v>6</v>
      </c>
      <c r="L850">
        <v>972.4</v>
      </c>
      <c r="M850">
        <v>9999</v>
      </c>
      <c r="N850">
        <v>1</v>
      </c>
      <c r="O850">
        <v>0</v>
      </c>
    </row>
    <row r="851" spans="1:15" x14ac:dyDescent="0.25">
      <c r="A851" s="14" t="s">
        <v>1106</v>
      </c>
      <c r="B851">
        <v>7.51E-2</v>
      </c>
      <c r="C851">
        <v>8.8499999999999995E-2</v>
      </c>
      <c r="D851">
        <v>253.35</v>
      </c>
      <c r="E851">
        <v>20.599</v>
      </c>
      <c r="F851">
        <v>10</v>
      </c>
      <c r="G851" s="14" t="s">
        <v>814</v>
      </c>
      <c r="H851">
        <v>4.1199000000000003</v>
      </c>
      <c r="I851">
        <v>97</v>
      </c>
      <c r="J851">
        <v>253.28980000000001</v>
      </c>
      <c r="K851">
        <v>12</v>
      </c>
      <c r="L851">
        <v>2296.8000000000002</v>
      </c>
      <c r="M851">
        <v>9999</v>
      </c>
      <c r="N851">
        <v>1</v>
      </c>
      <c r="O851">
        <v>0</v>
      </c>
    </row>
    <row r="852" spans="1:15" x14ac:dyDescent="0.25">
      <c r="A852" s="14" t="s">
        <v>1107</v>
      </c>
      <c r="B852">
        <v>0.88119999999999998</v>
      </c>
      <c r="C852">
        <v>1.0449999999999999</v>
      </c>
      <c r="D852">
        <v>21.15</v>
      </c>
      <c r="E852">
        <v>5.883</v>
      </c>
      <c r="F852">
        <v>10</v>
      </c>
      <c r="G852" s="14" t="s">
        <v>822</v>
      </c>
      <c r="H852">
        <v>1.9609000000000001</v>
      </c>
      <c r="I852">
        <v>9</v>
      </c>
      <c r="J852">
        <v>21.161200000000001</v>
      </c>
      <c r="K852">
        <v>6</v>
      </c>
      <c r="L852">
        <v>191.8</v>
      </c>
      <c r="M852">
        <v>9999</v>
      </c>
      <c r="N852">
        <v>1</v>
      </c>
      <c r="O852">
        <v>0</v>
      </c>
    </row>
    <row r="853" spans="1:15" x14ac:dyDescent="0.25">
      <c r="A853" s="14" t="s">
        <v>1108</v>
      </c>
      <c r="B853">
        <v>0.3392</v>
      </c>
      <c r="C853">
        <v>0.40250000000000002</v>
      </c>
      <c r="D853">
        <v>53.46</v>
      </c>
      <c r="E853">
        <v>8.2520000000000007</v>
      </c>
      <c r="F853">
        <v>10</v>
      </c>
      <c r="G853" s="14" t="s">
        <v>5</v>
      </c>
      <c r="H853">
        <v>8.2524999999999995</v>
      </c>
      <c r="I853">
        <v>20</v>
      </c>
      <c r="J853">
        <v>53.483800000000002</v>
      </c>
      <c r="K853">
        <v>1</v>
      </c>
      <c r="L853">
        <v>476.2</v>
      </c>
      <c r="M853">
        <v>9999</v>
      </c>
      <c r="N853">
        <v>1</v>
      </c>
      <c r="O853">
        <v>0</v>
      </c>
    </row>
    <row r="854" spans="1:15" x14ac:dyDescent="0.25">
      <c r="A854" s="14" t="s">
        <v>1109</v>
      </c>
      <c r="B854">
        <v>0.34889999999999999</v>
      </c>
      <c r="C854">
        <v>0.41370000000000001</v>
      </c>
      <c r="D854">
        <v>53.46</v>
      </c>
      <c r="E854">
        <v>9.4619999999999997</v>
      </c>
      <c r="F854">
        <v>10</v>
      </c>
      <c r="G854" s="14" t="s">
        <v>814</v>
      </c>
      <c r="H854">
        <v>1.8923000000000001</v>
      </c>
      <c r="I854">
        <v>22</v>
      </c>
      <c r="J854">
        <v>53.419199999999996</v>
      </c>
      <c r="K854">
        <v>12</v>
      </c>
      <c r="L854">
        <v>484.5</v>
      </c>
      <c r="M854">
        <v>9999</v>
      </c>
      <c r="N854">
        <v>1</v>
      </c>
      <c r="O854">
        <v>0</v>
      </c>
    </row>
    <row r="855" spans="1:15" x14ac:dyDescent="0.25">
      <c r="A855" s="14" t="s">
        <v>1110</v>
      </c>
      <c r="B855">
        <v>0.1696</v>
      </c>
      <c r="C855">
        <v>0.2011</v>
      </c>
      <c r="D855">
        <v>107.22</v>
      </c>
      <c r="E855">
        <v>11.683999999999999</v>
      </c>
      <c r="F855">
        <v>10</v>
      </c>
      <c r="G855" s="14" t="s">
        <v>5</v>
      </c>
      <c r="H855">
        <v>11.683999999999999</v>
      </c>
      <c r="I855">
        <v>36</v>
      </c>
      <c r="J855">
        <v>107.2256</v>
      </c>
      <c r="K855">
        <v>1</v>
      </c>
      <c r="L855">
        <v>953.9</v>
      </c>
      <c r="M855">
        <v>9999</v>
      </c>
      <c r="N855">
        <v>1</v>
      </c>
      <c r="O855">
        <v>0</v>
      </c>
    </row>
    <row r="856" spans="1:15" x14ac:dyDescent="0.25">
      <c r="A856" s="14" t="s">
        <v>1111</v>
      </c>
      <c r="B856">
        <v>5.0900000000000001E-2</v>
      </c>
      <c r="C856">
        <v>6.0999999999999999E-2</v>
      </c>
      <c r="D856">
        <v>563.96</v>
      </c>
      <c r="E856">
        <v>32.765999999999998</v>
      </c>
      <c r="F856">
        <v>11</v>
      </c>
      <c r="G856" s="14" t="s">
        <v>211</v>
      </c>
      <c r="H856">
        <v>3.6576</v>
      </c>
      <c r="I856">
        <v>170</v>
      </c>
      <c r="J856">
        <v>635.48260000000005</v>
      </c>
      <c r="K856">
        <v>24</v>
      </c>
      <c r="L856">
        <v>1812.6</v>
      </c>
      <c r="M856">
        <v>2.5400000000000002E-3</v>
      </c>
      <c r="N856">
        <v>1</v>
      </c>
      <c r="O856">
        <v>0</v>
      </c>
    </row>
    <row r="857" spans="1:15" x14ac:dyDescent="0.25">
      <c r="A857" s="14" t="s">
        <v>1112</v>
      </c>
      <c r="B857">
        <v>5.4800000000000001E-2</v>
      </c>
      <c r="C857">
        <v>6.5699999999999995E-2</v>
      </c>
      <c r="D857">
        <v>523.41999999999996</v>
      </c>
      <c r="E857">
        <v>31.495999999999999</v>
      </c>
      <c r="F857">
        <v>11</v>
      </c>
      <c r="G857" s="14" t="s">
        <v>211</v>
      </c>
      <c r="H857">
        <v>3.5051999999999999</v>
      </c>
      <c r="I857">
        <v>158</v>
      </c>
      <c r="J857">
        <v>589.67619999999999</v>
      </c>
      <c r="K857">
        <v>24</v>
      </c>
      <c r="L857">
        <v>1681.6</v>
      </c>
      <c r="M857">
        <v>2.5400000000000002E-3</v>
      </c>
      <c r="N857">
        <v>1</v>
      </c>
      <c r="O857">
        <v>0</v>
      </c>
    </row>
    <row r="858" spans="1:15" x14ac:dyDescent="0.25">
      <c r="A858" s="14" t="s">
        <v>1113</v>
      </c>
      <c r="B858">
        <v>4.4600000000000001E-2</v>
      </c>
      <c r="C858">
        <v>5.33E-2</v>
      </c>
      <c r="D858">
        <v>644.52</v>
      </c>
      <c r="E858">
        <v>35.052</v>
      </c>
      <c r="F858">
        <v>11</v>
      </c>
      <c r="G858" s="14" t="s">
        <v>211</v>
      </c>
      <c r="H858">
        <v>3.8862000000000001</v>
      </c>
      <c r="I858">
        <v>194</v>
      </c>
      <c r="J858">
        <v>726.4502</v>
      </c>
      <c r="K858">
        <v>24</v>
      </c>
      <c r="L858">
        <v>2071.5</v>
      </c>
      <c r="M858">
        <v>2.5400000000000002E-3</v>
      </c>
      <c r="N858">
        <v>1</v>
      </c>
      <c r="O858">
        <v>0</v>
      </c>
    </row>
    <row r="859" spans="1:15" x14ac:dyDescent="0.25">
      <c r="A859" s="14" t="s">
        <v>1114</v>
      </c>
      <c r="B859">
        <v>4.19E-2</v>
      </c>
      <c r="C859">
        <v>5.0200000000000002E-2</v>
      </c>
      <c r="D859">
        <v>684.55</v>
      </c>
      <c r="E859">
        <v>36.067999999999998</v>
      </c>
      <c r="F859">
        <v>11</v>
      </c>
      <c r="G859" s="14" t="s">
        <v>211</v>
      </c>
      <c r="H859">
        <v>4.0132000000000003</v>
      </c>
      <c r="I859">
        <v>206</v>
      </c>
      <c r="J859">
        <v>770.96619999999996</v>
      </c>
      <c r="K859">
        <v>24</v>
      </c>
      <c r="L859">
        <v>2199.5</v>
      </c>
      <c r="M859">
        <v>2.5400000000000002E-3</v>
      </c>
      <c r="N859">
        <v>1</v>
      </c>
      <c r="O859">
        <v>0</v>
      </c>
    </row>
    <row r="860" spans="1:15" x14ac:dyDescent="0.25">
      <c r="A860" s="14" t="s">
        <v>1115</v>
      </c>
      <c r="B860">
        <v>8.7400000000000005E-2</v>
      </c>
      <c r="C860">
        <v>0.1048</v>
      </c>
      <c r="D860">
        <v>322.26</v>
      </c>
      <c r="E860">
        <v>25.146000000000001</v>
      </c>
      <c r="F860">
        <v>11</v>
      </c>
      <c r="G860" s="14" t="s">
        <v>1116</v>
      </c>
      <c r="H860">
        <v>3.9624000000000001</v>
      </c>
      <c r="I860">
        <v>112</v>
      </c>
      <c r="J860">
        <v>373.54759999999999</v>
      </c>
      <c r="K860">
        <v>16</v>
      </c>
      <c r="L860">
        <v>1067</v>
      </c>
      <c r="M860">
        <v>2.5400000000000002E-3</v>
      </c>
      <c r="N860">
        <v>1</v>
      </c>
      <c r="O860">
        <v>0</v>
      </c>
    </row>
    <row r="861" spans="1:15" x14ac:dyDescent="0.25">
      <c r="A861" s="14" t="s">
        <v>1117</v>
      </c>
      <c r="B861">
        <v>5.9299999999999999E-2</v>
      </c>
      <c r="C861">
        <v>7.1099999999999997E-2</v>
      </c>
      <c r="D861">
        <v>483.39</v>
      </c>
      <c r="E861">
        <v>30.48</v>
      </c>
      <c r="F861">
        <v>11</v>
      </c>
      <c r="G861" s="14" t="s">
        <v>211</v>
      </c>
      <c r="H861">
        <v>3.3782000000000001</v>
      </c>
      <c r="I861">
        <v>146</v>
      </c>
      <c r="J861">
        <v>544.51499999999999</v>
      </c>
      <c r="K861">
        <v>24</v>
      </c>
      <c r="L861">
        <v>1553.6</v>
      </c>
      <c r="M861">
        <v>2.5400000000000002E-3</v>
      </c>
      <c r="N861">
        <v>1</v>
      </c>
      <c r="O861">
        <v>0</v>
      </c>
    </row>
    <row r="862" spans="1:15" x14ac:dyDescent="0.25">
      <c r="A862" s="14" t="s">
        <v>1118</v>
      </c>
      <c r="B862">
        <v>0.11650000000000001</v>
      </c>
      <c r="C862">
        <v>0.1396</v>
      </c>
      <c r="D862">
        <v>241.7</v>
      </c>
      <c r="E862">
        <v>21.844000000000001</v>
      </c>
      <c r="F862">
        <v>11</v>
      </c>
      <c r="G862" s="14" t="s">
        <v>236</v>
      </c>
      <c r="H862">
        <v>3.4289999999999998</v>
      </c>
      <c r="I862">
        <v>87</v>
      </c>
      <c r="J862">
        <v>280.64460000000003</v>
      </c>
      <c r="K862">
        <v>16</v>
      </c>
      <c r="L862">
        <v>802.1</v>
      </c>
      <c r="M862">
        <v>2.5400000000000002E-3</v>
      </c>
      <c r="N862">
        <v>1</v>
      </c>
      <c r="O862">
        <v>0</v>
      </c>
    </row>
    <row r="863" spans="1:15" x14ac:dyDescent="0.25">
      <c r="A863" s="14" t="s">
        <v>1119</v>
      </c>
      <c r="B863">
        <v>3.56E-2</v>
      </c>
      <c r="C863">
        <v>4.2700000000000002E-2</v>
      </c>
      <c r="D863">
        <v>805.65</v>
      </c>
      <c r="E863">
        <v>39.116</v>
      </c>
      <c r="F863">
        <v>11</v>
      </c>
      <c r="G863" s="14" t="s">
        <v>211</v>
      </c>
      <c r="H863">
        <v>4.3688000000000002</v>
      </c>
      <c r="I863">
        <v>243</v>
      </c>
      <c r="J863">
        <v>907.74009999999998</v>
      </c>
      <c r="K863">
        <v>24</v>
      </c>
      <c r="L863">
        <v>2589.4</v>
      </c>
      <c r="M863">
        <v>2.5400000000000002E-3</v>
      </c>
      <c r="N863">
        <v>1</v>
      </c>
      <c r="O863">
        <v>0</v>
      </c>
    </row>
    <row r="864" spans="1:15" x14ac:dyDescent="0.25">
      <c r="A864" s="14" t="s">
        <v>1120</v>
      </c>
      <c r="B864">
        <v>9.98E-2</v>
      </c>
      <c r="C864">
        <v>0.1196</v>
      </c>
      <c r="D864">
        <v>281.73</v>
      </c>
      <c r="E864">
        <v>23.622</v>
      </c>
      <c r="F864">
        <v>11</v>
      </c>
      <c r="G864" s="14" t="s">
        <v>236</v>
      </c>
      <c r="H864">
        <v>3.7084000000000001</v>
      </c>
      <c r="I864">
        <v>101</v>
      </c>
      <c r="J864">
        <v>327.74130000000002</v>
      </c>
      <c r="K864">
        <v>16</v>
      </c>
      <c r="L864">
        <v>937.5</v>
      </c>
      <c r="M864">
        <v>2.5400000000000002E-3</v>
      </c>
      <c r="N864">
        <v>1</v>
      </c>
      <c r="O864">
        <v>0</v>
      </c>
    </row>
    <row r="865" spans="1:15" x14ac:dyDescent="0.25">
      <c r="A865" s="14" t="s">
        <v>1121</v>
      </c>
      <c r="B865">
        <v>7.0000000000000007E-2</v>
      </c>
      <c r="C865">
        <v>8.3799999999999999E-2</v>
      </c>
      <c r="D865">
        <v>402.83</v>
      </c>
      <c r="E865">
        <v>28.143000000000001</v>
      </c>
      <c r="F865">
        <v>11</v>
      </c>
      <c r="G865" s="14" t="s">
        <v>1116</v>
      </c>
      <c r="H865">
        <v>4.4424999999999999</v>
      </c>
      <c r="I865">
        <v>138</v>
      </c>
      <c r="J865">
        <v>466.96679999999998</v>
      </c>
      <c r="K865">
        <v>16</v>
      </c>
      <c r="L865">
        <v>1333.4</v>
      </c>
      <c r="M865">
        <v>2.5400000000000002E-3</v>
      </c>
      <c r="N865">
        <v>1</v>
      </c>
      <c r="O865">
        <v>0</v>
      </c>
    </row>
    <row r="866" spans="1:15" x14ac:dyDescent="0.25">
      <c r="A866" s="14" t="s">
        <v>1122</v>
      </c>
      <c r="B866">
        <v>0.13980000000000001</v>
      </c>
      <c r="C866">
        <v>0.16750000000000001</v>
      </c>
      <c r="D866">
        <v>201.16</v>
      </c>
      <c r="E866">
        <v>19.812000000000001</v>
      </c>
      <c r="F866">
        <v>11</v>
      </c>
      <c r="G866" s="14" t="s">
        <v>236</v>
      </c>
      <c r="H866">
        <v>3.1496</v>
      </c>
      <c r="I866">
        <v>73</v>
      </c>
      <c r="J866">
        <v>234.19309999999999</v>
      </c>
      <c r="K866">
        <v>16</v>
      </c>
      <c r="L866">
        <v>668.2</v>
      </c>
      <c r="M866">
        <v>2.5400000000000002E-3</v>
      </c>
      <c r="N866">
        <v>1</v>
      </c>
      <c r="O866">
        <v>0</v>
      </c>
    </row>
    <row r="867" spans="1:15" x14ac:dyDescent="0.25">
      <c r="A867" s="14" t="s">
        <v>1123</v>
      </c>
      <c r="B867">
        <v>0.16520000000000001</v>
      </c>
      <c r="C867">
        <v>0.19789999999999999</v>
      </c>
      <c r="D867">
        <v>170.25</v>
      </c>
      <c r="E867">
        <v>18.288</v>
      </c>
      <c r="F867">
        <v>11</v>
      </c>
      <c r="G867" s="14" t="s">
        <v>236</v>
      </c>
      <c r="H867">
        <v>2.8956</v>
      </c>
      <c r="I867">
        <v>62</v>
      </c>
      <c r="J867">
        <v>198.0641</v>
      </c>
      <c r="K867">
        <v>16</v>
      </c>
      <c r="L867">
        <v>565.5</v>
      </c>
      <c r="M867">
        <v>2.5400000000000002E-3</v>
      </c>
      <c r="N867">
        <v>1</v>
      </c>
      <c r="O867">
        <v>0</v>
      </c>
    </row>
    <row r="868" spans="1:15" x14ac:dyDescent="0.25">
      <c r="A868" s="14" t="s">
        <v>1124</v>
      </c>
      <c r="B868">
        <v>2.46E-2</v>
      </c>
      <c r="C868">
        <v>2.8299999999999999E-2</v>
      </c>
      <c r="D868">
        <v>1381.7709</v>
      </c>
      <c r="E868">
        <v>44.754800000000003</v>
      </c>
      <c r="F868">
        <v>12</v>
      </c>
      <c r="G868" s="14" t="s">
        <v>1125</v>
      </c>
      <c r="H868">
        <v>5.2450999999999999</v>
      </c>
      <c r="I868">
        <v>266.01432</v>
      </c>
      <c r="J868">
        <v>1469.4809319999999</v>
      </c>
      <c r="K868">
        <v>23</v>
      </c>
      <c r="L868">
        <v>4012.0901439999998</v>
      </c>
      <c r="M868">
        <v>10.541</v>
      </c>
      <c r="N868">
        <v>1</v>
      </c>
      <c r="O868">
        <v>0</v>
      </c>
    </row>
    <row r="869" spans="1:15" x14ac:dyDescent="0.25">
      <c r="A869" s="14" t="s">
        <v>1126</v>
      </c>
      <c r="B869">
        <v>2.8500000000000001E-2</v>
      </c>
      <c r="C869">
        <v>3.32E-2</v>
      </c>
      <c r="D869">
        <v>1136.0214000000001</v>
      </c>
      <c r="E869">
        <v>40.690800000000003</v>
      </c>
      <c r="F869">
        <v>12</v>
      </c>
      <c r="G869" s="14" t="s">
        <v>1127</v>
      </c>
      <c r="H869">
        <v>5.0825399999999998</v>
      </c>
      <c r="I869">
        <v>234.43068</v>
      </c>
      <c r="J869">
        <v>1215.2233759999999</v>
      </c>
      <c r="K869">
        <v>20</v>
      </c>
      <c r="L869">
        <v>3311.1649000000002</v>
      </c>
      <c r="M869">
        <v>10.032999999999999</v>
      </c>
      <c r="N869">
        <v>1</v>
      </c>
      <c r="O869">
        <v>0</v>
      </c>
    </row>
    <row r="870" spans="1:15" x14ac:dyDescent="0.25">
      <c r="A870" s="14" t="s">
        <v>1128</v>
      </c>
      <c r="B870">
        <v>3.1699999999999999E-2</v>
      </c>
      <c r="C870">
        <v>3.7199999999999997E-2</v>
      </c>
      <c r="D870">
        <v>996.17219999999998</v>
      </c>
      <c r="E870">
        <v>38.201599999999999</v>
      </c>
      <c r="F870">
        <v>12</v>
      </c>
      <c r="G870" s="14" t="s">
        <v>1127</v>
      </c>
      <c r="H870">
        <v>4.7751999999999999</v>
      </c>
      <c r="I870">
        <v>217.9716</v>
      </c>
      <c r="J870">
        <v>1071.481728</v>
      </c>
      <c r="K870">
        <v>20</v>
      </c>
      <c r="L870">
        <v>2916.8014400000002</v>
      </c>
      <c r="M870">
        <v>9.7789999999999999</v>
      </c>
      <c r="N870">
        <v>1</v>
      </c>
      <c r="O870">
        <v>0</v>
      </c>
    </row>
    <row r="871" spans="1:15" x14ac:dyDescent="0.25">
      <c r="A871" s="14" t="s">
        <v>1129</v>
      </c>
      <c r="B871">
        <v>0.13120000000000001</v>
      </c>
      <c r="C871">
        <v>0.15770000000000001</v>
      </c>
      <c r="D871">
        <v>218.3877</v>
      </c>
      <c r="E871">
        <v>18.288</v>
      </c>
      <c r="F871">
        <v>12</v>
      </c>
      <c r="G871" s="14" t="s">
        <v>1130</v>
      </c>
      <c r="H871">
        <v>4.1681400000000002</v>
      </c>
      <c r="I871">
        <v>72.508920000000003</v>
      </c>
      <c r="J871">
        <v>246.38660400000001</v>
      </c>
      <c r="K871">
        <v>10</v>
      </c>
      <c r="L871">
        <v>653.30399599999998</v>
      </c>
      <c r="M871">
        <v>5.9690000000000003</v>
      </c>
      <c r="N871">
        <v>1</v>
      </c>
      <c r="O871">
        <v>0</v>
      </c>
    </row>
    <row r="872" spans="1:15" x14ac:dyDescent="0.25">
      <c r="A872" s="14" t="s">
        <v>1131</v>
      </c>
      <c r="B872">
        <v>7.0000000000000007E-2</v>
      </c>
      <c r="C872">
        <v>8.3900000000000002E-2</v>
      </c>
      <c r="D872">
        <v>413.46719999999999</v>
      </c>
      <c r="E872">
        <v>25.146000000000001</v>
      </c>
      <c r="F872">
        <v>12</v>
      </c>
      <c r="G872" s="14" t="s">
        <v>1132</v>
      </c>
      <c r="H872">
        <v>5.26288</v>
      </c>
      <c r="I872">
        <v>135.23136</v>
      </c>
      <c r="J872">
        <v>465.48293999999999</v>
      </c>
      <c r="K872">
        <v>12</v>
      </c>
      <c r="L872">
        <v>1238.152448</v>
      </c>
      <c r="M872">
        <v>8.1280000000000001</v>
      </c>
      <c r="N872">
        <v>1</v>
      </c>
      <c r="O872">
        <v>0</v>
      </c>
    </row>
    <row r="873" spans="1:15" x14ac:dyDescent="0.25">
      <c r="A873" s="14" t="s">
        <v>1133</v>
      </c>
      <c r="B873">
        <v>7.9899999999999999E-2</v>
      </c>
      <c r="C873">
        <v>9.5799999999999996E-2</v>
      </c>
      <c r="D873">
        <v>361.27710000000002</v>
      </c>
      <c r="E873">
        <v>23.5458</v>
      </c>
      <c r="F873">
        <v>12</v>
      </c>
      <c r="G873" s="14" t="s">
        <v>213</v>
      </c>
      <c r="H873">
        <v>5.0545999999999998</v>
      </c>
      <c r="I873">
        <v>122.331</v>
      </c>
      <c r="J873">
        <v>408.257248</v>
      </c>
      <c r="K873">
        <v>11</v>
      </c>
      <c r="L873">
        <v>1081.8952280000001</v>
      </c>
      <c r="M873">
        <v>7.7469999999999999</v>
      </c>
      <c r="N873">
        <v>1</v>
      </c>
      <c r="O873">
        <v>0</v>
      </c>
    </row>
    <row r="874" spans="1:15" x14ac:dyDescent="0.25">
      <c r="A874" s="14" t="s">
        <v>1134</v>
      </c>
      <c r="B874">
        <v>9.2899999999999996E-2</v>
      </c>
      <c r="C874">
        <v>0.1116</v>
      </c>
      <c r="D874">
        <v>309.59370000000001</v>
      </c>
      <c r="E874">
        <v>21.793199999999999</v>
      </c>
      <c r="F874">
        <v>12</v>
      </c>
      <c r="G874" s="14" t="s">
        <v>1130</v>
      </c>
      <c r="H874">
        <v>4.9885599999999997</v>
      </c>
      <c r="I874">
        <v>103.20287999999999</v>
      </c>
      <c r="J874">
        <v>349.35413999999997</v>
      </c>
      <c r="K874">
        <v>10</v>
      </c>
      <c r="L874">
        <v>927.126172</v>
      </c>
      <c r="M874">
        <v>7.1120000000000001</v>
      </c>
      <c r="N874">
        <v>1</v>
      </c>
      <c r="O874">
        <v>0</v>
      </c>
    </row>
    <row r="875" spans="1:15" x14ac:dyDescent="0.25">
      <c r="A875" s="14" t="s">
        <v>1135</v>
      </c>
      <c r="B875">
        <v>4.7899999999999998E-2</v>
      </c>
      <c r="C875">
        <v>5.7099999999999998E-2</v>
      </c>
      <c r="D875">
        <v>619.18740000000003</v>
      </c>
      <c r="E875">
        <v>30.378399999999999</v>
      </c>
      <c r="F875">
        <v>12</v>
      </c>
      <c r="G875" s="14" t="s">
        <v>457</v>
      </c>
      <c r="H875">
        <v>4.6812199999999997</v>
      </c>
      <c r="I875">
        <v>165.03564</v>
      </c>
      <c r="J875">
        <v>679.74057600000003</v>
      </c>
      <c r="K875">
        <v>16</v>
      </c>
      <c r="L875">
        <v>1827.4653920000001</v>
      </c>
      <c r="M875">
        <v>8.7629999999999999</v>
      </c>
      <c r="N875">
        <v>1</v>
      </c>
      <c r="O875">
        <v>0</v>
      </c>
    </row>
    <row r="876" spans="1:15" x14ac:dyDescent="0.25">
      <c r="A876" s="14" t="s">
        <v>1136</v>
      </c>
      <c r="B876">
        <v>3.8199999999999998E-2</v>
      </c>
      <c r="C876">
        <v>4.5100000000000001E-2</v>
      </c>
      <c r="D876">
        <v>796.53240000000005</v>
      </c>
      <c r="E876">
        <v>34.162999999999997</v>
      </c>
      <c r="F876">
        <v>12</v>
      </c>
      <c r="G876" s="14" t="s">
        <v>1137</v>
      </c>
      <c r="H876">
        <v>5.10032</v>
      </c>
      <c r="I876">
        <v>174.82212000000001</v>
      </c>
      <c r="J876">
        <v>856.96602800000005</v>
      </c>
      <c r="K876">
        <v>18</v>
      </c>
      <c r="L876">
        <v>2312.6068559999999</v>
      </c>
      <c r="M876">
        <v>8.7629999999999999</v>
      </c>
      <c r="N876">
        <v>1</v>
      </c>
      <c r="O876">
        <v>0</v>
      </c>
    </row>
    <row r="877" spans="1:15" x14ac:dyDescent="0.25">
      <c r="A877" s="14" t="s">
        <v>1138</v>
      </c>
      <c r="B877">
        <v>5.6399999999999999E-2</v>
      </c>
      <c r="C877">
        <v>6.7500000000000004E-2</v>
      </c>
      <c r="D877">
        <v>516.83399999999995</v>
      </c>
      <c r="E877">
        <v>28.1432</v>
      </c>
      <c r="F877">
        <v>12</v>
      </c>
      <c r="G877" s="14" t="s">
        <v>1139</v>
      </c>
      <c r="H877">
        <v>5.4711600000000002</v>
      </c>
      <c r="I877">
        <v>182.82924</v>
      </c>
      <c r="J877">
        <v>588.12785599999995</v>
      </c>
      <c r="K877">
        <v>14</v>
      </c>
      <c r="L877">
        <v>1556.6195439999999</v>
      </c>
      <c r="M877">
        <v>9.5250000000000004</v>
      </c>
      <c r="N877">
        <v>1</v>
      </c>
      <c r="O877">
        <v>0</v>
      </c>
    </row>
    <row r="878" spans="1:15" x14ac:dyDescent="0.25">
      <c r="A878" s="14" t="s">
        <v>1140</v>
      </c>
      <c r="B878">
        <v>6.4199999999999993E-2</v>
      </c>
      <c r="C878">
        <v>7.5200000000000003E-2</v>
      </c>
      <c r="D878">
        <v>506.19</v>
      </c>
      <c r="E878">
        <v>48.26</v>
      </c>
      <c r="F878">
        <v>13</v>
      </c>
      <c r="G878" s="14" t="s">
        <v>1141</v>
      </c>
      <c r="H878">
        <v>2.54</v>
      </c>
      <c r="I878">
        <v>445</v>
      </c>
      <c r="J878">
        <v>515.80539999999996</v>
      </c>
      <c r="K878">
        <v>99</v>
      </c>
      <c r="L878">
        <v>1398.9</v>
      </c>
      <c r="M878">
        <v>9999</v>
      </c>
      <c r="N878">
        <v>1</v>
      </c>
      <c r="O878">
        <v>0</v>
      </c>
    </row>
    <row r="879" spans="1:15" x14ac:dyDescent="0.25">
      <c r="A879" s="14" t="s">
        <v>1142</v>
      </c>
      <c r="B879">
        <v>0.104</v>
      </c>
      <c r="C879">
        <v>0.12180000000000001</v>
      </c>
      <c r="D879">
        <v>506.19</v>
      </c>
      <c r="E879">
        <v>33.401000000000003</v>
      </c>
      <c r="F879">
        <v>13</v>
      </c>
      <c r="G879" s="14" t="s">
        <v>1141</v>
      </c>
      <c r="H879">
        <v>2.54</v>
      </c>
      <c r="I879">
        <v>445</v>
      </c>
      <c r="J879">
        <v>318.64449999999999</v>
      </c>
      <c r="K879">
        <v>99</v>
      </c>
      <c r="L879">
        <v>864.6</v>
      </c>
      <c r="M879">
        <v>9999</v>
      </c>
      <c r="N879">
        <v>1</v>
      </c>
      <c r="O879">
        <v>0</v>
      </c>
    </row>
    <row r="880" spans="1:15" x14ac:dyDescent="0.25">
      <c r="A880" s="14" t="s">
        <v>1143</v>
      </c>
      <c r="B880">
        <v>1.9199999999999998E-2</v>
      </c>
      <c r="C880">
        <v>2.2499999999999999E-2</v>
      </c>
      <c r="D880">
        <v>506.19</v>
      </c>
      <c r="E880">
        <v>101.6</v>
      </c>
      <c r="F880">
        <v>13</v>
      </c>
      <c r="G880" s="14" t="s">
        <v>1141</v>
      </c>
      <c r="H880">
        <v>2.54</v>
      </c>
      <c r="I880">
        <v>445</v>
      </c>
      <c r="J880">
        <v>1729.0288</v>
      </c>
      <c r="K880">
        <v>99</v>
      </c>
      <c r="L880">
        <v>4689.2</v>
      </c>
      <c r="M880">
        <v>9999</v>
      </c>
      <c r="N880">
        <v>1</v>
      </c>
      <c r="O880">
        <v>0</v>
      </c>
    </row>
    <row r="881" spans="1:15" x14ac:dyDescent="0.25">
      <c r="A881" s="14" t="s">
        <v>1144</v>
      </c>
      <c r="B881">
        <v>9.2999999999999992E-3</v>
      </c>
      <c r="C881">
        <v>1.09E-2</v>
      </c>
      <c r="D881">
        <v>506.19</v>
      </c>
      <c r="E881">
        <v>168.27500000000001</v>
      </c>
      <c r="F881">
        <v>13</v>
      </c>
      <c r="G881" s="14" t="s">
        <v>1141</v>
      </c>
      <c r="H881">
        <v>2.54</v>
      </c>
      <c r="I881">
        <v>445</v>
      </c>
      <c r="J881">
        <v>3600.6379999999999</v>
      </c>
      <c r="K881">
        <v>99</v>
      </c>
      <c r="L881">
        <v>9768.2999999999993</v>
      </c>
      <c r="M881">
        <v>9999</v>
      </c>
      <c r="N881">
        <v>1</v>
      </c>
      <c r="O881">
        <v>0</v>
      </c>
    </row>
    <row r="882" spans="1:15" x14ac:dyDescent="0.25">
      <c r="A882" s="14" t="s">
        <v>1145</v>
      </c>
      <c r="B882">
        <v>3.0200000000000001E-2</v>
      </c>
      <c r="C882">
        <v>3.5400000000000001E-2</v>
      </c>
      <c r="D882">
        <v>506.19</v>
      </c>
      <c r="E882">
        <v>73.025000000000006</v>
      </c>
      <c r="F882">
        <v>13</v>
      </c>
      <c r="G882" s="14" t="s">
        <v>1141</v>
      </c>
      <c r="H882">
        <v>2.54</v>
      </c>
      <c r="I882">
        <v>445</v>
      </c>
      <c r="J882">
        <v>1099.3525999999999</v>
      </c>
      <c r="K882">
        <v>99</v>
      </c>
      <c r="L882">
        <v>2982.3</v>
      </c>
      <c r="M882">
        <v>9999</v>
      </c>
      <c r="N882">
        <v>1</v>
      </c>
      <c r="O882">
        <v>0</v>
      </c>
    </row>
    <row r="883" spans="1:15" x14ac:dyDescent="0.25">
      <c r="A883" s="14" t="s">
        <v>1146</v>
      </c>
      <c r="B883">
        <v>1.2E-2</v>
      </c>
      <c r="C883">
        <v>1.4E-2</v>
      </c>
      <c r="D883">
        <v>506.19</v>
      </c>
      <c r="E883">
        <v>141.30000000000001</v>
      </c>
      <c r="F883">
        <v>13</v>
      </c>
      <c r="G883" s="14" t="s">
        <v>1141</v>
      </c>
      <c r="H883">
        <v>2.54</v>
      </c>
      <c r="I883">
        <v>445</v>
      </c>
      <c r="J883">
        <v>2774.1880000000001</v>
      </c>
      <c r="K883">
        <v>99</v>
      </c>
      <c r="L883">
        <v>7525.6</v>
      </c>
      <c r="M883">
        <v>9999</v>
      </c>
      <c r="N883">
        <v>1</v>
      </c>
      <c r="O883">
        <v>0</v>
      </c>
    </row>
    <row r="884" spans="1:15" x14ac:dyDescent="0.25">
      <c r="A884" s="14" t="s">
        <v>1147</v>
      </c>
      <c r="B884">
        <v>1.6199999999999999E-2</v>
      </c>
      <c r="C884">
        <v>1.9E-2</v>
      </c>
      <c r="D884">
        <v>506.19</v>
      </c>
      <c r="E884">
        <v>114.3</v>
      </c>
      <c r="F884">
        <v>13</v>
      </c>
      <c r="G884" s="14" t="s">
        <v>1141</v>
      </c>
      <c r="H884">
        <v>2.54</v>
      </c>
      <c r="I884">
        <v>445</v>
      </c>
      <c r="J884">
        <v>2047.7378000000001</v>
      </c>
      <c r="K884">
        <v>99</v>
      </c>
      <c r="L884">
        <v>5555.3</v>
      </c>
      <c r="M884">
        <v>9999</v>
      </c>
      <c r="N884">
        <v>1</v>
      </c>
      <c r="O884">
        <v>0</v>
      </c>
    </row>
    <row r="885" spans="1:15" x14ac:dyDescent="0.25">
      <c r="A885" s="14" t="s">
        <v>1148</v>
      </c>
      <c r="B885">
        <v>2.3099999999999999E-2</v>
      </c>
      <c r="C885">
        <v>2.7E-2</v>
      </c>
      <c r="D885">
        <v>506.19</v>
      </c>
      <c r="E885">
        <v>88.9</v>
      </c>
      <c r="F885">
        <v>13</v>
      </c>
      <c r="G885" s="14" t="s">
        <v>1141</v>
      </c>
      <c r="H885">
        <v>2.54</v>
      </c>
      <c r="I885">
        <v>445</v>
      </c>
      <c r="J885">
        <v>1437.4165</v>
      </c>
      <c r="K885">
        <v>99</v>
      </c>
      <c r="L885">
        <v>3900.5</v>
      </c>
      <c r="M885">
        <v>9999</v>
      </c>
      <c r="N885">
        <v>1</v>
      </c>
      <c r="O885">
        <v>0</v>
      </c>
    </row>
    <row r="886" spans="1:15" x14ac:dyDescent="0.25">
      <c r="A886" s="14" t="s">
        <v>1149</v>
      </c>
      <c r="B886">
        <v>4.7800000000000002E-2</v>
      </c>
      <c r="C886">
        <v>5.6000000000000001E-2</v>
      </c>
      <c r="D886">
        <v>506.19</v>
      </c>
      <c r="E886">
        <v>60.325000000000003</v>
      </c>
      <c r="F886">
        <v>13</v>
      </c>
      <c r="G886" s="14" t="s">
        <v>1141</v>
      </c>
      <c r="H886">
        <v>2.54</v>
      </c>
      <c r="I886">
        <v>445</v>
      </c>
      <c r="J886">
        <v>693.54700000000003</v>
      </c>
      <c r="K886">
        <v>99</v>
      </c>
      <c r="L886">
        <v>1881</v>
      </c>
      <c r="M886">
        <v>9999</v>
      </c>
      <c r="N886">
        <v>1</v>
      </c>
      <c r="O886">
        <v>0</v>
      </c>
    </row>
    <row r="887" spans="1:15" x14ac:dyDescent="0.25">
      <c r="A887" s="14" t="s">
        <v>1150</v>
      </c>
      <c r="B887">
        <v>7.5700000000000003E-2</v>
      </c>
      <c r="C887">
        <v>0.09</v>
      </c>
      <c r="D887">
        <v>506.19</v>
      </c>
      <c r="E887">
        <v>26.67</v>
      </c>
      <c r="F887">
        <v>14</v>
      </c>
      <c r="G887" s="14" t="s">
        <v>1141</v>
      </c>
      <c r="H887">
        <v>2.54</v>
      </c>
      <c r="I887">
        <v>445</v>
      </c>
      <c r="J887">
        <v>216.2576</v>
      </c>
      <c r="K887">
        <v>99</v>
      </c>
      <c r="L887">
        <v>1934.6</v>
      </c>
      <c r="M887">
        <v>9999</v>
      </c>
      <c r="N887">
        <v>1</v>
      </c>
      <c r="O887">
        <v>0</v>
      </c>
    </row>
    <row r="888" spans="1:15" x14ac:dyDescent="0.25">
      <c r="A888" s="14" t="s">
        <v>1151</v>
      </c>
      <c r="B888">
        <v>1.1599999999999999E-2</v>
      </c>
      <c r="C888">
        <v>1.37E-2</v>
      </c>
      <c r="D888">
        <v>506.19</v>
      </c>
      <c r="E888">
        <v>101.6</v>
      </c>
      <c r="F888">
        <v>14</v>
      </c>
      <c r="G888" s="14" t="s">
        <v>1141</v>
      </c>
      <c r="H888">
        <v>2.54</v>
      </c>
      <c r="I888">
        <v>445</v>
      </c>
      <c r="J888">
        <v>1899.9962</v>
      </c>
      <c r="K888">
        <v>99</v>
      </c>
      <c r="L888">
        <v>16935.3</v>
      </c>
      <c r="M888">
        <v>9999</v>
      </c>
      <c r="N888">
        <v>1</v>
      </c>
      <c r="O888">
        <v>0</v>
      </c>
    </row>
    <row r="889" spans="1:15" x14ac:dyDescent="0.25">
      <c r="A889" s="14" t="s">
        <v>1152</v>
      </c>
      <c r="B889">
        <v>9.4000000000000004E-3</v>
      </c>
      <c r="C889">
        <v>1.11E-2</v>
      </c>
      <c r="D889">
        <v>506.19</v>
      </c>
      <c r="E889">
        <v>114.3</v>
      </c>
      <c r="F889">
        <v>14</v>
      </c>
      <c r="G889" s="14" t="s">
        <v>1141</v>
      </c>
      <c r="H889">
        <v>2.54</v>
      </c>
      <c r="I889">
        <v>445</v>
      </c>
      <c r="J889">
        <v>2153.5441000000001</v>
      </c>
      <c r="K889">
        <v>99</v>
      </c>
      <c r="L889">
        <v>19197.3</v>
      </c>
      <c r="M889">
        <v>9999</v>
      </c>
      <c r="N889">
        <v>1</v>
      </c>
      <c r="O889">
        <v>0</v>
      </c>
    </row>
    <row r="890" spans="1:15" x14ac:dyDescent="0.25">
      <c r="A890" s="14" t="s">
        <v>1153</v>
      </c>
      <c r="B890">
        <v>5.3800000000000001E-2</v>
      </c>
      <c r="C890">
        <v>6.3899999999999998E-2</v>
      </c>
      <c r="D890">
        <v>506.19</v>
      </c>
      <c r="E890">
        <v>33.401000000000003</v>
      </c>
      <c r="F890">
        <v>14</v>
      </c>
      <c r="G890" s="14" t="s">
        <v>1141</v>
      </c>
      <c r="H890">
        <v>2.54</v>
      </c>
      <c r="I890">
        <v>445</v>
      </c>
      <c r="J890">
        <v>304.70909999999998</v>
      </c>
      <c r="K890">
        <v>99</v>
      </c>
      <c r="L890">
        <v>2723.3</v>
      </c>
      <c r="M890">
        <v>9999</v>
      </c>
      <c r="N890">
        <v>1</v>
      </c>
      <c r="O890">
        <v>0</v>
      </c>
    </row>
    <row r="891" spans="1:15" x14ac:dyDescent="0.25">
      <c r="A891" s="14" t="s">
        <v>1154</v>
      </c>
      <c r="B891">
        <v>4.2599999999999999E-2</v>
      </c>
      <c r="C891">
        <v>5.0599999999999999E-2</v>
      </c>
      <c r="D891">
        <v>506.19</v>
      </c>
      <c r="E891">
        <v>42.164000000000001</v>
      </c>
      <c r="F891">
        <v>14</v>
      </c>
      <c r="G891" s="14" t="s">
        <v>1141</v>
      </c>
      <c r="H891">
        <v>2.54</v>
      </c>
      <c r="I891">
        <v>445</v>
      </c>
      <c r="J891">
        <v>447.9991</v>
      </c>
      <c r="K891">
        <v>99</v>
      </c>
      <c r="L891">
        <v>3988.3</v>
      </c>
      <c r="M891">
        <v>9999</v>
      </c>
      <c r="N891">
        <v>1</v>
      </c>
      <c r="O891">
        <v>0</v>
      </c>
    </row>
    <row r="892" spans="1:15" x14ac:dyDescent="0.25">
      <c r="A892" s="14" t="s">
        <v>1155</v>
      </c>
      <c r="B892">
        <v>3.5900000000000001E-2</v>
      </c>
      <c r="C892">
        <v>4.2700000000000002E-2</v>
      </c>
      <c r="D892">
        <v>506.19</v>
      </c>
      <c r="E892">
        <v>48.26</v>
      </c>
      <c r="F892">
        <v>14</v>
      </c>
      <c r="G892" s="14" t="s">
        <v>1141</v>
      </c>
      <c r="H892">
        <v>2.54</v>
      </c>
      <c r="I892">
        <v>445</v>
      </c>
      <c r="J892">
        <v>532.06349999999998</v>
      </c>
      <c r="K892">
        <v>99</v>
      </c>
      <c r="L892">
        <v>4747.2</v>
      </c>
      <c r="M892">
        <v>9999</v>
      </c>
      <c r="N892">
        <v>1</v>
      </c>
      <c r="O892">
        <v>0</v>
      </c>
    </row>
    <row r="893" spans="1:15" x14ac:dyDescent="0.25">
      <c r="A893" s="14" t="s">
        <v>1156</v>
      </c>
      <c r="B893">
        <v>1.5299999999999999E-2</v>
      </c>
      <c r="C893">
        <v>1.8200000000000001E-2</v>
      </c>
      <c r="D893">
        <v>506.19</v>
      </c>
      <c r="E893">
        <v>73.025000000000006</v>
      </c>
      <c r="F893">
        <v>14</v>
      </c>
      <c r="G893" s="14" t="s">
        <v>1141</v>
      </c>
      <c r="H893">
        <v>2.54</v>
      </c>
      <c r="I893">
        <v>445</v>
      </c>
      <c r="J893">
        <v>1021.2883</v>
      </c>
      <c r="K893">
        <v>99</v>
      </c>
      <c r="L893">
        <v>9107.5</v>
      </c>
      <c r="M893">
        <v>9999</v>
      </c>
      <c r="N893">
        <v>1</v>
      </c>
      <c r="O893">
        <v>0</v>
      </c>
    </row>
    <row r="894" spans="1:15" x14ac:dyDescent="0.25">
      <c r="A894" s="14" t="s">
        <v>1157</v>
      </c>
      <c r="B894">
        <v>2.63E-2</v>
      </c>
      <c r="C894">
        <v>3.1300000000000001E-2</v>
      </c>
      <c r="D894">
        <v>506.19</v>
      </c>
      <c r="E894">
        <v>60.325000000000003</v>
      </c>
      <c r="F894">
        <v>14</v>
      </c>
      <c r="G894" s="14" t="s">
        <v>1141</v>
      </c>
      <c r="H894">
        <v>2.54</v>
      </c>
      <c r="I894">
        <v>445</v>
      </c>
      <c r="J894">
        <v>703.86959999999999</v>
      </c>
      <c r="K894">
        <v>99</v>
      </c>
      <c r="L894">
        <v>6265.2</v>
      </c>
      <c r="M894">
        <v>9999</v>
      </c>
      <c r="N894">
        <v>1</v>
      </c>
      <c r="O894">
        <v>0</v>
      </c>
    </row>
    <row r="895" spans="1:15" x14ac:dyDescent="0.25">
      <c r="A895" s="14" t="s">
        <v>1158</v>
      </c>
      <c r="B895">
        <v>1.2800000000000001E-2</v>
      </c>
      <c r="C895">
        <v>1.52E-2</v>
      </c>
      <c r="D895">
        <v>506.19</v>
      </c>
      <c r="E895">
        <v>88.9</v>
      </c>
      <c r="F895">
        <v>14</v>
      </c>
      <c r="G895" s="14" t="s">
        <v>1141</v>
      </c>
      <c r="H895">
        <v>2.54</v>
      </c>
      <c r="I895">
        <v>445</v>
      </c>
      <c r="J895">
        <v>1456.1261</v>
      </c>
      <c r="K895">
        <v>99</v>
      </c>
      <c r="L895">
        <v>12976.8</v>
      </c>
      <c r="M895">
        <v>9999</v>
      </c>
      <c r="N895">
        <v>1</v>
      </c>
      <c r="O895">
        <v>0</v>
      </c>
    </row>
  </sheetData>
  <mergeCells count="1">
    <mergeCell ref="A1:O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ED77-5ED6-4C66-8909-96C6BD6B270E}">
  <dimension ref="A1:O895"/>
  <sheetViews>
    <sheetView workbookViewId="0">
      <selection sqref="A1:O1"/>
    </sheetView>
  </sheetViews>
  <sheetFormatPr defaultRowHeight="15" x14ac:dyDescent="0.25"/>
  <cols>
    <col min="1" max="1" width="15.7109375" customWidth="1"/>
    <col min="2" max="3" width="11.140625" customWidth="1"/>
    <col min="4" max="4" width="13.5703125" customWidth="1"/>
    <col min="6" max="6" width="12" customWidth="1"/>
    <col min="7" max="7" width="14.42578125" customWidth="1"/>
    <col min="8" max="8" width="13.5703125" customWidth="1"/>
    <col min="12" max="12" width="9.7109375" customWidth="1"/>
    <col min="13" max="13" width="13.140625" customWidth="1"/>
  </cols>
  <sheetData>
    <row r="1" spans="1:15" ht="15.75" thickBot="1" x14ac:dyDescent="0.3">
      <c r="A1" s="27" t="s">
        <v>5337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t="s">
        <v>1159</v>
      </c>
      <c r="B2" t="s">
        <v>194</v>
      </c>
      <c r="C2" t="s">
        <v>195</v>
      </c>
      <c r="D2" t="s">
        <v>1160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</row>
    <row r="3" spans="1:15" x14ac:dyDescent="0.25">
      <c r="A3" s="14" t="s">
        <v>535</v>
      </c>
      <c r="B3">
        <v>0.14319999999999999</v>
      </c>
      <c r="C3">
        <v>0.17169999999999999</v>
      </c>
      <c r="D3">
        <v>636</v>
      </c>
      <c r="E3">
        <v>0.89</v>
      </c>
      <c r="F3">
        <v>1</v>
      </c>
      <c r="G3" s="14" t="s">
        <v>536</v>
      </c>
      <c r="H3">
        <v>0.183</v>
      </c>
      <c r="I3">
        <v>22900</v>
      </c>
      <c r="J3">
        <v>0.56430000000000002</v>
      </c>
      <c r="K3">
        <v>11</v>
      </c>
      <c r="L3">
        <v>816</v>
      </c>
      <c r="M3">
        <v>0.1085</v>
      </c>
      <c r="N3">
        <v>1</v>
      </c>
      <c r="O3">
        <v>0</v>
      </c>
    </row>
    <row r="4" spans="1:15" x14ac:dyDescent="0.25">
      <c r="A4" s="14" t="s">
        <v>381</v>
      </c>
      <c r="B4">
        <v>5.5300000000000002E-2</v>
      </c>
      <c r="C4">
        <v>6.4899999999999999E-2</v>
      </c>
      <c r="D4">
        <v>1781</v>
      </c>
      <c r="E4">
        <v>1.6020000000000001</v>
      </c>
      <c r="F4">
        <v>1</v>
      </c>
      <c r="G4" s="14" t="s">
        <v>380</v>
      </c>
      <c r="H4">
        <v>0.14560000000000001</v>
      </c>
      <c r="I4">
        <v>49700</v>
      </c>
      <c r="J4">
        <v>1.5129999999999999</v>
      </c>
      <c r="K4">
        <v>30</v>
      </c>
      <c r="L4">
        <v>2015</v>
      </c>
      <c r="M4">
        <v>8.7400000000000005E-2</v>
      </c>
      <c r="N4">
        <v>1</v>
      </c>
      <c r="O4">
        <v>0</v>
      </c>
    </row>
    <row r="5" spans="1:15" x14ac:dyDescent="0.25">
      <c r="A5" s="14" t="s">
        <v>551</v>
      </c>
      <c r="B5">
        <v>0.12280000000000001</v>
      </c>
      <c r="C5">
        <v>0.14660000000000001</v>
      </c>
      <c r="D5">
        <v>715.5</v>
      </c>
      <c r="E5">
        <v>1.081</v>
      </c>
      <c r="F5">
        <v>1</v>
      </c>
      <c r="G5" s="14" t="s">
        <v>245</v>
      </c>
      <c r="H5">
        <v>0.15440000000000001</v>
      </c>
      <c r="I5">
        <v>33400</v>
      </c>
      <c r="J5">
        <v>0.68959999999999999</v>
      </c>
      <c r="K5">
        <v>18</v>
      </c>
      <c r="L5">
        <v>1044</v>
      </c>
      <c r="M5">
        <v>9.2600000000000002E-2</v>
      </c>
      <c r="N5">
        <v>1</v>
      </c>
      <c r="O5">
        <v>0</v>
      </c>
    </row>
    <row r="6" spans="1:15" x14ac:dyDescent="0.25">
      <c r="A6" s="14" t="s">
        <v>373</v>
      </c>
      <c r="B6">
        <v>7.4700000000000003E-2</v>
      </c>
      <c r="C6">
        <v>8.8800000000000004E-2</v>
      </c>
      <c r="D6">
        <v>1272</v>
      </c>
      <c r="E6">
        <v>1.2030000000000001</v>
      </c>
      <c r="F6">
        <v>1</v>
      </c>
      <c r="G6" s="14" t="s">
        <v>209</v>
      </c>
      <c r="H6">
        <v>0.2059</v>
      </c>
      <c r="I6">
        <v>31400</v>
      </c>
      <c r="J6">
        <v>1.0505</v>
      </c>
      <c r="K6">
        <v>14</v>
      </c>
      <c r="L6">
        <v>1372</v>
      </c>
      <c r="M6">
        <v>9.6699999999999994E-2</v>
      </c>
      <c r="N6">
        <v>1</v>
      </c>
      <c r="O6">
        <v>0</v>
      </c>
    </row>
    <row r="7" spans="1:15" x14ac:dyDescent="0.25">
      <c r="A7" s="14" t="s">
        <v>554</v>
      </c>
      <c r="B7">
        <v>5.8700000000000002E-2</v>
      </c>
      <c r="C7">
        <v>6.6600000000000006E-2</v>
      </c>
      <c r="D7">
        <v>1847.21</v>
      </c>
      <c r="E7">
        <v>1.6850000000000001</v>
      </c>
      <c r="F7">
        <v>1</v>
      </c>
      <c r="G7" s="14" t="s">
        <v>211</v>
      </c>
      <c r="H7">
        <v>0.187</v>
      </c>
      <c r="I7">
        <v>62272.07185</v>
      </c>
      <c r="J7">
        <v>1.6709000000000001</v>
      </c>
      <c r="K7">
        <v>24</v>
      </c>
      <c r="L7">
        <v>2419.0920000000001</v>
      </c>
      <c r="M7">
        <v>0.11219999999999999</v>
      </c>
      <c r="N7">
        <v>1</v>
      </c>
      <c r="O7">
        <v>0</v>
      </c>
    </row>
    <row r="8" spans="1:15" x14ac:dyDescent="0.25">
      <c r="A8" s="14" t="s">
        <v>555</v>
      </c>
      <c r="B8">
        <v>7.2599999999999998E-2</v>
      </c>
      <c r="C8">
        <v>9999</v>
      </c>
      <c r="D8">
        <v>1351.5</v>
      </c>
      <c r="E8">
        <v>1.3340000000000001</v>
      </c>
      <c r="F8">
        <v>1</v>
      </c>
      <c r="G8" s="14" t="s">
        <v>241</v>
      </c>
      <c r="H8">
        <v>0.16800000000000001</v>
      </c>
      <c r="I8">
        <v>33400</v>
      </c>
      <c r="J8">
        <v>1.1160000000000001</v>
      </c>
      <c r="K8">
        <v>21</v>
      </c>
      <c r="L8">
        <v>1458</v>
      </c>
      <c r="M8">
        <v>9.9699999999999997E-2</v>
      </c>
      <c r="N8">
        <v>1</v>
      </c>
      <c r="O8">
        <v>0</v>
      </c>
    </row>
    <row r="9" spans="1:15" x14ac:dyDescent="0.25">
      <c r="A9" s="14" t="s">
        <v>556</v>
      </c>
      <c r="B9">
        <v>6.1800000000000001E-2</v>
      </c>
      <c r="C9">
        <v>7.3400000000000007E-2</v>
      </c>
      <c r="D9">
        <v>1533.3</v>
      </c>
      <c r="E9">
        <v>1.3819999999999999</v>
      </c>
      <c r="F9">
        <v>1</v>
      </c>
      <c r="G9" s="14" t="s">
        <v>269</v>
      </c>
      <c r="H9">
        <v>0.1983</v>
      </c>
      <c r="I9">
        <v>53200</v>
      </c>
      <c r="J9">
        <v>1.3571</v>
      </c>
      <c r="K9">
        <v>17</v>
      </c>
      <c r="L9">
        <v>1968</v>
      </c>
      <c r="M9">
        <v>0.1012</v>
      </c>
      <c r="N9">
        <v>1</v>
      </c>
      <c r="O9">
        <v>0</v>
      </c>
    </row>
    <row r="10" spans="1:15" x14ac:dyDescent="0.25">
      <c r="A10" s="14" t="s">
        <v>550</v>
      </c>
      <c r="B10">
        <v>1.087</v>
      </c>
      <c r="C10">
        <v>1.427</v>
      </c>
      <c r="D10">
        <v>83.69</v>
      </c>
      <c r="E10">
        <v>0.35399999999999998</v>
      </c>
      <c r="F10">
        <v>1</v>
      </c>
      <c r="G10" s="14" t="s">
        <v>331</v>
      </c>
      <c r="H10">
        <v>0.1181</v>
      </c>
      <c r="I10">
        <v>3550</v>
      </c>
      <c r="J10">
        <v>7.6700000000000004E-2</v>
      </c>
      <c r="K10">
        <v>6</v>
      </c>
      <c r="L10">
        <v>115.1</v>
      </c>
      <c r="M10">
        <v>0.1181</v>
      </c>
      <c r="N10">
        <v>1</v>
      </c>
      <c r="O10">
        <v>0</v>
      </c>
    </row>
    <row r="11" spans="1:15" x14ac:dyDescent="0.25">
      <c r="A11" s="14" t="s">
        <v>523</v>
      </c>
      <c r="B11">
        <v>1.0469999999999999</v>
      </c>
      <c r="C11">
        <v>1.252</v>
      </c>
      <c r="D11">
        <v>83.7</v>
      </c>
      <c r="E11">
        <v>0.35399999999999998</v>
      </c>
      <c r="F11">
        <v>1</v>
      </c>
      <c r="G11" s="14" t="s">
        <v>331</v>
      </c>
      <c r="H11">
        <v>0.1181</v>
      </c>
      <c r="I11">
        <v>3550</v>
      </c>
      <c r="J11">
        <v>7.6700000000000004E-2</v>
      </c>
      <c r="K11">
        <v>6</v>
      </c>
      <c r="L11">
        <v>109.5</v>
      </c>
      <c r="M11">
        <v>0.1181</v>
      </c>
      <c r="N11">
        <v>1</v>
      </c>
      <c r="O11">
        <v>0</v>
      </c>
    </row>
    <row r="12" spans="1:15" x14ac:dyDescent="0.25">
      <c r="A12" s="14" t="s">
        <v>525</v>
      </c>
      <c r="B12">
        <v>0.58579999999999999</v>
      </c>
      <c r="C12">
        <v>0.68200000000000005</v>
      </c>
      <c r="D12">
        <v>167.4</v>
      </c>
      <c r="E12">
        <v>0.58099999999999996</v>
      </c>
      <c r="F12">
        <v>1</v>
      </c>
      <c r="G12" s="14" t="s">
        <v>331</v>
      </c>
      <c r="H12">
        <v>0.1181</v>
      </c>
      <c r="I12">
        <v>7100</v>
      </c>
      <c r="J12">
        <v>0.15340000000000001</v>
      </c>
      <c r="K12">
        <v>6</v>
      </c>
      <c r="L12">
        <v>230.2</v>
      </c>
      <c r="M12">
        <v>0.1181</v>
      </c>
      <c r="N12">
        <v>1</v>
      </c>
      <c r="O12">
        <v>0</v>
      </c>
    </row>
    <row r="13" spans="1:15" x14ac:dyDescent="0.25">
      <c r="A13" s="14" t="s">
        <v>526</v>
      </c>
      <c r="B13">
        <v>0.14599999999999999</v>
      </c>
      <c r="C13">
        <v>0.17399999999999999</v>
      </c>
      <c r="D13">
        <v>636</v>
      </c>
      <c r="E13">
        <v>0.97699999999999998</v>
      </c>
      <c r="F13">
        <v>1</v>
      </c>
      <c r="G13" s="14" t="s">
        <v>297</v>
      </c>
      <c r="H13">
        <v>0.1628</v>
      </c>
      <c r="I13">
        <v>22600</v>
      </c>
      <c r="J13">
        <v>0.56430000000000002</v>
      </c>
      <c r="K13">
        <v>15</v>
      </c>
      <c r="L13">
        <v>819.2</v>
      </c>
      <c r="M13">
        <v>0.1085</v>
      </c>
      <c r="N13">
        <v>1</v>
      </c>
      <c r="O13">
        <v>0</v>
      </c>
    </row>
    <row r="14" spans="1:15" x14ac:dyDescent="0.25">
      <c r="A14" s="14" t="s">
        <v>530</v>
      </c>
      <c r="B14">
        <v>0.14219999999999999</v>
      </c>
      <c r="C14">
        <v>0.16969999999999999</v>
      </c>
      <c r="D14">
        <v>636</v>
      </c>
      <c r="E14">
        <v>0.97699999999999998</v>
      </c>
      <c r="F14">
        <v>1</v>
      </c>
      <c r="G14" s="14" t="s">
        <v>297</v>
      </c>
      <c r="H14">
        <v>0.1628</v>
      </c>
      <c r="I14">
        <v>22000</v>
      </c>
      <c r="J14">
        <v>0.56430000000000002</v>
      </c>
      <c r="K14">
        <v>15</v>
      </c>
      <c r="L14">
        <v>785.6</v>
      </c>
      <c r="M14">
        <v>1.8499999999999999E-2</v>
      </c>
      <c r="N14">
        <v>1</v>
      </c>
      <c r="O14">
        <v>0</v>
      </c>
    </row>
    <row r="15" spans="1:15" x14ac:dyDescent="0.25">
      <c r="A15" s="14" t="s">
        <v>544</v>
      </c>
      <c r="B15">
        <v>0.104</v>
      </c>
      <c r="C15">
        <v>9999</v>
      </c>
      <c r="D15">
        <v>900</v>
      </c>
      <c r="E15">
        <v>1.1619999999999999</v>
      </c>
      <c r="F15">
        <v>1</v>
      </c>
      <c r="G15" s="14" t="s">
        <v>297</v>
      </c>
      <c r="H15">
        <v>0.19359999999999999</v>
      </c>
      <c r="I15">
        <v>31600</v>
      </c>
      <c r="J15">
        <v>0.79810000000000003</v>
      </c>
      <c r="K15">
        <v>15</v>
      </c>
      <c r="L15">
        <v>1159</v>
      </c>
      <c r="M15">
        <v>0.12909999999999999</v>
      </c>
      <c r="N15">
        <v>1</v>
      </c>
      <c r="O15">
        <v>0</v>
      </c>
    </row>
    <row r="16" spans="1:15" x14ac:dyDescent="0.25">
      <c r="A16" s="14" t="s">
        <v>533</v>
      </c>
      <c r="B16">
        <v>7.3999999999999996E-2</v>
      </c>
      <c r="C16">
        <v>9999</v>
      </c>
      <c r="D16">
        <v>1272</v>
      </c>
      <c r="E16">
        <v>1.599</v>
      </c>
      <c r="F16">
        <v>1</v>
      </c>
      <c r="G16" s="14" t="s">
        <v>297</v>
      </c>
      <c r="H16">
        <v>0.1628</v>
      </c>
      <c r="I16">
        <v>45400</v>
      </c>
      <c r="J16">
        <v>1.1286</v>
      </c>
      <c r="K16">
        <v>24</v>
      </c>
      <c r="L16">
        <v>1638</v>
      </c>
      <c r="M16">
        <v>0.1628</v>
      </c>
      <c r="N16">
        <v>1</v>
      </c>
      <c r="O16">
        <v>0</v>
      </c>
    </row>
    <row r="17" spans="1:15" x14ac:dyDescent="0.25">
      <c r="A17" s="14" t="s">
        <v>529</v>
      </c>
      <c r="B17">
        <v>9.8000000000000004E-2</v>
      </c>
      <c r="C17">
        <v>0.11700000000000001</v>
      </c>
      <c r="D17">
        <v>954</v>
      </c>
      <c r="E17">
        <v>1.196</v>
      </c>
      <c r="F17">
        <v>1</v>
      </c>
      <c r="G17" s="14" t="s">
        <v>297</v>
      </c>
      <c r="H17">
        <v>0.19939999999999999</v>
      </c>
      <c r="I17">
        <v>33500</v>
      </c>
      <c r="J17">
        <v>0.84660000000000002</v>
      </c>
      <c r="K17">
        <v>15</v>
      </c>
      <c r="L17">
        <v>1229</v>
      </c>
      <c r="M17">
        <v>0.13289999999999999</v>
      </c>
      <c r="N17">
        <v>1</v>
      </c>
      <c r="O17">
        <v>0</v>
      </c>
    </row>
    <row r="18" spans="1:15" x14ac:dyDescent="0.25">
      <c r="A18" s="14" t="s">
        <v>371</v>
      </c>
      <c r="B18">
        <v>0.53690000000000004</v>
      </c>
      <c r="C18">
        <v>0.59870000000000001</v>
      </c>
      <c r="D18">
        <v>207.22</v>
      </c>
      <c r="E18">
        <v>0.56299999999999994</v>
      </c>
      <c r="F18">
        <v>1</v>
      </c>
      <c r="G18" s="14" t="s">
        <v>372</v>
      </c>
      <c r="H18">
        <v>0.187</v>
      </c>
      <c r="I18">
        <v>7171</v>
      </c>
      <c r="J18">
        <v>0.18659999999999999</v>
      </c>
      <c r="K18">
        <v>6</v>
      </c>
      <c r="L18">
        <v>271.5</v>
      </c>
      <c r="M18">
        <v>6.3E-2</v>
      </c>
      <c r="N18">
        <v>1</v>
      </c>
      <c r="O18">
        <v>0</v>
      </c>
    </row>
    <row r="19" spans="1:15" x14ac:dyDescent="0.25">
      <c r="A19" s="14" t="s">
        <v>354</v>
      </c>
      <c r="B19">
        <v>9.6199999999999994E-2</v>
      </c>
      <c r="C19">
        <v>0.11509999999999999</v>
      </c>
      <c r="D19">
        <v>954</v>
      </c>
      <c r="E19">
        <v>1.0840000000000001</v>
      </c>
      <c r="F19">
        <v>1</v>
      </c>
      <c r="G19" s="14" t="s">
        <v>219</v>
      </c>
      <c r="H19">
        <v>0.21840000000000001</v>
      </c>
      <c r="I19">
        <v>33500</v>
      </c>
      <c r="J19">
        <v>0.84640000000000004</v>
      </c>
      <c r="K19">
        <v>12</v>
      </c>
      <c r="L19">
        <v>1226</v>
      </c>
      <c r="M19">
        <v>0.13289999999999999</v>
      </c>
      <c r="N19">
        <v>1</v>
      </c>
      <c r="O19">
        <v>0</v>
      </c>
    </row>
    <row r="20" spans="1:15" x14ac:dyDescent="0.25">
      <c r="A20" s="14" t="s">
        <v>369</v>
      </c>
      <c r="B20">
        <v>9.8299999999999998E-2</v>
      </c>
      <c r="C20">
        <v>9999</v>
      </c>
      <c r="D20">
        <v>954</v>
      </c>
      <c r="E20">
        <v>1.147</v>
      </c>
      <c r="F20">
        <v>1</v>
      </c>
      <c r="G20" s="14" t="s">
        <v>248</v>
      </c>
      <c r="H20">
        <v>0.2122</v>
      </c>
      <c r="I20">
        <v>33500</v>
      </c>
      <c r="J20">
        <v>0.84640000000000004</v>
      </c>
      <c r="K20">
        <v>13</v>
      </c>
      <c r="L20">
        <v>1227</v>
      </c>
      <c r="M20">
        <v>0.13289999999999999</v>
      </c>
      <c r="N20">
        <v>1</v>
      </c>
      <c r="O20">
        <v>0</v>
      </c>
    </row>
    <row r="21" spans="1:15" x14ac:dyDescent="0.25">
      <c r="A21" s="14" t="s">
        <v>488</v>
      </c>
      <c r="B21">
        <v>0.106</v>
      </c>
      <c r="C21">
        <v>0.125</v>
      </c>
      <c r="D21">
        <v>900</v>
      </c>
      <c r="E21">
        <v>1.131</v>
      </c>
      <c r="F21">
        <v>1</v>
      </c>
      <c r="G21" s="14" t="s">
        <v>224</v>
      </c>
      <c r="H21">
        <v>0.1414</v>
      </c>
      <c r="I21">
        <v>24400</v>
      </c>
      <c r="J21">
        <v>0.75549999999999995</v>
      </c>
      <c r="K21">
        <v>21</v>
      </c>
      <c r="L21">
        <v>1015</v>
      </c>
      <c r="M21">
        <v>9.4299999999999995E-2</v>
      </c>
      <c r="N21">
        <v>1</v>
      </c>
      <c r="O21">
        <v>0</v>
      </c>
    </row>
    <row r="22" spans="1:15" x14ac:dyDescent="0.25">
      <c r="A22" s="14" t="s">
        <v>540</v>
      </c>
      <c r="B22">
        <v>0.1038</v>
      </c>
      <c r="C22">
        <v>0.1235</v>
      </c>
      <c r="D22">
        <v>900</v>
      </c>
      <c r="E22">
        <v>1.131</v>
      </c>
      <c r="F22">
        <v>1</v>
      </c>
      <c r="G22" s="14" t="s">
        <v>224</v>
      </c>
      <c r="H22">
        <v>0.1414</v>
      </c>
      <c r="I22">
        <v>23970</v>
      </c>
      <c r="J22">
        <v>0.75549999999999995</v>
      </c>
      <c r="K22">
        <v>21</v>
      </c>
      <c r="L22">
        <v>988.9</v>
      </c>
      <c r="M22">
        <v>9.4299999999999995E-2</v>
      </c>
      <c r="N22">
        <v>1</v>
      </c>
      <c r="O22">
        <v>0</v>
      </c>
    </row>
    <row r="23" spans="1:15" x14ac:dyDescent="0.25">
      <c r="A23" s="14" t="s">
        <v>388</v>
      </c>
      <c r="B23">
        <v>9.5899999999999999E-2</v>
      </c>
      <c r="C23">
        <v>0.11409999999999999</v>
      </c>
      <c r="D23">
        <v>954</v>
      </c>
      <c r="E23">
        <v>1.196</v>
      </c>
      <c r="F23">
        <v>1</v>
      </c>
      <c r="G23" s="14" t="s">
        <v>248</v>
      </c>
      <c r="H23">
        <v>0.13830000000000001</v>
      </c>
      <c r="I23">
        <v>32900</v>
      </c>
      <c r="J23">
        <v>0.84619999999999995</v>
      </c>
      <c r="K23">
        <v>24</v>
      </c>
      <c r="L23">
        <v>1178</v>
      </c>
      <c r="M23">
        <v>0.13289999999999999</v>
      </c>
      <c r="N23">
        <v>1</v>
      </c>
      <c r="O23">
        <v>0</v>
      </c>
    </row>
    <row r="24" spans="1:15" x14ac:dyDescent="0.25">
      <c r="A24" s="14" t="s">
        <v>534</v>
      </c>
      <c r="B24">
        <v>3.95E-2</v>
      </c>
      <c r="C24">
        <v>4.5900000000000003E-2</v>
      </c>
      <c r="D24">
        <v>2627.3</v>
      </c>
      <c r="E24">
        <v>1.762</v>
      </c>
      <c r="F24">
        <v>1</v>
      </c>
      <c r="G24" s="14" t="s">
        <v>408</v>
      </c>
      <c r="H24">
        <v>0.2026</v>
      </c>
      <c r="I24">
        <v>74500</v>
      </c>
      <c r="J24">
        <v>2.2267999999999999</v>
      </c>
      <c r="K24">
        <v>22</v>
      </c>
      <c r="L24">
        <v>3048</v>
      </c>
      <c r="M24">
        <v>0.1062</v>
      </c>
      <c r="N24">
        <v>1</v>
      </c>
      <c r="O24">
        <v>0</v>
      </c>
    </row>
    <row r="25" spans="1:15" x14ac:dyDescent="0.25">
      <c r="A25" s="14" t="s">
        <v>541</v>
      </c>
      <c r="B25">
        <v>5.8400000000000001E-2</v>
      </c>
      <c r="C25">
        <v>6.9000000000000006E-2</v>
      </c>
      <c r="D25">
        <v>1657.4</v>
      </c>
      <c r="E25">
        <v>1.3859999999999999</v>
      </c>
      <c r="F25">
        <v>1</v>
      </c>
      <c r="G25" s="14" t="s">
        <v>243</v>
      </c>
      <c r="H25">
        <v>0.21460000000000001</v>
      </c>
      <c r="I25">
        <v>44000</v>
      </c>
      <c r="J25">
        <v>1.3919999999999999</v>
      </c>
      <c r="K25">
        <v>16</v>
      </c>
      <c r="L25">
        <v>1868</v>
      </c>
      <c r="M25">
        <v>0.128</v>
      </c>
      <c r="N25">
        <v>1</v>
      </c>
      <c r="O25">
        <v>0</v>
      </c>
    </row>
    <row r="26" spans="1:15" x14ac:dyDescent="0.25">
      <c r="A26" s="14" t="s">
        <v>528</v>
      </c>
      <c r="B26">
        <v>7.4700000000000003E-2</v>
      </c>
      <c r="C26">
        <v>8.8900000000000007E-2</v>
      </c>
      <c r="D26">
        <v>1272</v>
      </c>
      <c r="E26">
        <v>1.2030000000000001</v>
      </c>
      <c r="F26">
        <v>1</v>
      </c>
      <c r="G26" s="14" t="s">
        <v>209</v>
      </c>
      <c r="H26">
        <v>0.2059</v>
      </c>
      <c r="I26">
        <v>31400</v>
      </c>
      <c r="J26">
        <v>1.0505</v>
      </c>
      <c r="K26">
        <v>14</v>
      </c>
      <c r="L26">
        <v>1372</v>
      </c>
      <c r="M26">
        <v>9.6699999999999994E-2</v>
      </c>
      <c r="N26">
        <v>1</v>
      </c>
      <c r="O26">
        <v>0</v>
      </c>
    </row>
    <row r="27" spans="1:15" x14ac:dyDescent="0.25">
      <c r="A27" s="14" t="s">
        <v>527</v>
      </c>
      <c r="B27">
        <v>7.6899999999999996E-2</v>
      </c>
      <c r="C27">
        <v>9999</v>
      </c>
      <c r="D27">
        <v>1272</v>
      </c>
      <c r="E27">
        <v>1.3049999999999999</v>
      </c>
      <c r="F27">
        <v>1</v>
      </c>
      <c r="G27" s="14" t="s">
        <v>241</v>
      </c>
      <c r="H27">
        <v>0.16309999999999999</v>
      </c>
      <c r="I27">
        <v>31400</v>
      </c>
      <c r="J27">
        <v>1.0503</v>
      </c>
      <c r="K27">
        <v>21</v>
      </c>
      <c r="L27">
        <v>1372</v>
      </c>
      <c r="M27">
        <v>9.6699999999999994E-2</v>
      </c>
      <c r="N27">
        <v>1</v>
      </c>
      <c r="O27">
        <v>0</v>
      </c>
    </row>
    <row r="28" spans="1:15" x14ac:dyDescent="0.25">
      <c r="A28" s="14" t="s">
        <v>367</v>
      </c>
      <c r="B28">
        <v>9.8299999999999998E-2</v>
      </c>
      <c r="C28">
        <v>0.11700000000000001</v>
      </c>
      <c r="D28">
        <v>954</v>
      </c>
      <c r="E28">
        <v>1.196</v>
      </c>
      <c r="F28">
        <v>1</v>
      </c>
      <c r="G28" s="14" t="s">
        <v>248</v>
      </c>
      <c r="H28">
        <v>0.13289999999999999</v>
      </c>
      <c r="I28">
        <v>33800</v>
      </c>
      <c r="J28">
        <v>0.84619999999999995</v>
      </c>
      <c r="K28">
        <v>24</v>
      </c>
      <c r="L28">
        <v>1229</v>
      </c>
      <c r="M28">
        <v>0.13289999999999999</v>
      </c>
      <c r="N28">
        <v>1</v>
      </c>
      <c r="O28">
        <v>0</v>
      </c>
    </row>
    <row r="29" spans="1:15" x14ac:dyDescent="0.25">
      <c r="A29" s="14" t="s">
        <v>522</v>
      </c>
      <c r="B29">
        <v>0.14599999999999999</v>
      </c>
      <c r="C29">
        <v>9999</v>
      </c>
      <c r="D29">
        <v>636</v>
      </c>
      <c r="E29">
        <v>0.95499999999999996</v>
      </c>
      <c r="F29">
        <v>1</v>
      </c>
      <c r="G29" s="14" t="s">
        <v>297</v>
      </c>
      <c r="H29">
        <v>0.18060000000000001</v>
      </c>
      <c r="I29">
        <v>22900</v>
      </c>
      <c r="J29">
        <v>0.56420000000000003</v>
      </c>
      <c r="K29">
        <v>12</v>
      </c>
      <c r="L29">
        <v>818</v>
      </c>
      <c r="M29">
        <v>0.1085</v>
      </c>
      <c r="N29">
        <v>1</v>
      </c>
      <c r="O29">
        <v>0</v>
      </c>
    </row>
    <row r="30" spans="1:15" x14ac:dyDescent="0.25">
      <c r="A30" s="14" t="s">
        <v>234</v>
      </c>
      <c r="B30">
        <v>0.1966</v>
      </c>
      <c r="C30">
        <v>0.1963</v>
      </c>
      <c r="D30">
        <v>556.53</v>
      </c>
      <c r="E30">
        <v>0.96499999999999997</v>
      </c>
      <c r="F30">
        <v>1</v>
      </c>
      <c r="G30" s="14" t="s">
        <v>209</v>
      </c>
      <c r="H30">
        <v>0.13780000000000001</v>
      </c>
      <c r="I30">
        <v>27201.87976</v>
      </c>
      <c r="J30">
        <v>0.55179999999999996</v>
      </c>
      <c r="K30">
        <v>18</v>
      </c>
      <c r="L30">
        <v>887.00040000000001</v>
      </c>
      <c r="M30">
        <v>0.13780000000000001</v>
      </c>
      <c r="N30">
        <v>1</v>
      </c>
      <c r="O30">
        <v>0</v>
      </c>
    </row>
    <row r="31" spans="1:15" x14ac:dyDescent="0.25">
      <c r="A31" s="14" t="s">
        <v>509</v>
      </c>
      <c r="B31">
        <v>0.17369999999999999</v>
      </c>
      <c r="C31">
        <v>0.20730000000000001</v>
      </c>
      <c r="D31">
        <v>533.6</v>
      </c>
      <c r="E31">
        <v>0.997</v>
      </c>
      <c r="F31">
        <v>1</v>
      </c>
      <c r="G31" s="14" t="s">
        <v>213</v>
      </c>
      <c r="H31">
        <v>0.1217</v>
      </c>
      <c r="I31">
        <v>13800</v>
      </c>
      <c r="J31">
        <v>0.442</v>
      </c>
      <c r="K31">
        <v>12</v>
      </c>
      <c r="L31">
        <v>578.79999999999995</v>
      </c>
      <c r="M31">
        <v>0.1217</v>
      </c>
      <c r="N31">
        <v>1</v>
      </c>
      <c r="O31">
        <v>0</v>
      </c>
    </row>
    <row r="32" spans="1:15" x14ac:dyDescent="0.25">
      <c r="A32" s="14" t="s">
        <v>225</v>
      </c>
      <c r="B32">
        <v>6.13E-2</v>
      </c>
      <c r="C32">
        <v>7.2099999999999997E-2</v>
      </c>
      <c r="D32">
        <v>1590</v>
      </c>
      <c r="E32">
        <v>1.504</v>
      </c>
      <c r="F32">
        <v>1</v>
      </c>
      <c r="G32" s="14" t="s">
        <v>224</v>
      </c>
      <c r="H32">
        <v>0.188</v>
      </c>
      <c r="I32">
        <v>41700</v>
      </c>
      <c r="J32">
        <v>1.335</v>
      </c>
      <c r="K32">
        <v>21</v>
      </c>
      <c r="L32">
        <v>1748</v>
      </c>
      <c r="M32">
        <v>0.12529999999999999</v>
      </c>
      <c r="N32">
        <v>1</v>
      </c>
      <c r="O32">
        <v>0</v>
      </c>
    </row>
    <row r="33" spans="1:15" x14ac:dyDescent="0.25">
      <c r="A33" s="14" t="s">
        <v>226</v>
      </c>
      <c r="B33">
        <v>6.2E-2</v>
      </c>
      <c r="C33">
        <v>9999</v>
      </c>
      <c r="D33">
        <v>1590</v>
      </c>
      <c r="E33">
        <v>1.468</v>
      </c>
      <c r="F33">
        <v>1</v>
      </c>
      <c r="G33" s="14" t="s">
        <v>224</v>
      </c>
      <c r="H33">
        <v>0.1835</v>
      </c>
      <c r="I33">
        <v>42600</v>
      </c>
      <c r="J33">
        <v>1.335</v>
      </c>
      <c r="K33">
        <v>21</v>
      </c>
      <c r="L33">
        <v>1791</v>
      </c>
      <c r="M33">
        <v>0.12529999999999999</v>
      </c>
      <c r="N33">
        <v>1</v>
      </c>
      <c r="O33">
        <v>0</v>
      </c>
    </row>
    <row r="34" spans="1:15" x14ac:dyDescent="0.25">
      <c r="A34" s="14" t="s">
        <v>250</v>
      </c>
      <c r="B34">
        <v>6.0600000000000001E-2</v>
      </c>
      <c r="C34">
        <v>7.17E-2</v>
      </c>
      <c r="D34">
        <v>1590</v>
      </c>
      <c r="E34">
        <v>1.3580000000000001</v>
      </c>
      <c r="F34">
        <v>1</v>
      </c>
      <c r="G34" s="14" t="s">
        <v>243</v>
      </c>
      <c r="H34">
        <v>0.2102</v>
      </c>
      <c r="I34">
        <v>42200</v>
      </c>
      <c r="J34">
        <v>1.3351</v>
      </c>
      <c r="K34">
        <v>16</v>
      </c>
      <c r="L34">
        <v>1791</v>
      </c>
      <c r="M34">
        <v>0.12529999999999999</v>
      </c>
      <c r="N34">
        <v>1</v>
      </c>
      <c r="O34">
        <v>0</v>
      </c>
    </row>
    <row r="35" spans="1:15" x14ac:dyDescent="0.25">
      <c r="A35" s="14" t="s">
        <v>229</v>
      </c>
      <c r="B35">
        <v>0.22900000000000001</v>
      </c>
      <c r="C35">
        <v>0.27400000000000002</v>
      </c>
      <c r="D35">
        <v>397.5</v>
      </c>
      <c r="E35">
        <v>0.80600000000000005</v>
      </c>
      <c r="F35">
        <v>1</v>
      </c>
      <c r="G35" s="14" t="s">
        <v>209</v>
      </c>
      <c r="H35">
        <v>0.11509999999999999</v>
      </c>
      <c r="I35">
        <v>20300</v>
      </c>
      <c r="J35">
        <v>0.38490000000000002</v>
      </c>
      <c r="K35">
        <v>18</v>
      </c>
      <c r="L35">
        <v>622.70000000000005</v>
      </c>
      <c r="M35">
        <v>0.11509999999999999</v>
      </c>
      <c r="N35">
        <v>1</v>
      </c>
      <c r="O35">
        <v>0</v>
      </c>
    </row>
    <row r="36" spans="1:15" x14ac:dyDescent="0.25">
      <c r="A36" s="14" t="s">
        <v>208</v>
      </c>
      <c r="B36">
        <v>0.21920000000000001</v>
      </c>
      <c r="C36">
        <v>0.2621</v>
      </c>
      <c r="D36">
        <v>397</v>
      </c>
      <c r="E36">
        <v>0.80600000000000005</v>
      </c>
      <c r="F36">
        <v>1</v>
      </c>
      <c r="G36" s="14" t="s">
        <v>209</v>
      </c>
      <c r="H36">
        <v>0.11509999999999999</v>
      </c>
      <c r="I36">
        <v>19600</v>
      </c>
      <c r="J36">
        <v>0.38490000000000002</v>
      </c>
      <c r="K36">
        <v>18</v>
      </c>
      <c r="L36">
        <v>584.9</v>
      </c>
      <c r="M36">
        <v>0.11509999999999999</v>
      </c>
      <c r="N36">
        <v>1</v>
      </c>
      <c r="O36">
        <v>0</v>
      </c>
    </row>
    <row r="37" spans="1:15" x14ac:dyDescent="0.25">
      <c r="A37" s="14" t="s">
        <v>379</v>
      </c>
      <c r="B37">
        <v>5.6099999999999997E-2</v>
      </c>
      <c r="C37">
        <v>6.5799999999999997E-2</v>
      </c>
      <c r="D37">
        <v>1781</v>
      </c>
      <c r="E37">
        <v>1.6020000000000001</v>
      </c>
      <c r="F37">
        <v>1</v>
      </c>
      <c r="G37" s="14" t="s">
        <v>380</v>
      </c>
      <c r="H37">
        <v>0.14560000000000001</v>
      </c>
      <c r="I37">
        <v>51000</v>
      </c>
      <c r="J37">
        <v>1.5129999999999999</v>
      </c>
      <c r="K37">
        <v>30</v>
      </c>
      <c r="L37">
        <v>2075</v>
      </c>
      <c r="M37">
        <v>8.7400000000000005E-2</v>
      </c>
      <c r="N37">
        <v>1</v>
      </c>
      <c r="O37">
        <v>0</v>
      </c>
    </row>
    <row r="38" spans="1:15" x14ac:dyDescent="0.25">
      <c r="A38" s="14" t="s">
        <v>378</v>
      </c>
      <c r="B38">
        <v>0.1178</v>
      </c>
      <c r="C38">
        <v>0.1401</v>
      </c>
      <c r="D38">
        <v>795</v>
      </c>
      <c r="E38">
        <v>1.216</v>
      </c>
      <c r="F38">
        <v>1</v>
      </c>
      <c r="G38" s="14" t="s">
        <v>213</v>
      </c>
      <c r="H38">
        <v>0.14860000000000001</v>
      </c>
      <c r="I38">
        <v>19900</v>
      </c>
      <c r="J38">
        <v>0.65900000000000003</v>
      </c>
      <c r="K38">
        <v>12</v>
      </c>
      <c r="L38">
        <v>863</v>
      </c>
      <c r="M38">
        <v>0.14860000000000001</v>
      </c>
      <c r="N38">
        <v>1</v>
      </c>
      <c r="O38">
        <v>0</v>
      </c>
    </row>
    <row r="39" spans="1:15" x14ac:dyDescent="0.25">
      <c r="A39" s="14" t="s">
        <v>231</v>
      </c>
      <c r="B39">
        <v>0.65100000000000002</v>
      </c>
      <c r="C39">
        <v>1</v>
      </c>
      <c r="D39">
        <v>134.6</v>
      </c>
      <c r="E39">
        <v>0.52900000000000003</v>
      </c>
      <c r="F39">
        <v>1</v>
      </c>
      <c r="G39" s="14" t="s">
        <v>232</v>
      </c>
      <c r="H39">
        <v>0.10589999999999999</v>
      </c>
      <c r="I39">
        <v>13600</v>
      </c>
      <c r="J39">
        <v>0.16739999999999999</v>
      </c>
      <c r="K39">
        <v>12</v>
      </c>
      <c r="L39">
        <v>335.9</v>
      </c>
      <c r="M39">
        <v>0.10589999999999999</v>
      </c>
      <c r="N39">
        <v>1</v>
      </c>
      <c r="O39">
        <v>0</v>
      </c>
    </row>
    <row r="40" spans="1:15" x14ac:dyDescent="0.25">
      <c r="A40" s="14" t="s">
        <v>233</v>
      </c>
      <c r="B40">
        <v>0.27060000000000001</v>
      </c>
      <c r="C40">
        <v>0.2671</v>
      </c>
      <c r="D40">
        <v>408.52</v>
      </c>
      <c r="E40">
        <v>0.82699999999999996</v>
      </c>
      <c r="F40">
        <v>1</v>
      </c>
      <c r="G40" s="14" t="s">
        <v>209</v>
      </c>
      <c r="H40">
        <v>0.1181</v>
      </c>
      <c r="I40">
        <v>20255.284019999999</v>
      </c>
      <c r="J40">
        <v>0.40529999999999999</v>
      </c>
      <c r="K40">
        <v>18</v>
      </c>
      <c r="L40">
        <v>653.82680000000005</v>
      </c>
      <c r="M40">
        <v>0.1181</v>
      </c>
      <c r="N40">
        <v>1</v>
      </c>
      <c r="O40">
        <v>0</v>
      </c>
    </row>
    <row r="41" spans="1:15" x14ac:dyDescent="0.25">
      <c r="A41" s="14" t="s">
        <v>377</v>
      </c>
      <c r="B41">
        <v>0.23100000000000001</v>
      </c>
      <c r="C41">
        <v>0.2762</v>
      </c>
      <c r="D41">
        <v>397</v>
      </c>
      <c r="E41">
        <v>0.74299999999999999</v>
      </c>
      <c r="F41">
        <v>1</v>
      </c>
      <c r="G41" s="14" t="s">
        <v>213</v>
      </c>
      <c r="H41">
        <v>0.14860000000000001</v>
      </c>
      <c r="I41">
        <v>9780</v>
      </c>
      <c r="J41">
        <v>0.32950000000000002</v>
      </c>
      <c r="K41">
        <v>12</v>
      </c>
      <c r="L41">
        <v>422.6</v>
      </c>
      <c r="M41">
        <v>0.14860000000000001</v>
      </c>
      <c r="N41">
        <v>1</v>
      </c>
      <c r="O41">
        <v>0</v>
      </c>
    </row>
    <row r="42" spans="1:15" x14ac:dyDescent="0.25">
      <c r="A42" s="14" t="s">
        <v>545</v>
      </c>
      <c r="B42">
        <v>0.128</v>
      </c>
      <c r="C42">
        <v>0.153</v>
      </c>
      <c r="D42">
        <v>715.5</v>
      </c>
      <c r="E42">
        <v>1.081</v>
      </c>
      <c r="F42">
        <v>1</v>
      </c>
      <c r="G42" s="14" t="s">
        <v>245</v>
      </c>
      <c r="H42">
        <v>0.15440000000000001</v>
      </c>
      <c r="I42">
        <v>34600</v>
      </c>
      <c r="J42">
        <v>0.68959999999999999</v>
      </c>
      <c r="K42">
        <v>18</v>
      </c>
      <c r="L42">
        <v>1110</v>
      </c>
      <c r="M42">
        <v>9.2600000000000002E-2</v>
      </c>
      <c r="N42">
        <v>1</v>
      </c>
      <c r="O42">
        <v>0</v>
      </c>
    </row>
    <row r="43" spans="1:15" x14ac:dyDescent="0.25">
      <c r="A43" s="14" t="s">
        <v>375</v>
      </c>
      <c r="B43">
        <v>8.1000000000000003E-2</v>
      </c>
      <c r="C43">
        <v>9.6299999999999997E-2</v>
      </c>
      <c r="D43">
        <v>1168.0999999999999</v>
      </c>
      <c r="E43">
        <v>1.155</v>
      </c>
      <c r="F43">
        <v>1</v>
      </c>
      <c r="G43" s="14" t="s">
        <v>209</v>
      </c>
      <c r="H43">
        <v>0.1973</v>
      </c>
      <c r="I43">
        <v>28900</v>
      </c>
      <c r="J43">
        <v>0.96460000000000001</v>
      </c>
      <c r="K43">
        <v>14</v>
      </c>
      <c r="L43">
        <v>1260</v>
      </c>
      <c r="M43">
        <v>9.2600000000000002E-2</v>
      </c>
      <c r="N43">
        <v>1</v>
      </c>
      <c r="O43">
        <v>0</v>
      </c>
    </row>
    <row r="44" spans="1:15" x14ac:dyDescent="0.25">
      <c r="A44" s="14" t="s">
        <v>531</v>
      </c>
      <c r="B44">
        <v>5.6099999999999997E-2</v>
      </c>
      <c r="C44">
        <v>9999</v>
      </c>
      <c r="D44">
        <v>1780</v>
      </c>
      <c r="E44">
        <v>1.5309999999999999</v>
      </c>
      <c r="F44">
        <v>1</v>
      </c>
      <c r="G44" s="14" t="s">
        <v>532</v>
      </c>
      <c r="H44">
        <v>0.19139999999999999</v>
      </c>
      <c r="I44">
        <v>43600</v>
      </c>
      <c r="J44">
        <v>1.4670000000000001</v>
      </c>
      <c r="K44">
        <v>21</v>
      </c>
      <c r="L44">
        <v>1921</v>
      </c>
      <c r="M44">
        <v>0.1144</v>
      </c>
      <c r="N44">
        <v>1</v>
      </c>
      <c r="O44">
        <v>0</v>
      </c>
    </row>
    <row r="45" spans="1:15" x14ac:dyDescent="0.25">
      <c r="A45" s="14" t="s">
        <v>235</v>
      </c>
      <c r="B45">
        <v>0.27300000000000002</v>
      </c>
      <c r="C45">
        <v>0.32700000000000001</v>
      </c>
      <c r="D45">
        <v>336.4</v>
      </c>
      <c r="E45">
        <v>0.72</v>
      </c>
      <c r="F45">
        <v>1</v>
      </c>
      <c r="G45" s="14" t="s">
        <v>236</v>
      </c>
      <c r="H45">
        <v>0.1137</v>
      </c>
      <c r="I45">
        <v>14100</v>
      </c>
      <c r="J45">
        <v>0.307</v>
      </c>
      <c r="K45">
        <v>16</v>
      </c>
      <c r="L45">
        <v>462.6</v>
      </c>
      <c r="M45">
        <v>8.8400000000000006E-2</v>
      </c>
      <c r="N45">
        <v>1</v>
      </c>
      <c r="O45">
        <v>0</v>
      </c>
    </row>
    <row r="46" spans="1:15" x14ac:dyDescent="0.25">
      <c r="A46" s="14" t="s">
        <v>237</v>
      </c>
      <c r="B46">
        <v>0.26440000000000002</v>
      </c>
      <c r="C46">
        <v>0.31619999999999998</v>
      </c>
      <c r="D46">
        <v>336.4</v>
      </c>
      <c r="E46">
        <v>0.72</v>
      </c>
      <c r="F46">
        <v>1</v>
      </c>
      <c r="G46" s="14" t="s">
        <v>236</v>
      </c>
      <c r="H46">
        <v>0.1137</v>
      </c>
      <c r="I46">
        <v>13500</v>
      </c>
      <c r="J46">
        <v>0.307</v>
      </c>
      <c r="K46">
        <v>16</v>
      </c>
      <c r="L46">
        <v>440.3</v>
      </c>
      <c r="M46">
        <v>8.8400000000000006E-2</v>
      </c>
      <c r="N46">
        <v>1</v>
      </c>
      <c r="O46">
        <v>0</v>
      </c>
    </row>
    <row r="47" spans="1:15" x14ac:dyDescent="0.25">
      <c r="A47" s="14" t="s">
        <v>238</v>
      </c>
      <c r="B47">
        <v>0.27300000000000002</v>
      </c>
      <c r="C47">
        <v>9999</v>
      </c>
      <c r="D47">
        <v>336.4</v>
      </c>
      <c r="E47">
        <v>0.71599999999999997</v>
      </c>
      <c r="F47">
        <v>1</v>
      </c>
      <c r="G47" s="14" t="s">
        <v>236</v>
      </c>
      <c r="H47">
        <v>0.11940000000000001</v>
      </c>
      <c r="I47">
        <v>14300</v>
      </c>
      <c r="J47">
        <v>0.30719999999999997</v>
      </c>
      <c r="K47">
        <v>16</v>
      </c>
      <c r="L47">
        <v>462.4</v>
      </c>
      <c r="M47">
        <v>8.8400000000000006E-2</v>
      </c>
      <c r="N47">
        <v>1</v>
      </c>
      <c r="O47">
        <v>0</v>
      </c>
    </row>
    <row r="48" spans="1:15" x14ac:dyDescent="0.25">
      <c r="A48" s="14" t="s">
        <v>239</v>
      </c>
      <c r="B48">
        <v>0.13569999999999999</v>
      </c>
      <c r="C48">
        <v>0.1615</v>
      </c>
      <c r="D48">
        <v>672.8</v>
      </c>
      <c r="E48">
        <v>1.18</v>
      </c>
      <c r="F48">
        <v>1</v>
      </c>
      <c r="G48" s="14" t="s">
        <v>236</v>
      </c>
      <c r="H48">
        <v>0.1137</v>
      </c>
      <c r="I48">
        <v>28200</v>
      </c>
      <c r="J48">
        <v>0.61439999999999995</v>
      </c>
      <c r="K48">
        <v>16</v>
      </c>
      <c r="L48">
        <v>925</v>
      </c>
      <c r="M48">
        <v>8.8400000000000006E-2</v>
      </c>
      <c r="N48">
        <v>1</v>
      </c>
      <c r="O48">
        <v>0</v>
      </c>
    </row>
    <row r="49" spans="1:15" x14ac:dyDescent="0.25">
      <c r="A49" s="14" t="s">
        <v>374</v>
      </c>
      <c r="B49">
        <v>0.53690000000000004</v>
      </c>
      <c r="C49">
        <v>0.59870000000000001</v>
      </c>
      <c r="D49">
        <v>207.22</v>
      </c>
      <c r="E49">
        <v>0.56299999999999994</v>
      </c>
      <c r="F49">
        <v>1</v>
      </c>
      <c r="G49" s="14" t="s">
        <v>372</v>
      </c>
      <c r="H49">
        <v>0.187</v>
      </c>
      <c r="I49">
        <v>7464</v>
      </c>
      <c r="J49">
        <v>0.18659999999999999</v>
      </c>
      <c r="K49">
        <v>6</v>
      </c>
      <c r="L49">
        <v>271.5</v>
      </c>
      <c r="M49">
        <v>6.3E-2</v>
      </c>
      <c r="N49">
        <v>1</v>
      </c>
      <c r="O49">
        <v>0</v>
      </c>
    </row>
    <row r="50" spans="1:15" x14ac:dyDescent="0.25">
      <c r="A50" s="14" t="s">
        <v>240</v>
      </c>
      <c r="B50">
        <v>0.1196</v>
      </c>
      <c r="C50">
        <v>9999</v>
      </c>
      <c r="D50">
        <v>795</v>
      </c>
      <c r="E50">
        <v>0.999</v>
      </c>
      <c r="F50">
        <v>1</v>
      </c>
      <c r="G50" s="14" t="s">
        <v>241</v>
      </c>
      <c r="H50">
        <v>0.216</v>
      </c>
      <c r="I50">
        <v>19800</v>
      </c>
      <c r="J50">
        <v>0.65649999999999997</v>
      </c>
      <c r="K50">
        <v>11</v>
      </c>
      <c r="L50">
        <v>856</v>
      </c>
      <c r="M50">
        <v>7.6399999999999996E-2</v>
      </c>
      <c r="N50">
        <v>1</v>
      </c>
      <c r="O50">
        <v>0</v>
      </c>
    </row>
    <row r="51" spans="1:15" x14ac:dyDescent="0.25">
      <c r="A51" s="14" t="s">
        <v>242</v>
      </c>
      <c r="B51">
        <v>6.9800000000000001E-2</v>
      </c>
      <c r="C51">
        <v>8.2900000000000001E-2</v>
      </c>
      <c r="D51">
        <v>1359.7</v>
      </c>
      <c r="E51">
        <v>1.2589999999999999</v>
      </c>
      <c r="F51">
        <v>1</v>
      </c>
      <c r="G51" s="14" t="s">
        <v>243</v>
      </c>
      <c r="H51">
        <v>0.1943</v>
      </c>
      <c r="I51">
        <v>36900</v>
      </c>
      <c r="J51">
        <v>1.1417999999999999</v>
      </c>
      <c r="K51">
        <v>16</v>
      </c>
      <c r="L51">
        <v>1530</v>
      </c>
      <c r="M51">
        <v>0.1159</v>
      </c>
      <c r="N51">
        <v>1</v>
      </c>
      <c r="O51">
        <v>0</v>
      </c>
    </row>
    <row r="52" spans="1:15" x14ac:dyDescent="0.25">
      <c r="A52" s="14" t="s">
        <v>244</v>
      </c>
      <c r="B52">
        <v>0.11600000000000001</v>
      </c>
      <c r="C52">
        <v>0.13800000000000001</v>
      </c>
      <c r="D52">
        <v>795</v>
      </c>
      <c r="E52">
        <v>1.1399999999999999</v>
      </c>
      <c r="F52">
        <v>1</v>
      </c>
      <c r="G52" s="14" t="s">
        <v>245</v>
      </c>
      <c r="H52">
        <v>0.1628</v>
      </c>
      <c r="I52">
        <v>38400</v>
      </c>
      <c r="J52">
        <v>0.76690000000000003</v>
      </c>
      <c r="K52">
        <v>18</v>
      </c>
      <c r="L52">
        <v>1235</v>
      </c>
      <c r="M52">
        <v>9.7699999999999995E-2</v>
      </c>
      <c r="N52">
        <v>1</v>
      </c>
      <c r="O52">
        <v>0</v>
      </c>
    </row>
    <row r="53" spans="1:15" x14ac:dyDescent="0.25">
      <c r="A53" s="14" t="s">
        <v>246</v>
      </c>
      <c r="B53">
        <v>0.11070000000000001</v>
      </c>
      <c r="C53">
        <v>0.13200000000000001</v>
      </c>
      <c r="D53">
        <v>795</v>
      </c>
      <c r="E53">
        <v>1.1399999999999999</v>
      </c>
      <c r="F53">
        <v>1</v>
      </c>
      <c r="G53" s="14" t="s">
        <v>245</v>
      </c>
      <c r="H53">
        <v>0.1628</v>
      </c>
      <c r="I53">
        <v>37100</v>
      </c>
      <c r="J53">
        <v>0.76690000000000003</v>
      </c>
      <c r="K53">
        <v>18</v>
      </c>
      <c r="L53">
        <v>1161</v>
      </c>
      <c r="M53">
        <v>9.7699999999999995E-2</v>
      </c>
      <c r="N53">
        <v>1</v>
      </c>
      <c r="O53">
        <v>0</v>
      </c>
    </row>
    <row r="54" spans="1:15" x14ac:dyDescent="0.25">
      <c r="A54" s="14" t="s">
        <v>247</v>
      </c>
      <c r="B54">
        <v>0.14680000000000001</v>
      </c>
      <c r="C54">
        <v>0.153</v>
      </c>
      <c r="D54">
        <v>736.12</v>
      </c>
      <c r="E54">
        <v>1.0629999999999999</v>
      </c>
      <c r="F54">
        <v>1</v>
      </c>
      <c r="G54" s="14" t="s">
        <v>248</v>
      </c>
      <c r="H54">
        <v>0.1181</v>
      </c>
      <c r="I54">
        <v>26527.452990000002</v>
      </c>
      <c r="J54">
        <v>0.66839999999999999</v>
      </c>
      <c r="K54">
        <v>24</v>
      </c>
      <c r="L54">
        <v>967.63679999999999</v>
      </c>
      <c r="M54">
        <v>0.1181</v>
      </c>
      <c r="N54">
        <v>1</v>
      </c>
      <c r="O54">
        <v>0</v>
      </c>
    </row>
    <row r="55" spans="1:15" x14ac:dyDescent="0.25">
      <c r="A55" s="14" t="s">
        <v>502</v>
      </c>
      <c r="B55">
        <v>0.46970000000000001</v>
      </c>
      <c r="C55">
        <v>0.56999999999999995</v>
      </c>
      <c r="D55">
        <v>211.2</v>
      </c>
      <c r="E55">
        <v>0.65200000000000002</v>
      </c>
      <c r="F55">
        <v>1</v>
      </c>
      <c r="G55" s="14" t="s">
        <v>331</v>
      </c>
      <c r="H55">
        <v>0.13270000000000001</v>
      </c>
      <c r="I55">
        <v>8760</v>
      </c>
      <c r="J55">
        <v>0.19359999999999999</v>
      </c>
      <c r="K55">
        <v>6</v>
      </c>
      <c r="L55">
        <v>290.39999999999998</v>
      </c>
      <c r="M55">
        <v>0.13270000000000001</v>
      </c>
      <c r="N55">
        <v>1</v>
      </c>
      <c r="O55">
        <v>0</v>
      </c>
    </row>
    <row r="56" spans="1:15" x14ac:dyDescent="0.25">
      <c r="A56" s="14" t="s">
        <v>376</v>
      </c>
      <c r="B56">
        <v>0.23400000000000001</v>
      </c>
      <c r="C56">
        <v>0.27900000000000003</v>
      </c>
      <c r="D56">
        <v>397.5</v>
      </c>
      <c r="E56">
        <v>0.74299999999999999</v>
      </c>
      <c r="F56">
        <v>1</v>
      </c>
      <c r="G56" s="14" t="s">
        <v>213</v>
      </c>
      <c r="H56">
        <v>0.14860000000000001</v>
      </c>
      <c r="I56">
        <v>9940</v>
      </c>
      <c r="J56">
        <v>0.32950000000000002</v>
      </c>
      <c r="K56">
        <v>12</v>
      </c>
      <c r="L56">
        <v>431.6</v>
      </c>
      <c r="M56">
        <v>0.14860000000000001</v>
      </c>
      <c r="N56">
        <v>1</v>
      </c>
      <c r="O56">
        <v>0</v>
      </c>
    </row>
    <row r="57" spans="1:15" x14ac:dyDescent="0.25">
      <c r="A57" s="14" t="s">
        <v>591</v>
      </c>
      <c r="B57">
        <v>3.46</v>
      </c>
      <c r="C57">
        <v>0.41599999999999998</v>
      </c>
      <c r="D57">
        <v>26.24</v>
      </c>
      <c r="E57">
        <v>0.19800000000000001</v>
      </c>
      <c r="F57">
        <v>1</v>
      </c>
      <c r="G57" s="14" t="s">
        <v>331</v>
      </c>
      <c r="H57">
        <v>6.6100000000000006E-2</v>
      </c>
      <c r="I57">
        <v>1190</v>
      </c>
      <c r="J57">
        <v>2.4E-2</v>
      </c>
      <c r="K57">
        <v>6</v>
      </c>
      <c r="L57">
        <v>36.1</v>
      </c>
      <c r="M57">
        <v>6.6100000000000006E-2</v>
      </c>
      <c r="N57">
        <v>1</v>
      </c>
      <c r="O57">
        <v>0</v>
      </c>
    </row>
    <row r="58" spans="1:15" x14ac:dyDescent="0.25">
      <c r="A58" s="14" t="s">
        <v>585</v>
      </c>
      <c r="B58">
        <v>0.11899999999999999</v>
      </c>
      <c r="C58">
        <v>9999</v>
      </c>
      <c r="D58">
        <v>795</v>
      </c>
      <c r="E58">
        <v>1.0129999999999999</v>
      </c>
      <c r="F58">
        <v>1</v>
      </c>
      <c r="G58" s="14" t="s">
        <v>224</v>
      </c>
      <c r="H58">
        <v>0.21440000000000001</v>
      </c>
      <c r="I58">
        <v>21900</v>
      </c>
      <c r="J58">
        <v>0.66759999999999997</v>
      </c>
      <c r="K58">
        <v>11</v>
      </c>
      <c r="L58">
        <v>893</v>
      </c>
      <c r="M58">
        <v>8.8599999999999998E-2</v>
      </c>
      <c r="N58">
        <v>1</v>
      </c>
      <c r="O58">
        <v>0</v>
      </c>
    </row>
    <row r="59" spans="1:15" x14ac:dyDescent="0.25">
      <c r="A59" s="14" t="s">
        <v>578</v>
      </c>
      <c r="B59">
        <v>0.11600000000000001</v>
      </c>
      <c r="C59">
        <v>0.13880000000000001</v>
      </c>
      <c r="D59">
        <v>795</v>
      </c>
      <c r="E59">
        <v>0.96</v>
      </c>
      <c r="F59">
        <v>1</v>
      </c>
      <c r="G59" s="14" t="s">
        <v>579</v>
      </c>
      <c r="H59">
        <v>0.21629999999999999</v>
      </c>
      <c r="I59">
        <v>21800</v>
      </c>
      <c r="J59">
        <v>0.66749999999999998</v>
      </c>
      <c r="K59">
        <v>9</v>
      </c>
      <c r="L59">
        <v>892</v>
      </c>
      <c r="M59">
        <v>8.8599999999999998E-2</v>
      </c>
      <c r="N59">
        <v>1</v>
      </c>
      <c r="O59">
        <v>0</v>
      </c>
    </row>
    <row r="60" spans="1:15" x14ac:dyDescent="0.25">
      <c r="A60" s="14" t="s">
        <v>365</v>
      </c>
      <c r="B60">
        <v>0.104</v>
      </c>
      <c r="C60">
        <v>0.124</v>
      </c>
      <c r="D60">
        <v>900</v>
      </c>
      <c r="E60">
        <v>1.1619999999999999</v>
      </c>
      <c r="F60">
        <v>1</v>
      </c>
      <c r="G60" s="14" t="s">
        <v>248</v>
      </c>
      <c r="H60">
        <v>0.12909999999999999</v>
      </c>
      <c r="I60">
        <v>31900</v>
      </c>
      <c r="J60">
        <v>0.7984</v>
      </c>
      <c r="K60">
        <v>24</v>
      </c>
      <c r="L60">
        <v>1159</v>
      </c>
      <c r="M60">
        <v>0.12909999999999999</v>
      </c>
      <c r="N60">
        <v>1</v>
      </c>
      <c r="O60">
        <v>0</v>
      </c>
    </row>
    <row r="61" spans="1:15" x14ac:dyDescent="0.25">
      <c r="A61" s="14" t="s">
        <v>364</v>
      </c>
      <c r="B61">
        <v>0.1178</v>
      </c>
      <c r="C61">
        <v>0.12379999999999999</v>
      </c>
      <c r="D61">
        <v>918.28</v>
      </c>
      <c r="E61">
        <v>1.1879999999999999</v>
      </c>
      <c r="F61">
        <v>1</v>
      </c>
      <c r="G61" s="14" t="s">
        <v>248</v>
      </c>
      <c r="H61">
        <v>0.13189999999999999</v>
      </c>
      <c r="I61">
        <v>32552.332149999998</v>
      </c>
      <c r="J61">
        <v>0.83479999999999999</v>
      </c>
      <c r="K61">
        <v>24</v>
      </c>
      <c r="L61">
        <v>1212.8387</v>
      </c>
      <c r="M61">
        <v>0.13189999999999999</v>
      </c>
      <c r="N61">
        <v>1</v>
      </c>
      <c r="O61">
        <v>0</v>
      </c>
    </row>
    <row r="62" spans="1:15" x14ac:dyDescent="0.25">
      <c r="A62" s="14" t="s">
        <v>568</v>
      </c>
      <c r="B62">
        <v>7.0300000000000001E-2</v>
      </c>
      <c r="C62">
        <v>8.3699999999999997E-2</v>
      </c>
      <c r="D62">
        <v>1334.6</v>
      </c>
      <c r="E62">
        <v>1.29</v>
      </c>
      <c r="F62">
        <v>1</v>
      </c>
      <c r="G62" s="14" t="s">
        <v>269</v>
      </c>
      <c r="H62">
        <v>0.185</v>
      </c>
      <c r="I62">
        <v>46300</v>
      </c>
      <c r="J62">
        <v>1.1809000000000001</v>
      </c>
      <c r="K62">
        <v>17</v>
      </c>
      <c r="L62">
        <v>1713</v>
      </c>
      <c r="M62">
        <v>9.4399999999999998E-2</v>
      </c>
      <c r="N62">
        <v>1</v>
      </c>
      <c r="O62">
        <v>0</v>
      </c>
    </row>
    <row r="63" spans="1:15" x14ac:dyDescent="0.25">
      <c r="A63" s="14" t="s">
        <v>574</v>
      </c>
      <c r="B63">
        <v>4.5400000000000003E-2</v>
      </c>
      <c r="C63">
        <v>5.28E-2</v>
      </c>
      <c r="D63">
        <v>2312</v>
      </c>
      <c r="E63">
        <v>1.802</v>
      </c>
      <c r="F63">
        <v>1</v>
      </c>
      <c r="G63" s="14" t="s">
        <v>284</v>
      </c>
      <c r="H63">
        <v>0.1744</v>
      </c>
      <c r="I63">
        <v>56700</v>
      </c>
      <c r="J63">
        <v>1.9144000000000001</v>
      </c>
      <c r="K63">
        <v>28</v>
      </c>
      <c r="L63">
        <v>2526</v>
      </c>
      <c r="M63">
        <v>8.14E-2</v>
      </c>
      <c r="N63">
        <v>1</v>
      </c>
      <c r="O63">
        <v>0</v>
      </c>
    </row>
    <row r="64" spans="1:15" x14ac:dyDescent="0.25">
      <c r="A64" s="14" t="s">
        <v>572</v>
      </c>
      <c r="B64">
        <v>4.53E-2</v>
      </c>
      <c r="C64">
        <v>5.2400000000000002E-2</v>
      </c>
      <c r="D64">
        <v>2312</v>
      </c>
      <c r="E64">
        <v>1.802</v>
      </c>
      <c r="F64">
        <v>1</v>
      </c>
      <c r="G64" s="14" t="s">
        <v>284</v>
      </c>
      <c r="H64">
        <v>0.1744</v>
      </c>
      <c r="I64">
        <v>55300</v>
      </c>
      <c r="J64">
        <v>1.9144000000000001</v>
      </c>
      <c r="K64">
        <v>28</v>
      </c>
      <c r="L64">
        <v>2475</v>
      </c>
      <c r="M64">
        <v>8.14E-2</v>
      </c>
      <c r="N64">
        <v>1</v>
      </c>
      <c r="O64">
        <v>0</v>
      </c>
    </row>
    <row r="65" spans="1:15" x14ac:dyDescent="0.25">
      <c r="A65" s="14" t="s">
        <v>587</v>
      </c>
      <c r="B65">
        <v>0.43780000000000002</v>
      </c>
      <c r="C65">
        <v>0.41039999999999999</v>
      </c>
      <c r="D65">
        <v>253.2</v>
      </c>
      <c r="E65">
        <v>0.65100000000000002</v>
      </c>
      <c r="F65">
        <v>1</v>
      </c>
      <c r="G65" s="14" t="s">
        <v>209</v>
      </c>
      <c r="H65">
        <v>9.2899999999999996E-2</v>
      </c>
      <c r="I65">
        <v>12719.688899999999</v>
      </c>
      <c r="J65">
        <v>0.25130000000000002</v>
      </c>
      <c r="K65">
        <v>18</v>
      </c>
      <c r="L65">
        <v>406.67619999999999</v>
      </c>
      <c r="M65">
        <v>9.2899999999999996E-2</v>
      </c>
      <c r="N65">
        <v>1</v>
      </c>
      <c r="O65">
        <v>0</v>
      </c>
    </row>
    <row r="66" spans="1:15" x14ac:dyDescent="0.25">
      <c r="A66" s="14" t="s">
        <v>363</v>
      </c>
      <c r="B66">
        <v>0.1603</v>
      </c>
      <c r="C66">
        <v>0.1923</v>
      </c>
      <c r="D66">
        <v>565.29999999999995</v>
      </c>
      <c r="E66">
        <v>0.85799999999999998</v>
      </c>
      <c r="F66">
        <v>1</v>
      </c>
      <c r="G66" s="14" t="s">
        <v>272</v>
      </c>
      <c r="H66">
        <v>0.1772</v>
      </c>
      <c r="I66">
        <v>22900</v>
      </c>
      <c r="J66">
        <v>0.51649999999999996</v>
      </c>
      <c r="K66">
        <v>10</v>
      </c>
      <c r="L66">
        <v>714.8</v>
      </c>
      <c r="M66">
        <v>0.1147</v>
      </c>
      <c r="N66">
        <v>1</v>
      </c>
      <c r="O66">
        <v>0</v>
      </c>
    </row>
    <row r="67" spans="1:15" x14ac:dyDescent="0.25">
      <c r="A67" s="14" t="s">
        <v>362</v>
      </c>
      <c r="B67">
        <v>0.85780000000000001</v>
      </c>
      <c r="C67">
        <v>0.94469999999999998</v>
      </c>
      <c r="D67">
        <v>128.66999999999999</v>
      </c>
      <c r="E67">
        <v>0.44500000000000001</v>
      </c>
      <c r="F67">
        <v>1</v>
      </c>
      <c r="G67" s="14" t="s">
        <v>331</v>
      </c>
      <c r="H67">
        <v>0.14760000000000001</v>
      </c>
      <c r="I67">
        <v>4833</v>
      </c>
      <c r="J67">
        <v>0.1198</v>
      </c>
      <c r="K67">
        <v>6</v>
      </c>
      <c r="L67">
        <v>180.1</v>
      </c>
      <c r="M67">
        <v>0.14760000000000001</v>
      </c>
      <c r="N67">
        <v>1</v>
      </c>
      <c r="O67">
        <v>0</v>
      </c>
    </row>
    <row r="68" spans="1:15" x14ac:dyDescent="0.25">
      <c r="A68" s="14" t="s">
        <v>596</v>
      </c>
      <c r="B68">
        <v>6.9699999999999998E-2</v>
      </c>
      <c r="C68">
        <v>8.2600000000000007E-2</v>
      </c>
      <c r="D68">
        <v>1372.5</v>
      </c>
      <c r="E68">
        <v>1.248</v>
      </c>
      <c r="F68">
        <v>1</v>
      </c>
      <c r="G68" s="14" t="s">
        <v>209</v>
      </c>
      <c r="H68">
        <v>0.21390000000000001</v>
      </c>
      <c r="I68">
        <v>33400</v>
      </c>
      <c r="J68">
        <v>1.1334</v>
      </c>
      <c r="K68">
        <v>14</v>
      </c>
      <c r="L68">
        <v>1481</v>
      </c>
      <c r="M68">
        <v>0.1004</v>
      </c>
      <c r="N68">
        <v>1</v>
      </c>
      <c r="O68">
        <v>0</v>
      </c>
    </row>
    <row r="69" spans="1:15" x14ac:dyDescent="0.25">
      <c r="A69" s="14" t="s">
        <v>524</v>
      </c>
      <c r="B69">
        <v>0.14399999999999999</v>
      </c>
      <c r="C69">
        <v>9999</v>
      </c>
      <c r="D69">
        <v>636</v>
      </c>
      <c r="E69">
        <v>1.0189999999999999</v>
      </c>
      <c r="F69">
        <v>1</v>
      </c>
      <c r="G69" s="14" t="s">
        <v>209</v>
      </c>
      <c r="H69">
        <v>0.14560000000000001</v>
      </c>
      <c r="I69">
        <v>30800</v>
      </c>
      <c r="J69">
        <v>0.61539999999999995</v>
      </c>
      <c r="K69">
        <v>18</v>
      </c>
      <c r="L69">
        <v>993</v>
      </c>
      <c r="M69">
        <v>0.14560000000000001</v>
      </c>
      <c r="N69">
        <v>1</v>
      </c>
      <c r="O69">
        <v>0</v>
      </c>
    </row>
    <row r="70" spans="1:15" x14ac:dyDescent="0.25">
      <c r="A70" s="14" t="s">
        <v>600</v>
      </c>
      <c r="B70">
        <v>0.11849999999999999</v>
      </c>
      <c r="C70">
        <v>9999</v>
      </c>
      <c r="D70">
        <v>795</v>
      </c>
      <c r="E70">
        <v>1.0629999999999999</v>
      </c>
      <c r="F70">
        <v>1</v>
      </c>
      <c r="G70" s="14" t="s">
        <v>219</v>
      </c>
      <c r="H70">
        <v>0.19939999999999999</v>
      </c>
      <c r="I70">
        <v>21800</v>
      </c>
      <c r="J70">
        <v>0.66779999999999995</v>
      </c>
      <c r="K70">
        <v>13</v>
      </c>
      <c r="L70">
        <v>896</v>
      </c>
      <c r="M70">
        <v>8.8599999999999998E-2</v>
      </c>
      <c r="N70">
        <v>1</v>
      </c>
      <c r="O70">
        <v>0</v>
      </c>
    </row>
    <row r="71" spans="1:15" x14ac:dyDescent="0.25">
      <c r="A71" s="14" t="s">
        <v>571</v>
      </c>
      <c r="B71">
        <v>0.14480000000000001</v>
      </c>
      <c r="C71">
        <v>0.1729</v>
      </c>
      <c r="D71">
        <v>605</v>
      </c>
      <c r="E71">
        <v>0.99399999999999999</v>
      </c>
      <c r="F71">
        <v>1</v>
      </c>
      <c r="G71" s="14" t="s">
        <v>245</v>
      </c>
      <c r="H71">
        <v>0.14199999999999999</v>
      </c>
      <c r="I71">
        <v>28500</v>
      </c>
      <c r="J71">
        <v>0.58340000000000003</v>
      </c>
      <c r="K71">
        <v>18</v>
      </c>
      <c r="L71">
        <v>883.2</v>
      </c>
      <c r="M71">
        <v>8.5199999999999998E-2</v>
      </c>
      <c r="N71">
        <v>1</v>
      </c>
      <c r="O71">
        <v>0</v>
      </c>
    </row>
    <row r="72" spans="1:15" x14ac:dyDescent="0.25">
      <c r="A72" s="14" t="s">
        <v>593</v>
      </c>
      <c r="B72">
        <v>3.4590000000000001</v>
      </c>
      <c r="C72">
        <v>4.3079999999999998</v>
      </c>
      <c r="D72">
        <v>26.2</v>
      </c>
      <c r="E72">
        <v>0.19800000000000001</v>
      </c>
      <c r="F72">
        <v>1</v>
      </c>
      <c r="G72" s="14" t="s">
        <v>331</v>
      </c>
      <c r="H72">
        <v>6.6100000000000006E-2</v>
      </c>
      <c r="I72">
        <v>1190</v>
      </c>
      <c r="J72">
        <v>2.4E-2</v>
      </c>
      <c r="K72">
        <v>6</v>
      </c>
      <c r="L72">
        <v>34.299999999999997</v>
      </c>
      <c r="M72">
        <v>6.6100000000000006E-2</v>
      </c>
      <c r="N72">
        <v>1</v>
      </c>
      <c r="O72">
        <v>0</v>
      </c>
    </row>
    <row r="73" spans="1:15" x14ac:dyDescent="0.25">
      <c r="A73" s="14" t="s">
        <v>588</v>
      </c>
      <c r="B73">
        <v>0.1052</v>
      </c>
      <c r="C73">
        <v>9999</v>
      </c>
      <c r="D73">
        <v>900</v>
      </c>
      <c r="E73">
        <v>1.131</v>
      </c>
      <c r="F73">
        <v>1</v>
      </c>
      <c r="G73" s="14" t="s">
        <v>219</v>
      </c>
      <c r="H73">
        <v>0.21210000000000001</v>
      </c>
      <c r="I73">
        <v>24100</v>
      </c>
      <c r="J73">
        <v>0.75549999999999995</v>
      </c>
      <c r="K73">
        <v>13</v>
      </c>
      <c r="L73">
        <v>1015</v>
      </c>
      <c r="M73">
        <v>9.4299999999999995E-2</v>
      </c>
      <c r="N73">
        <v>1</v>
      </c>
      <c r="O73">
        <v>0</v>
      </c>
    </row>
    <row r="74" spans="1:15" x14ac:dyDescent="0.25">
      <c r="A74" s="14" t="s">
        <v>359</v>
      </c>
      <c r="B74">
        <v>7.9100000000000004E-2</v>
      </c>
      <c r="C74">
        <v>9.4100000000000003E-2</v>
      </c>
      <c r="D74">
        <v>1192.5</v>
      </c>
      <c r="E74">
        <v>1.181</v>
      </c>
      <c r="F74">
        <v>1</v>
      </c>
      <c r="G74" s="14" t="s">
        <v>360</v>
      </c>
      <c r="H74">
        <v>0.19009999999999999</v>
      </c>
      <c r="I74">
        <v>32400</v>
      </c>
      <c r="J74">
        <v>1.0013000000000001</v>
      </c>
      <c r="K74">
        <v>15</v>
      </c>
      <c r="L74">
        <v>1343</v>
      </c>
      <c r="M74">
        <v>0.1085</v>
      </c>
      <c r="N74">
        <v>1</v>
      </c>
      <c r="O74">
        <v>0</v>
      </c>
    </row>
    <row r="75" spans="1:15" x14ac:dyDescent="0.25">
      <c r="A75" s="14" t="s">
        <v>358</v>
      </c>
      <c r="B75">
        <v>8.0500000000000002E-2</v>
      </c>
      <c r="C75">
        <v>9999</v>
      </c>
      <c r="D75">
        <v>1192.5</v>
      </c>
      <c r="E75">
        <v>1.284</v>
      </c>
      <c r="F75">
        <v>1</v>
      </c>
      <c r="G75" s="14" t="s">
        <v>224</v>
      </c>
      <c r="H75">
        <v>0.16039999999999999</v>
      </c>
      <c r="I75">
        <v>32400</v>
      </c>
      <c r="J75">
        <v>1.0013000000000001</v>
      </c>
      <c r="K75">
        <v>21</v>
      </c>
      <c r="L75">
        <v>1343</v>
      </c>
      <c r="M75">
        <v>0.1085</v>
      </c>
      <c r="N75">
        <v>1</v>
      </c>
      <c r="O75">
        <v>0</v>
      </c>
    </row>
    <row r="76" spans="1:15" x14ac:dyDescent="0.25">
      <c r="A76" s="14" t="s">
        <v>357</v>
      </c>
      <c r="B76">
        <v>7.9500000000000001E-2</v>
      </c>
      <c r="C76">
        <v>9.4200000000000006E-2</v>
      </c>
      <c r="D76">
        <v>1192.5</v>
      </c>
      <c r="E76">
        <v>1.302</v>
      </c>
      <c r="F76">
        <v>1</v>
      </c>
      <c r="G76" s="14" t="s">
        <v>224</v>
      </c>
      <c r="H76">
        <v>0.1628</v>
      </c>
      <c r="I76">
        <v>31300</v>
      </c>
      <c r="J76">
        <v>1.0009999999999999</v>
      </c>
      <c r="K76">
        <v>21</v>
      </c>
      <c r="L76">
        <v>1311</v>
      </c>
      <c r="M76">
        <v>0.1085</v>
      </c>
      <c r="N76">
        <v>1</v>
      </c>
      <c r="O76">
        <v>0</v>
      </c>
    </row>
    <row r="77" spans="1:15" x14ac:dyDescent="0.25">
      <c r="A77" s="14" t="s">
        <v>356</v>
      </c>
      <c r="B77">
        <v>8.0500000000000002E-2</v>
      </c>
      <c r="C77">
        <v>9.5399999999999999E-2</v>
      </c>
      <c r="D77">
        <v>1192.5</v>
      </c>
      <c r="E77">
        <v>1.302</v>
      </c>
      <c r="F77">
        <v>1</v>
      </c>
      <c r="G77" s="14" t="s">
        <v>224</v>
      </c>
      <c r="H77">
        <v>0.1628</v>
      </c>
      <c r="I77">
        <v>32000</v>
      </c>
      <c r="J77">
        <v>1.0009999999999999</v>
      </c>
      <c r="K77">
        <v>21</v>
      </c>
      <c r="L77">
        <v>1344</v>
      </c>
      <c r="M77">
        <v>0.1085</v>
      </c>
      <c r="N77">
        <v>1</v>
      </c>
      <c r="O77">
        <v>0</v>
      </c>
    </row>
    <row r="78" spans="1:15" x14ac:dyDescent="0.25">
      <c r="A78" s="14" t="s">
        <v>402</v>
      </c>
      <c r="B78">
        <v>0.123</v>
      </c>
      <c r="C78">
        <v>0.12839999999999999</v>
      </c>
      <c r="D78">
        <v>878.41</v>
      </c>
      <c r="E78">
        <v>1.1619999999999999</v>
      </c>
      <c r="F78">
        <v>1</v>
      </c>
      <c r="G78" s="14" t="s">
        <v>248</v>
      </c>
      <c r="H78">
        <v>0.12909999999999999</v>
      </c>
      <c r="I78">
        <v>31132</v>
      </c>
      <c r="J78">
        <v>0.79849999999999999</v>
      </c>
      <c r="K78">
        <v>24</v>
      </c>
      <c r="L78">
        <v>1159.9000000000001</v>
      </c>
      <c r="M78">
        <v>0.12909999999999999</v>
      </c>
      <c r="N78">
        <v>1</v>
      </c>
      <c r="O78">
        <v>0</v>
      </c>
    </row>
    <row r="79" spans="1:15" x14ac:dyDescent="0.25">
      <c r="A79" s="14" t="s">
        <v>505</v>
      </c>
      <c r="B79">
        <v>0.1191</v>
      </c>
      <c r="C79">
        <v>0.14280000000000001</v>
      </c>
      <c r="D79">
        <v>762.8</v>
      </c>
      <c r="E79">
        <v>0.99</v>
      </c>
      <c r="F79">
        <v>1</v>
      </c>
      <c r="G79" s="14" t="s">
        <v>219</v>
      </c>
      <c r="H79">
        <v>0.1953</v>
      </c>
      <c r="I79">
        <v>30500</v>
      </c>
      <c r="J79">
        <v>0.6966</v>
      </c>
      <c r="K79">
        <v>12</v>
      </c>
      <c r="L79">
        <v>1047</v>
      </c>
      <c r="M79">
        <v>0.1331</v>
      </c>
      <c r="N79">
        <v>1</v>
      </c>
      <c r="O79">
        <v>0</v>
      </c>
    </row>
    <row r="80" spans="1:15" x14ac:dyDescent="0.25">
      <c r="A80" s="14" t="s">
        <v>368</v>
      </c>
      <c r="B80">
        <v>0.22620000000000001</v>
      </c>
      <c r="C80">
        <v>0.27050000000000002</v>
      </c>
      <c r="D80">
        <v>397.5</v>
      </c>
      <c r="E80">
        <v>0.77200000000000002</v>
      </c>
      <c r="F80">
        <v>1</v>
      </c>
      <c r="G80" s="14" t="s">
        <v>297</v>
      </c>
      <c r="H80">
        <v>0.12870000000000001</v>
      </c>
      <c r="I80">
        <v>14060</v>
      </c>
      <c r="J80">
        <v>0.35270000000000001</v>
      </c>
      <c r="K80">
        <v>15</v>
      </c>
      <c r="L80">
        <v>491</v>
      </c>
      <c r="M80">
        <v>8.5800000000000001E-2</v>
      </c>
      <c r="N80">
        <v>1</v>
      </c>
      <c r="O80">
        <v>0</v>
      </c>
    </row>
    <row r="81" spans="1:15" x14ac:dyDescent="0.25">
      <c r="A81" s="14" t="s">
        <v>506</v>
      </c>
      <c r="B81">
        <v>0.34699999999999998</v>
      </c>
      <c r="C81">
        <v>0.41599999999999998</v>
      </c>
      <c r="D81">
        <v>266.8</v>
      </c>
      <c r="E81">
        <v>0.60899999999999999</v>
      </c>
      <c r="F81">
        <v>1</v>
      </c>
      <c r="G81" s="14" t="s">
        <v>213</v>
      </c>
      <c r="H81">
        <v>0.1217</v>
      </c>
      <c r="I81">
        <v>6880</v>
      </c>
      <c r="J81">
        <v>0.221</v>
      </c>
      <c r="K81">
        <v>12</v>
      </c>
      <c r="L81">
        <v>289.5</v>
      </c>
      <c r="M81">
        <v>0.1217</v>
      </c>
      <c r="N81">
        <v>1</v>
      </c>
      <c r="O81">
        <v>0</v>
      </c>
    </row>
    <row r="82" spans="1:15" x14ac:dyDescent="0.25">
      <c r="A82" s="14" t="s">
        <v>507</v>
      </c>
      <c r="B82">
        <v>0.34350000000000003</v>
      </c>
      <c r="C82">
        <v>0.41049999999999998</v>
      </c>
      <c r="D82">
        <v>266.8</v>
      </c>
      <c r="E82">
        <v>0.60899999999999999</v>
      </c>
      <c r="F82">
        <v>1</v>
      </c>
      <c r="G82" s="14" t="s">
        <v>213</v>
      </c>
      <c r="H82">
        <v>0.1217</v>
      </c>
      <c r="I82">
        <v>6820</v>
      </c>
      <c r="J82">
        <v>0.221</v>
      </c>
      <c r="K82">
        <v>12</v>
      </c>
      <c r="L82">
        <v>283.5</v>
      </c>
      <c r="M82">
        <v>0.1217</v>
      </c>
      <c r="N82">
        <v>1</v>
      </c>
      <c r="O82">
        <v>0</v>
      </c>
    </row>
    <row r="83" spans="1:15" x14ac:dyDescent="0.25">
      <c r="A83" s="14" t="s">
        <v>361</v>
      </c>
      <c r="B83">
        <v>0.128</v>
      </c>
      <c r="C83">
        <v>9999</v>
      </c>
      <c r="D83">
        <v>715.5</v>
      </c>
      <c r="E83">
        <v>1.081</v>
      </c>
      <c r="F83">
        <v>1</v>
      </c>
      <c r="G83" s="14" t="s">
        <v>209</v>
      </c>
      <c r="H83">
        <v>0.15440000000000001</v>
      </c>
      <c r="I83">
        <v>34400</v>
      </c>
      <c r="J83">
        <v>0.69289999999999996</v>
      </c>
      <c r="K83">
        <v>18</v>
      </c>
      <c r="L83">
        <v>1119</v>
      </c>
      <c r="M83">
        <v>0.15440000000000001</v>
      </c>
      <c r="N83">
        <v>1</v>
      </c>
      <c r="O83">
        <v>0</v>
      </c>
    </row>
    <row r="84" spans="1:15" x14ac:dyDescent="0.25">
      <c r="A84" s="14" t="s">
        <v>496</v>
      </c>
      <c r="B84">
        <v>0.12959999999999999</v>
      </c>
      <c r="C84">
        <v>9999</v>
      </c>
      <c r="D84">
        <v>715.5</v>
      </c>
      <c r="E84">
        <v>1.036</v>
      </c>
      <c r="F84">
        <v>1</v>
      </c>
      <c r="G84" s="14" t="s">
        <v>297</v>
      </c>
      <c r="H84">
        <v>0.17269999999999999</v>
      </c>
      <c r="I84">
        <v>25500</v>
      </c>
      <c r="J84">
        <v>0.63549999999999995</v>
      </c>
      <c r="K84">
        <v>15</v>
      </c>
      <c r="L84">
        <v>922</v>
      </c>
      <c r="M84">
        <v>0.11509999999999999</v>
      </c>
      <c r="N84">
        <v>1</v>
      </c>
      <c r="O84">
        <v>0</v>
      </c>
    </row>
    <row r="85" spans="1:15" x14ac:dyDescent="0.25">
      <c r="A85" s="14" t="s">
        <v>382</v>
      </c>
      <c r="B85">
        <v>5.6099999999999997E-2</v>
      </c>
      <c r="C85">
        <v>9999</v>
      </c>
      <c r="D85">
        <v>1780</v>
      </c>
      <c r="E85">
        <v>1.5649999999999999</v>
      </c>
      <c r="F85">
        <v>1</v>
      </c>
      <c r="G85" s="14" t="s">
        <v>380</v>
      </c>
      <c r="H85">
        <v>0.19570000000000001</v>
      </c>
      <c r="I85">
        <v>51100</v>
      </c>
      <c r="J85">
        <v>1.5129999999999999</v>
      </c>
      <c r="K85">
        <v>21</v>
      </c>
      <c r="L85">
        <v>2068</v>
      </c>
      <c r="M85">
        <v>8.7400000000000005E-2</v>
      </c>
      <c r="N85">
        <v>1</v>
      </c>
      <c r="O85">
        <v>0</v>
      </c>
    </row>
    <row r="86" spans="1:15" x14ac:dyDescent="0.25">
      <c r="A86" s="14" t="s">
        <v>558</v>
      </c>
      <c r="B86">
        <v>9.2499999999999999E-2</v>
      </c>
      <c r="C86">
        <v>9999</v>
      </c>
      <c r="D86">
        <v>1033.5</v>
      </c>
      <c r="E86">
        <v>1.2030000000000001</v>
      </c>
      <c r="F86">
        <v>1</v>
      </c>
      <c r="G86" s="14" t="s">
        <v>241</v>
      </c>
      <c r="H86">
        <v>0.15690000000000001</v>
      </c>
      <c r="I86">
        <v>25400</v>
      </c>
      <c r="J86">
        <v>0.85389999999999999</v>
      </c>
      <c r="K86">
        <v>21</v>
      </c>
      <c r="L86">
        <v>1115.4000000000001</v>
      </c>
      <c r="M86">
        <v>8.72E-2</v>
      </c>
      <c r="N86">
        <v>1</v>
      </c>
      <c r="O86">
        <v>0</v>
      </c>
    </row>
    <row r="87" spans="1:15" x14ac:dyDescent="0.25">
      <c r="A87" s="14" t="s">
        <v>557</v>
      </c>
      <c r="B87">
        <v>9.3399999999999997E-2</v>
      </c>
      <c r="C87">
        <v>9999</v>
      </c>
      <c r="D87">
        <v>1033.5</v>
      </c>
      <c r="E87">
        <v>1.1850000000000001</v>
      </c>
      <c r="F87">
        <v>1</v>
      </c>
      <c r="G87" s="14" t="s">
        <v>241</v>
      </c>
      <c r="H87">
        <v>0.14810000000000001</v>
      </c>
      <c r="I87">
        <v>25900</v>
      </c>
      <c r="J87">
        <v>0.85340000000000005</v>
      </c>
      <c r="K87">
        <v>21</v>
      </c>
      <c r="L87">
        <v>1115</v>
      </c>
      <c r="M87">
        <v>8.7099999999999997E-2</v>
      </c>
      <c r="N87">
        <v>1</v>
      </c>
      <c r="O87">
        <v>0</v>
      </c>
    </row>
    <row r="88" spans="1:15" x14ac:dyDescent="0.25">
      <c r="A88" s="14" t="s">
        <v>553</v>
      </c>
      <c r="B88">
        <v>9.0800000000000006E-2</v>
      </c>
      <c r="C88">
        <v>0.10829999999999999</v>
      </c>
      <c r="D88">
        <v>1033.5</v>
      </c>
      <c r="E88">
        <v>1.089</v>
      </c>
      <c r="F88">
        <v>1</v>
      </c>
      <c r="G88" s="14" t="s">
        <v>209</v>
      </c>
      <c r="H88">
        <v>0.18559999999999999</v>
      </c>
      <c r="I88">
        <v>25700</v>
      </c>
      <c r="J88">
        <v>0.85340000000000005</v>
      </c>
      <c r="K88">
        <v>14</v>
      </c>
      <c r="L88">
        <v>1115</v>
      </c>
      <c r="M88">
        <v>8.7099999999999997E-2</v>
      </c>
      <c r="N88">
        <v>1</v>
      </c>
      <c r="O88">
        <v>0</v>
      </c>
    </row>
    <row r="89" spans="1:15" x14ac:dyDescent="0.25">
      <c r="A89" s="14" t="s">
        <v>542</v>
      </c>
      <c r="B89">
        <v>1.353</v>
      </c>
      <c r="C89">
        <v>1.7410000000000001</v>
      </c>
      <c r="D89">
        <v>66.36</v>
      </c>
      <c r="E89">
        <v>0.32500000000000001</v>
      </c>
      <c r="F89">
        <v>1</v>
      </c>
      <c r="G89" s="14" t="s">
        <v>493</v>
      </c>
      <c r="H89">
        <v>9.74E-2</v>
      </c>
      <c r="I89">
        <v>3640</v>
      </c>
      <c r="J89">
        <v>6.54E-2</v>
      </c>
      <c r="K89">
        <v>7</v>
      </c>
      <c r="L89">
        <v>106.7</v>
      </c>
      <c r="M89">
        <v>0.12989999999999999</v>
      </c>
      <c r="N89">
        <v>1</v>
      </c>
      <c r="O89">
        <v>0</v>
      </c>
    </row>
    <row r="90" spans="1:15" x14ac:dyDescent="0.25">
      <c r="A90" s="14" t="s">
        <v>560</v>
      </c>
      <c r="B90">
        <v>1.2849999999999999</v>
      </c>
      <c r="C90">
        <v>1.5369999999999999</v>
      </c>
      <c r="D90">
        <v>66.400000000000006</v>
      </c>
      <c r="E90">
        <v>0.32500000000000001</v>
      </c>
      <c r="F90">
        <v>1</v>
      </c>
      <c r="G90" s="14" t="s">
        <v>493</v>
      </c>
      <c r="H90">
        <v>9.74E-2</v>
      </c>
      <c r="I90">
        <v>3640</v>
      </c>
      <c r="J90">
        <v>6.54E-2</v>
      </c>
      <c r="K90">
        <v>7</v>
      </c>
      <c r="L90">
        <v>99.9</v>
      </c>
      <c r="M90">
        <v>0.12989999999999999</v>
      </c>
      <c r="N90">
        <v>1</v>
      </c>
      <c r="O90">
        <v>0</v>
      </c>
    </row>
    <row r="91" spans="1:15" x14ac:dyDescent="0.25">
      <c r="A91" s="14" t="s">
        <v>547</v>
      </c>
      <c r="B91">
        <v>1.321</v>
      </c>
      <c r="C91">
        <v>1.581</v>
      </c>
      <c r="D91">
        <v>66.400000000000006</v>
      </c>
      <c r="E91">
        <v>0.316</v>
      </c>
      <c r="F91">
        <v>1</v>
      </c>
      <c r="G91" s="14" t="s">
        <v>331</v>
      </c>
      <c r="H91">
        <v>0.1052</v>
      </c>
      <c r="I91">
        <v>2850</v>
      </c>
      <c r="J91">
        <v>6.08E-2</v>
      </c>
      <c r="K91">
        <v>6</v>
      </c>
      <c r="L91">
        <v>86.8</v>
      </c>
      <c r="M91">
        <v>0.1052</v>
      </c>
      <c r="N91">
        <v>1</v>
      </c>
      <c r="O91">
        <v>0</v>
      </c>
    </row>
    <row r="92" spans="1:15" x14ac:dyDescent="0.25">
      <c r="A92" s="14" t="s">
        <v>366</v>
      </c>
      <c r="B92">
        <v>0.1014</v>
      </c>
      <c r="C92">
        <v>0.1207</v>
      </c>
      <c r="D92">
        <v>900</v>
      </c>
      <c r="E92">
        <v>1.1619999999999999</v>
      </c>
      <c r="F92">
        <v>1</v>
      </c>
      <c r="G92" s="14" t="s">
        <v>248</v>
      </c>
      <c r="H92">
        <v>0.12909999999999999</v>
      </c>
      <c r="I92">
        <v>31000</v>
      </c>
      <c r="J92">
        <v>0.7984</v>
      </c>
      <c r="K92">
        <v>24</v>
      </c>
      <c r="L92">
        <v>1111</v>
      </c>
      <c r="M92">
        <v>0.17910000000000001</v>
      </c>
      <c r="N92">
        <v>1</v>
      </c>
      <c r="O92">
        <v>0</v>
      </c>
    </row>
    <row r="93" spans="1:15" x14ac:dyDescent="0.25">
      <c r="A93" s="14" t="s">
        <v>513</v>
      </c>
      <c r="B93">
        <v>0.153</v>
      </c>
      <c r="C93">
        <v>0.182</v>
      </c>
      <c r="D93">
        <v>605</v>
      </c>
      <c r="E93">
        <v>0.96599999999999997</v>
      </c>
      <c r="F93">
        <v>1</v>
      </c>
      <c r="G93" s="14" t="s">
        <v>236</v>
      </c>
      <c r="H93">
        <v>0.1525</v>
      </c>
      <c r="I93">
        <v>24300</v>
      </c>
      <c r="J93">
        <v>0.55220000000000002</v>
      </c>
      <c r="K93">
        <v>16</v>
      </c>
      <c r="L93">
        <v>832.3</v>
      </c>
      <c r="M93">
        <v>0.1186</v>
      </c>
      <c r="N93">
        <v>1</v>
      </c>
      <c r="O93">
        <v>0</v>
      </c>
    </row>
    <row r="94" spans="1:15" x14ac:dyDescent="0.25">
      <c r="A94" s="14" t="s">
        <v>559</v>
      </c>
      <c r="B94">
        <v>0.1477</v>
      </c>
      <c r="C94">
        <v>0.1764</v>
      </c>
      <c r="D94">
        <v>605</v>
      </c>
      <c r="E94">
        <v>0.96599999999999997</v>
      </c>
      <c r="F94">
        <v>1</v>
      </c>
      <c r="G94" s="14" t="s">
        <v>236</v>
      </c>
      <c r="H94">
        <v>0.1525</v>
      </c>
      <c r="I94">
        <v>23600</v>
      </c>
      <c r="J94">
        <v>0.55220000000000002</v>
      </c>
      <c r="K94">
        <v>16</v>
      </c>
      <c r="L94">
        <v>792.1</v>
      </c>
      <c r="M94">
        <v>0.1186</v>
      </c>
      <c r="N94">
        <v>1</v>
      </c>
      <c r="O94">
        <v>0</v>
      </c>
    </row>
    <row r="95" spans="1:15" x14ac:dyDescent="0.25">
      <c r="A95" s="14" t="s">
        <v>499</v>
      </c>
      <c r="B95">
        <v>6.5500000000000003E-2</v>
      </c>
      <c r="C95">
        <v>7.7600000000000002E-2</v>
      </c>
      <c r="D95">
        <v>1467.8</v>
      </c>
      <c r="E95">
        <v>1.292</v>
      </c>
      <c r="F95">
        <v>1</v>
      </c>
      <c r="G95" s="14" t="s">
        <v>360</v>
      </c>
      <c r="H95">
        <v>0.2109</v>
      </c>
      <c r="I95">
        <v>35800</v>
      </c>
      <c r="J95">
        <v>1.2123999999999999</v>
      </c>
      <c r="K95">
        <v>15</v>
      </c>
      <c r="L95">
        <v>1585</v>
      </c>
      <c r="M95">
        <v>0.1041</v>
      </c>
      <c r="N95">
        <v>1</v>
      </c>
      <c r="O95">
        <v>0</v>
      </c>
    </row>
    <row r="96" spans="1:15" x14ac:dyDescent="0.25">
      <c r="A96" s="14" t="s">
        <v>584</v>
      </c>
      <c r="B96">
        <v>0.1169</v>
      </c>
      <c r="C96">
        <v>0.13930000000000001</v>
      </c>
      <c r="D96">
        <v>795</v>
      </c>
      <c r="E96">
        <v>1.0629999999999999</v>
      </c>
      <c r="F96">
        <v>1</v>
      </c>
      <c r="G96" s="14" t="s">
        <v>224</v>
      </c>
      <c r="H96">
        <v>0.13289999999999999</v>
      </c>
      <c r="I96">
        <v>21500</v>
      </c>
      <c r="J96">
        <v>0.66739999999999999</v>
      </c>
      <c r="K96">
        <v>21</v>
      </c>
      <c r="L96">
        <v>873.4</v>
      </c>
      <c r="M96">
        <v>8.8599999999999998E-2</v>
      </c>
      <c r="N96">
        <v>1</v>
      </c>
      <c r="O96">
        <v>0</v>
      </c>
    </row>
    <row r="97" spans="1:15" x14ac:dyDescent="0.25">
      <c r="A97" s="14" t="s">
        <v>537</v>
      </c>
      <c r="B97">
        <v>0.12520000000000001</v>
      </c>
      <c r="C97">
        <v>0.14940000000000001</v>
      </c>
      <c r="D97">
        <v>716</v>
      </c>
      <c r="E97">
        <v>1.0509999999999999</v>
      </c>
      <c r="F97">
        <v>1</v>
      </c>
      <c r="G97" s="14" t="s">
        <v>236</v>
      </c>
      <c r="H97">
        <v>0.16589999999999999</v>
      </c>
      <c r="I97">
        <v>27500</v>
      </c>
      <c r="J97">
        <v>0.65349999999999997</v>
      </c>
      <c r="K97">
        <v>16</v>
      </c>
      <c r="L97">
        <v>937.3</v>
      </c>
      <c r="M97">
        <v>0.129</v>
      </c>
      <c r="N97">
        <v>1</v>
      </c>
      <c r="O97">
        <v>0</v>
      </c>
    </row>
    <row r="98" spans="1:15" x14ac:dyDescent="0.25">
      <c r="A98" s="14" t="s">
        <v>561</v>
      </c>
      <c r="B98">
        <v>0.11899999999999999</v>
      </c>
      <c r="C98">
        <v>0.14099999999999999</v>
      </c>
      <c r="D98">
        <v>795</v>
      </c>
      <c r="E98">
        <v>1.0629999999999999</v>
      </c>
      <c r="F98">
        <v>1</v>
      </c>
      <c r="G98" s="14" t="s">
        <v>224</v>
      </c>
      <c r="H98">
        <v>0.13289999999999999</v>
      </c>
      <c r="I98">
        <v>22100</v>
      </c>
      <c r="J98">
        <v>0.66739999999999999</v>
      </c>
      <c r="K98">
        <v>21</v>
      </c>
      <c r="L98">
        <v>895.8</v>
      </c>
      <c r="M98">
        <v>8.8599999999999998E-2</v>
      </c>
      <c r="N98">
        <v>1</v>
      </c>
      <c r="O98">
        <v>0</v>
      </c>
    </row>
    <row r="99" spans="1:15" x14ac:dyDescent="0.25">
      <c r="A99" s="14" t="s">
        <v>485</v>
      </c>
      <c r="B99">
        <v>9.5100000000000004E-2</v>
      </c>
      <c r="C99">
        <v>0.1138</v>
      </c>
      <c r="D99">
        <v>959.6</v>
      </c>
      <c r="E99">
        <v>1.1080000000000001</v>
      </c>
      <c r="F99">
        <v>1</v>
      </c>
      <c r="G99" s="14" t="s">
        <v>445</v>
      </c>
      <c r="H99">
        <v>0.20880000000000001</v>
      </c>
      <c r="I99">
        <v>37000</v>
      </c>
      <c r="J99">
        <v>0.87619999999999998</v>
      </c>
      <c r="K99">
        <v>13</v>
      </c>
      <c r="L99">
        <v>1318</v>
      </c>
      <c r="M99">
        <v>0.14929999999999999</v>
      </c>
      <c r="N99">
        <v>1</v>
      </c>
      <c r="O99">
        <v>0</v>
      </c>
    </row>
    <row r="100" spans="1:15" x14ac:dyDescent="0.25">
      <c r="A100" s="14" t="s">
        <v>494</v>
      </c>
      <c r="B100">
        <v>0.93200000000000005</v>
      </c>
      <c r="C100">
        <v>1.085</v>
      </c>
      <c r="D100">
        <v>105.2</v>
      </c>
      <c r="E100">
        <v>0.46</v>
      </c>
      <c r="F100">
        <v>1</v>
      </c>
      <c r="G100" s="14" t="s">
        <v>331</v>
      </c>
      <c r="H100">
        <v>9.3700000000000006E-2</v>
      </c>
      <c r="I100">
        <v>4600</v>
      </c>
      <c r="J100">
        <v>9.64E-2</v>
      </c>
      <c r="K100">
        <v>6</v>
      </c>
      <c r="L100">
        <v>145</v>
      </c>
      <c r="M100">
        <v>9.3700000000000006E-2</v>
      </c>
      <c r="N100">
        <v>1</v>
      </c>
      <c r="O100">
        <v>0</v>
      </c>
    </row>
    <row r="101" spans="1:15" x14ac:dyDescent="0.25">
      <c r="A101" s="14" t="s">
        <v>503</v>
      </c>
      <c r="B101">
        <v>2.1749999999999998</v>
      </c>
      <c r="C101">
        <v>2.7549999999999999</v>
      </c>
      <c r="D101">
        <v>41.74</v>
      </c>
      <c r="E101">
        <v>0.25</v>
      </c>
      <c r="F101">
        <v>1</v>
      </c>
      <c r="G101" s="14" t="s">
        <v>331</v>
      </c>
      <c r="H101">
        <v>8.3400000000000002E-2</v>
      </c>
      <c r="I101">
        <v>1860</v>
      </c>
      <c r="J101">
        <v>3.8199999999999998E-2</v>
      </c>
      <c r="K101">
        <v>6</v>
      </c>
      <c r="L101">
        <v>57.4</v>
      </c>
      <c r="M101">
        <v>8.3400000000000002E-2</v>
      </c>
      <c r="N101">
        <v>1</v>
      </c>
      <c r="O101">
        <v>0</v>
      </c>
    </row>
    <row r="102" spans="1:15" x14ac:dyDescent="0.25">
      <c r="A102" s="14" t="s">
        <v>491</v>
      </c>
      <c r="B102">
        <v>2.1019999999999999</v>
      </c>
      <c r="C102">
        <v>2.516</v>
      </c>
      <c r="D102">
        <v>41.7</v>
      </c>
      <c r="E102">
        <v>0.25</v>
      </c>
      <c r="F102">
        <v>1</v>
      </c>
      <c r="G102" s="14" t="s">
        <v>331</v>
      </c>
      <c r="H102">
        <v>8.3400000000000002E-2</v>
      </c>
      <c r="I102">
        <v>1860</v>
      </c>
      <c r="J102">
        <v>3.8199999999999998E-2</v>
      </c>
      <c r="K102">
        <v>6</v>
      </c>
      <c r="L102">
        <v>54.6</v>
      </c>
      <c r="M102">
        <v>8.3400000000000002E-2</v>
      </c>
      <c r="N102">
        <v>1</v>
      </c>
      <c r="O102">
        <v>0</v>
      </c>
    </row>
    <row r="103" spans="1:15" x14ac:dyDescent="0.25">
      <c r="A103" s="14" t="s">
        <v>489</v>
      </c>
      <c r="B103">
        <v>1.0871</v>
      </c>
      <c r="C103">
        <v>1.3608</v>
      </c>
      <c r="D103">
        <v>83.5</v>
      </c>
      <c r="E103">
        <v>0.40899999999999997</v>
      </c>
      <c r="F103">
        <v>1</v>
      </c>
      <c r="G103" s="14" t="s">
        <v>331</v>
      </c>
      <c r="H103">
        <v>8.3400000000000002E-2</v>
      </c>
      <c r="I103">
        <v>3720</v>
      </c>
      <c r="J103">
        <v>7.6499999999999999E-2</v>
      </c>
      <c r="K103">
        <v>6</v>
      </c>
      <c r="L103">
        <v>115.1</v>
      </c>
      <c r="M103">
        <v>8.3400000000000002E-2</v>
      </c>
      <c r="N103">
        <v>1</v>
      </c>
      <c r="O103">
        <v>0</v>
      </c>
    </row>
    <row r="104" spans="1:15" x14ac:dyDescent="0.25">
      <c r="A104" s="14" t="s">
        <v>511</v>
      </c>
      <c r="B104">
        <v>2.15</v>
      </c>
      <c r="C104">
        <v>2.7269999999999999</v>
      </c>
      <c r="D104">
        <v>41.74</v>
      </c>
      <c r="E104">
        <v>0.25700000000000001</v>
      </c>
      <c r="F104">
        <v>1</v>
      </c>
      <c r="G104" s="14" t="s">
        <v>493</v>
      </c>
      <c r="H104">
        <v>7.7200000000000005E-2</v>
      </c>
      <c r="I104">
        <v>2360</v>
      </c>
      <c r="J104">
        <v>4.1099999999999998E-2</v>
      </c>
      <c r="K104">
        <v>7</v>
      </c>
      <c r="L104">
        <v>67</v>
      </c>
      <c r="M104">
        <v>0.10290000000000001</v>
      </c>
      <c r="N104">
        <v>1</v>
      </c>
      <c r="O104">
        <v>0</v>
      </c>
    </row>
    <row r="105" spans="1:15" x14ac:dyDescent="0.25">
      <c r="A105" s="14" t="s">
        <v>492</v>
      </c>
      <c r="B105">
        <v>2.0459999999999998</v>
      </c>
      <c r="C105">
        <v>2.4470000000000001</v>
      </c>
      <c r="D105">
        <v>41.7</v>
      </c>
      <c r="E105">
        <v>0.25700000000000001</v>
      </c>
      <c r="F105">
        <v>1</v>
      </c>
      <c r="G105" s="14" t="s">
        <v>493</v>
      </c>
      <c r="H105">
        <v>7.7200000000000005E-2</v>
      </c>
      <c r="I105">
        <v>2360</v>
      </c>
      <c r="J105">
        <v>4.1099999999999998E-2</v>
      </c>
      <c r="K105">
        <v>7</v>
      </c>
      <c r="L105">
        <v>62.7</v>
      </c>
      <c r="M105">
        <v>0.10290000000000001</v>
      </c>
      <c r="N105">
        <v>1</v>
      </c>
      <c r="O105">
        <v>0</v>
      </c>
    </row>
    <row r="106" spans="1:15" x14ac:dyDescent="0.25">
      <c r="A106" s="14" t="s">
        <v>495</v>
      </c>
      <c r="B106">
        <v>0.14799999999999999</v>
      </c>
      <c r="C106">
        <v>0.17599999999999999</v>
      </c>
      <c r="D106">
        <v>636</v>
      </c>
      <c r="E106">
        <v>0.93</v>
      </c>
      <c r="F106">
        <v>1</v>
      </c>
      <c r="G106" s="14" t="s">
        <v>457</v>
      </c>
      <c r="H106">
        <v>0.13289999999999999</v>
      </c>
      <c r="I106">
        <v>13800</v>
      </c>
      <c r="J106">
        <v>0.51329999999999998</v>
      </c>
      <c r="K106">
        <v>18</v>
      </c>
      <c r="L106">
        <v>643.70000000000005</v>
      </c>
      <c r="M106">
        <v>0.13289999999999999</v>
      </c>
      <c r="N106">
        <v>1</v>
      </c>
      <c r="O106">
        <v>0</v>
      </c>
    </row>
    <row r="107" spans="1:15" x14ac:dyDescent="0.25">
      <c r="A107" s="14" t="s">
        <v>519</v>
      </c>
      <c r="B107">
        <v>0.14610000000000001</v>
      </c>
      <c r="C107">
        <v>0.17480000000000001</v>
      </c>
      <c r="D107">
        <v>636</v>
      </c>
      <c r="E107">
        <v>0.85</v>
      </c>
      <c r="F107">
        <v>1</v>
      </c>
      <c r="G107" s="14" t="s">
        <v>351</v>
      </c>
      <c r="H107">
        <v>0.1535</v>
      </c>
      <c r="I107">
        <v>13500</v>
      </c>
      <c r="J107">
        <v>0.51329999999999998</v>
      </c>
      <c r="K107">
        <v>13</v>
      </c>
      <c r="L107">
        <v>646</v>
      </c>
      <c r="M107">
        <v>0.13289999999999999</v>
      </c>
      <c r="N107">
        <v>1</v>
      </c>
      <c r="O107">
        <v>0</v>
      </c>
    </row>
    <row r="108" spans="1:15" x14ac:dyDescent="0.25">
      <c r="A108" s="14" t="s">
        <v>564</v>
      </c>
      <c r="B108">
        <v>9.8599999999999993E-2</v>
      </c>
      <c r="C108">
        <v>1.17E-2</v>
      </c>
      <c r="D108">
        <v>954</v>
      </c>
      <c r="E108">
        <v>1.347</v>
      </c>
      <c r="F108">
        <v>1</v>
      </c>
      <c r="G108" s="14" t="s">
        <v>219</v>
      </c>
      <c r="H108">
        <v>0.15440000000000001</v>
      </c>
      <c r="I108">
        <v>26400</v>
      </c>
      <c r="J108">
        <v>0.80089999999999995</v>
      </c>
      <c r="K108">
        <v>13</v>
      </c>
      <c r="L108">
        <v>1074.4000000000001</v>
      </c>
      <c r="M108">
        <v>6.8599999999999994E-2</v>
      </c>
      <c r="N108">
        <v>1</v>
      </c>
      <c r="O108">
        <v>0</v>
      </c>
    </row>
    <row r="109" spans="1:15" x14ac:dyDescent="0.25">
      <c r="A109" s="14" t="s">
        <v>565</v>
      </c>
      <c r="B109">
        <v>0.151</v>
      </c>
      <c r="C109">
        <v>0.18099999999999999</v>
      </c>
      <c r="D109">
        <v>605</v>
      </c>
      <c r="E109">
        <v>0.99399999999999999</v>
      </c>
      <c r="F109">
        <v>1</v>
      </c>
      <c r="G109" s="14" t="s">
        <v>245</v>
      </c>
      <c r="H109">
        <v>0.14199999999999999</v>
      </c>
      <c r="I109">
        <v>30000</v>
      </c>
      <c r="J109">
        <v>0.58340000000000003</v>
      </c>
      <c r="K109">
        <v>18</v>
      </c>
      <c r="L109">
        <v>939.5</v>
      </c>
      <c r="M109">
        <v>8.5199999999999998E-2</v>
      </c>
      <c r="N109">
        <v>1</v>
      </c>
      <c r="O109">
        <v>0</v>
      </c>
    </row>
    <row r="110" spans="1:15" x14ac:dyDescent="0.25">
      <c r="A110" s="14" t="s">
        <v>552</v>
      </c>
      <c r="B110">
        <v>0.11600000000000001</v>
      </c>
      <c r="C110">
        <v>9999</v>
      </c>
      <c r="D110">
        <v>795</v>
      </c>
      <c r="E110">
        <v>1.1399999999999999</v>
      </c>
      <c r="F110">
        <v>1</v>
      </c>
      <c r="G110" s="14" t="s">
        <v>209</v>
      </c>
      <c r="H110">
        <v>0.1628</v>
      </c>
      <c r="I110">
        <v>38300</v>
      </c>
      <c r="J110">
        <v>0.77039999999999997</v>
      </c>
      <c r="K110">
        <v>18</v>
      </c>
      <c r="L110">
        <v>1246</v>
      </c>
      <c r="M110">
        <v>0.1628</v>
      </c>
      <c r="N110">
        <v>1</v>
      </c>
      <c r="O110">
        <v>0</v>
      </c>
    </row>
    <row r="111" spans="1:15" x14ac:dyDescent="0.25">
      <c r="A111" s="14" t="s">
        <v>497</v>
      </c>
      <c r="B111">
        <v>0.129</v>
      </c>
      <c r="C111">
        <v>0.154</v>
      </c>
      <c r="D111">
        <v>715.5</v>
      </c>
      <c r="E111">
        <v>1.0509999999999999</v>
      </c>
      <c r="F111">
        <v>1</v>
      </c>
      <c r="G111" s="14" t="s">
        <v>236</v>
      </c>
      <c r="H111">
        <v>0.16589999999999999</v>
      </c>
      <c r="I111">
        <v>28400</v>
      </c>
      <c r="J111">
        <v>0.65349999999999997</v>
      </c>
      <c r="K111">
        <v>16</v>
      </c>
      <c r="L111">
        <v>984.8</v>
      </c>
      <c r="M111">
        <v>0.129</v>
      </c>
      <c r="N111">
        <v>1</v>
      </c>
      <c r="O111">
        <v>0</v>
      </c>
    </row>
    <row r="112" spans="1:15" x14ac:dyDescent="0.25">
      <c r="A112" s="14" t="s">
        <v>464</v>
      </c>
      <c r="B112">
        <v>0.12670000000000001</v>
      </c>
      <c r="C112">
        <v>0.1512</v>
      </c>
      <c r="D112">
        <v>715.5</v>
      </c>
      <c r="E112">
        <v>1.036</v>
      </c>
      <c r="F112">
        <v>1</v>
      </c>
      <c r="G112" s="14" t="s">
        <v>248</v>
      </c>
      <c r="H112">
        <v>0.11509999999999999</v>
      </c>
      <c r="I112">
        <v>25300</v>
      </c>
      <c r="J112">
        <v>0.63400000000000001</v>
      </c>
      <c r="K112">
        <v>24</v>
      </c>
      <c r="L112">
        <v>883.4</v>
      </c>
      <c r="M112">
        <v>0.11509999999999999</v>
      </c>
      <c r="N112">
        <v>1</v>
      </c>
      <c r="O112">
        <v>0</v>
      </c>
    </row>
    <row r="113" spans="1:15" x14ac:dyDescent="0.25">
      <c r="A113" s="14" t="s">
        <v>223</v>
      </c>
      <c r="B113">
        <v>6.2E-2</v>
      </c>
      <c r="C113">
        <v>7.2900000000000006E-2</v>
      </c>
      <c r="D113">
        <v>1590</v>
      </c>
      <c r="E113">
        <v>1.504</v>
      </c>
      <c r="F113">
        <v>1</v>
      </c>
      <c r="G113" s="14" t="s">
        <v>224</v>
      </c>
      <c r="H113">
        <v>0.188</v>
      </c>
      <c r="I113">
        <v>42200</v>
      </c>
      <c r="J113">
        <v>1.335</v>
      </c>
      <c r="K113">
        <v>21</v>
      </c>
      <c r="L113">
        <v>1792</v>
      </c>
      <c r="M113">
        <v>0.12529999999999999</v>
      </c>
      <c r="N113">
        <v>1</v>
      </c>
      <c r="O113">
        <v>0</v>
      </c>
    </row>
    <row r="114" spans="1:15" x14ac:dyDescent="0.25">
      <c r="A114" s="14" t="s">
        <v>431</v>
      </c>
      <c r="B114">
        <v>8.5099999999999995E-2</v>
      </c>
      <c r="C114">
        <v>0.10100000000000001</v>
      </c>
      <c r="D114">
        <v>1113</v>
      </c>
      <c r="E114">
        <v>1.2929999999999999</v>
      </c>
      <c r="F114">
        <v>1</v>
      </c>
      <c r="G114" s="14" t="s">
        <v>211</v>
      </c>
      <c r="H114">
        <v>0.14360000000000001</v>
      </c>
      <c r="I114">
        <v>39100</v>
      </c>
      <c r="J114">
        <v>0.98540000000000005</v>
      </c>
      <c r="K114">
        <v>24</v>
      </c>
      <c r="L114">
        <v>1431</v>
      </c>
      <c r="M114">
        <v>8.6199999999999999E-2</v>
      </c>
      <c r="N114">
        <v>1</v>
      </c>
      <c r="O114">
        <v>0</v>
      </c>
    </row>
    <row r="115" spans="1:15" x14ac:dyDescent="0.25">
      <c r="A115" s="14" t="s">
        <v>432</v>
      </c>
      <c r="B115">
        <v>8.3099999999999993E-2</v>
      </c>
      <c r="C115">
        <v>9.8699999999999996E-2</v>
      </c>
      <c r="D115">
        <v>1114</v>
      </c>
      <c r="E115">
        <v>1.2929999999999999</v>
      </c>
      <c r="F115">
        <v>1</v>
      </c>
      <c r="G115" s="14" t="s">
        <v>211</v>
      </c>
      <c r="H115">
        <v>0.14360000000000001</v>
      </c>
      <c r="I115">
        <v>37500</v>
      </c>
      <c r="J115">
        <v>0.98540000000000005</v>
      </c>
      <c r="K115">
        <v>24</v>
      </c>
      <c r="L115">
        <v>1374</v>
      </c>
      <c r="M115">
        <v>8.6199999999999999E-2</v>
      </c>
      <c r="N115">
        <v>1</v>
      </c>
      <c r="O115">
        <v>0</v>
      </c>
    </row>
    <row r="116" spans="1:15" x14ac:dyDescent="0.25">
      <c r="A116" s="14" t="s">
        <v>433</v>
      </c>
      <c r="B116">
        <v>8.5099999999999995E-2</v>
      </c>
      <c r="C116">
        <v>9999</v>
      </c>
      <c r="D116">
        <v>1113</v>
      </c>
      <c r="E116">
        <v>1.2330000000000001</v>
      </c>
      <c r="F116">
        <v>1</v>
      </c>
      <c r="G116" s="14" t="s">
        <v>211</v>
      </c>
      <c r="H116">
        <v>0.21329999999999999</v>
      </c>
      <c r="I116">
        <v>39100</v>
      </c>
      <c r="J116">
        <v>0.98499999999999999</v>
      </c>
      <c r="K116">
        <v>15</v>
      </c>
      <c r="L116">
        <v>1424</v>
      </c>
      <c r="M116">
        <v>8.6199999999999999E-2</v>
      </c>
      <c r="N116">
        <v>1</v>
      </c>
      <c r="O116">
        <v>0</v>
      </c>
    </row>
    <row r="117" spans="1:15" x14ac:dyDescent="0.25">
      <c r="A117" s="14" t="s">
        <v>434</v>
      </c>
      <c r="B117">
        <v>8.3699999999999997E-2</v>
      </c>
      <c r="C117">
        <v>9.98E-2</v>
      </c>
      <c r="D117">
        <v>1113</v>
      </c>
      <c r="E117">
        <v>1.1850000000000001</v>
      </c>
      <c r="F117">
        <v>1</v>
      </c>
      <c r="G117" s="14" t="s">
        <v>255</v>
      </c>
      <c r="H117">
        <v>0.17710000000000001</v>
      </c>
      <c r="I117">
        <v>39100</v>
      </c>
      <c r="J117">
        <v>0.98509999999999998</v>
      </c>
      <c r="K117">
        <v>16</v>
      </c>
      <c r="L117">
        <v>1429</v>
      </c>
      <c r="M117">
        <v>8.6199999999999999E-2</v>
      </c>
      <c r="N117">
        <v>1</v>
      </c>
      <c r="O117">
        <v>0</v>
      </c>
    </row>
    <row r="118" spans="1:15" x14ac:dyDescent="0.25">
      <c r="A118" s="14" t="s">
        <v>452</v>
      </c>
      <c r="B118">
        <v>0.13900000000000001</v>
      </c>
      <c r="C118">
        <v>0.16600000000000001</v>
      </c>
      <c r="D118">
        <v>666.6</v>
      </c>
      <c r="E118">
        <v>1</v>
      </c>
      <c r="F118">
        <v>1</v>
      </c>
      <c r="G118" s="14" t="s">
        <v>297</v>
      </c>
      <c r="H118">
        <v>0.16669999999999999</v>
      </c>
      <c r="I118">
        <v>23700</v>
      </c>
      <c r="J118">
        <v>0.5917</v>
      </c>
      <c r="K118">
        <v>15</v>
      </c>
      <c r="L118">
        <v>858.9</v>
      </c>
      <c r="M118">
        <v>0.1111</v>
      </c>
      <c r="N118">
        <v>1</v>
      </c>
      <c r="O118">
        <v>0</v>
      </c>
    </row>
    <row r="119" spans="1:15" x14ac:dyDescent="0.25">
      <c r="A119" s="14" t="s">
        <v>436</v>
      </c>
      <c r="B119">
        <v>0.13569999999999999</v>
      </c>
      <c r="C119">
        <v>0.16200000000000001</v>
      </c>
      <c r="D119">
        <v>667</v>
      </c>
      <c r="E119">
        <v>1</v>
      </c>
      <c r="F119">
        <v>1</v>
      </c>
      <c r="G119" s="14" t="s">
        <v>297</v>
      </c>
      <c r="H119">
        <v>0.16669999999999999</v>
      </c>
      <c r="I119">
        <v>23100</v>
      </c>
      <c r="J119">
        <v>0.5917</v>
      </c>
      <c r="K119">
        <v>15</v>
      </c>
      <c r="L119">
        <v>823.7</v>
      </c>
      <c r="M119">
        <v>0.1111</v>
      </c>
      <c r="N119">
        <v>1</v>
      </c>
      <c r="O119">
        <v>0</v>
      </c>
    </row>
    <row r="120" spans="1:15" x14ac:dyDescent="0.25">
      <c r="A120" s="14" t="s">
        <v>421</v>
      </c>
      <c r="B120">
        <v>0.19400000000000001</v>
      </c>
      <c r="C120">
        <v>0.23200000000000001</v>
      </c>
      <c r="D120">
        <v>477</v>
      </c>
      <c r="E120">
        <v>0.84599999999999997</v>
      </c>
      <c r="F120">
        <v>1</v>
      </c>
      <c r="G120" s="14" t="s">
        <v>297</v>
      </c>
      <c r="H120">
        <v>0.14099999999999999</v>
      </c>
      <c r="I120">
        <v>17200</v>
      </c>
      <c r="J120">
        <v>0.42330000000000001</v>
      </c>
      <c r="K120">
        <v>15</v>
      </c>
      <c r="L120">
        <v>614.6</v>
      </c>
      <c r="M120">
        <v>9.4E-2</v>
      </c>
      <c r="N120">
        <v>1</v>
      </c>
      <c r="O120">
        <v>0</v>
      </c>
    </row>
    <row r="121" spans="1:15" x14ac:dyDescent="0.25">
      <c r="A121" s="14" t="s">
        <v>438</v>
      </c>
      <c r="B121">
        <v>0.1888</v>
      </c>
      <c r="C121">
        <v>0.22559999999999999</v>
      </c>
      <c r="D121">
        <v>477</v>
      </c>
      <c r="E121">
        <v>0.84599999999999997</v>
      </c>
      <c r="F121">
        <v>1</v>
      </c>
      <c r="G121" s="14" t="s">
        <v>297</v>
      </c>
      <c r="H121">
        <v>0.14099999999999999</v>
      </c>
      <c r="I121">
        <v>16700</v>
      </c>
      <c r="J121">
        <v>0.42330000000000001</v>
      </c>
      <c r="K121">
        <v>15</v>
      </c>
      <c r="L121">
        <v>589.4</v>
      </c>
      <c r="M121">
        <v>9.4E-2</v>
      </c>
      <c r="N121">
        <v>1</v>
      </c>
      <c r="O121">
        <v>0</v>
      </c>
    </row>
    <row r="122" spans="1:15" x14ac:dyDescent="0.25">
      <c r="A122" s="14" t="s">
        <v>439</v>
      </c>
      <c r="B122">
        <v>0.19400000000000001</v>
      </c>
      <c r="C122">
        <v>9999</v>
      </c>
      <c r="D122">
        <v>477</v>
      </c>
      <c r="E122">
        <v>0.84299999999999997</v>
      </c>
      <c r="F122">
        <v>1</v>
      </c>
      <c r="G122" s="14" t="s">
        <v>297</v>
      </c>
      <c r="H122">
        <v>0.1502</v>
      </c>
      <c r="I122">
        <v>17200</v>
      </c>
      <c r="J122">
        <v>0.42330000000000001</v>
      </c>
      <c r="K122">
        <v>13</v>
      </c>
      <c r="L122">
        <v>613.5</v>
      </c>
      <c r="M122">
        <v>9.4E-2</v>
      </c>
      <c r="N122">
        <v>1</v>
      </c>
      <c r="O122">
        <v>0</v>
      </c>
    </row>
    <row r="123" spans="1:15" x14ac:dyDescent="0.25">
      <c r="A123" s="14" t="s">
        <v>440</v>
      </c>
      <c r="B123">
        <v>0.97299999999999998</v>
      </c>
      <c r="C123">
        <v>0.11550000000000001</v>
      </c>
      <c r="D123">
        <v>954</v>
      </c>
      <c r="E123">
        <v>1.3049999999999999</v>
      </c>
      <c r="F123">
        <v>1</v>
      </c>
      <c r="G123" s="14" t="s">
        <v>297</v>
      </c>
      <c r="H123">
        <v>0.14099999999999999</v>
      </c>
      <c r="I123">
        <v>34400</v>
      </c>
      <c r="J123">
        <v>0.84640000000000004</v>
      </c>
      <c r="K123">
        <v>15</v>
      </c>
      <c r="L123">
        <v>1229</v>
      </c>
      <c r="M123">
        <v>9.4E-2</v>
      </c>
      <c r="N123">
        <v>1</v>
      </c>
      <c r="O123">
        <v>0</v>
      </c>
    </row>
    <row r="124" spans="1:15" x14ac:dyDescent="0.25">
      <c r="A124" s="14" t="s">
        <v>428</v>
      </c>
      <c r="B124">
        <v>6.1100000000000002E-2</v>
      </c>
      <c r="C124">
        <v>9999</v>
      </c>
      <c r="D124">
        <v>1590</v>
      </c>
      <c r="E124">
        <v>1.5209999999999999</v>
      </c>
      <c r="F124">
        <v>1</v>
      </c>
      <c r="G124" s="14" t="s">
        <v>211</v>
      </c>
      <c r="H124">
        <v>0.16900000000000001</v>
      </c>
      <c r="I124">
        <v>55100</v>
      </c>
      <c r="J124">
        <v>1.407</v>
      </c>
      <c r="K124">
        <v>24</v>
      </c>
      <c r="L124">
        <v>2039</v>
      </c>
      <c r="M124">
        <v>0.105</v>
      </c>
      <c r="N124">
        <v>1</v>
      </c>
      <c r="O124">
        <v>0</v>
      </c>
    </row>
    <row r="125" spans="1:15" x14ac:dyDescent="0.25">
      <c r="A125" s="14" t="s">
        <v>465</v>
      </c>
      <c r="B125">
        <v>0.11799999999999999</v>
      </c>
      <c r="C125">
        <v>0.14000000000000001</v>
      </c>
      <c r="D125">
        <v>795</v>
      </c>
      <c r="E125">
        <v>1.0920000000000001</v>
      </c>
      <c r="F125">
        <v>1</v>
      </c>
      <c r="G125" s="14" t="s">
        <v>297</v>
      </c>
      <c r="H125">
        <v>0.182</v>
      </c>
      <c r="I125">
        <v>27900</v>
      </c>
      <c r="J125">
        <v>0.70530000000000004</v>
      </c>
      <c r="K125">
        <v>15</v>
      </c>
      <c r="L125">
        <v>1024</v>
      </c>
      <c r="M125">
        <v>0.12130000000000001</v>
      </c>
      <c r="N125">
        <v>1</v>
      </c>
      <c r="O125">
        <v>0</v>
      </c>
    </row>
    <row r="126" spans="1:15" x14ac:dyDescent="0.25">
      <c r="A126" s="14" t="s">
        <v>427</v>
      </c>
      <c r="B126">
        <v>5.9700000000000003E-2</v>
      </c>
      <c r="C126">
        <v>7.0400000000000004E-2</v>
      </c>
      <c r="D126">
        <v>1590</v>
      </c>
      <c r="E126">
        <v>1.5449999999999999</v>
      </c>
      <c r="F126">
        <v>1</v>
      </c>
      <c r="G126" s="14" t="s">
        <v>211</v>
      </c>
      <c r="H126">
        <v>0.1716</v>
      </c>
      <c r="I126">
        <v>53000</v>
      </c>
      <c r="J126">
        <v>1.407</v>
      </c>
      <c r="K126">
        <v>24</v>
      </c>
      <c r="L126">
        <v>1962</v>
      </c>
      <c r="M126">
        <v>0.105</v>
      </c>
      <c r="N126">
        <v>1</v>
      </c>
      <c r="O126">
        <v>0</v>
      </c>
    </row>
    <row r="127" spans="1:15" x14ac:dyDescent="0.25">
      <c r="A127" s="14" t="s">
        <v>442</v>
      </c>
      <c r="B127">
        <v>9.1800000000000007E-2</v>
      </c>
      <c r="C127">
        <v>0.10879999999999999</v>
      </c>
      <c r="D127">
        <v>1033.5</v>
      </c>
      <c r="E127">
        <v>1.387</v>
      </c>
      <c r="F127">
        <v>1</v>
      </c>
      <c r="G127" s="14" t="s">
        <v>213</v>
      </c>
      <c r="H127">
        <v>0.1694</v>
      </c>
      <c r="I127">
        <v>25500</v>
      </c>
      <c r="J127">
        <v>0.85640000000000005</v>
      </c>
      <c r="K127">
        <v>12</v>
      </c>
      <c r="L127">
        <v>1121.4000000000001</v>
      </c>
      <c r="M127">
        <v>0.1694</v>
      </c>
      <c r="N127">
        <v>1</v>
      </c>
      <c r="O127">
        <v>0</v>
      </c>
    </row>
    <row r="128" spans="1:15" x14ac:dyDescent="0.25">
      <c r="A128" s="14" t="s">
        <v>443</v>
      </c>
      <c r="B128">
        <v>9.8199999999999996E-2</v>
      </c>
      <c r="C128">
        <v>0.1173</v>
      </c>
      <c r="D128">
        <v>946.7</v>
      </c>
      <c r="E128">
        <v>1.077</v>
      </c>
      <c r="F128">
        <v>1</v>
      </c>
      <c r="G128" s="14" t="s">
        <v>349</v>
      </c>
      <c r="H128">
        <v>0.16450000000000001</v>
      </c>
      <c r="I128">
        <v>29600</v>
      </c>
      <c r="J128">
        <v>0.81679999999999997</v>
      </c>
      <c r="K128">
        <v>16</v>
      </c>
      <c r="L128">
        <v>1142</v>
      </c>
      <c r="M128">
        <v>0.1154</v>
      </c>
      <c r="N128">
        <v>1</v>
      </c>
      <c r="O128">
        <v>0</v>
      </c>
    </row>
    <row r="129" spans="1:15" x14ac:dyDescent="0.25">
      <c r="A129" s="14" t="s">
        <v>444</v>
      </c>
      <c r="B129">
        <v>7.1800000000000003E-2</v>
      </c>
      <c r="C129">
        <v>9999</v>
      </c>
      <c r="D129">
        <v>1351.5</v>
      </c>
      <c r="E129">
        <v>1.389</v>
      </c>
      <c r="F129">
        <v>1</v>
      </c>
      <c r="G129" s="14" t="s">
        <v>445</v>
      </c>
      <c r="H129">
        <v>0.17349999999999999</v>
      </c>
      <c r="I129">
        <v>41700</v>
      </c>
      <c r="J129">
        <v>1.155</v>
      </c>
      <c r="K129">
        <v>21</v>
      </c>
      <c r="L129">
        <v>1629</v>
      </c>
      <c r="M129">
        <v>0.13769999999999999</v>
      </c>
      <c r="N129">
        <v>1</v>
      </c>
      <c r="O129">
        <v>0</v>
      </c>
    </row>
    <row r="130" spans="1:15" x14ac:dyDescent="0.25">
      <c r="A130" s="14" t="s">
        <v>446</v>
      </c>
      <c r="B130">
        <v>0.30730000000000002</v>
      </c>
      <c r="C130">
        <v>9999</v>
      </c>
      <c r="D130">
        <v>300</v>
      </c>
      <c r="E130">
        <v>0.67100000000000004</v>
      </c>
      <c r="F130">
        <v>1</v>
      </c>
      <c r="G130" s="14" t="s">
        <v>297</v>
      </c>
      <c r="H130">
        <v>0.1118</v>
      </c>
      <c r="I130">
        <v>14200</v>
      </c>
      <c r="J130">
        <v>0.2666</v>
      </c>
      <c r="K130">
        <v>15</v>
      </c>
      <c r="L130">
        <v>386</v>
      </c>
      <c r="M130">
        <v>7.46E-2</v>
      </c>
      <c r="N130">
        <v>1</v>
      </c>
      <c r="O130">
        <v>0</v>
      </c>
    </row>
    <row r="131" spans="1:15" x14ac:dyDescent="0.25">
      <c r="A131" s="14" t="s">
        <v>447</v>
      </c>
      <c r="B131">
        <v>0.13900000000000001</v>
      </c>
      <c r="C131">
        <v>9999</v>
      </c>
      <c r="D131">
        <v>666.6</v>
      </c>
      <c r="E131">
        <v>1.014</v>
      </c>
      <c r="F131">
        <v>1</v>
      </c>
      <c r="G131" s="14" t="s">
        <v>236</v>
      </c>
      <c r="H131">
        <v>0.16009999999999999</v>
      </c>
      <c r="I131">
        <v>26400</v>
      </c>
      <c r="J131">
        <v>0.60860000000000003</v>
      </c>
      <c r="K131">
        <v>16</v>
      </c>
      <c r="L131">
        <v>917.3</v>
      </c>
      <c r="M131">
        <v>0.1245</v>
      </c>
      <c r="N131">
        <v>1</v>
      </c>
      <c r="O131">
        <v>0</v>
      </c>
    </row>
    <row r="132" spans="1:15" x14ac:dyDescent="0.25">
      <c r="A132" s="14" t="s">
        <v>448</v>
      </c>
      <c r="B132">
        <v>0.12520000000000001</v>
      </c>
      <c r="C132">
        <v>0.14940000000000001</v>
      </c>
      <c r="D132">
        <v>666.6</v>
      </c>
      <c r="E132">
        <v>1.014</v>
      </c>
      <c r="F132">
        <v>1</v>
      </c>
      <c r="G132" s="14" t="s">
        <v>236</v>
      </c>
      <c r="H132">
        <v>0.16009999999999999</v>
      </c>
      <c r="I132">
        <v>26000</v>
      </c>
      <c r="J132">
        <v>0.60860000000000003</v>
      </c>
      <c r="K132">
        <v>16</v>
      </c>
      <c r="L132">
        <v>873</v>
      </c>
      <c r="M132">
        <v>0.1245</v>
      </c>
      <c r="N132">
        <v>1</v>
      </c>
      <c r="O132">
        <v>0</v>
      </c>
    </row>
    <row r="133" spans="1:15" x14ac:dyDescent="0.25">
      <c r="A133" s="14" t="s">
        <v>449</v>
      </c>
      <c r="B133">
        <v>0.27060000000000001</v>
      </c>
      <c r="C133">
        <v>0.2671</v>
      </c>
      <c r="D133">
        <v>408.52</v>
      </c>
      <c r="E133">
        <v>0.82699999999999996</v>
      </c>
      <c r="F133">
        <v>1</v>
      </c>
      <c r="G133" s="14" t="s">
        <v>209</v>
      </c>
      <c r="H133">
        <v>0.1181</v>
      </c>
      <c r="I133">
        <v>19603.33814</v>
      </c>
      <c r="J133">
        <v>0.40529999999999999</v>
      </c>
      <c r="K133">
        <v>18</v>
      </c>
      <c r="L133">
        <v>653.82680000000005</v>
      </c>
      <c r="M133">
        <v>0.1181</v>
      </c>
      <c r="N133">
        <v>1</v>
      </c>
      <c r="O133">
        <v>0</v>
      </c>
    </row>
    <row r="134" spans="1:15" x14ac:dyDescent="0.25">
      <c r="A134" s="14" t="s">
        <v>463</v>
      </c>
      <c r="B134">
        <v>0.128</v>
      </c>
      <c r="C134">
        <v>0.153</v>
      </c>
      <c r="D134">
        <v>715.5</v>
      </c>
      <c r="E134">
        <v>1.036</v>
      </c>
      <c r="F134">
        <v>1</v>
      </c>
      <c r="G134" s="14" t="s">
        <v>248</v>
      </c>
      <c r="H134">
        <v>0.11509999999999999</v>
      </c>
      <c r="I134">
        <v>26300</v>
      </c>
      <c r="J134">
        <v>0.63400000000000001</v>
      </c>
      <c r="K134">
        <v>24</v>
      </c>
      <c r="L134">
        <v>921</v>
      </c>
      <c r="M134">
        <v>0.11509999999999999</v>
      </c>
      <c r="N134">
        <v>1</v>
      </c>
      <c r="O134">
        <v>0</v>
      </c>
    </row>
    <row r="135" spans="1:15" x14ac:dyDescent="0.25">
      <c r="A135" s="14" t="s">
        <v>450</v>
      </c>
      <c r="B135">
        <v>8.1299999999999997E-2</v>
      </c>
      <c r="C135">
        <v>9.6799999999999997E-2</v>
      </c>
      <c r="D135">
        <v>1158</v>
      </c>
      <c r="E135">
        <v>1.165</v>
      </c>
      <c r="F135">
        <v>1</v>
      </c>
      <c r="G135" s="14" t="s">
        <v>360</v>
      </c>
      <c r="H135">
        <v>0.18729999999999999</v>
      </c>
      <c r="I135">
        <v>31600</v>
      </c>
      <c r="J135">
        <v>0.97330000000000005</v>
      </c>
      <c r="K135">
        <v>15</v>
      </c>
      <c r="L135">
        <v>1308</v>
      </c>
      <c r="M135">
        <v>0.10780000000000001</v>
      </c>
      <c r="N135">
        <v>1</v>
      </c>
      <c r="O135">
        <v>0</v>
      </c>
    </row>
    <row r="136" spans="1:15" x14ac:dyDescent="0.25">
      <c r="A136" s="14" t="s">
        <v>462</v>
      </c>
      <c r="B136">
        <v>9.1600000000000001E-2</v>
      </c>
      <c r="C136">
        <v>0.1086</v>
      </c>
      <c r="D136">
        <v>1033.5</v>
      </c>
      <c r="E136">
        <v>1.403</v>
      </c>
      <c r="F136">
        <v>1</v>
      </c>
      <c r="G136" s="14" t="s">
        <v>219</v>
      </c>
      <c r="H136">
        <v>0.16070000000000001</v>
      </c>
      <c r="I136">
        <v>28300</v>
      </c>
      <c r="J136">
        <v>0.86750000000000005</v>
      </c>
      <c r="K136">
        <v>13</v>
      </c>
      <c r="L136">
        <v>1163.8</v>
      </c>
      <c r="M136">
        <v>7.1400000000000005E-2</v>
      </c>
      <c r="N136">
        <v>1</v>
      </c>
      <c r="O136">
        <v>0</v>
      </c>
    </row>
    <row r="137" spans="1:15" x14ac:dyDescent="0.25">
      <c r="A137" s="14" t="s">
        <v>451</v>
      </c>
      <c r="B137">
        <v>0.1779</v>
      </c>
      <c r="C137">
        <v>0.1706</v>
      </c>
      <c r="D137">
        <v>624.03</v>
      </c>
      <c r="E137">
        <v>1.022</v>
      </c>
      <c r="F137">
        <v>1</v>
      </c>
      <c r="G137" s="14" t="s">
        <v>209</v>
      </c>
      <c r="H137">
        <v>0.14610000000000001</v>
      </c>
      <c r="I137">
        <v>30380.677940000001</v>
      </c>
      <c r="J137">
        <v>0.61939999999999995</v>
      </c>
      <c r="K137">
        <v>18</v>
      </c>
      <c r="L137">
        <v>1001.9073</v>
      </c>
      <c r="M137">
        <v>0.14610000000000001</v>
      </c>
      <c r="N137">
        <v>1</v>
      </c>
      <c r="O137">
        <v>0</v>
      </c>
    </row>
    <row r="138" spans="1:15" x14ac:dyDescent="0.25">
      <c r="A138" s="14" t="s">
        <v>441</v>
      </c>
      <c r="B138">
        <v>0.19040000000000001</v>
      </c>
      <c r="C138">
        <v>0.22839999999999999</v>
      </c>
      <c r="D138">
        <v>477</v>
      </c>
      <c r="E138">
        <v>0.77600000000000002</v>
      </c>
      <c r="F138">
        <v>1</v>
      </c>
      <c r="G138" s="14" t="s">
        <v>272</v>
      </c>
      <c r="H138">
        <v>0.1628</v>
      </c>
      <c r="I138">
        <v>17200</v>
      </c>
      <c r="J138">
        <v>0.42330000000000001</v>
      </c>
      <c r="K138">
        <v>10</v>
      </c>
      <c r="L138">
        <v>612.79999999999995</v>
      </c>
      <c r="M138">
        <v>9.4E-2</v>
      </c>
      <c r="N138">
        <v>1</v>
      </c>
      <c r="O138">
        <v>0</v>
      </c>
    </row>
    <row r="139" spans="1:15" x14ac:dyDescent="0.25">
      <c r="A139" s="14" t="s">
        <v>472</v>
      </c>
      <c r="B139">
        <v>0.11700000000000001</v>
      </c>
      <c r="C139">
        <v>0.13900000000000001</v>
      </c>
      <c r="D139">
        <v>795</v>
      </c>
      <c r="E139">
        <v>1.1080000000000001</v>
      </c>
      <c r="F139">
        <v>1</v>
      </c>
      <c r="G139" s="14" t="s">
        <v>236</v>
      </c>
      <c r="H139">
        <v>0.1749</v>
      </c>
      <c r="I139">
        <v>31500</v>
      </c>
      <c r="J139">
        <v>0.72640000000000005</v>
      </c>
      <c r="K139">
        <v>16</v>
      </c>
      <c r="L139">
        <v>1094</v>
      </c>
      <c r="M139">
        <v>0.13600000000000001</v>
      </c>
      <c r="N139">
        <v>1</v>
      </c>
      <c r="O139">
        <v>0</v>
      </c>
    </row>
    <row r="140" spans="1:15" x14ac:dyDescent="0.25">
      <c r="A140" s="14" t="s">
        <v>453</v>
      </c>
      <c r="B140">
        <v>9.0499999999999997E-2</v>
      </c>
      <c r="C140">
        <v>9.7600000000000006E-2</v>
      </c>
      <c r="D140">
        <v>1033.5</v>
      </c>
      <c r="E140">
        <v>1.129</v>
      </c>
      <c r="F140">
        <v>1</v>
      </c>
      <c r="G140" s="14" t="s">
        <v>445</v>
      </c>
      <c r="H140">
        <v>0.2167</v>
      </c>
      <c r="I140">
        <v>36300</v>
      </c>
      <c r="J140">
        <v>0.91690000000000005</v>
      </c>
      <c r="K140">
        <v>13</v>
      </c>
      <c r="L140">
        <v>1327</v>
      </c>
      <c r="M140">
        <v>0.13830000000000001</v>
      </c>
      <c r="N140">
        <v>1</v>
      </c>
      <c r="O140">
        <v>0</v>
      </c>
    </row>
    <row r="141" spans="1:15" x14ac:dyDescent="0.25">
      <c r="A141" s="14" t="s">
        <v>482</v>
      </c>
      <c r="B141">
        <v>7.17E-2</v>
      </c>
      <c r="C141">
        <v>8.48E-2</v>
      </c>
      <c r="D141">
        <v>1351.5</v>
      </c>
      <c r="E141">
        <v>1.3859999999999999</v>
      </c>
      <c r="F141">
        <v>1</v>
      </c>
      <c r="G141" s="14" t="s">
        <v>224</v>
      </c>
      <c r="H141">
        <v>0.17330000000000001</v>
      </c>
      <c r="I141">
        <v>36200</v>
      </c>
      <c r="J141">
        <v>1.1339999999999999</v>
      </c>
      <c r="K141">
        <v>21</v>
      </c>
      <c r="L141">
        <v>1523</v>
      </c>
      <c r="M141">
        <v>0.11550000000000001</v>
      </c>
      <c r="N141">
        <v>1</v>
      </c>
      <c r="O141">
        <v>0</v>
      </c>
    </row>
    <row r="142" spans="1:15" x14ac:dyDescent="0.25">
      <c r="A142" s="14" t="s">
        <v>481</v>
      </c>
      <c r="B142">
        <v>7.0900000000000005E-2</v>
      </c>
      <c r="C142">
        <v>8.3699999999999997E-2</v>
      </c>
      <c r="D142">
        <v>1351</v>
      </c>
      <c r="E142">
        <v>1.3859999999999999</v>
      </c>
      <c r="F142">
        <v>1</v>
      </c>
      <c r="G142" s="14" t="s">
        <v>224</v>
      </c>
      <c r="H142">
        <v>0.17330000000000001</v>
      </c>
      <c r="I142">
        <v>35400</v>
      </c>
      <c r="J142">
        <v>1.1339999999999999</v>
      </c>
      <c r="K142">
        <v>21</v>
      </c>
      <c r="L142">
        <v>1485</v>
      </c>
      <c r="M142">
        <v>0.11550000000000001</v>
      </c>
      <c r="N142">
        <v>1</v>
      </c>
      <c r="O142">
        <v>0</v>
      </c>
    </row>
    <row r="143" spans="1:15" x14ac:dyDescent="0.25">
      <c r="A143" s="14" t="s">
        <v>480</v>
      </c>
      <c r="B143">
        <v>7.17E-2</v>
      </c>
      <c r="C143">
        <v>9999</v>
      </c>
      <c r="D143">
        <v>1351.5</v>
      </c>
      <c r="E143">
        <v>1.361</v>
      </c>
      <c r="F143">
        <v>1</v>
      </c>
      <c r="G143" s="14" t="s">
        <v>224</v>
      </c>
      <c r="H143">
        <v>0.1701</v>
      </c>
      <c r="I143">
        <v>36700</v>
      </c>
      <c r="J143">
        <v>1.1339999999999999</v>
      </c>
      <c r="K143">
        <v>21</v>
      </c>
      <c r="L143">
        <v>1522</v>
      </c>
      <c r="M143">
        <v>0.11550000000000001</v>
      </c>
      <c r="N143">
        <v>1</v>
      </c>
      <c r="O143">
        <v>0</v>
      </c>
    </row>
    <row r="144" spans="1:15" x14ac:dyDescent="0.25">
      <c r="A144" s="14" t="s">
        <v>479</v>
      </c>
      <c r="B144">
        <v>7.0400000000000004E-2</v>
      </c>
      <c r="C144">
        <v>8.3599999999999994E-2</v>
      </c>
      <c r="D144">
        <v>1351.5</v>
      </c>
      <c r="E144">
        <v>1.256</v>
      </c>
      <c r="F144">
        <v>1</v>
      </c>
      <c r="G144" s="14" t="s">
        <v>349</v>
      </c>
      <c r="H144">
        <v>0.19650000000000001</v>
      </c>
      <c r="I144">
        <v>36700</v>
      </c>
      <c r="J144">
        <v>1.1348</v>
      </c>
      <c r="K144">
        <v>16</v>
      </c>
      <c r="L144">
        <v>1522</v>
      </c>
      <c r="M144">
        <v>0.11550000000000001</v>
      </c>
      <c r="N144">
        <v>1</v>
      </c>
      <c r="O144">
        <v>0</v>
      </c>
    </row>
    <row r="145" spans="1:15" x14ac:dyDescent="0.25">
      <c r="A145" s="14" t="s">
        <v>478</v>
      </c>
      <c r="B145">
        <v>0.53449999999999998</v>
      </c>
      <c r="C145">
        <v>0.63729999999999998</v>
      </c>
      <c r="D145">
        <v>204.65</v>
      </c>
      <c r="E145">
        <v>0.55800000000000005</v>
      </c>
      <c r="F145">
        <v>1</v>
      </c>
      <c r="G145" s="14" t="s">
        <v>372</v>
      </c>
      <c r="H145">
        <v>0.18579999999999999</v>
      </c>
      <c r="I145">
        <v>7300</v>
      </c>
      <c r="J145">
        <v>0.1842</v>
      </c>
      <c r="K145">
        <v>6</v>
      </c>
      <c r="L145">
        <v>265.3</v>
      </c>
      <c r="M145">
        <v>6.1800000000000001E-2</v>
      </c>
      <c r="N145">
        <v>1</v>
      </c>
      <c r="O145">
        <v>0</v>
      </c>
    </row>
    <row r="146" spans="1:15" x14ac:dyDescent="0.25">
      <c r="A146" s="14" t="s">
        <v>469</v>
      </c>
      <c r="B146">
        <v>0.16600000000000001</v>
      </c>
      <c r="C146">
        <v>0.19800000000000001</v>
      </c>
      <c r="D146">
        <v>556.5</v>
      </c>
      <c r="E146">
        <v>0.92700000000000005</v>
      </c>
      <c r="F146">
        <v>1</v>
      </c>
      <c r="G146" s="14" t="s">
        <v>236</v>
      </c>
      <c r="H146">
        <v>0.14630000000000001</v>
      </c>
      <c r="I146">
        <v>22600</v>
      </c>
      <c r="J146">
        <v>0.50829999999999997</v>
      </c>
      <c r="K146">
        <v>16</v>
      </c>
      <c r="L146">
        <v>766</v>
      </c>
      <c r="M146">
        <v>0.1138</v>
      </c>
      <c r="N146">
        <v>1</v>
      </c>
      <c r="O146">
        <v>0</v>
      </c>
    </row>
    <row r="147" spans="1:15" x14ac:dyDescent="0.25">
      <c r="A147" s="14" t="s">
        <v>476</v>
      </c>
      <c r="B147">
        <v>0.1603</v>
      </c>
      <c r="C147">
        <v>0.1915</v>
      </c>
      <c r="D147">
        <v>556.5</v>
      </c>
      <c r="E147">
        <v>0.92700000000000005</v>
      </c>
      <c r="F147">
        <v>1</v>
      </c>
      <c r="G147" s="14" t="s">
        <v>236</v>
      </c>
      <c r="H147">
        <v>0.14630000000000001</v>
      </c>
      <c r="I147">
        <v>21900</v>
      </c>
      <c r="J147">
        <v>0.50829999999999997</v>
      </c>
      <c r="K147">
        <v>16</v>
      </c>
      <c r="L147">
        <v>729.1</v>
      </c>
      <c r="M147">
        <v>0.1138</v>
      </c>
      <c r="N147">
        <v>1</v>
      </c>
      <c r="O147">
        <v>0</v>
      </c>
    </row>
    <row r="148" spans="1:15" x14ac:dyDescent="0.25">
      <c r="A148" s="14" t="s">
        <v>484</v>
      </c>
      <c r="B148">
        <v>0.16600000000000001</v>
      </c>
      <c r="C148">
        <v>9999</v>
      </c>
      <c r="D148">
        <v>556.5</v>
      </c>
      <c r="E148">
        <v>0.91900000000000004</v>
      </c>
      <c r="F148">
        <v>1</v>
      </c>
      <c r="G148" s="14" t="s">
        <v>236</v>
      </c>
      <c r="H148">
        <v>0.1613</v>
      </c>
      <c r="I148">
        <v>22600</v>
      </c>
      <c r="J148">
        <v>0.50829999999999997</v>
      </c>
      <c r="K148">
        <v>13</v>
      </c>
      <c r="L148">
        <v>765</v>
      </c>
      <c r="M148">
        <v>0.1138</v>
      </c>
      <c r="N148">
        <v>1</v>
      </c>
      <c r="O148">
        <v>0</v>
      </c>
    </row>
    <row r="149" spans="1:15" x14ac:dyDescent="0.25">
      <c r="A149" s="14" t="s">
        <v>474</v>
      </c>
      <c r="B149">
        <v>8.2799999999999999E-2</v>
      </c>
      <c r="C149">
        <v>9.9500000000000005E-2</v>
      </c>
      <c r="D149">
        <v>1112</v>
      </c>
      <c r="E149">
        <v>1.5169999999999999</v>
      </c>
      <c r="F149">
        <v>1</v>
      </c>
      <c r="G149" s="14" t="s">
        <v>236</v>
      </c>
      <c r="H149">
        <v>0.14630000000000001</v>
      </c>
      <c r="I149">
        <v>45200</v>
      </c>
      <c r="J149">
        <v>1.0165999999999999</v>
      </c>
      <c r="K149">
        <v>16</v>
      </c>
      <c r="L149">
        <v>1532</v>
      </c>
      <c r="M149">
        <v>0.1138</v>
      </c>
      <c r="N149">
        <v>1</v>
      </c>
      <c r="O149">
        <v>0</v>
      </c>
    </row>
    <row r="150" spans="1:15" x14ac:dyDescent="0.25">
      <c r="A150" s="14" t="s">
        <v>473</v>
      </c>
      <c r="B150">
        <v>0.1628</v>
      </c>
      <c r="C150">
        <v>0.1953</v>
      </c>
      <c r="D150">
        <v>556.5</v>
      </c>
      <c r="E150">
        <v>0.85199999999999998</v>
      </c>
      <c r="F150">
        <v>1</v>
      </c>
      <c r="G150" s="14" t="s">
        <v>219</v>
      </c>
      <c r="H150">
        <v>0.1668</v>
      </c>
      <c r="I150">
        <v>22600</v>
      </c>
      <c r="J150">
        <v>0.50829999999999997</v>
      </c>
      <c r="K150">
        <v>12</v>
      </c>
      <c r="L150">
        <v>764.5</v>
      </c>
      <c r="M150">
        <v>0.1138</v>
      </c>
      <c r="N150">
        <v>1</v>
      </c>
      <c r="O150">
        <v>0</v>
      </c>
    </row>
    <row r="151" spans="1:15" x14ac:dyDescent="0.25">
      <c r="A151" s="14" t="s">
        <v>429</v>
      </c>
      <c r="B151">
        <v>5.9799999999999999E-2</v>
      </c>
      <c r="C151">
        <v>7.0900000000000005E-2</v>
      </c>
      <c r="D151">
        <v>1590</v>
      </c>
      <c r="E151">
        <v>1.4079999999999999</v>
      </c>
      <c r="F151">
        <v>1</v>
      </c>
      <c r="G151" s="14" t="s">
        <v>430</v>
      </c>
      <c r="H151">
        <v>0.1946</v>
      </c>
      <c r="I151">
        <v>55100</v>
      </c>
      <c r="J151">
        <v>1.4071</v>
      </c>
      <c r="K151">
        <v>18</v>
      </c>
      <c r="L151">
        <v>2040</v>
      </c>
      <c r="M151">
        <v>0.10299999999999999</v>
      </c>
      <c r="N151">
        <v>1</v>
      </c>
      <c r="O151">
        <v>0</v>
      </c>
    </row>
    <row r="152" spans="1:15" x14ac:dyDescent="0.25">
      <c r="A152" s="14" t="s">
        <v>475</v>
      </c>
      <c r="B152">
        <v>8.8700000000000001E-2</v>
      </c>
      <c r="C152">
        <v>0.10539999999999999</v>
      </c>
      <c r="D152">
        <v>1033.5</v>
      </c>
      <c r="E152">
        <v>1.2450000000000001</v>
      </c>
      <c r="F152">
        <v>1</v>
      </c>
      <c r="G152" s="14" t="s">
        <v>248</v>
      </c>
      <c r="H152">
        <v>0.13830000000000001</v>
      </c>
      <c r="I152">
        <v>35200</v>
      </c>
      <c r="J152">
        <v>0.9163</v>
      </c>
      <c r="K152">
        <v>24</v>
      </c>
      <c r="L152">
        <v>1275</v>
      </c>
      <c r="M152">
        <v>0.13830000000000001</v>
      </c>
      <c r="N152">
        <v>1</v>
      </c>
      <c r="O152">
        <v>0</v>
      </c>
    </row>
    <row r="153" spans="1:15" x14ac:dyDescent="0.25">
      <c r="A153" s="14" t="s">
        <v>320</v>
      </c>
      <c r="B153">
        <v>0.14599999999999999</v>
      </c>
      <c r="C153">
        <v>9999</v>
      </c>
      <c r="D153">
        <v>636</v>
      </c>
      <c r="E153">
        <v>0.97699999999999998</v>
      </c>
      <c r="F153">
        <v>1</v>
      </c>
      <c r="G153" s="14" t="s">
        <v>248</v>
      </c>
      <c r="H153">
        <v>0.1085</v>
      </c>
      <c r="I153">
        <v>23600</v>
      </c>
      <c r="J153">
        <v>0.56420000000000003</v>
      </c>
      <c r="K153">
        <v>24</v>
      </c>
      <c r="L153">
        <v>819</v>
      </c>
      <c r="M153">
        <v>0.1085</v>
      </c>
      <c r="N153">
        <v>1</v>
      </c>
      <c r="O153">
        <v>0</v>
      </c>
    </row>
    <row r="154" spans="1:15" x14ac:dyDescent="0.25">
      <c r="A154" s="14" t="s">
        <v>471</v>
      </c>
      <c r="B154">
        <v>0.1129</v>
      </c>
      <c r="C154">
        <v>0.1346</v>
      </c>
      <c r="D154">
        <v>795</v>
      </c>
      <c r="E154">
        <v>1.1080000000000001</v>
      </c>
      <c r="F154">
        <v>1</v>
      </c>
      <c r="G154" s="14" t="s">
        <v>236</v>
      </c>
      <c r="H154">
        <v>0.1749</v>
      </c>
      <c r="I154">
        <v>30500</v>
      </c>
      <c r="J154">
        <v>0.72640000000000005</v>
      </c>
      <c r="K154">
        <v>16</v>
      </c>
      <c r="L154">
        <v>1042</v>
      </c>
      <c r="M154">
        <v>0.13600000000000001</v>
      </c>
      <c r="N154">
        <v>1</v>
      </c>
      <c r="O154">
        <v>0</v>
      </c>
    </row>
    <row r="155" spans="1:15" x14ac:dyDescent="0.25">
      <c r="A155" s="14" t="s">
        <v>437</v>
      </c>
      <c r="B155">
        <v>0.11700000000000001</v>
      </c>
      <c r="C155">
        <v>9999</v>
      </c>
      <c r="D155">
        <v>795</v>
      </c>
      <c r="E155">
        <v>1.077</v>
      </c>
      <c r="F155">
        <v>1</v>
      </c>
      <c r="G155" s="14" t="s">
        <v>236</v>
      </c>
      <c r="H155">
        <v>0.19259999999999999</v>
      </c>
      <c r="I155">
        <v>31800</v>
      </c>
      <c r="J155">
        <v>0.72609999999999997</v>
      </c>
      <c r="K155">
        <v>13</v>
      </c>
      <c r="L155">
        <v>1093</v>
      </c>
      <c r="M155">
        <v>0.13600000000000001</v>
      </c>
      <c r="N155">
        <v>1</v>
      </c>
      <c r="O155">
        <v>0</v>
      </c>
    </row>
    <row r="156" spans="1:15" x14ac:dyDescent="0.25">
      <c r="A156" s="14" t="s">
        <v>483</v>
      </c>
      <c r="B156">
        <v>0.1144</v>
      </c>
      <c r="C156">
        <v>0.13700000000000001</v>
      </c>
      <c r="D156">
        <v>795</v>
      </c>
      <c r="E156">
        <v>1.01</v>
      </c>
      <c r="F156">
        <v>1</v>
      </c>
      <c r="G156" s="14" t="s">
        <v>219</v>
      </c>
      <c r="H156">
        <v>0.19939999999999999</v>
      </c>
      <c r="I156">
        <v>31800</v>
      </c>
      <c r="J156">
        <v>0.72609999999999997</v>
      </c>
      <c r="K156">
        <v>12</v>
      </c>
      <c r="L156">
        <v>1092</v>
      </c>
      <c r="M156">
        <v>0.13600000000000001</v>
      </c>
      <c r="N156">
        <v>1</v>
      </c>
      <c r="O156">
        <v>0</v>
      </c>
    </row>
    <row r="157" spans="1:15" x14ac:dyDescent="0.25">
      <c r="A157" s="14" t="s">
        <v>467</v>
      </c>
      <c r="B157">
        <v>9.0999999999999998E-2</v>
      </c>
      <c r="C157">
        <v>0.108</v>
      </c>
      <c r="D157">
        <v>1033.5</v>
      </c>
      <c r="E157">
        <v>1.2450000000000001</v>
      </c>
      <c r="F157">
        <v>1</v>
      </c>
      <c r="G157" s="14" t="s">
        <v>248</v>
      </c>
      <c r="H157">
        <v>0.13830000000000001</v>
      </c>
      <c r="I157">
        <v>36600</v>
      </c>
      <c r="J157">
        <v>0.9163</v>
      </c>
      <c r="K157">
        <v>24</v>
      </c>
      <c r="L157">
        <v>1330</v>
      </c>
      <c r="M157">
        <v>0.13830000000000001</v>
      </c>
      <c r="N157">
        <v>1</v>
      </c>
      <c r="O157">
        <v>0</v>
      </c>
    </row>
    <row r="158" spans="1:15" x14ac:dyDescent="0.25">
      <c r="A158" s="14" t="s">
        <v>466</v>
      </c>
      <c r="B158">
        <v>5.0099999999999999E-2</v>
      </c>
      <c r="C158">
        <v>5.91E-2</v>
      </c>
      <c r="D158">
        <v>1926.9</v>
      </c>
      <c r="E158">
        <v>1.5449999999999999</v>
      </c>
      <c r="F158">
        <v>1</v>
      </c>
      <c r="G158" s="14" t="s">
        <v>430</v>
      </c>
      <c r="H158">
        <v>0.2142</v>
      </c>
      <c r="I158">
        <v>65300</v>
      </c>
      <c r="J158">
        <v>1.7049000000000001</v>
      </c>
      <c r="K158">
        <v>18</v>
      </c>
      <c r="L158">
        <v>2471</v>
      </c>
      <c r="M158">
        <v>0.1133</v>
      </c>
      <c r="N158">
        <v>1</v>
      </c>
      <c r="O158">
        <v>0</v>
      </c>
    </row>
    <row r="159" spans="1:15" x14ac:dyDescent="0.25">
      <c r="A159" s="14" t="s">
        <v>468</v>
      </c>
      <c r="B159">
        <v>0.15329999999999999</v>
      </c>
      <c r="C159">
        <v>9999</v>
      </c>
      <c r="D159">
        <v>606</v>
      </c>
      <c r="E159">
        <v>0.95299999999999996</v>
      </c>
      <c r="F159">
        <v>1</v>
      </c>
      <c r="G159" s="14" t="s">
        <v>248</v>
      </c>
      <c r="H159">
        <v>0.10589999999999999</v>
      </c>
      <c r="I159">
        <v>22500</v>
      </c>
      <c r="J159">
        <v>0.53790000000000004</v>
      </c>
      <c r="K159">
        <v>24</v>
      </c>
      <c r="L159">
        <v>779</v>
      </c>
      <c r="M159">
        <v>0.10589999999999999</v>
      </c>
      <c r="N159">
        <v>1</v>
      </c>
      <c r="O159">
        <v>0</v>
      </c>
    </row>
    <row r="160" spans="1:15" x14ac:dyDescent="0.25">
      <c r="A160" s="14" t="s">
        <v>422</v>
      </c>
      <c r="B160">
        <v>0.16400000000000001</v>
      </c>
      <c r="C160">
        <v>0.19600000000000001</v>
      </c>
      <c r="D160">
        <v>556.5</v>
      </c>
      <c r="E160">
        <v>0.95299999999999996</v>
      </c>
      <c r="F160">
        <v>1</v>
      </c>
      <c r="G160" s="14" t="s">
        <v>209</v>
      </c>
      <c r="H160">
        <v>0.13619999999999999</v>
      </c>
      <c r="I160">
        <v>27800</v>
      </c>
      <c r="J160">
        <v>0.53910000000000002</v>
      </c>
      <c r="K160">
        <v>18</v>
      </c>
      <c r="L160">
        <v>871.9</v>
      </c>
      <c r="M160">
        <v>0.13619999999999999</v>
      </c>
      <c r="N160">
        <v>1</v>
      </c>
      <c r="O160">
        <v>0</v>
      </c>
    </row>
    <row r="161" spans="1:15" x14ac:dyDescent="0.25">
      <c r="A161" s="14" t="s">
        <v>423</v>
      </c>
      <c r="B161">
        <v>0.157</v>
      </c>
      <c r="C161">
        <v>0.1875</v>
      </c>
      <c r="D161">
        <v>556.5</v>
      </c>
      <c r="E161">
        <v>0.95299999999999996</v>
      </c>
      <c r="F161">
        <v>1</v>
      </c>
      <c r="G161" s="14" t="s">
        <v>209</v>
      </c>
      <c r="H161">
        <v>0.13619999999999999</v>
      </c>
      <c r="I161">
        <v>26800</v>
      </c>
      <c r="J161">
        <v>0.53910000000000002</v>
      </c>
      <c r="K161">
        <v>18</v>
      </c>
      <c r="L161">
        <v>819</v>
      </c>
      <c r="M161">
        <v>0.13619999999999999</v>
      </c>
      <c r="N161">
        <v>1</v>
      </c>
      <c r="O161">
        <v>0</v>
      </c>
    </row>
    <row r="162" spans="1:15" x14ac:dyDescent="0.25">
      <c r="A162" s="14" t="s">
        <v>424</v>
      </c>
      <c r="B162">
        <v>0.14399999999999999</v>
      </c>
      <c r="C162">
        <v>0.17199999999999999</v>
      </c>
      <c r="D162">
        <v>636</v>
      </c>
      <c r="E162">
        <v>1.0189999999999999</v>
      </c>
      <c r="F162">
        <v>1</v>
      </c>
      <c r="G162" s="14" t="s">
        <v>245</v>
      </c>
      <c r="H162">
        <v>0.14560000000000001</v>
      </c>
      <c r="I162">
        <v>31500</v>
      </c>
      <c r="J162">
        <v>0.61350000000000005</v>
      </c>
      <c r="K162">
        <v>18</v>
      </c>
      <c r="L162">
        <v>988.2</v>
      </c>
      <c r="M162">
        <v>8.7400000000000005E-2</v>
      </c>
      <c r="N162">
        <v>1</v>
      </c>
      <c r="O162">
        <v>0</v>
      </c>
    </row>
    <row r="163" spans="1:15" x14ac:dyDescent="0.25">
      <c r="A163" s="14" t="s">
        <v>425</v>
      </c>
      <c r="B163">
        <v>0.13780000000000001</v>
      </c>
      <c r="C163">
        <v>0.1646</v>
      </c>
      <c r="D163">
        <v>636</v>
      </c>
      <c r="E163">
        <v>1.0189999999999999</v>
      </c>
      <c r="F163">
        <v>1</v>
      </c>
      <c r="G163" s="14" t="s">
        <v>245</v>
      </c>
      <c r="H163">
        <v>0.14560000000000001</v>
      </c>
      <c r="I163">
        <v>29900</v>
      </c>
      <c r="J163">
        <v>0.61350000000000005</v>
      </c>
      <c r="K163">
        <v>18</v>
      </c>
      <c r="L163">
        <v>928.9</v>
      </c>
      <c r="M163">
        <v>8.7400000000000005E-2</v>
      </c>
      <c r="N163">
        <v>1</v>
      </c>
      <c r="O163">
        <v>0</v>
      </c>
    </row>
    <row r="164" spans="1:15" x14ac:dyDescent="0.25">
      <c r="A164" s="14" t="s">
        <v>426</v>
      </c>
      <c r="B164">
        <v>6.1100000000000002E-2</v>
      </c>
      <c r="C164">
        <v>7.2099999999999997E-2</v>
      </c>
      <c r="D164">
        <v>1590</v>
      </c>
      <c r="E164">
        <v>1.5449999999999999</v>
      </c>
      <c r="F164">
        <v>1</v>
      </c>
      <c r="G164" s="14" t="s">
        <v>211</v>
      </c>
      <c r="H164">
        <v>0.1716</v>
      </c>
      <c r="I164">
        <v>54500</v>
      </c>
      <c r="J164">
        <v>1.407</v>
      </c>
      <c r="K164">
        <v>24</v>
      </c>
      <c r="L164">
        <v>2044</v>
      </c>
      <c r="M164">
        <v>0.105</v>
      </c>
      <c r="N164">
        <v>1</v>
      </c>
      <c r="O164">
        <v>0</v>
      </c>
    </row>
    <row r="165" spans="1:15" x14ac:dyDescent="0.25">
      <c r="A165" s="14" t="s">
        <v>477</v>
      </c>
      <c r="B165">
        <v>9.0999999999999998E-2</v>
      </c>
      <c r="C165">
        <v>9999</v>
      </c>
      <c r="D165">
        <v>1033.5</v>
      </c>
      <c r="E165">
        <v>1.1910000000000001</v>
      </c>
      <c r="F165">
        <v>1</v>
      </c>
      <c r="G165" s="14" t="s">
        <v>248</v>
      </c>
      <c r="H165">
        <v>0.21290000000000001</v>
      </c>
      <c r="I165">
        <v>36300</v>
      </c>
      <c r="J165">
        <v>0.91690000000000005</v>
      </c>
      <c r="K165">
        <v>14</v>
      </c>
      <c r="L165">
        <v>1329</v>
      </c>
      <c r="M165">
        <v>0.13830000000000001</v>
      </c>
      <c r="N165">
        <v>1</v>
      </c>
      <c r="O165">
        <v>0</v>
      </c>
    </row>
    <row r="166" spans="1:15" x14ac:dyDescent="0.25">
      <c r="A166" s="14" t="s">
        <v>227</v>
      </c>
      <c r="B166">
        <v>9.7600000000000006E-2</v>
      </c>
      <c r="C166">
        <v>0.1166</v>
      </c>
      <c r="D166">
        <v>957.2</v>
      </c>
      <c r="E166">
        <v>1.06</v>
      </c>
      <c r="F166">
        <v>1</v>
      </c>
      <c r="G166" s="14" t="s">
        <v>228</v>
      </c>
      <c r="H166">
        <v>0.17299999999999999</v>
      </c>
      <c r="I166">
        <v>26000</v>
      </c>
      <c r="J166">
        <v>0.80379999999999996</v>
      </c>
      <c r="K166">
        <v>14</v>
      </c>
      <c r="L166">
        <v>1079</v>
      </c>
      <c r="M166">
        <v>9.7299999999999998E-2</v>
      </c>
      <c r="N166">
        <v>1</v>
      </c>
      <c r="O166">
        <v>0</v>
      </c>
    </row>
    <row r="167" spans="1:15" x14ac:dyDescent="0.25">
      <c r="A167" s="14" t="s">
        <v>278</v>
      </c>
      <c r="B167">
        <v>0.22389999999999999</v>
      </c>
      <c r="C167">
        <v>0.26779999999999998</v>
      </c>
      <c r="D167">
        <v>397</v>
      </c>
      <c r="E167">
        <v>0.78300000000000003</v>
      </c>
      <c r="F167">
        <v>1</v>
      </c>
      <c r="G167" s="14" t="s">
        <v>236</v>
      </c>
      <c r="H167">
        <v>0.1236</v>
      </c>
      <c r="I167">
        <v>15800</v>
      </c>
      <c r="J167">
        <v>0.36270000000000002</v>
      </c>
      <c r="K167">
        <v>16</v>
      </c>
      <c r="L167">
        <v>520.29999999999995</v>
      </c>
      <c r="M167">
        <v>9.6100000000000005E-2</v>
      </c>
      <c r="N167">
        <v>1</v>
      </c>
      <c r="O167">
        <v>0</v>
      </c>
    </row>
    <row r="168" spans="1:15" x14ac:dyDescent="0.25">
      <c r="A168" s="14" t="s">
        <v>454</v>
      </c>
      <c r="B168">
        <v>0.23100000000000001</v>
      </c>
      <c r="C168">
        <v>9999</v>
      </c>
      <c r="D168">
        <v>397.5</v>
      </c>
      <c r="E168">
        <v>0.77100000000000002</v>
      </c>
      <c r="F168">
        <v>1</v>
      </c>
      <c r="G168" s="14" t="s">
        <v>236</v>
      </c>
      <c r="H168">
        <v>0.1138</v>
      </c>
      <c r="I168">
        <v>16400</v>
      </c>
      <c r="J168">
        <v>0.36270000000000002</v>
      </c>
      <c r="K168">
        <v>14</v>
      </c>
      <c r="L168">
        <v>546.5</v>
      </c>
      <c r="M168">
        <v>9.6100000000000005E-2</v>
      </c>
      <c r="N168">
        <v>1</v>
      </c>
      <c r="O168">
        <v>0</v>
      </c>
    </row>
    <row r="169" spans="1:15" x14ac:dyDescent="0.25">
      <c r="A169" s="14" t="s">
        <v>279</v>
      </c>
      <c r="B169">
        <v>0.1154</v>
      </c>
      <c r="C169">
        <v>0.1371</v>
      </c>
      <c r="D169">
        <v>795</v>
      </c>
      <c r="E169">
        <v>1.282</v>
      </c>
      <c r="F169">
        <v>1</v>
      </c>
      <c r="G169" s="14" t="s">
        <v>236</v>
      </c>
      <c r="H169">
        <v>0.1236</v>
      </c>
      <c r="I169">
        <v>32600</v>
      </c>
      <c r="J169">
        <v>0.72499999999999998</v>
      </c>
      <c r="K169">
        <v>16</v>
      </c>
      <c r="L169">
        <v>1093</v>
      </c>
      <c r="M169">
        <v>9.6100000000000005E-2</v>
      </c>
      <c r="N169">
        <v>1</v>
      </c>
      <c r="O169">
        <v>0</v>
      </c>
    </row>
    <row r="170" spans="1:15" x14ac:dyDescent="0.25">
      <c r="A170" s="14" t="s">
        <v>404</v>
      </c>
      <c r="B170">
        <v>0.11700000000000001</v>
      </c>
      <c r="C170">
        <v>9999</v>
      </c>
      <c r="D170">
        <v>795</v>
      </c>
      <c r="E170">
        <v>1.0549999999999999</v>
      </c>
      <c r="F170">
        <v>1</v>
      </c>
      <c r="G170" s="14" t="s">
        <v>248</v>
      </c>
      <c r="H170">
        <v>0.20180000000000001</v>
      </c>
      <c r="I170">
        <v>28200</v>
      </c>
      <c r="J170">
        <v>0.70530000000000004</v>
      </c>
      <c r="K170">
        <v>12</v>
      </c>
      <c r="L170">
        <v>1023</v>
      </c>
      <c r="M170">
        <v>0.12130000000000001</v>
      </c>
      <c r="N170">
        <v>1</v>
      </c>
      <c r="O170">
        <v>0</v>
      </c>
    </row>
    <row r="171" spans="1:15" x14ac:dyDescent="0.25">
      <c r="A171" s="14" t="s">
        <v>470</v>
      </c>
      <c r="B171">
        <v>0.1142</v>
      </c>
      <c r="C171">
        <v>0.1361</v>
      </c>
      <c r="D171">
        <v>795</v>
      </c>
      <c r="E171">
        <v>1.0920000000000001</v>
      </c>
      <c r="F171">
        <v>1</v>
      </c>
      <c r="G171" s="14" t="s">
        <v>248</v>
      </c>
      <c r="H171">
        <v>0.12130000000000001</v>
      </c>
      <c r="I171">
        <v>27800</v>
      </c>
      <c r="J171">
        <v>0.70489999999999997</v>
      </c>
      <c r="K171">
        <v>24</v>
      </c>
      <c r="L171">
        <v>981.3</v>
      </c>
      <c r="M171">
        <v>0.12130000000000001</v>
      </c>
      <c r="N171">
        <v>1</v>
      </c>
      <c r="O171">
        <v>0</v>
      </c>
    </row>
    <row r="172" spans="1:15" x14ac:dyDescent="0.25">
      <c r="A172" s="14" t="s">
        <v>501</v>
      </c>
      <c r="B172">
        <v>0.83040000000000003</v>
      </c>
      <c r="C172">
        <v>0.99380000000000002</v>
      </c>
      <c r="D172">
        <v>105.7</v>
      </c>
      <c r="E172">
        <v>0.39800000000000002</v>
      </c>
      <c r="F172">
        <v>1</v>
      </c>
      <c r="G172" s="14" t="s">
        <v>331</v>
      </c>
      <c r="H172">
        <v>0.13270000000000001</v>
      </c>
      <c r="I172">
        <v>4380</v>
      </c>
      <c r="J172">
        <v>9.6799999999999997E-2</v>
      </c>
      <c r="K172">
        <v>6</v>
      </c>
      <c r="L172">
        <v>138.19999999999999</v>
      </c>
      <c r="M172">
        <v>0.13270000000000001</v>
      </c>
      <c r="N172">
        <v>1</v>
      </c>
      <c r="O172">
        <v>0</v>
      </c>
    </row>
    <row r="173" spans="1:15" x14ac:dyDescent="0.25">
      <c r="A173" s="14" t="s">
        <v>280</v>
      </c>
      <c r="B173">
        <v>0.1986</v>
      </c>
      <c r="C173">
        <v>0.22220000000000001</v>
      </c>
      <c r="D173">
        <v>456.4</v>
      </c>
      <c r="E173">
        <v>0.92200000000000004</v>
      </c>
      <c r="F173">
        <v>1</v>
      </c>
      <c r="G173" s="14" t="s">
        <v>213</v>
      </c>
      <c r="H173">
        <v>0.11260000000000001</v>
      </c>
      <c r="I173">
        <v>12200</v>
      </c>
      <c r="J173">
        <v>0.37840000000000001</v>
      </c>
      <c r="K173">
        <v>12</v>
      </c>
      <c r="L173">
        <v>495.4</v>
      </c>
      <c r="M173">
        <v>0.11260000000000001</v>
      </c>
      <c r="N173">
        <v>1</v>
      </c>
      <c r="O173">
        <v>0</v>
      </c>
    </row>
    <row r="174" spans="1:15" x14ac:dyDescent="0.25">
      <c r="A174" s="14" t="s">
        <v>281</v>
      </c>
      <c r="B174">
        <v>5.5300000000000002E-2</v>
      </c>
      <c r="C174">
        <v>6.54E-2</v>
      </c>
      <c r="D174">
        <v>1730.6</v>
      </c>
      <c r="E174">
        <v>1.47</v>
      </c>
      <c r="F174">
        <v>1</v>
      </c>
      <c r="G174" s="14" t="s">
        <v>282</v>
      </c>
      <c r="H174">
        <v>0.22559999999999999</v>
      </c>
      <c r="I174">
        <v>59400</v>
      </c>
      <c r="J174">
        <v>1.5314000000000001</v>
      </c>
      <c r="K174">
        <v>14</v>
      </c>
      <c r="L174">
        <v>2221</v>
      </c>
      <c r="M174">
        <v>0.1075</v>
      </c>
      <c r="N174">
        <v>1</v>
      </c>
      <c r="O174">
        <v>0</v>
      </c>
    </row>
    <row r="175" spans="1:15" x14ac:dyDescent="0.25">
      <c r="A175" s="14" t="s">
        <v>283</v>
      </c>
      <c r="B175">
        <v>4.2799999999999998E-2</v>
      </c>
      <c r="C175">
        <v>4.9099999999999998E-2</v>
      </c>
      <c r="D175">
        <v>2515</v>
      </c>
      <c r="E175">
        <v>1.88</v>
      </c>
      <c r="F175">
        <v>1</v>
      </c>
      <c r="G175" s="14" t="s">
        <v>284</v>
      </c>
      <c r="H175">
        <v>0.18190000000000001</v>
      </c>
      <c r="I175">
        <v>61700</v>
      </c>
      <c r="J175">
        <v>2.0825999999999998</v>
      </c>
      <c r="K175">
        <v>28</v>
      </c>
      <c r="L175">
        <v>2749</v>
      </c>
      <c r="M175">
        <v>8.4900000000000003E-2</v>
      </c>
      <c r="N175">
        <v>1</v>
      </c>
      <c r="O175">
        <v>0</v>
      </c>
    </row>
    <row r="176" spans="1:15" x14ac:dyDescent="0.25">
      <c r="A176" s="14" t="s">
        <v>285</v>
      </c>
      <c r="B176">
        <v>4.24E-2</v>
      </c>
      <c r="C176">
        <v>4.8899999999999999E-2</v>
      </c>
      <c r="D176">
        <v>2515</v>
      </c>
      <c r="E176">
        <v>1.88</v>
      </c>
      <c r="F176">
        <v>1</v>
      </c>
      <c r="G176" s="14" t="s">
        <v>284</v>
      </c>
      <c r="H176">
        <v>0.18190000000000001</v>
      </c>
      <c r="I176">
        <v>60600</v>
      </c>
      <c r="J176">
        <v>2.0825999999999998</v>
      </c>
      <c r="K176">
        <v>28</v>
      </c>
      <c r="L176">
        <v>2693</v>
      </c>
      <c r="M176">
        <v>8.4900000000000003E-2</v>
      </c>
      <c r="N176">
        <v>1</v>
      </c>
      <c r="O176">
        <v>0</v>
      </c>
    </row>
    <row r="177" spans="1:15" x14ac:dyDescent="0.25">
      <c r="A177" s="14" t="s">
        <v>230</v>
      </c>
      <c r="B177">
        <v>0.34200000000000003</v>
      </c>
      <c r="C177">
        <v>9999</v>
      </c>
      <c r="D177">
        <v>266.8</v>
      </c>
      <c r="E177">
        <v>0.66</v>
      </c>
      <c r="F177">
        <v>1</v>
      </c>
      <c r="G177" s="14" t="s">
        <v>209</v>
      </c>
      <c r="H177">
        <v>9.4299999999999995E-2</v>
      </c>
      <c r="I177">
        <v>13700</v>
      </c>
      <c r="J177">
        <v>0.25890000000000002</v>
      </c>
      <c r="K177">
        <v>18</v>
      </c>
      <c r="L177">
        <v>418</v>
      </c>
      <c r="M177">
        <v>9.4299999999999995E-2</v>
      </c>
      <c r="N177">
        <v>1</v>
      </c>
      <c r="O177">
        <v>0</v>
      </c>
    </row>
    <row r="178" spans="1:15" x14ac:dyDescent="0.25">
      <c r="A178" s="14" t="s">
        <v>461</v>
      </c>
      <c r="B178">
        <v>0.1041</v>
      </c>
      <c r="C178">
        <v>0.124</v>
      </c>
      <c r="D178">
        <v>874.5</v>
      </c>
      <c r="E178">
        <v>1.1459999999999999</v>
      </c>
      <c r="F178">
        <v>1</v>
      </c>
      <c r="G178" s="14" t="s">
        <v>248</v>
      </c>
      <c r="H178">
        <v>0.1273</v>
      </c>
      <c r="I178">
        <v>30600</v>
      </c>
      <c r="J178">
        <v>0.77659999999999996</v>
      </c>
      <c r="K178">
        <v>24</v>
      </c>
      <c r="L178">
        <v>1081</v>
      </c>
      <c r="M178">
        <v>0.1273</v>
      </c>
      <c r="N178">
        <v>1</v>
      </c>
      <c r="O178">
        <v>0</v>
      </c>
    </row>
    <row r="179" spans="1:15" x14ac:dyDescent="0.25">
      <c r="A179" s="14" t="s">
        <v>386</v>
      </c>
      <c r="B179">
        <v>9.4899999999999998E-2</v>
      </c>
      <c r="C179">
        <v>0.11360000000000001</v>
      </c>
      <c r="D179">
        <v>966.2</v>
      </c>
      <c r="E179">
        <v>1.0920000000000001</v>
      </c>
      <c r="F179">
        <v>1</v>
      </c>
      <c r="G179" s="14" t="s">
        <v>387</v>
      </c>
      <c r="H179">
        <v>0.2145</v>
      </c>
      <c r="I179">
        <v>34000</v>
      </c>
      <c r="J179">
        <v>0.85729999999999995</v>
      </c>
      <c r="K179">
        <v>13</v>
      </c>
      <c r="L179">
        <v>1241</v>
      </c>
      <c r="M179">
        <v>0.1338</v>
      </c>
      <c r="N179">
        <v>1</v>
      </c>
      <c r="O179">
        <v>0</v>
      </c>
    </row>
    <row r="180" spans="1:15" x14ac:dyDescent="0.25">
      <c r="A180" s="14" t="s">
        <v>276</v>
      </c>
      <c r="B180">
        <v>7.9399999999999998E-2</v>
      </c>
      <c r="C180">
        <v>9.4799999999999995E-2</v>
      </c>
      <c r="D180">
        <v>1158.4000000000001</v>
      </c>
      <c r="E180">
        <v>1.196</v>
      </c>
      <c r="F180">
        <v>1</v>
      </c>
      <c r="G180" s="14" t="s">
        <v>236</v>
      </c>
      <c r="H180">
        <v>0.21110000000000001</v>
      </c>
      <c r="I180">
        <v>39600</v>
      </c>
      <c r="J180">
        <v>1.0281</v>
      </c>
      <c r="K180">
        <v>16</v>
      </c>
      <c r="L180">
        <v>1489</v>
      </c>
      <c r="M180">
        <v>0.1467</v>
      </c>
      <c r="N180">
        <v>1</v>
      </c>
      <c r="O180">
        <v>0</v>
      </c>
    </row>
    <row r="181" spans="1:15" x14ac:dyDescent="0.25">
      <c r="A181" s="14" t="s">
        <v>266</v>
      </c>
      <c r="B181">
        <v>0.1484</v>
      </c>
      <c r="C181">
        <v>9999</v>
      </c>
      <c r="D181">
        <v>636</v>
      </c>
      <c r="E181">
        <v>0.91700000000000004</v>
      </c>
      <c r="F181">
        <v>1</v>
      </c>
      <c r="G181" s="14" t="s">
        <v>224</v>
      </c>
      <c r="H181">
        <v>0.18379999999999999</v>
      </c>
      <c r="I181">
        <v>17700</v>
      </c>
      <c r="J181">
        <v>0.53410000000000002</v>
      </c>
      <c r="K181">
        <v>19</v>
      </c>
      <c r="L181">
        <v>715</v>
      </c>
      <c r="M181">
        <v>7.9299999999999995E-2</v>
      </c>
      <c r="N181">
        <v>1</v>
      </c>
      <c r="O181">
        <v>0</v>
      </c>
    </row>
    <row r="182" spans="1:15" x14ac:dyDescent="0.25">
      <c r="A182" s="14" t="s">
        <v>212</v>
      </c>
      <c r="B182">
        <v>0.14699999999999999</v>
      </c>
      <c r="C182">
        <v>0.17499999999999999</v>
      </c>
      <c r="D182">
        <v>636</v>
      </c>
      <c r="E182">
        <v>0.94</v>
      </c>
      <c r="F182">
        <v>1</v>
      </c>
      <c r="G182" s="14" t="s">
        <v>213</v>
      </c>
      <c r="H182">
        <v>0.188</v>
      </c>
      <c r="I182">
        <v>15700</v>
      </c>
      <c r="J182">
        <v>0.52749999999999997</v>
      </c>
      <c r="K182">
        <v>12</v>
      </c>
      <c r="L182">
        <v>690.8</v>
      </c>
      <c r="M182">
        <v>0.188</v>
      </c>
      <c r="N182">
        <v>1</v>
      </c>
      <c r="O182">
        <v>0</v>
      </c>
    </row>
    <row r="183" spans="1:15" x14ac:dyDescent="0.25">
      <c r="A183" s="14" t="s">
        <v>214</v>
      </c>
      <c r="B183">
        <v>0.1454</v>
      </c>
      <c r="C183">
        <v>0.17349999999999999</v>
      </c>
      <c r="D183">
        <v>636</v>
      </c>
      <c r="E183">
        <v>0.94</v>
      </c>
      <c r="F183">
        <v>1</v>
      </c>
      <c r="G183" s="14" t="s">
        <v>213</v>
      </c>
      <c r="H183">
        <v>0.188</v>
      </c>
      <c r="I183">
        <v>15020</v>
      </c>
      <c r="J183">
        <v>0.52749999999999997</v>
      </c>
      <c r="K183">
        <v>12</v>
      </c>
      <c r="L183">
        <v>676.5</v>
      </c>
      <c r="M183">
        <v>0.188</v>
      </c>
      <c r="N183">
        <v>1</v>
      </c>
      <c r="O183">
        <v>0</v>
      </c>
    </row>
    <row r="184" spans="1:15" x14ac:dyDescent="0.25">
      <c r="A184" s="14" t="s">
        <v>215</v>
      </c>
      <c r="B184">
        <v>4.4699999999999997E-2</v>
      </c>
      <c r="C184">
        <v>9999</v>
      </c>
      <c r="D184">
        <v>2385</v>
      </c>
      <c r="E184">
        <v>1.82</v>
      </c>
      <c r="F184">
        <v>1</v>
      </c>
      <c r="G184" s="14" t="s">
        <v>216</v>
      </c>
      <c r="H184">
        <v>0.182</v>
      </c>
      <c r="I184">
        <v>54400</v>
      </c>
      <c r="J184">
        <v>1.954</v>
      </c>
      <c r="K184">
        <v>27</v>
      </c>
      <c r="L184">
        <v>2535</v>
      </c>
      <c r="M184">
        <v>0.12130000000000001</v>
      </c>
      <c r="N184">
        <v>1</v>
      </c>
      <c r="O184">
        <v>0</v>
      </c>
    </row>
    <row r="185" spans="1:15" x14ac:dyDescent="0.25">
      <c r="A185" s="14" t="s">
        <v>217</v>
      </c>
      <c r="B185">
        <v>4.3900000000000002E-2</v>
      </c>
      <c r="C185">
        <v>9999</v>
      </c>
      <c r="D185">
        <v>2385</v>
      </c>
      <c r="E185">
        <v>1.82</v>
      </c>
      <c r="F185">
        <v>1</v>
      </c>
      <c r="G185" s="14" t="s">
        <v>216</v>
      </c>
      <c r="H185">
        <v>0.182</v>
      </c>
      <c r="I185">
        <v>54000</v>
      </c>
      <c r="J185">
        <v>1.954</v>
      </c>
      <c r="K185">
        <v>27</v>
      </c>
      <c r="L185">
        <v>2475</v>
      </c>
      <c r="M185">
        <v>0.12130000000000001</v>
      </c>
      <c r="N185">
        <v>1</v>
      </c>
      <c r="O185">
        <v>0</v>
      </c>
    </row>
    <row r="186" spans="1:15" x14ac:dyDescent="0.25">
      <c r="A186" s="14" t="s">
        <v>218</v>
      </c>
      <c r="B186">
        <v>8.5300000000000001E-2</v>
      </c>
      <c r="C186">
        <v>0.10100000000000001</v>
      </c>
      <c r="D186">
        <v>1113</v>
      </c>
      <c r="E186">
        <v>1.4550000000000001</v>
      </c>
      <c r="F186">
        <v>1</v>
      </c>
      <c r="G186" s="14" t="s">
        <v>219</v>
      </c>
      <c r="H186">
        <v>0.16669999999999999</v>
      </c>
      <c r="I186">
        <v>30500</v>
      </c>
      <c r="J186">
        <v>0.93340000000000001</v>
      </c>
      <c r="K186">
        <v>13</v>
      </c>
      <c r="L186">
        <v>1252.5999999999999</v>
      </c>
      <c r="M186">
        <v>7.4099999999999999E-2</v>
      </c>
      <c r="N186">
        <v>1</v>
      </c>
      <c r="O186">
        <v>0</v>
      </c>
    </row>
    <row r="187" spans="1:15" x14ac:dyDescent="0.25">
      <c r="A187" s="14" t="s">
        <v>385</v>
      </c>
      <c r="B187">
        <v>0.41799999999999998</v>
      </c>
      <c r="C187">
        <v>0.69199999999999995</v>
      </c>
      <c r="D187">
        <v>211.3</v>
      </c>
      <c r="E187">
        <v>0.66400000000000003</v>
      </c>
      <c r="F187">
        <v>1</v>
      </c>
      <c r="G187" s="14" t="s">
        <v>232</v>
      </c>
      <c r="H187">
        <v>0.13270000000000001</v>
      </c>
      <c r="I187">
        <v>20700</v>
      </c>
      <c r="J187">
        <v>0.26279999999999998</v>
      </c>
      <c r="K187">
        <v>12</v>
      </c>
      <c r="L187">
        <v>527.5</v>
      </c>
      <c r="M187">
        <v>0.13270000000000001</v>
      </c>
      <c r="N187">
        <v>1</v>
      </c>
      <c r="O187">
        <v>0</v>
      </c>
    </row>
    <row r="188" spans="1:15" x14ac:dyDescent="0.25">
      <c r="A188" s="14" t="s">
        <v>220</v>
      </c>
      <c r="B188">
        <v>4.8399999999999999E-2</v>
      </c>
      <c r="C188">
        <v>5.62E-2</v>
      </c>
      <c r="D188">
        <v>2167</v>
      </c>
      <c r="E188">
        <v>1.7350000000000001</v>
      </c>
      <c r="F188">
        <v>1</v>
      </c>
      <c r="G188" s="14" t="s">
        <v>216</v>
      </c>
      <c r="H188">
        <v>0.17349999999999999</v>
      </c>
      <c r="I188">
        <v>49800</v>
      </c>
      <c r="J188">
        <v>1.7758</v>
      </c>
      <c r="K188">
        <v>27</v>
      </c>
      <c r="L188">
        <v>2303</v>
      </c>
      <c r="M188">
        <v>0.1157</v>
      </c>
      <c r="N188">
        <v>1</v>
      </c>
      <c r="O188">
        <v>0</v>
      </c>
    </row>
    <row r="189" spans="1:15" x14ac:dyDescent="0.25">
      <c r="A189" s="14" t="s">
        <v>221</v>
      </c>
      <c r="B189">
        <v>4.8099999999999997E-2</v>
      </c>
      <c r="C189">
        <v>5.5800000000000002E-2</v>
      </c>
      <c r="D189">
        <v>2167</v>
      </c>
      <c r="E189">
        <v>1.7350000000000001</v>
      </c>
      <c r="F189">
        <v>1</v>
      </c>
      <c r="G189" s="14" t="s">
        <v>216</v>
      </c>
      <c r="H189">
        <v>0.17349999999999999</v>
      </c>
      <c r="I189">
        <v>49130</v>
      </c>
      <c r="J189">
        <v>1.7758</v>
      </c>
      <c r="K189">
        <v>27</v>
      </c>
      <c r="L189">
        <v>2265</v>
      </c>
      <c r="M189">
        <v>0.1157</v>
      </c>
      <c r="N189">
        <v>1</v>
      </c>
      <c r="O189">
        <v>0</v>
      </c>
    </row>
    <row r="190" spans="1:15" x14ac:dyDescent="0.25">
      <c r="A190" s="14" t="s">
        <v>222</v>
      </c>
      <c r="B190">
        <v>4.8399999999999999E-2</v>
      </c>
      <c r="C190">
        <v>9999</v>
      </c>
      <c r="D190">
        <v>2167</v>
      </c>
      <c r="E190">
        <v>1.7250000000000001</v>
      </c>
      <c r="F190">
        <v>1</v>
      </c>
      <c r="G190" s="14" t="s">
        <v>216</v>
      </c>
      <c r="H190">
        <v>0.19170000000000001</v>
      </c>
      <c r="I190">
        <v>50700</v>
      </c>
      <c r="J190">
        <v>1.7758</v>
      </c>
      <c r="K190">
        <v>24</v>
      </c>
      <c r="L190">
        <v>2296</v>
      </c>
      <c r="M190">
        <v>0.1157</v>
      </c>
      <c r="N190">
        <v>1</v>
      </c>
      <c r="O190">
        <v>0</v>
      </c>
    </row>
    <row r="191" spans="1:15" x14ac:dyDescent="0.25">
      <c r="A191" s="14" t="s">
        <v>383</v>
      </c>
      <c r="B191">
        <v>5.45E-2</v>
      </c>
      <c r="C191">
        <v>6.4399999999999999E-2</v>
      </c>
      <c r="D191">
        <v>1780</v>
      </c>
      <c r="E191">
        <v>1.4450000000000001</v>
      </c>
      <c r="F191">
        <v>1</v>
      </c>
      <c r="G191" s="14" t="s">
        <v>384</v>
      </c>
      <c r="H191">
        <v>0.21929999999999999</v>
      </c>
      <c r="I191">
        <v>50700</v>
      </c>
      <c r="J191">
        <v>1.512</v>
      </c>
      <c r="K191">
        <v>17</v>
      </c>
      <c r="L191">
        <v>2063</v>
      </c>
      <c r="M191">
        <v>8.7400000000000005E-2</v>
      </c>
      <c r="N191">
        <v>1</v>
      </c>
      <c r="O191">
        <v>0</v>
      </c>
    </row>
    <row r="192" spans="1:15" x14ac:dyDescent="0.25">
      <c r="A192" s="14" t="s">
        <v>435</v>
      </c>
      <c r="B192">
        <v>0.11700000000000001</v>
      </c>
      <c r="C192">
        <v>0.14000000000000001</v>
      </c>
      <c r="D192">
        <v>795</v>
      </c>
      <c r="E192">
        <v>1.0920000000000001</v>
      </c>
      <c r="F192">
        <v>1</v>
      </c>
      <c r="G192" s="14" t="s">
        <v>248</v>
      </c>
      <c r="H192">
        <v>0.12130000000000001</v>
      </c>
      <c r="I192">
        <v>28200</v>
      </c>
      <c r="J192">
        <v>0.70489999999999997</v>
      </c>
      <c r="K192">
        <v>24</v>
      </c>
      <c r="L192">
        <v>1024</v>
      </c>
      <c r="M192">
        <v>0.12130000000000001</v>
      </c>
      <c r="N192">
        <v>1</v>
      </c>
      <c r="O192">
        <v>0</v>
      </c>
    </row>
    <row r="193" spans="1:15" x14ac:dyDescent="0.25">
      <c r="A193" s="14" t="s">
        <v>264</v>
      </c>
      <c r="B193">
        <v>0.55200000000000005</v>
      </c>
      <c r="C193">
        <v>0.873</v>
      </c>
      <c r="D193">
        <v>159</v>
      </c>
      <c r="E193">
        <v>0.57599999999999996</v>
      </c>
      <c r="F193">
        <v>1</v>
      </c>
      <c r="G193" s="14" t="s">
        <v>232</v>
      </c>
      <c r="H193">
        <v>0.11509999999999999</v>
      </c>
      <c r="I193">
        <v>16000</v>
      </c>
      <c r="J193">
        <v>0.19769999999999999</v>
      </c>
      <c r="K193">
        <v>12</v>
      </c>
      <c r="L193">
        <v>396.9</v>
      </c>
      <c r="M193">
        <v>0.11509999999999999</v>
      </c>
      <c r="N193">
        <v>1</v>
      </c>
      <c r="O193">
        <v>0</v>
      </c>
    </row>
    <row r="194" spans="1:15" x14ac:dyDescent="0.25">
      <c r="A194" s="14" t="s">
        <v>546</v>
      </c>
      <c r="B194">
        <v>0.73880000000000001</v>
      </c>
      <c r="C194">
        <v>0.87990000000000002</v>
      </c>
      <c r="D194">
        <v>132.69999999999999</v>
      </c>
      <c r="E194">
        <v>0.51700000000000002</v>
      </c>
      <c r="F194">
        <v>1</v>
      </c>
      <c r="G194" s="14" t="s">
        <v>331</v>
      </c>
      <c r="H194">
        <v>0.1052</v>
      </c>
      <c r="I194">
        <v>5700</v>
      </c>
      <c r="J194">
        <v>0.1216</v>
      </c>
      <c r="K194">
        <v>6</v>
      </c>
      <c r="L194">
        <v>182.7</v>
      </c>
      <c r="M194">
        <v>0.1052</v>
      </c>
      <c r="N194">
        <v>1</v>
      </c>
      <c r="O194">
        <v>0</v>
      </c>
    </row>
    <row r="195" spans="1:15" x14ac:dyDescent="0.25">
      <c r="A195" s="14" t="s">
        <v>210</v>
      </c>
      <c r="B195">
        <v>7.9799999999999996E-2</v>
      </c>
      <c r="C195">
        <v>9.4700000000000006E-2</v>
      </c>
      <c r="D195">
        <v>1192.5</v>
      </c>
      <c r="E195">
        <v>1.3380000000000001</v>
      </c>
      <c r="F195">
        <v>1</v>
      </c>
      <c r="G195" s="14" t="s">
        <v>211</v>
      </c>
      <c r="H195">
        <v>0.14860000000000001</v>
      </c>
      <c r="I195">
        <v>41900</v>
      </c>
      <c r="J195">
        <v>1.0549999999999999</v>
      </c>
      <c r="K195">
        <v>24</v>
      </c>
      <c r="L195">
        <v>1533</v>
      </c>
      <c r="M195">
        <v>8.9200000000000002E-2</v>
      </c>
      <c r="N195">
        <v>1</v>
      </c>
      <c r="O195">
        <v>0</v>
      </c>
    </row>
    <row r="196" spans="1:15" x14ac:dyDescent="0.25">
      <c r="A196" s="14" t="s">
        <v>355</v>
      </c>
      <c r="B196">
        <v>7.7899999999999997E-2</v>
      </c>
      <c r="C196">
        <v>9.2399999999999996E-2</v>
      </c>
      <c r="D196">
        <v>1192.5</v>
      </c>
      <c r="E196">
        <v>1.3380000000000001</v>
      </c>
      <c r="F196">
        <v>1</v>
      </c>
      <c r="G196" s="14" t="s">
        <v>211</v>
      </c>
      <c r="H196">
        <v>0.14860000000000001</v>
      </c>
      <c r="I196">
        <v>40200</v>
      </c>
      <c r="J196">
        <v>1.0549999999999999</v>
      </c>
      <c r="K196">
        <v>24</v>
      </c>
      <c r="L196">
        <v>1471</v>
      </c>
      <c r="M196">
        <v>8.9200000000000002E-2</v>
      </c>
      <c r="N196">
        <v>1</v>
      </c>
      <c r="O196">
        <v>0</v>
      </c>
    </row>
    <row r="197" spans="1:15" x14ac:dyDescent="0.25">
      <c r="A197" s="14" t="s">
        <v>253</v>
      </c>
      <c r="B197">
        <v>7.9799999999999996E-2</v>
      </c>
      <c r="C197">
        <v>9999</v>
      </c>
      <c r="D197">
        <v>1192.5</v>
      </c>
      <c r="E197">
        <v>1.274</v>
      </c>
      <c r="F197">
        <v>1</v>
      </c>
      <c r="G197" s="14" t="s">
        <v>211</v>
      </c>
      <c r="H197">
        <v>0.21379999999999999</v>
      </c>
      <c r="I197">
        <v>41900</v>
      </c>
      <c r="J197">
        <v>1.0549999999999999</v>
      </c>
      <c r="K197">
        <v>16</v>
      </c>
      <c r="L197">
        <v>1526</v>
      </c>
      <c r="M197">
        <v>8.9200000000000002E-2</v>
      </c>
      <c r="N197">
        <v>1</v>
      </c>
      <c r="O197">
        <v>0</v>
      </c>
    </row>
    <row r="198" spans="1:15" x14ac:dyDescent="0.25">
      <c r="A198" s="14" t="s">
        <v>254</v>
      </c>
      <c r="B198">
        <v>7.8299999999999995E-2</v>
      </c>
      <c r="C198">
        <v>9.3399999999999997E-2</v>
      </c>
      <c r="D198">
        <v>1192.5</v>
      </c>
      <c r="E198">
        <v>1.2250000000000001</v>
      </c>
      <c r="F198">
        <v>1</v>
      </c>
      <c r="G198" s="14" t="s">
        <v>255</v>
      </c>
      <c r="H198">
        <v>0.17710000000000001</v>
      </c>
      <c r="I198">
        <v>41900</v>
      </c>
      <c r="J198">
        <v>1.0553999999999999</v>
      </c>
      <c r="K198">
        <v>16</v>
      </c>
      <c r="L198">
        <v>1530</v>
      </c>
      <c r="M198">
        <v>8.9200000000000002E-2</v>
      </c>
      <c r="N198">
        <v>1</v>
      </c>
      <c r="O198">
        <v>0</v>
      </c>
    </row>
    <row r="199" spans="1:15" x14ac:dyDescent="0.25">
      <c r="A199" s="14" t="s">
        <v>256</v>
      </c>
      <c r="B199">
        <v>0.39</v>
      </c>
      <c r="C199">
        <v>0.3846</v>
      </c>
      <c r="D199">
        <v>284.19</v>
      </c>
      <c r="E199">
        <v>0.68899999999999995</v>
      </c>
      <c r="F199">
        <v>1</v>
      </c>
      <c r="G199" s="14" t="s">
        <v>209</v>
      </c>
      <c r="H199">
        <v>9.8400000000000001E-2</v>
      </c>
      <c r="I199">
        <v>14320.328439999999</v>
      </c>
      <c r="J199">
        <v>0.28149999999999997</v>
      </c>
      <c r="K199">
        <v>18</v>
      </c>
      <c r="L199">
        <v>453.57979999999998</v>
      </c>
      <c r="M199">
        <v>9.8400000000000001E-2</v>
      </c>
      <c r="N199">
        <v>1</v>
      </c>
      <c r="O199">
        <v>0</v>
      </c>
    </row>
    <row r="200" spans="1:15" x14ac:dyDescent="0.25">
      <c r="A200" s="14" t="s">
        <v>257</v>
      </c>
      <c r="B200">
        <v>0.13139999999999999</v>
      </c>
      <c r="C200">
        <v>9999</v>
      </c>
      <c r="D200">
        <v>715.5</v>
      </c>
      <c r="E200">
        <v>1.0089999999999999</v>
      </c>
      <c r="F200">
        <v>1</v>
      </c>
      <c r="G200" s="14" t="s">
        <v>224</v>
      </c>
      <c r="H200">
        <v>0.12609999999999999</v>
      </c>
      <c r="I200">
        <v>20600</v>
      </c>
      <c r="J200">
        <v>0.60140000000000005</v>
      </c>
      <c r="K200">
        <v>21</v>
      </c>
      <c r="L200">
        <v>807</v>
      </c>
      <c r="M200">
        <v>8.4099999999999994E-2</v>
      </c>
      <c r="N200">
        <v>1</v>
      </c>
      <c r="O200">
        <v>0</v>
      </c>
    </row>
    <row r="201" spans="1:15" x14ac:dyDescent="0.25">
      <c r="A201" s="14" t="s">
        <v>258</v>
      </c>
      <c r="B201">
        <v>0.14499999999999999</v>
      </c>
      <c r="C201">
        <v>0.17299999999999999</v>
      </c>
      <c r="D201">
        <v>636</v>
      </c>
      <c r="E201">
        <v>0.99</v>
      </c>
      <c r="F201">
        <v>1</v>
      </c>
      <c r="G201" s="14" t="s">
        <v>236</v>
      </c>
      <c r="H201">
        <v>0.15640000000000001</v>
      </c>
      <c r="I201">
        <v>25200</v>
      </c>
      <c r="J201">
        <v>0.58079999999999998</v>
      </c>
      <c r="K201">
        <v>16</v>
      </c>
      <c r="L201">
        <v>875.2</v>
      </c>
      <c r="M201">
        <v>0.1216</v>
      </c>
      <c r="N201">
        <v>1</v>
      </c>
      <c r="O201">
        <v>0</v>
      </c>
    </row>
    <row r="202" spans="1:15" x14ac:dyDescent="0.25">
      <c r="A202" s="14" t="s">
        <v>259</v>
      </c>
      <c r="B202">
        <v>0.1406</v>
      </c>
      <c r="C202">
        <v>0.1678</v>
      </c>
      <c r="D202">
        <v>636</v>
      </c>
      <c r="E202">
        <v>0.99</v>
      </c>
      <c r="F202">
        <v>1</v>
      </c>
      <c r="G202" s="14" t="s">
        <v>236</v>
      </c>
      <c r="H202">
        <v>0.15640000000000001</v>
      </c>
      <c r="I202">
        <v>24800</v>
      </c>
      <c r="J202">
        <v>0.58079999999999998</v>
      </c>
      <c r="K202">
        <v>16</v>
      </c>
      <c r="L202">
        <v>833</v>
      </c>
      <c r="M202">
        <v>0.1216</v>
      </c>
      <c r="N202">
        <v>1</v>
      </c>
      <c r="O202">
        <v>0</v>
      </c>
    </row>
    <row r="203" spans="1:15" x14ac:dyDescent="0.25">
      <c r="A203" s="14" t="s">
        <v>260</v>
      </c>
      <c r="B203">
        <v>0.14499999999999999</v>
      </c>
      <c r="C203">
        <v>9999</v>
      </c>
      <c r="D203">
        <v>636</v>
      </c>
      <c r="E203">
        <v>0.97499999999999998</v>
      </c>
      <c r="F203">
        <v>1</v>
      </c>
      <c r="G203" s="14" t="s">
        <v>236</v>
      </c>
      <c r="H203">
        <v>0.17230000000000001</v>
      </c>
      <c r="I203">
        <v>25400</v>
      </c>
      <c r="J203">
        <v>0.58079999999999998</v>
      </c>
      <c r="K203">
        <v>13</v>
      </c>
      <c r="L203">
        <v>874</v>
      </c>
      <c r="M203">
        <v>0.1216</v>
      </c>
      <c r="N203">
        <v>1</v>
      </c>
      <c r="O203">
        <v>0</v>
      </c>
    </row>
    <row r="204" spans="1:15" x14ac:dyDescent="0.25">
      <c r="A204" s="14" t="s">
        <v>261</v>
      </c>
      <c r="B204">
        <v>0.1426</v>
      </c>
      <c r="C204">
        <v>0.17100000000000001</v>
      </c>
      <c r="D204">
        <v>636</v>
      </c>
      <c r="E204">
        <v>0.90800000000000003</v>
      </c>
      <c r="F204">
        <v>1</v>
      </c>
      <c r="G204" s="14" t="s">
        <v>219</v>
      </c>
      <c r="H204">
        <v>0.17829999999999999</v>
      </c>
      <c r="I204">
        <v>25400</v>
      </c>
      <c r="J204">
        <v>0.58079999999999998</v>
      </c>
      <c r="K204">
        <v>12</v>
      </c>
      <c r="L204">
        <v>873.5</v>
      </c>
      <c r="M204">
        <v>0.1216</v>
      </c>
      <c r="N204">
        <v>1</v>
      </c>
      <c r="O204">
        <v>0</v>
      </c>
    </row>
    <row r="205" spans="1:15" x14ac:dyDescent="0.25">
      <c r="A205" s="14" t="s">
        <v>277</v>
      </c>
      <c r="B205">
        <v>0.23100000000000001</v>
      </c>
      <c r="C205">
        <v>0.27700000000000002</v>
      </c>
      <c r="D205">
        <v>397.5</v>
      </c>
      <c r="E205">
        <v>0.78300000000000003</v>
      </c>
      <c r="F205">
        <v>1</v>
      </c>
      <c r="G205" s="14" t="s">
        <v>236</v>
      </c>
      <c r="H205">
        <v>0.1236</v>
      </c>
      <c r="I205">
        <v>16300</v>
      </c>
      <c r="J205">
        <v>0.36270000000000002</v>
      </c>
      <c r="K205">
        <v>16</v>
      </c>
      <c r="L205">
        <v>546.6</v>
      </c>
      <c r="M205">
        <v>9.6100000000000005E-2</v>
      </c>
      <c r="N205">
        <v>1</v>
      </c>
      <c r="O205">
        <v>0</v>
      </c>
    </row>
    <row r="206" spans="1:15" x14ac:dyDescent="0.25">
      <c r="A206" s="14" t="s">
        <v>459</v>
      </c>
      <c r="B206">
        <v>9.9000000000000005E-2</v>
      </c>
      <c r="C206">
        <v>0.11799999999999999</v>
      </c>
      <c r="D206">
        <v>954</v>
      </c>
      <c r="E206">
        <v>1.165</v>
      </c>
      <c r="F206">
        <v>1</v>
      </c>
      <c r="G206" s="14" t="s">
        <v>219</v>
      </c>
      <c r="H206">
        <v>0.21840000000000001</v>
      </c>
      <c r="I206">
        <v>25600</v>
      </c>
      <c r="J206">
        <v>0.80100000000000005</v>
      </c>
      <c r="K206">
        <v>13</v>
      </c>
      <c r="L206">
        <v>1075</v>
      </c>
      <c r="M206">
        <v>9.7100000000000006E-2</v>
      </c>
      <c r="N206">
        <v>1</v>
      </c>
      <c r="O206">
        <v>0</v>
      </c>
    </row>
    <row r="207" spans="1:15" x14ac:dyDescent="0.25">
      <c r="A207" s="14" t="s">
        <v>455</v>
      </c>
      <c r="B207">
        <v>0.1147</v>
      </c>
      <c r="C207">
        <v>0.13730000000000001</v>
      </c>
      <c r="D207">
        <v>795</v>
      </c>
      <c r="E207">
        <v>0.99299999999999999</v>
      </c>
      <c r="F207">
        <v>1</v>
      </c>
      <c r="G207" s="14" t="s">
        <v>219</v>
      </c>
      <c r="H207">
        <v>0.19939999999999999</v>
      </c>
      <c r="I207">
        <v>28200</v>
      </c>
      <c r="J207">
        <v>0.70530000000000004</v>
      </c>
      <c r="K207">
        <v>12</v>
      </c>
      <c r="L207">
        <v>1021</v>
      </c>
      <c r="M207">
        <v>0.12130000000000001</v>
      </c>
      <c r="N207">
        <v>1</v>
      </c>
      <c r="O207">
        <v>0</v>
      </c>
    </row>
    <row r="208" spans="1:15" x14ac:dyDescent="0.25">
      <c r="A208" s="14" t="s">
        <v>265</v>
      </c>
      <c r="B208">
        <v>0.13900000000000001</v>
      </c>
      <c r="C208">
        <v>9999</v>
      </c>
      <c r="D208">
        <v>666.6</v>
      </c>
      <c r="E208">
        <v>1</v>
      </c>
      <c r="F208">
        <v>1</v>
      </c>
      <c r="G208" s="14" t="s">
        <v>248</v>
      </c>
      <c r="H208">
        <v>0.1111</v>
      </c>
      <c r="I208">
        <v>24500</v>
      </c>
      <c r="J208">
        <v>0.59209999999999996</v>
      </c>
      <c r="K208">
        <v>24</v>
      </c>
      <c r="L208">
        <v>858</v>
      </c>
      <c r="M208">
        <v>0.1111</v>
      </c>
      <c r="N208">
        <v>1</v>
      </c>
      <c r="O208">
        <v>0</v>
      </c>
    </row>
    <row r="209" spans="1:15" x14ac:dyDescent="0.25">
      <c r="A209" s="14" t="s">
        <v>286</v>
      </c>
      <c r="B209">
        <v>0.193</v>
      </c>
      <c r="C209">
        <v>0.23100000000000001</v>
      </c>
      <c r="D209">
        <v>477</v>
      </c>
      <c r="E209">
        <v>0.85799999999999998</v>
      </c>
      <c r="F209">
        <v>1</v>
      </c>
      <c r="G209" s="14" t="s">
        <v>236</v>
      </c>
      <c r="H209">
        <v>0.13539999999999999</v>
      </c>
      <c r="I209">
        <v>19500</v>
      </c>
      <c r="J209">
        <v>0.43540000000000001</v>
      </c>
      <c r="K209">
        <v>16</v>
      </c>
      <c r="L209">
        <v>656</v>
      </c>
      <c r="M209">
        <v>0.1053</v>
      </c>
      <c r="N209">
        <v>1</v>
      </c>
      <c r="O209">
        <v>0</v>
      </c>
    </row>
    <row r="210" spans="1:15" x14ac:dyDescent="0.25">
      <c r="A210" s="14" t="s">
        <v>267</v>
      </c>
      <c r="B210">
        <v>0.18690000000000001</v>
      </c>
      <c r="C210">
        <v>0.2233</v>
      </c>
      <c r="D210">
        <v>477</v>
      </c>
      <c r="E210">
        <v>0.85799999999999998</v>
      </c>
      <c r="F210">
        <v>1</v>
      </c>
      <c r="G210" s="14" t="s">
        <v>236</v>
      </c>
      <c r="H210">
        <v>0.13539999999999999</v>
      </c>
      <c r="I210">
        <v>19000</v>
      </c>
      <c r="J210">
        <v>0.43540000000000001</v>
      </c>
      <c r="K210">
        <v>16</v>
      </c>
      <c r="L210">
        <v>624.5</v>
      </c>
      <c r="M210">
        <v>0.1053</v>
      </c>
      <c r="N210">
        <v>1</v>
      </c>
      <c r="O210">
        <v>0</v>
      </c>
    </row>
    <row r="211" spans="1:15" x14ac:dyDescent="0.25">
      <c r="A211" s="14" t="s">
        <v>251</v>
      </c>
      <c r="B211">
        <v>0.193</v>
      </c>
      <c r="C211">
        <v>9999</v>
      </c>
      <c r="D211">
        <v>477</v>
      </c>
      <c r="E211">
        <v>0.86</v>
      </c>
      <c r="F211">
        <v>1</v>
      </c>
      <c r="G211" s="14" t="s">
        <v>236</v>
      </c>
      <c r="H211">
        <v>0.14960000000000001</v>
      </c>
      <c r="I211">
        <v>19500</v>
      </c>
      <c r="J211">
        <v>0.43559999999999999</v>
      </c>
      <c r="K211">
        <v>13</v>
      </c>
      <c r="L211">
        <v>655.8</v>
      </c>
      <c r="M211">
        <v>0.1053</v>
      </c>
      <c r="N211">
        <v>1</v>
      </c>
      <c r="O211">
        <v>0</v>
      </c>
    </row>
    <row r="212" spans="1:15" x14ac:dyDescent="0.25">
      <c r="A212" s="14" t="s">
        <v>270</v>
      </c>
      <c r="B212">
        <v>9.6699999999999994E-2</v>
      </c>
      <c r="C212">
        <v>0.1147</v>
      </c>
      <c r="D212">
        <v>954</v>
      </c>
      <c r="E212">
        <v>1.405</v>
      </c>
      <c r="F212">
        <v>1</v>
      </c>
      <c r="G212" s="14" t="s">
        <v>236</v>
      </c>
      <c r="H212">
        <v>0.13539999999999999</v>
      </c>
      <c r="I212">
        <v>39000</v>
      </c>
      <c r="J212">
        <v>0.87119999999999997</v>
      </c>
      <c r="K212">
        <v>16</v>
      </c>
      <c r="L212">
        <v>1311.9</v>
      </c>
      <c r="M212">
        <v>0.1053</v>
      </c>
      <c r="N212">
        <v>1</v>
      </c>
      <c r="O212">
        <v>0</v>
      </c>
    </row>
    <row r="213" spans="1:15" x14ac:dyDescent="0.25">
      <c r="A213" s="14" t="s">
        <v>271</v>
      </c>
      <c r="B213">
        <v>0.18779999999999999</v>
      </c>
      <c r="C213">
        <v>0.22770000000000001</v>
      </c>
      <c r="D213">
        <v>477</v>
      </c>
      <c r="E213">
        <v>0.78900000000000003</v>
      </c>
      <c r="F213">
        <v>1</v>
      </c>
      <c r="G213" s="14" t="s">
        <v>272</v>
      </c>
      <c r="H213">
        <v>0.1628</v>
      </c>
      <c r="I213">
        <v>19400</v>
      </c>
      <c r="J213">
        <v>0.43559999999999999</v>
      </c>
      <c r="K213">
        <v>10</v>
      </c>
      <c r="L213">
        <v>655</v>
      </c>
      <c r="M213">
        <v>0.1053</v>
      </c>
      <c r="N213">
        <v>1</v>
      </c>
      <c r="O213">
        <v>0</v>
      </c>
    </row>
    <row r="214" spans="1:15" x14ac:dyDescent="0.25">
      <c r="A214" s="14" t="s">
        <v>458</v>
      </c>
      <c r="B214">
        <v>0.39</v>
      </c>
      <c r="C214">
        <v>0.3846</v>
      </c>
      <c r="D214">
        <v>284.19</v>
      </c>
      <c r="E214">
        <v>0.68899999999999995</v>
      </c>
      <c r="F214">
        <v>1</v>
      </c>
      <c r="G214" s="14" t="s">
        <v>209</v>
      </c>
      <c r="H214">
        <v>9.8400000000000001E-2</v>
      </c>
      <c r="I214">
        <v>13848.2297</v>
      </c>
      <c r="J214">
        <v>0.28149999999999997</v>
      </c>
      <c r="K214">
        <v>18</v>
      </c>
      <c r="L214">
        <v>453.57979999999998</v>
      </c>
      <c r="M214">
        <v>9.8400000000000001E-2</v>
      </c>
      <c r="N214">
        <v>1</v>
      </c>
      <c r="O214">
        <v>0</v>
      </c>
    </row>
    <row r="215" spans="1:15" x14ac:dyDescent="0.25">
      <c r="A215" s="14" t="s">
        <v>273</v>
      </c>
      <c r="B215">
        <v>0.191</v>
      </c>
      <c r="C215">
        <v>0.22900000000000001</v>
      </c>
      <c r="D215">
        <v>477</v>
      </c>
      <c r="E215">
        <v>0.88300000000000001</v>
      </c>
      <c r="F215">
        <v>1</v>
      </c>
      <c r="G215" s="14" t="s">
        <v>209</v>
      </c>
      <c r="H215">
        <v>0.12609999999999999</v>
      </c>
      <c r="I215">
        <v>23800</v>
      </c>
      <c r="J215">
        <v>0.46210000000000001</v>
      </c>
      <c r="K215">
        <v>18</v>
      </c>
      <c r="L215">
        <v>747.4</v>
      </c>
      <c r="M215">
        <v>0.12609999999999999</v>
      </c>
      <c r="N215">
        <v>1</v>
      </c>
      <c r="O215">
        <v>0</v>
      </c>
    </row>
    <row r="216" spans="1:15" x14ac:dyDescent="0.25">
      <c r="A216" s="14" t="s">
        <v>274</v>
      </c>
      <c r="B216">
        <v>0.18290000000000001</v>
      </c>
      <c r="C216">
        <v>0.2185</v>
      </c>
      <c r="D216">
        <v>477</v>
      </c>
      <c r="E216">
        <v>0.88300000000000001</v>
      </c>
      <c r="F216">
        <v>1</v>
      </c>
      <c r="G216" s="14" t="s">
        <v>209</v>
      </c>
      <c r="H216">
        <v>0.12609999999999999</v>
      </c>
      <c r="I216">
        <v>23400</v>
      </c>
      <c r="J216">
        <v>0.46210000000000001</v>
      </c>
      <c r="K216">
        <v>18</v>
      </c>
      <c r="L216">
        <v>702</v>
      </c>
      <c r="M216">
        <v>0.12609999999999999</v>
      </c>
      <c r="N216">
        <v>1</v>
      </c>
      <c r="O216">
        <v>0</v>
      </c>
    </row>
    <row r="217" spans="1:15" x14ac:dyDescent="0.25">
      <c r="A217" s="14" t="s">
        <v>275</v>
      </c>
      <c r="B217">
        <v>9.5600000000000004E-2</v>
      </c>
      <c r="C217">
        <v>0.1139</v>
      </c>
      <c r="D217">
        <v>954</v>
      </c>
      <c r="E217">
        <v>1.4450000000000001</v>
      </c>
      <c r="F217">
        <v>1</v>
      </c>
      <c r="G217" s="14" t="s">
        <v>209</v>
      </c>
      <c r="H217">
        <v>0.12609999999999999</v>
      </c>
      <c r="I217">
        <v>47600</v>
      </c>
      <c r="J217">
        <v>0.624</v>
      </c>
      <c r="K217">
        <v>18</v>
      </c>
      <c r="L217">
        <v>1494.2</v>
      </c>
      <c r="M217">
        <v>0.12609999999999999</v>
      </c>
      <c r="N217">
        <v>1</v>
      </c>
      <c r="O217">
        <v>0</v>
      </c>
    </row>
    <row r="218" spans="1:15" x14ac:dyDescent="0.25">
      <c r="A218" s="14" t="s">
        <v>456</v>
      </c>
      <c r="B218">
        <v>0.11899999999999999</v>
      </c>
      <c r="C218">
        <v>0.14199999999999999</v>
      </c>
      <c r="D218">
        <v>795</v>
      </c>
      <c r="E218">
        <v>1.04</v>
      </c>
      <c r="F218">
        <v>1</v>
      </c>
      <c r="G218" s="14" t="s">
        <v>457</v>
      </c>
      <c r="H218">
        <v>0.14860000000000001</v>
      </c>
      <c r="I218">
        <v>16800</v>
      </c>
      <c r="J218">
        <v>0.64159999999999995</v>
      </c>
      <c r="K218">
        <v>18</v>
      </c>
      <c r="L218">
        <v>804.7</v>
      </c>
      <c r="M218">
        <v>0.14860000000000001</v>
      </c>
      <c r="N218">
        <v>1</v>
      </c>
      <c r="O218">
        <v>0</v>
      </c>
    </row>
    <row r="219" spans="1:15" x14ac:dyDescent="0.25">
      <c r="A219" s="14" t="s">
        <v>460</v>
      </c>
      <c r="B219">
        <v>0.107</v>
      </c>
      <c r="C219">
        <v>0.127</v>
      </c>
      <c r="D219">
        <v>874.5</v>
      </c>
      <c r="E219">
        <v>1.1459999999999999</v>
      </c>
      <c r="F219">
        <v>1</v>
      </c>
      <c r="G219" s="14" t="s">
        <v>248</v>
      </c>
      <c r="H219">
        <v>0.1273</v>
      </c>
      <c r="I219">
        <v>31400</v>
      </c>
      <c r="J219">
        <v>0.77659999999999996</v>
      </c>
      <c r="K219">
        <v>24</v>
      </c>
      <c r="L219">
        <v>1126</v>
      </c>
      <c r="M219">
        <v>0.1273</v>
      </c>
      <c r="N219">
        <v>1</v>
      </c>
      <c r="O219">
        <v>0</v>
      </c>
    </row>
    <row r="220" spans="1:15" x14ac:dyDescent="0.25">
      <c r="A220" s="14" t="s">
        <v>262</v>
      </c>
      <c r="B220">
        <v>1.1140000000000001</v>
      </c>
      <c r="C220">
        <v>1.38</v>
      </c>
      <c r="D220">
        <v>80</v>
      </c>
      <c r="E220">
        <v>0.36699999999999999</v>
      </c>
      <c r="F220">
        <v>1</v>
      </c>
      <c r="G220" s="14" t="s">
        <v>263</v>
      </c>
      <c r="H220">
        <v>0.1</v>
      </c>
      <c r="I220">
        <v>5200</v>
      </c>
      <c r="J220">
        <v>8.4699999999999998E-2</v>
      </c>
      <c r="K220">
        <v>8</v>
      </c>
      <c r="L220">
        <v>149</v>
      </c>
      <c r="M220">
        <v>0.16700000000000001</v>
      </c>
      <c r="N220">
        <v>1</v>
      </c>
      <c r="O220">
        <v>0</v>
      </c>
    </row>
    <row r="221" spans="1:15" x14ac:dyDescent="0.25">
      <c r="A221" s="14" t="s">
        <v>293</v>
      </c>
      <c r="B221">
        <v>8.1699999999999995E-2</v>
      </c>
      <c r="C221">
        <v>9999</v>
      </c>
      <c r="D221">
        <v>1192.5</v>
      </c>
      <c r="E221">
        <v>1.266</v>
      </c>
      <c r="F221">
        <v>1</v>
      </c>
      <c r="G221" s="14" t="s">
        <v>241</v>
      </c>
      <c r="H221">
        <v>0.15820000000000001</v>
      </c>
      <c r="I221">
        <v>29500</v>
      </c>
      <c r="J221">
        <v>0.98480000000000001</v>
      </c>
      <c r="K221">
        <v>21</v>
      </c>
      <c r="L221">
        <v>1286</v>
      </c>
      <c r="M221">
        <v>9.3600000000000003E-2</v>
      </c>
      <c r="N221">
        <v>1</v>
      </c>
      <c r="O221">
        <v>0</v>
      </c>
    </row>
    <row r="222" spans="1:15" x14ac:dyDescent="0.25">
      <c r="A222" s="14" t="s">
        <v>342</v>
      </c>
      <c r="B222">
        <v>0.2258</v>
      </c>
      <c r="C222">
        <v>0.27089999999999997</v>
      </c>
      <c r="D222">
        <v>405.1</v>
      </c>
      <c r="E222">
        <v>0.68100000000000005</v>
      </c>
      <c r="F222">
        <v>1</v>
      </c>
      <c r="G222" s="14" t="s">
        <v>327</v>
      </c>
      <c r="H222">
        <v>0.1701</v>
      </c>
      <c r="I222">
        <v>10200</v>
      </c>
      <c r="J222">
        <v>0.3362</v>
      </c>
      <c r="K222">
        <v>9</v>
      </c>
      <c r="L222">
        <v>441</v>
      </c>
      <c r="M222">
        <v>0.152</v>
      </c>
      <c r="N222">
        <v>1</v>
      </c>
      <c r="O222">
        <v>0</v>
      </c>
    </row>
    <row r="223" spans="1:15" x14ac:dyDescent="0.25">
      <c r="A223" s="14" t="s">
        <v>409</v>
      </c>
      <c r="B223">
        <v>8.5900000000000004E-2</v>
      </c>
      <c r="C223">
        <v>0.10199999999999999</v>
      </c>
      <c r="D223">
        <v>1113</v>
      </c>
      <c r="E223">
        <v>1.258</v>
      </c>
      <c r="F223">
        <v>1</v>
      </c>
      <c r="G223" s="14" t="s">
        <v>224</v>
      </c>
      <c r="H223">
        <v>0.1573</v>
      </c>
      <c r="I223">
        <v>29800</v>
      </c>
      <c r="J223">
        <v>0.93500000000000005</v>
      </c>
      <c r="K223">
        <v>21</v>
      </c>
      <c r="L223">
        <v>1255</v>
      </c>
      <c r="M223">
        <v>0.10489999999999999</v>
      </c>
      <c r="N223">
        <v>1</v>
      </c>
      <c r="O223">
        <v>0</v>
      </c>
    </row>
    <row r="224" spans="1:15" x14ac:dyDescent="0.25">
      <c r="A224" s="14" t="s">
        <v>344</v>
      </c>
      <c r="B224">
        <v>0.1061</v>
      </c>
      <c r="C224">
        <v>0.11119999999999999</v>
      </c>
      <c r="D224">
        <v>1017.94</v>
      </c>
      <c r="E224">
        <v>1.2509999999999999</v>
      </c>
      <c r="F224">
        <v>1</v>
      </c>
      <c r="G224" s="14" t="s">
        <v>248</v>
      </c>
      <c r="H224">
        <v>0.13900000000000001</v>
      </c>
      <c r="I224">
        <v>35870.511859999999</v>
      </c>
      <c r="J224">
        <v>0.89749999999999996</v>
      </c>
      <c r="K224">
        <v>24</v>
      </c>
      <c r="L224">
        <v>1344.8807999999999</v>
      </c>
      <c r="M224">
        <v>0.13900000000000001</v>
      </c>
      <c r="N224">
        <v>1</v>
      </c>
      <c r="O224">
        <v>0</v>
      </c>
    </row>
    <row r="225" spans="1:15" x14ac:dyDescent="0.25">
      <c r="A225" s="14" t="s">
        <v>395</v>
      </c>
      <c r="B225">
        <v>0.85780000000000001</v>
      </c>
      <c r="C225">
        <v>0.94469999999999998</v>
      </c>
      <c r="D225">
        <v>128.47999999999999</v>
      </c>
      <c r="E225">
        <v>0.44500000000000001</v>
      </c>
      <c r="F225">
        <v>1</v>
      </c>
      <c r="G225" s="14" t="s">
        <v>331</v>
      </c>
      <c r="H225">
        <v>0.14760000000000001</v>
      </c>
      <c r="I225">
        <v>5126</v>
      </c>
      <c r="J225">
        <v>0.1198</v>
      </c>
      <c r="K225">
        <v>6</v>
      </c>
      <c r="L225">
        <v>180.1</v>
      </c>
      <c r="M225">
        <v>0.14760000000000001</v>
      </c>
      <c r="N225">
        <v>1</v>
      </c>
      <c r="O225">
        <v>0</v>
      </c>
    </row>
    <row r="226" spans="1:15" x14ac:dyDescent="0.25">
      <c r="A226" s="14" t="s">
        <v>589</v>
      </c>
      <c r="B226">
        <v>6.59E-2</v>
      </c>
      <c r="C226">
        <v>7.8399999999999997E-2</v>
      </c>
      <c r="D226">
        <v>1431</v>
      </c>
      <c r="E226">
        <v>1.337</v>
      </c>
      <c r="F226">
        <v>1</v>
      </c>
      <c r="G226" s="14" t="s">
        <v>384</v>
      </c>
      <c r="H226">
        <v>0.19670000000000001</v>
      </c>
      <c r="I226">
        <v>49600</v>
      </c>
      <c r="J226">
        <v>1.2664</v>
      </c>
      <c r="K226">
        <v>17</v>
      </c>
      <c r="L226">
        <v>1836</v>
      </c>
      <c r="M226">
        <v>9.7699999999999995E-2</v>
      </c>
      <c r="N226">
        <v>1</v>
      </c>
      <c r="O226">
        <v>0</v>
      </c>
    </row>
    <row r="227" spans="1:15" x14ac:dyDescent="0.25">
      <c r="A227" s="14" t="s">
        <v>562</v>
      </c>
      <c r="B227">
        <v>6.7299999999999999E-2</v>
      </c>
      <c r="C227">
        <v>9999</v>
      </c>
      <c r="D227">
        <v>1431</v>
      </c>
      <c r="E227">
        <v>1.448</v>
      </c>
      <c r="F227">
        <v>1</v>
      </c>
      <c r="G227" s="14" t="s">
        <v>211</v>
      </c>
      <c r="H227">
        <v>0.16089999999999999</v>
      </c>
      <c r="I227">
        <v>49600</v>
      </c>
      <c r="J227">
        <v>1.2669999999999999</v>
      </c>
      <c r="K227">
        <v>24</v>
      </c>
      <c r="L227">
        <v>1835</v>
      </c>
      <c r="M227">
        <v>9.7699999999999995E-2</v>
      </c>
      <c r="N227">
        <v>1</v>
      </c>
      <c r="O227">
        <v>0</v>
      </c>
    </row>
    <row r="228" spans="1:15" x14ac:dyDescent="0.25">
      <c r="A228" s="14" t="s">
        <v>570</v>
      </c>
      <c r="B228">
        <v>6.1699999999999998E-2</v>
      </c>
      <c r="C228">
        <v>7.2999999999999995E-2</v>
      </c>
      <c r="D228">
        <v>1569</v>
      </c>
      <c r="E228">
        <v>1.3340000000000001</v>
      </c>
      <c r="F228">
        <v>1</v>
      </c>
      <c r="G228" s="14" t="s">
        <v>360</v>
      </c>
      <c r="H228">
        <v>0.218</v>
      </c>
      <c r="I228">
        <v>38200</v>
      </c>
      <c r="J228">
        <v>1.2957000000000001</v>
      </c>
      <c r="K228">
        <v>15</v>
      </c>
      <c r="L228">
        <v>1693</v>
      </c>
      <c r="M228">
        <v>0.1074</v>
      </c>
      <c r="N228">
        <v>1</v>
      </c>
      <c r="O228">
        <v>0</v>
      </c>
    </row>
    <row r="229" spans="1:15" x14ac:dyDescent="0.25">
      <c r="A229" s="14" t="s">
        <v>563</v>
      </c>
      <c r="B229">
        <v>6.5799999999999997E-2</v>
      </c>
      <c r="C229">
        <v>7.7700000000000005E-2</v>
      </c>
      <c r="D229">
        <v>1431</v>
      </c>
      <c r="E229">
        <v>1.4650000000000001</v>
      </c>
      <c r="F229">
        <v>1</v>
      </c>
      <c r="G229" s="14" t="s">
        <v>211</v>
      </c>
      <c r="H229">
        <v>0.1628</v>
      </c>
      <c r="I229">
        <v>47700</v>
      </c>
      <c r="J229">
        <v>1.2669999999999999</v>
      </c>
      <c r="K229">
        <v>24</v>
      </c>
      <c r="L229">
        <v>1766</v>
      </c>
      <c r="M229">
        <v>9.7699999999999995E-2</v>
      </c>
      <c r="N229">
        <v>1</v>
      </c>
      <c r="O229">
        <v>0</v>
      </c>
    </row>
    <row r="230" spans="1:15" x14ac:dyDescent="0.25">
      <c r="A230" s="14" t="s">
        <v>598</v>
      </c>
      <c r="B230">
        <v>0.434</v>
      </c>
      <c r="C230">
        <v>0.61099999999999999</v>
      </c>
      <c r="D230">
        <v>211.6</v>
      </c>
      <c r="E230">
        <v>0.56299999999999994</v>
      </c>
      <c r="F230">
        <v>1</v>
      </c>
      <c r="G230" s="14" t="s">
        <v>331</v>
      </c>
      <c r="H230">
        <v>0.18779999999999999</v>
      </c>
      <c r="I230">
        <v>8350</v>
      </c>
      <c r="J230">
        <v>0.19389999999999999</v>
      </c>
      <c r="K230">
        <v>6</v>
      </c>
      <c r="L230">
        <v>291.10000000000002</v>
      </c>
      <c r="M230">
        <v>0.18779999999999999</v>
      </c>
      <c r="N230">
        <v>1</v>
      </c>
      <c r="O230">
        <v>0</v>
      </c>
    </row>
    <row r="231" spans="1:15" x14ac:dyDescent="0.25">
      <c r="A231" s="14" t="s">
        <v>597</v>
      </c>
      <c r="B231">
        <v>0.41489999999999999</v>
      </c>
      <c r="C231">
        <v>0.4965</v>
      </c>
      <c r="D231">
        <v>211.6</v>
      </c>
      <c r="E231">
        <v>0.56299999999999994</v>
      </c>
      <c r="F231">
        <v>1</v>
      </c>
      <c r="G231" s="14" t="s">
        <v>331</v>
      </c>
      <c r="H231">
        <v>0.18779999999999999</v>
      </c>
      <c r="I231">
        <v>8350</v>
      </c>
      <c r="J231">
        <v>0.19389999999999999</v>
      </c>
      <c r="K231">
        <v>6</v>
      </c>
      <c r="L231">
        <v>276.8</v>
      </c>
      <c r="M231">
        <v>0.18779999999999999</v>
      </c>
      <c r="N231">
        <v>1</v>
      </c>
      <c r="O231">
        <v>0</v>
      </c>
    </row>
    <row r="232" spans="1:15" x14ac:dyDescent="0.25">
      <c r="A232" s="14" t="s">
        <v>319</v>
      </c>
      <c r="B232">
        <v>0.13669999999999999</v>
      </c>
      <c r="C232">
        <v>0.1638</v>
      </c>
      <c r="D232">
        <v>666.6</v>
      </c>
      <c r="E232">
        <v>0.91300000000000003</v>
      </c>
      <c r="F232">
        <v>1</v>
      </c>
      <c r="G232" s="14" t="s">
        <v>219</v>
      </c>
      <c r="H232">
        <v>0.18260000000000001</v>
      </c>
      <c r="I232">
        <v>24000</v>
      </c>
      <c r="J232">
        <v>0.59140000000000004</v>
      </c>
      <c r="K232">
        <v>12</v>
      </c>
      <c r="L232">
        <v>856.3</v>
      </c>
      <c r="M232">
        <v>0.1111</v>
      </c>
      <c r="N232">
        <v>1</v>
      </c>
      <c r="O232">
        <v>0</v>
      </c>
    </row>
    <row r="233" spans="1:15" x14ac:dyDescent="0.25">
      <c r="A233" s="14" t="s">
        <v>292</v>
      </c>
      <c r="B233">
        <v>0.13639999999999999</v>
      </c>
      <c r="C233">
        <v>0.16350000000000001</v>
      </c>
      <c r="D233">
        <v>664.8</v>
      </c>
      <c r="E233">
        <v>0.92700000000000005</v>
      </c>
      <c r="F233">
        <v>1</v>
      </c>
      <c r="G233" s="14" t="s">
        <v>219</v>
      </c>
      <c r="H233">
        <v>0.18229999999999999</v>
      </c>
      <c r="I233">
        <v>26600</v>
      </c>
      <c r="J233">
        <v>0.60719999999999996</v>
      </c>
      <c r="K233">
        <v>12</v>
      </c>
      <c r="L233">
        <v>913.4</v>
      </c>
      <c r="M233">
        <v>0.1244</v>
      </c>
      <c r="N233">
        <v>1</v>
      </c>
      <c r="O233">
        <v>0</v>
      </c>
    </row>
    <row r="234" spans="1:15" x14ac:dyDescent="0.25">
      <c r="A234" s="14" t="s">
        <v>590</v>
      </c>
      <c r="B234">
        <v>0.2586</v>
      </c>
      <c r="C234">
        <v>0.2999</v>
      </c>
      <c r="D234">
        <v>423.2</v>
      </c>
      <c r="E234">
        <v>0.92200000000000004</v>
      </c>
      <c r="F234">
        <v>1</v>
      </c>
      <c r="G234" s="14" t="s">
        <v>331</v>
      </c>
      <c r="H234">
        <v>0.18779999999999999</v>
      </c>
      <c r="I234">
        <v>16700</v>
      </c>
      <c r="J234">
        <v>0.38779999999999998</v>
      </c>
      <c r="K234">
        <v>6</v>
      </c>
      <c r="L234">
        <v>582.1</v>
      </c>
      <c r="M234">
        <v>0.18779999999999999</v>
      </c>
      <c r="N234">
        <v>1</v>
      </c>
      <c r="O234">
        <v>0</v>
      </c>
    </row>
    <row r="235" spans="1:15" x14ac:dyDescent="0.25">
      <c r="A235" s="14" t="s">
        <v>291</v>
      </c>
      <c r="B235">
        <v>0.29620000000000002</v>
      </c>
      <c r="C235">
        <v>0.3543</v>
      </c>
      <c r="D235">
        <v>300</v>
      </c>
      <c r="E235">
        <v>0.68</v>
      </c>
      <c r="F235">
        <v>1</v>
      </c>
      <c r="G235" s="14" t="s">
        <v>236</v>
      </c>
      <c r="H235">
        <v>0.1074</v>
      </c>
      <c r="I235">
        <v>12100</v>
      </c>
      <c r="J235">
        <v>0.27439999999999998</v>
      </c>
      <c r="K235">
        <v>16</v>
      </c>
      <c r="L235">
        <v>392.9</v>
      </c>
      <c r="M235">
        <v>8.3500000000000005E-2</v>
      </c>
      <c r="N235">
        <v>1</v>
      </c>
      <c r="O235">
        <v>0</v>
      </c>
    </row>
    <row r="236" spans="1:15" x14ac:dyDescent="0.25">
      <c r="A236" s="14" t="s">
        <v>308</v>
      </c>
      <c r="B236">
        <v>0.1706</v>
      </c>
      <c r="C236">
        <v>0.20319999999999999</v>
      </c>
      <c r="D236">
        <v>533.6</v>
      </c>
      <c r="E236">
        <v>1.0509999999999999</v>
      </c>
      <c r="F236">
        <v>1</v>
      </c>
      <c r="G236" s="14" t="s">
        <v>236</v>
      </c>
      <c r="H236">
        <v>0.1013</v>
      </c>
      <c r="I236">
        <v>22600</v>
      </c>
      <c r="J236">
        <v>0.48699999999999999</v>
      </c>
      <c r="K236">
        <v>16</v>
      </c>
      <c r="L236">
        <v>734</v>
      </c>
      <c r="M236">
        <v>7.8799999999999995E-2</v>
      </c>
      <c r="N236">
        <v>1</v>
      </c>
      <c r="O236">
        <v>0</v>
      </c>
    </row>
    <row r="237" spans="1:15" x14ac:dyDescent="0.25">
      <c r="A237" s="14" t="s">
        <v>548</v>
      </c>
      <c r="B237">
        <v>1.3680000000000001</v>
      </c>
      <c r="C237">
        <v>1.774</v>
      </c>
      <c r="D237">
        <v>66.36</v>
      </c>
      <c r="E237">
        <v>0.316</v>
      </c>
      <c r="F237">
        <v>1</v>
      </c>
      <c r="G237" s="14" t="s">
        <v>331</v>
      </c>
      <c r="H237">
        <v>0.1052</v>
      </c>
      <c r="I237">
        <v>2850</v>
      </c>
      <c r="J237">
        <v>6.08E-2</v>
      </c>
      <c r="K237">
        <v>6</v>
      </c>
      <c r="L237">
        <v>91.3</v>
      </c>
      <c r="M237">
        <v>0.1052</v>
      </c>
      <c r="N237">
        <v>1</v>
      </c>
      <c r="O237">
        <v>0</v>
      </c>
    </row>
    <row r="238" spans="1:15" x14ac:dyDescent="0.25">
      <c r="A238" s="14" t="s">
        <v>294</v>
      </c>
      <c r="B238">
        <v>7.9399999999999998E-2</v>
      </c>
      <c r="C238">
        <v>9.4500000000000001E-2</v>
      </c>
      <c r="D238">
        <v>1192.5</v>
      </c>
      <c r="E238">
        <v>1.167</v>
      </c>
      <c r="F238">
        <v>1</v>
      </c>
      <c r="G238" s="14" t="s">
        <v>209</v>
      </c>
      <c r="H238">
        <v>0.19939999999999999</v>
      </c>
      <c r="I238">
        <v>29500</v>
      </c>
      <c r="J238">
        <v>0.98480000000000001</v>
      </c>
      <c r="K238">
        <v>14</v>
      </c>
      <c r="L238">
        <v>1286</v>
      </c>
      <c r="M238">
        <v>9.3600000000000003E-2</v>
      </c>
      <c r="N238">
        <v>1</v>
      </c>
      <c r="O238">
        <v>0</v>
      </c>
    </row>
    <row r="239" spans="1:15" x14ac:dyDescent="0.25">
      <c r="A239" s="14" t="s">
        <v>333</v>
      </c>
      <c r="B239">
        <v>6.5799999999999997E-2</v>
      </c>
      <c r="C239">
        <v>7.8E-2</v>
      </c>
      <c r="D239">
        <v>1455.3</v>
      </c>
      <c r="E239">
        <v>1.302</v>
      </c>
      <c r="F239">
        <v>1</v>
      </c>
      <c r="G239" s="14" t="s">
        <v>243</v>
      </c>
      <c r="H239">
        <v>0.2011</v>
      </c>
      <c r="I239">
        <v>39200</v>
      </c>
      <c r="J239">
        <v>1.2222</v>
      </c>
      <c r="K239">
        <v>16</v>
      </c>
      <c r="L239">
        <v>1640</v>
      </c>
      <c r="M239">
        <v>0.12</v>
      </c>
      <c r="N239">
        <v>1</v>
      </c>
      <c r="O239">
        <v>0</v>
      </c>
    </row>
    <row r="240" spans="1:15" x14ac:dyDescent="0.25">
      <c r="A240" s="14" t="s">
        <v>328</v>
      </c>
      <c r="B240">
        <v>6.5799999999999997E-2</v>
      </c>
      <c r="C240">
        <v>7.8200000000000006E-2</v>
      </c>
      <c r="D240">
        <v>1433.6</v>
      </c>
      <c r="E240">
        <v>1.34</v>
      </c>
      <c r="F240">
        <v>1</v>
      </c>
      <c r="G240" s="14" t="s">
        <v>269</v>
      </c>
      <c r="H240">
        <v>0.19170000000000001</v>
      </c>
      <c r="I240">
        <v>49700</v>
      </c>
      <c r="J240">
        <v>1.2677</v>
      </c>
      <c r="K240">
        <v>17</v>
      </c>
      <c r="L240">
        <v>1840</v>
      </c>
      <c r="M240">
        <v>9.7799999999999998E-2</v>
      </c>
      <c r="N240">
        <v>1</v>
      </c>
      <c r="O240">
        <v>0</v>
      </c>
    </row>
    <row r="241" spans="1:15" x14ac:dyDescent="0.25">
      <c r="A241" s="14" t="s">
        <v>329</v>
      </c>
      <c r="B241">
        <v>0.19900000000000001</v>
      </c>
      <c r="C241">
        <v>0.1963</v>
      </c>
      <c r="D241">
        <v>556.53</v>
      </c>
      <c r="E241">
        <v>0.96499999999999997</v>
      </c>
      <c r="F241">
        <v>1</v>
      </c>
      <c r="G241" s="14" t="s">
        <v>209</v>
      </c>
      <c r="H241">
        <v>0.13780000000000001</v>
      </c>
      <c r="I241">
        <v>26077.835139999999</v>
      </c>
      <c r="J241">
        <v>0.55179999999999996</v>
      </c>
      <c r="K241">
        <v>18</v>
      </c>
      <c r="L241">
        <v>887.00040000000001</v>
      </c>
      <c r="M241">
        <v>0.13780000000000001</v>
      </c>
      <c r="N241">
        <v>1</v>
      </c>
      <c r="O241">
        <v>0</v>
      </c>
    </row>
    <row r="242" spans="1:15" x14ac:dyDescent="0.25">
      <c r="A242" s="14" t="s">
        <v>407</v>
      </c>
      <c r="B242">
        <v>4.65E-2</v>
      </c>
      <c r="C242">
        <v>5.4399999999999997E-2</v>
      </c>
      <c r="D242">
        <v>2156</v>
      </c>
      <c r="E242">
        <v>1.6080000000000001</v>
      </c>
      <c r="F242">
        <v>1</v>
      </c>
      <c r="G242" s="14" t="s">
        <v>408</v>
      </c>
      <c r="H242">
        <v>0.18360000000000001</v>
      </c>
      <c r="I242">
        <v>61100</v>
      </c>
      <c r="J242">
        <v>1.8321000000000001</v>
      </c>
      <c r="K242">
        <v>22</v>
      </c>
      <c r="L242">
        <v>2515</v>
      </c>
      <c r="M242">
        <v>9.6100000000000005E-2</v>
      </c>
      <c r="N242">
        <v>1</v>
      </c>
      <c r="O242">
        <v>0</v>
      </c>
    </row>
    <row r="243" spans="1:15" x14ac:dyDescent="0.25">
      <c r="A243" s="14" t="s">
        <v>330</v>
      </c>
      <c r="B243">
        <v>0.89939999999999998</v>
      </c>
      <c r="C243">
        <v>1.0235000000000001</v>
      </c>
      <c r="D243">
        <v>122.75</v>
      </c>
      <c r="E243">
        <v>0.432</v>
      </c>
      <c r="F243">
        <v>1</v>
      </c>
      <c r="G243" s="14" t="s">
        <v>331</v>
      </c>
      <c r="H243">
        <v>0.14410000000000001</v>
      </c>
      <c r="I243">
        <v>4860</v>
      </c>
      <c r="J243">
        <v>0.114</v>
      </c>
      <c r="K243">
        <v>6</v>
      </c>
      <c r="L243">
        <v>171</v>
      </c>
      <c r="M243">
        <v>0.14410000000000001</v>
      </c>
      <c r="N243">
        <v>1</v>
      </c>
      <c r="O243">
        <v>0</v>
      </c>
    </row>
    <row r="244" spans="1:15" x14ac:dyDescent="0.25">
      <c r="A244" s="14" t="s">
        <v>352</v>
      </c>
      <c r="B244">
        <v>9.06E-2</v>
      </c>
      <c r="C244">
        <v>0.1081</v>
      </c>
      <c r="D244">
        <v>1033.5</v>
      </c>
      <c r="E244">
        <v>1.1020000000000001</v>
      </c>
      <c r="F244">
        <v>1</v>
      </c>
      <c r="G244" s="14" t="s">
        <v>228</v>
      </c>
      <c r="H244">
        <v>0.1797</v>
      </c>
      <c r="I244">
        <v>28100</v>
      </c>
      <c r="J244">
        <v>0.86729999999999996</v>
      </c>
      <c r="K244">
        <v>14</v>
      </c>
      <c r="L244">
        <v>1165</v>
      </c>
      <c r="M244">
        <v>0.10100000000000001</v>
      </c>
      <c r="N244">
        <v>1</v>
      </c>
      <c r="O244">
        <v>0</v>
      </c>
    </row>
    <row r="245" spans="1:15" x14ac:dyDescent="0.25">
      <c r="A245" s="14" t="s">
        <v>332</v>
      </c>
      <c r="B245">
        <v>0.78700000000000003</v>
      </c>
      <c r="C245">
        <v>1.179</v>
      </c>
      <c r="D245">
        <v>110.8</v>
      </c>
      <c r="E245">
        <v>0.48</v>
      </c>
      <c r="F245">
        <v>1</v>
      </c>
      <c r="G245" s="14" t="s">
        <v>232</v>
      </c>
      <c r="H245">
        <v>9.6100000000000005E-2</v>
      </c>
      <c r="I245">
        <v>11300</v>
      </c>
      <c r="J245">
        <v>0.13780000000000001</v>
      </c>
      <c r="K245">
        <v>12</v>
      </c>
      <c r="L245">
        <v>276.60000000000002</v>
      </c>
      <c r="M245">
        <v>9.6100000000000005E-2</v>
      </c>
      <c r="N245">
        <v>1</v>
      </c>
      <c r="O245">
        <v>0</v>
      </c>
    </row>
    <row r="246" spans="1:15" x14ac:dyDescent="0.25">
      <c r="A246" s="14" t="s">
        <v>486</v>
      </c>
      <c r="B246">
        <v>4.6399999999999997E-2</v>
      </c>
      <c r="C246">
        <v>5.4300000000000001E-2</v>
      </c>
      <c r="D246">
        <v>2153.8000000000002</v>
      </c>
      <c r="E246">
        <v>1.6020000000000001</v>
      </c>
      <c r="F246">
        <v>1</v>
      </c>
      <c r="G246" s="14" t="s">
        <v>408</v>
      </c>
      <c r="H246">
        <v>0.18340000000000001</v>
      </c>
      <c r="I246">
        <v>61100</v>
      </c>
      <c r="J246">
        <v>1.829</v>
      </c>
      <c r="K246">
        <v>22</v>
      </c>
      <c r="L246">
        <v>2498</v>
      </c>
      <c r="M246">
        <v>9.6100000000000005E-2</v>
      </c>
      <c r="N246">
        <v>1</v>
      </c>
      <c r="O246">
        <v>0</v>
      </c>
    </row>
    <row r="247" spans="1:15" x14ac:dyDescent="0.25">
      <c r="A247" s="14" t="s">
        <v>334</v>
      </c>
      <c r="B247">
        <v>0.159</v>
      </c>
      <c r="C247">
        <v>0.19070000000000001</v>
      </c>
      <c r="D247">
        <v>571.70000000000005</v>
      </c>
      <c r="E247">
        <v>0.84599999999999997</v>
      </c>
      <c r="F247">
        <v>1</v>
      </c>
      <c r="G247" s="14" t="s">
        <v>272</v>
      </c>
      <c r="H247">
        <v>0.1782</v>
      </c>
      <c r="I247">
        <v>20700</v>
      </c>
      <c r="J247">
        <v>0.50739999999999996</v>
      </c>
      <c r="K247">
        <v>10</v>
      </c>
      <c r="L247">
        <v>734.7</v>
      </c>
      <c r="M247">
        <v>0.10299999999999999</v>
      </c>
      <c r="N247">
        <v>1</v>
      </c>
      <c r="O247">
        <v>0</v>
      </c>
    </row>
    <row r="248" spans="1:15" x14ac:dyDescent="0.25">
      <c r="A248" s="14" t="s">
        <v>420</v>
      </c>
      <c r="B248">
        <v>7.5899999999999995E-2</v>
      </c>
      <c r="C248">
        <v>9999</v>
      </c>
      <c r="D248">
        <v>1272</v>
      </c>
      <c r="E248">
        <v>1.323</v>
      </c>
      <c r="F248">
        <v>1</v>
      </c>
      <c r="G248" s="14" t="s">
        <v>224</v>
      </c>
      <c r="H248">
        <v>0.1653</v>
      </c>
      <c r="I248">
        <v>34600</v>
      </c>
      <c r="J248">
        <v>1.0680000000000001</v>
      </c>
      <c r="K248">
        <v>21</v>
      </c>
      <c r="L248">
        <v>1433</v>
      </c>
      <c r="M248">
        <v>0.11210000000000001</v>
      </c>
      <c r="N248">
        <v>1</v>
      </c>
      <c r="O248">
        <v>0</v>
      </c>
    </row>
    <row r="249" spans="1:15" x14ac:dyDescent="0.25">
      <c r="A249" s="14" t="s">
        <v>592</v>
      </c>
      <c r="B249">
        <v>6.9000000000000006E-2</v>
      </c>
      <c r="C249">
        <v>9999</v>
      </c>
      <c r="D249">
        <v>1431</v>
      </c>
      <c r="E249">
        <v>1.381</v>
      </c>
      <c r="F249">
        <v>1</v>
      </c>
      <c r="G249" s="14" t="s">
        <v>241</v>
      </c>
      <c r="H249">
        <v>0.1726</v>
      </c>
      <c r="I249">
        <v>35300</v>
      </c>
      <c r="J249">
        <v>1.179</v>
      </c>
      <c r="K249">
        <v>21</v>
      </c>
      <c r="L249">
        <v>1544</v>
      </c>
      <c r="M249">
        <v>0.10249999999999999</v>
      </c>
      <c r="N249">
        <v>1</v>
      </c>
      <c r="O249">
        <v>0</v>
      </c>
    </row>
    <row r="250" spans="1:15" x14ac:dyDescent="0.25">
      <c r="A250" s="14" t="s">
        <v>403</v>
      </c>
      <c r="B250">
        <v>7.4499999999999997E-2</v>
      </c>
      <c r="C250">
        <v>8.8499999999999995E-2</v>
      </c>
      <c r="D250">
        <v>1272</v>
      </c>
      <c r="E250">
        <v>1.22</v>
      </c>
      <c r="F250">
        <v>1</v>
      </c>
      <c r="G250" s="14" t="s">
        <v>349</v>
      </c>
      <c r="H250">
        <v>0.19059999999999999</v>
      </c>
      <c r="I250">
        <v>34600</v>
      </c>
      <c r="J250">
        <v>1.0681</v>
      </c>
      <c r="K250">
        <v>16</v>
      </c>
      <c r="L250">
        <v>1433</v>
      </c>
      <c r="M250">
        <v>0.11210000000000001</v>
      </c>
      <c r="N250">
        <v>1</v>
      </c>
      <c r="O250">
        <v>0</v>
      </c>
    </row>
    <row r="251" spans="1:15" x14ac:dyDescent="0.25">
      <c r="A251" s="14" t="s">
        <v>599</v>
      </c>
      <c r="B251">
        <v>6.1699999999999998E-2</v>
      </c>
      <c r="C251">
        <v>7.3099999999999998E-2</v>
      </c>
      <c r="D251">
        <v>1557.4</v>
      </c>
      <c r="E251">
        <v>1.345</v>
      </c>
      <c r="F251">
        <v>1</v>
      </c>
      <c r="G251" s="14" t="s">
        <v>243</v>
      </c>
      <c r="H251">
        <v>0.20799999999999999</v>
      </c>
      <c r="I251">
        <v>41900</v>
      </c>
      <c r="J251">
        <v>1.3079000000000001</v>
      </c>
      <c r="K251">
        <v>16</v>
      </c>
      <c r="L251">
        <v>1755</v>
      </c>
      <c r="M251">
        <v>0.1241</v>
      </c>
      <c r="N251">
        <v>1</v>
      </c>
      <c r="O251">
        <v>0</v>
      </c>
    </row>
    <row r="252" spans="1:15" x14ac:dyDescent="0.25">
      <c r="A252" s="14" t="s">
        <v>252</v>
      </c>
      <c r="B252">
        <v>9.8900000000000002E-2</v>
      </c>
      <c r="C252">
        <v>0.1174</v>
      </c>
      <c r="D252">
        <v>954</v>
      </c>
      <c r="E252">
        <v>1.333</v>
      </c>
      <c r="F252">
        <v>1</v>
      </c>
      <c r="G252" s="14" t="s">
        <v>213</v>
      </c>
      <c r="H252">
        <v>0.1628</v>
      </c>
      <c r="I252">
        <v>23600</v>
      </c>
      <c r="J252">
        <v>0.79079999999999995</v>
      </c>
      <c r="K252">
        <v>12</v>
      </c>
      <c r="L252">
        <v>1035.7</v>
      </c>
      <c r="M252">
        <v>0.1628</v>
      </c>
      <c r="N252">
        <v>1</v>
      </c>
      <c r="O252">
        <v>0</v>
      </c>
    </row>
    <row r="253" spans="1:15" x14ac:dyDescent="0.25">
      <c r="A253" s="14" t="s">
        <v>400</v>
      </c>
      <c r="B253">
        <v>7.5899999999999995E-2</v>
      </c>
      <c r="C253">
        <v>8.9800000000000005E-2</v>
      </c>
      <c r="D253">
        <v>1272</v>
      </c>
      <c r="E253">
        <v>1.345</v>
      </c>
      <c r="F253">
        <v>1</v>
      </c>
      <c r="G253" s="14" t="s">
        <v>224</v>
      </c>
      <c r="H253">
        <v>0.1681</v>
      </c>
      <c r="I253">
        <v>34100</v>
      </c>
      <c r="J253">
        <v>1.0680000000000001</v>
      </c>
      <c r="K253">
        <v>21</v>
      </c>
      <c r="L253">
        <v>1434</v>
      </c>
      <c r="M253">
        <v>0.11210000000000001</v>
      </c>
      <c r="N253">
        <v>1</v>
      </c>
      <c r="O253">
        <v>0</v>
      </c>
    </row>
    <row r="254" spans="1:15" x14ac:dyDescent="0.25">
      <c r="A254" s="14" t="s">
        <v>595</v>
      </c>
      <c r="B254">
        <v>9.3899999999999997E-2</v>
      </c>
      <c r="C254">
        <v>0.1014</v>
      </c>
      <c r="D254">
        <v>1150.56</v>
      </c>
      <c r="E254">
        <v>1.331</v>
      </c>
      <c r="F254">
        <v>1</v>
      </c>
      <c r="G254" s="14" t="s">
        <v>211</v>
      </c>
      <c r="H254">
        <v>0.14760000000000001</v>
      </c>
      <c r="I254">
        <v>39791.179490000002</v>
      </c>
      <c r="J254">
        <v>1.0410999999999999</v>
      </c>
      <c r="K254">
        <v>24</v>
      </c>
      <c r="L254">
        <v>1511.9324999999999</v>
      </c>
      <c r="M254">
        <v>8.8599999999999998E-2</v>
      </c>
      <c r="N254">
        <v>1</v>
      </c>
      <c r="O254">
        <v>0</v>
      </c>
    </row>
    <row r="255" spans="1:15" x14ac:dyDescent="0.25">
      <c r="A255" s="14" t="s">
        <v>394</v>
      </c>
      <c r="B255">
        <v>0.1024</v>
      </c>
      <c r="C255">
        <v>9999</v>
      </c>
      <c r="D255">
        <v>900</v>
      </c>
      <c r="E255">
        <v>1.212</v>
      </c>
      <c r="F255">
        <v>1</v>
      </c>
      <c r="G255" s="14" t="s">
        <v>209</v>
      </c>
      <c r="H255">
        <v>0.17319999999999999</v>
      </c>
      <c r="I255">
        <v>43300</v>
      </c>
      <c r="J255">
        <v>0.87109999999999999</v>
      </c>
      <c r="K255">
        <v>18</v>
      </c>
      <c r="L255">
        <v>1410</v>
      </c>
      <c r="M255">
        <v>0.17319999999999999</v>
      </c>
      <c r="N255">
        <v>1</v>
      </c>
      <c r="O255">
        <v>0</v>
      </c>
    </row>
    <row r="256" spans="1:15" x14ac:dyDescent="0.25">
      <c r="A256" s="14" t="s">
        <v>350</v>
      </c>
      <c r="B256">
        <v>0.12139999999999999</v>
      </c>
      <c r="C256">
        <v>0.14510000000000001</v>
      </c>
      <c r="D256">
        <v>768.9</v>
      </c>
      <c r="E256">
        <v>0.93</v>
      </c>
      <c r="F256">
        <v>1</v>
      </c>
      <c r="G256" s="14" t="s">
        <v>351</v>
      </c>
      <c r="H256">
        <v>0.16880000000000001</v>
      </c>
      <c r="I256">
        <v>16400</v>
      </c>
      <c r="J256">
        <v>0.622</v>
      </c>
      <c r="K256">
        <v>13</v>
      </c>
      <c r="L256">
        <v>781.9</v>
      </c>
      <c r="M256">
        <v>0.152</v>
      </c>
      <c r="N256">
        <v>1</v>
      </c>
      <c r="O256">
        <v>0</v>
      </c>
    </row>
    <row r="257" spans="1:15" x14ac:dyDescent="0.25">
      <c r="A257" s="14" t="s">
        <v>401</v>
      </c>
      <c r="B257">
        <v>7.4899999999999994E-2</v>
      </c>
      <c r="C257">
        <v>8.8599999999999998E-2</v>
      </c>
      <c r="D257">
        <v>1272</v>
      </c>
      <c r="E257">
        <v>1.345</v>
      </c>
      <c r="F257">
        <v>1</v>
      </c>
      <c r="G257" s="14" t="s">
        <v>224</v>
      </c>
      <c r="H257">
        <v>0.1681</v>
      </c>
      <c r="I257">
        <v>33400</v>
      </c>
      <c r="J257">
        <v>1.0680000000000001</v>
      </c>
      <c r="K257">
        <v>21</v>
      </c>
      <c r="L257">
        <v>1398</v>
      </c>
      <c r="M257">
        <v>0.11210000000000001</v>
      </c>
      <c r="N257">
        <v>1</v>
      </c>
      <c r="O257">
        <v>0</v>
      </c>
    </row>
    <row r="258" spans="1:15" x14ac:dyDescent="0.25">
      <c r="A258" s="14" t="s">
        <v>576</v>
      </c>
      <c r="B258">
        <v>7.3599999999999999E-2</v>
      </c>
      <c r="C258">
        <v>8.7599999999999997E-2</v>
      </c>
      <c r="D258">
        <v>1272</v>
      </c>
      <c r="E258">
        <v>1.264</v>
      </c>
      <c r="F258">
        <v>1</v>
      </c>
      <c r="G258" s="14" t="s">
        <v>269</v>
      </c>
      <c r="H258">
        <v>0.18060000000000001</v>
      </c>
      <c r="I258">
        <v>44100</v>
      </c>
      <c r="J258">
        <v>1.1255999999999999</v>
      </c>
      <c r="K258">
        <v>17</v>
      </c>
      <c r="L258">
        <v>1632</v>
      </c>
      <c r="M258">
        <v>9.2100000000000001E-2</v>
      </c>
      <c r="N258">
        <v>1</v>
      </c>
      <c r="O258">
        <v>0</v>
      </c>
    </row>
    <row r="259" spans="1:15" x14ac:dyDescent="0.25">
      <c r="A259" s="14" t="s">
        <v>594</v>
      </c>
      <c r="B259">
        <v>0.85799999999999998</v>
      </c>
      <c r="C259">
        <v>1.264</v>
      </c>
      <c r="D259">
        <v>101.8</v>
      </c>
      <c r="E259">
        <v>0.46100000000000002</v>
      </c>
      <c r="F259">
        <v>1</v>
      </c>
      <c r="G259" s="14" t="s">
        <v>232</v>
      </c>
      <c r="H259">
        <v>9.2100000000000001E-2</v>
      </c>
      <c r="I259">
        <v>10400</v>
      </c>
      <c r="J259">
        <v>0.1265</v>
      </c>
      <c r="K259">
        <v>12</v>
      </c>
      <c r="L259">
        <v>254.1</v>
      </c>
      <c r="M259">
        <v>9.2100000000000001E-2</v>
      </c>
      <c r="N259">
        <v>1</v>
      </c>
      <c r="O259">
        <v>0</v>
      </c>
    </row>
    <row r="260" spans="1:15" x14ac:dyDescent="0.25">
      <c r="A260" s="14" t="s">
        <v>288</v>
      </c>
      <c r="B260">
        <v>0.1658</v>
      </c>
      <c r="C260">
        <v>0.19800000000000001</v>
      </c>
      <c r="D260">
        <v>556.5</v>
      </c>
      <c r="E260">
        <v>0.879</v>
      </c>
      <c r="F260">
        <v>1</v>
      </c>
      <c r="G260" s="14" t="s">
        <v>213</v>
      </c>
      <c r="H260">
        <v>0.17580000000000001</v>
      </c>
      <c r="I260">
        <v>13200</v>
      </c>
      <c r="J260">
        <v>0.4612</v>
      </c>
      <c r="K260">
        <v>12</v>
      </c>
      <c r="L260">
        <v>591.6</v>
      </c>
      <c r="M260">
        <v>0.17580000000000001</v>
      </c>
      <c r="N260">
        <v>1</v>
      </c>
      <c r="O260">
        <v>0</v>
      </c>
    </row>
    <row r="261" spans="1:15" x14ac:dyDescent="0.25">
      <c r="A261" s="14" t="s">
        <v>335</v>
      </c>
      <c r="B261">
        <v>0.16800000000000001</v>
      </c>
      <c r="C261">
        <v>0.2</v>
      </c>
      <c r="D261">
        <v>556.5</v>
      </c>
      <c r="E261">
        <v>0.879</v>
      </c>
      <c r="F261">
        <v>1</v>
      </c>
      <c r="G261" s="14" t="s">
        <v>213</v>
      </c>
      <c r="H261">
        <v>0.17580000000000001</v>
      </c>
      <c r="I261">
        <v>13700</v>
      </c>
      <c r="J261">
        <v>0.4612</v>
      </c>
      <c r="K261">
        <v>12</v>
      </c>
      <c r="L261">
        <v>604.1</v>
      </c>
      <c r="M261">
        <v>0.17580000000000001</v>
      </c>
      <c r="N261">
        <v>1</v>
      </c>
      <c r="O261">
        <v>0</v>
      </c>
    </row>
    <row r="262" spans="1:15" x14ac:dyDescent="0.25">
      <c r="A262" s="14" t="s">
        <v>577</v>
      </c>
      <c r="B262">
        <v>0.309</v>
      </c>
      <c r="C262">
        <v>9999</v>
      </c>
      <c r="D262">
        <v>300</v>
      </c>
      <c r="E262">
        <v>0.64600000000000002</v>
      </c>
      <c r="F262">
        <v>1</v>
      </c>
      <c r="G262" s="14" t="s">
        <v>213</v>
      </c>
      <c r="H262">
        <v>0.12909999999999999</v>
      </c>
      <c r="I262">
        <v>7700</v>
      </c>
      <c r="J262">
        <v>0.248</v>
      </c>
      <c r="K262">
        <v>12</v>
      </c>
      <c r="L262">
        <v>326</v>
      </c>
      <c r="M262">
        <v>0.12909999999999999</v>
      </c>
      <c r="N262">
        <v>1</v>
      </c>
      <c r="O262">
        <v>0</v>
      </c>
    </row>
    <row r="263" spans="1:15" x14ac:dyDescent="0.25">
      <c r="A263" s="14" t="s">
        <v>340</v>
      </c>
      <c r="B263">
        <v>0.25879999999999997</v>
      </c>
      <c r="C263">
        <v>0.30940000000000001</v>
      </c>
      <c r="D263">
        <v>336.4</v>
      </c>
      <c r="E263">
        <v>0.74099999999999999</v>
      </c>
      <c r="F263">
        <v>1</v>
      </c>
      <c r="G263" s="14" t="s">
        <v>209</v>
      </c>
      <c r="H263">
        <v>0.10589999999999999</v>
      </c>
      <c r="I263">
        <v>17300</v>
      </c>
      <c r="J263">
        <v>0.32590000000000002</v>
      </c>
      <c r="K263">
        <v>18</v>
      </c>
      <c r="L263">
        <v>495.1</v>
      </c>
      <c r="M263">
        <v>0.10589999999999999</v>
      </c>
      <c r="N263">
        <v>1</v>
      </c>
      <c r="O263">
        <v>0</v>
      </c>
    </row>
    <row r="264" spans="1:15" x14ac:dyDescent="0.25">
      <c r="A264" s="14" t="s">
        <v>339</v>
      </c>
      <c r="B264">
        <v>9.2200000000000004E-2</v>
      </c>
      <c r="C264">
        <v>0.11</v>
      </c>
      <c r="D264">
        <v>1033.5</v>
      </c>
      <c r="E264">
        <v>1.212</v>
      </c>
      <c r="F264">
        <v>1</v>
      </c>
      <c r="G264" s="14" t="s">
        <v>224</v>
      </c>
      <c r="H264">
        <v>0.1515</v>
      </c>
      <c r="I264">
        <v>27700</v>
      </c>
      <c r="J264">
        <v>0.86729999999999996</v>
      </c>
      <c r="K264">
        <v>21</v>
      </c>
      <c r="L264">
        <v>1164</v>
      </c>
      <c r="M264">
        <v>0.10100000000000001</v>
      </c>
      <c r="N264">
        <v>1</v>
      </c>
      <c r="O264">
        <v>0</v>
      </c>
    </row>
    <row r="265" spans="1:15" x14ac:dyDescent="0.25">
      <c r="A265" s="14" t="s">
        <v>569</v>
      </c>
      <c r="B265">
        <v>6.7299999999999999E-2</v>
      </c>
      <c r="C265">
        <v>7.9600000000000004E-2</v>
      </c>
      <c r="D265">
        <v>1431</v>
      </c>
      <c r="E265">
        <v>1.4650000000000001</v>
      </c>
      <c r="F265">
        <v>1</v>
      </c>
      <c r="G265" s="14" t="s">
        <v>211</v>
      </c>
      <c r="H265">
        <v>0.1628</v>
      </c>
      <c r="I265">
        <v>49100</v>
      </c>
      <c r="J265">
        <v>1.2669999999999999</v>
      </c>
      <c r="K265">
        <v>24</v>
      </c>
      <c r="L265">
        <v>1840</v>
      </c>
      <c r="M265">
        <v>9.7699999999999995E-2</v>
      </c>
      <c r="N265">
        <v>1</v>
      </c>
      <c r="O265">
        <v>0</v>
      </c>
    </row>
    <row r="266" spans="1:15" x14ac:dyDescent="0.25">
      <c r="A266" s="14" t="s">
        <v>397</v>
      </c>
      <c r="B266">
        <v>1.3411999999999999</v>
      </c>
      <c r="C266">
        <v>1.4371</v>
      </c>
      <c r="D266">
        <v>82.49</v>
      </c>
      <c r="E266">
        <v>0.35399999999999998</v>
      </c>
      <c r="F266">
        <v>1</v>
      </c>
      <c r="G266" s="14" t="s">
        <v>331</v>
      </c>
      <c r="H266">
        <v>0.1181</v>
      </c>
      <c r="I266">
        <v>3260</v>
      </c>
      <c r="J266">
        <v>7.6700000000000004E-2</v>
      </c>
      <c r="K266">
        <v>6</v>
      </c>
      <c r="L266">
        <v>114.9</v>
      </c>
      <c r="M266">
        <v>0.1181</v>
      </c>
      <c r="N266">
        <v>1</v>
      </c>
      <c r="O266">
        <v>0</v>
      </c>
    </row>
    <row r="267" spans="1:15" x14ac:dyDescent="0.25">
      <c r="A267" s="14" t="s">
        <v>580</v>
      </c>
      <c r="B267">
        <v>0.10009999999999999</v>
      </c>
      <c r="C267">
        <v>9999</v>
      </c>
      <c r="D267">
        <v>954</v>
      </c>
      <c r="E267">
        <v>1.0880000000000001</v>
      </c>
      <c r="F267">
        <v>1</v>
      </c>
      <c r="G267" s="14" t="s">
        <v>241</v>
      </c>
      <c r="H267">
        <v>0.21779999999999999</v>
      </c>
      <c r="I267">
        <v>23700</v>
      </c>
      <c r="J267">
        <v>0.78769999999999996</v>
      </c>
      <c r="K267">
        <v>13</v>
      </c>
      <c r="L267">
        <v>1027</v>
      </c>
      <c r="M267">
        <v>8.3599999999999994E-2</v>
      </c>
      <c r="N267">
        <v>1</v>
      </c>
      <c r="O267">
        <v>0</v>
      </c>
    </row>
    <row r="268" spans="1:15" x14ac:dyDescent="0.25">
      <c r="A268" s="14" t="s">
        <v>573</v>
      </c>
      <c r="B268">
        <v>7.51E-2</v>
      </c>
      <c r="C268">
        <v>9999</v>
      </c>
      <c r="D268">
        <v>1272</v>
      </c>
      <c r="E268">
        <v>1.3779999999999999</v>
      </c>
      <c r="F268">
        <v>1</v>
      </c>
      <c r="G268" s="14" t="s">
        <v>211</v>
      </c>
      <c r="H268">
        <v>0.17230000000000001</v>
      </c>
      <c r="I268">
        <v>44100</v>
      </c>
      <c r="J268">
        <v>1.1259999999999999</v>
      </c>
      <c r="K268">
        <v>21</v>
      </c>
      <c r="L268">
        <v>1632</v>
      </c>
      <c r="M268">
        <v>9.2100000000000001E-2</v>
      </c>
      <c r="N268">
        <v>1</v>
      </c>
      <c r="O268">
        <v>0</v>
      </c>
    </row>
    <row r="269" spans="1:15" x14ac:dyDescent="0.25">
      <c r="A269" s="14" t="s">
        <v>389</v>
      </c>
      <c r="B269">
        <v>4.7699999999999999E-2</v>
      </c>
      <c r="C269">
        <v>5.5500000000000001E-2</v>
      </c>
      <c r="D269">
        <v>2156</v>
      </c>
      <c r="E269">
        <v>1.762</v>
      </c>
      <c r="F269">
        <v>1</v>
      </c>
      <c r="G269" s="14" t="s">
        <v>380</v>
      </c>
      <c r="H269">
        <v>0.16020000000000001</v>
      </c>
      <c r="I269">
        <v>60300</v>
      </c>
      <c r="J269">
        <v>1.8309</v>
      </c>
      <c r="K269">
        <v>30</v>
      </c>
      <c r="L269">
        <v>2511</v>
      </c>
      <c r="M269">
        <v>9.6100000000000005E-2</v>
      </c>
      <c r="N269">
        <v>1</v>
      </c>
      <c r="O269">
        <v>0</v>
      </c>
    </row>
    <row r="270" spans="1:15" x14ac:dyDescent="0.25">
      <c r="A270" s="14" t="s">
        <v>398</v>
      </c>
      <c r="B270">
        <v>0.21690000000000001</v>
      </c>
      <c r="C270">
        <v>0.2205</v>
      </c>
      <c r="D270">
        <v>510.15</v>
      </c>
      <c r="E270">
        <v>0.92400000000000004</v>
      </c>
      <c r="F270">
        <v>1</v>
      </c>
      <c r="G270" s="14" t="s">
        <v>209</v>
      </c>
      <c r="H270">
        <v>0.13189999999999999</v>
      </c>
      <c r="I270">
        <v>24953.790529999998</v>
      </c>
      <c r="J270">
        <v>0.50629999999999997</v>
      </c>
      <c r="K270">
        <v>18</v>
      </c>
      <c r="L270">
        <v>818.79539999999997</v>
      </c>
      <c r="M270">
        <v>0.13189999999999999</v>
      </c>
      <c r="N270">
        <v>1</v>
      </c>
      <c r="O270">
        <v>0</v>
      </c>
    </row>
    <row r="271" spans="1:15" x14ac:dyDescent="0.25">
      <c r="A271" s="14" t="s">
        <v>566</v>
      </c>
      <c r="B271">
        <v>7.51E-2</v>
      </c>
      <c r="C271">
        <v>8.8999999999999996E-2</v>
      </c>
      <c r="D271">
        <v>1272</v>
      </c>
      <c r="E271">
        <v>1.3819999999999999</v>
      </c>
      <c r="F271">
        <v>1</v>
      </c>
      <c r="G271" s="14" t="s">
        <v>211</v>
      </c>
      <c r="H271">
        <v>0.1535</v>
      </c>
      <c r="I271">
        <v>43600</v>
      </c>
      <c r="J271">
        <v>1.1259999999999999</v>
      </c>
      <c r="K271">
        <v>24</v>
      </c>
      <c r="L271">
        <v>1635</v>
      </c>
      <c r="M271">
        <v>9.2100000000000001E-2</v>
      </c>
      <c r="N271">
        <v>1</v>
      </c>
      <c r="O271">
        <v>0</v>
      </c>
    </row>
    <row r="272" spans="1:15" x14ac:dyDescent="0.25">
      <c r="A272" s="14" t="s">
        <v>338</v>
      </c>
      <c r="B272">
        <v>9.0899999999999995E-2</v>
      </c>
      <c r="C272">
        <v>0.1079</v>
      </c>
      <c r="D272">
        <v>1033.5</v>
      </c>
      <c r="E272">
        <v>1.212</v>
      </c>
      <c r="F272">
        <v>1</v>
      </c>
      <c r="G272" s="14" t="s">
        <v>224</v>
      </c>
      <c r="H272">
        <v>0.1515</v>
      </c>
      <c r="I272">
        <v>27200</v>
      </c>
      <c r="J272">
        <v>0.86729999999999996</v>
      </c>
      <c r="K272">
        <v>21</v>
      </c>
      <c r="L272">
        <v>1135</v>
      </c>
      <c r="M272">
        <v>0.10100000000000001</v>
      </c>
      <c r="N272">
        <v>1</v>
      </c>
      <c r="O272">
        <v>0</v>
      </c>
    </row>
    <row r="273" spans="1:15" x14ac:dyDescent="0.25">
      <c r="A273" s="14" t="s">
        <v>586</v>
      </c>
      <c r="B273">
        <v>7.3300000000000004E-2</v>
      </c>
      <c r="C273">
        <v>8.6900000000000005E-2</v>
      </c>
      <c r="D273">
        <v>1272</v>
      </c>
      <c r="E273">
        <v>1.3819999999999999</v>
      </c>
      <c r="F273">
        <v>1</v>
      </c>
      <c r="G273" s="14" t="s">
        <v>211</v>
      </c>
      <c r="H273">
        <v>0.1535</v>
      </c>
      <c r="I273">
        <v>42400</v>
      </c>
      <c r="J273">
        <v>1.1259999999999999</v>
      </c>
      <c r="K273">
        <v>24</v>
      </c>
      <c r="L273">
        <v>1570</v>
      </c>
      <c r="M273">
        <v>9.2100000000000001E-2</v>
      </c>
      <c r="N273">
        <v>1</v>
      </c>
      <c r="O273">
        <v>0</v>
      </c>
    </row>
    <row r="274" spans="1:15" x14ac:dyDescent="0.25">
      <c r="A274" s="14" t="s">
        <v>303</v>
      </c>
      <c r="B274">
        <v>9.2200000000000004E-2</v>
      </c>
      <c r="C274">
        <v>9999</v>
      </c>
      <c r="D274">
        <v>1033.5</v>
      </c>
      <c r="E274">
        <v>1.145</v>
      </c>
      <c r="F274">
        <v>1</v>
      </c>
      <c r="G274" s="14" t="s">
        <v>224</v>
      </c>
      <c r="H274">
        <v>0.2167</v>
      </c>
      <c r="I274">
        <v>28100</v>
      </c>
      <c r="J274">
        <v>0.86780000000000002</v>
      </c>
      <c r="K274">
        <v>14</v>
      </c>
      <c r="L274">
        <v>1161</v>
      </c>
      <c r="M274">
        <v>0.10100000000000001</v>
      </c>
      <c r="N274">
        <v>1</v>
      </c>
      <c r="O274">
        <v>0</v>
      </c>
    </row>
    <row r="275" spans="1:15" x14ac:dyDescent="0.25">
      <c r="A275" s="14" t="s">
        <v>396</v>
      </c>
      <c r="B275">
        <v>1.9315</v>
      </c>
      <c r="C275">
        <v>2.0390000000000001</v>
      </c>
      <c r="D275">
        <v>57.23</v>
      </c>
      <c r="E275">
        <v>0.29499999999999998</v>
      </c>
      <c r="F275">
        <v>1</v>
      </c>
      <c r="G275" s="14" t="s">
        <v>331</v>
      </c>
      <c r="H275">
        <v>9.8400000000000001E-2</v>
      </c>
      <c r="I275">
        <v>2316</v>
      </c>
      <c r="J275">
        <v>5.33E-2</v>
      </c>
      <c r="K275">
        <v>6</v>
      </c>
      <c r="L275">
        <v>80</v>
      </c>
      <c r="M275">
        <v>9.8400000000000001E-2</v>
      </c>
      <c r="N275">
        <v>1</v>
      </c>
      <c r="O275">
        <v>0</v>
      </c>
    </row>
    <row r="276" spans="1:15" x14ac:dyDescent="0.25">
      <c r="A276" s="14" t="s">
        <v>336</v>
      </c>
      <c r="B276">
        <v>0.1079</v>
      </c>
      <c r="C276">
        <v>0.1154</v>
      </c>
      <c r="D276">
        <v>1002.55</v>
      </c>
      <c r="E276">
        <v>1.24</v>
      </c>
      <c r="F276">
        <v>1</v>
      </c>
      <c r="G276" s="14" t="s">
        <v>248</v>
      </c>
      <c r="H276">
        <v>0.13780000000000001</v>
      </c>
      <c r="I276">
        <v>35744.618860000002</v>
      </c>
      <c r="J276">
        <v>0.90969999999999995</v>
      </c>
      <c r="K276">
        <v>24</v>
      </c>
      <c r="L276">
        <v>1317.0612000000001</v>
      </c>
      <c r="M276">
        <v>0.13780000000000001</v>
      </c>
      <c r="N276">
        <v>1</v>
      </c>
      <c r="O276">
        <v>0</v>
      </c>
    </row>
    <row r="277" spans="1:15" x14ac:dyDescent="0.25">
      <c r="A277" s="14" t="s">
        <v>348</v>
      </c>
      <c r="B277">
        <v>7.5300000000000006E-2</v>
      </c>
      <c r="C277">
        <v>8.9499999999999996E-2</v>
      </c>
      <c r="D277">
        <v>1257.0999999999999</v>
      </c>
      <c r="E277">
        <v>1.2130000000000001</v>
      </c>
      <c r="F277">
        <v>1</v>
      </c>
      <c r="G277" s="14" t="s">
        <v>349</v>
      </c>
      <c r="H277">
        <v>0.1895</v>
      </c>
      <c r="I277">
        <v>34200</v>
      </c>
      <c r="J277">
        <v>1.0557000000000001</v>
      </c>
      <c r="K277">
        <v>16</v>
      </c>
      <c r="L277">
        <v>1417</v>
      </c>
      <c r="M277">
        <v>0.1115</v>
      </c>
      <c r="N277">
        <v>1</v>
      </c>
      <c r="O277">
        <v>0</v>
      </c>
    </row>
    <row r="278" spans="1:15" x14ac:dyDescent="0.25">
      <c r="A278" s="14" t="s">
        <v>406</v>
      </c>
      <c r="B278">
        <v>4.7699999999999999E-2</v>
      </c>
      <c r="C278">
        <v>9999</v>
      </c>
      <c r="D278">
        <v>2156</v>
      </c>
      <c r="E278">
        <v>1.716</v>
      </c>
      <c r="F278">
        <v>1</v>
      </c>
      <c r="G278" s="14" t="s">
        <v>380</v>
      </c>
      <c r="H278">
        <v>0.2145</v>
      </c>
      <c r="I278">
        <v>60700</v>
      </c>
      <c r="J278">
        <v>1.8310999999999999</v>
      </c>
      <c r="K278">
        <v>21</v>
      </c>
      <c r="L278">
        <v>2504</v>
      </c>
      <c r="M278">
        <v>9.6100000000000005E-2</v>
      </c>
      <c r="N278">
        <v>1</v>
      </c>
      <c r="O278">
        <v>0</v>
      </c>
    </row>
    <row r="279" spans="1:15" x14ac:dyDescent="0.25">
      <c r="A279" s="14" t="s">
        <v>347</v>
      </c>
      <c r="B279">
        <v>6.4899999999999999E-2</v>
      </c>
      <c r="C279">
        <v>7.6499999999999999E-2</v>
      </c>
      <c r="D279">
        <v>1510.5</v>
      </c>
      <c r="E279">
        <v>1.4650000000000001</v>
      </c>
      <c r="F279">
        <v>1</v>
      </c>
      <c r="G279" s="14" t="s">
        <v>224</v>
      </c>
      <c r="H279">
        <v>0.1832</v>
      </c>
      <c r="I279">
        <v>40100</v>
      </c>
      <c r="J279">
        <v>1.268</v>
      </c>
      <c r="K279">
        <v>21</v>
      </c>
      <c r="L279">
        <v>1703</v>
      </c>
      <c r="M279">
        <v>0.1221</v>
      </c>
      <c r="N279">
        <v>1</v>
      </c>
      <c r="O279">
        <v>0</v>
      </c>
    </row>
    <row r="280" spans="1:15" x14ac:dyDescent="0.25">
      <c r="A280" s="14" t="s">
        <v>575</v>
      </c>
      <c r="B280">
        <v>0.1489</v>
      </c>
      <c r="C280">
        <v>9999</v>
      </c>
      <c r="D280">
        <v>636</v>
      </c>
      <c r="E280">
        <v>0.89400000000000002</v>
      </c>
      <c r="F280">
        <v>1</v>
      </c>
      <c r="G280" s="14" t="s">
        <v>241</v>
      </c>
      <c r="H280">
        <v>0.19320000000000001</v>
      </c>
      <c r="I280">
        <v>15600</v>
      </c>
      <c r="J280">
        <v>0.5252</v>
      </c>
      <c r="K280">
        <v>11</v>
      </c>
      <c r="L280">
        <v>684</v>
      </c>
      <c r="M280">
        <v>6.8400000000000002E-2</v>
      </c>
      <c r="N280">
        <v>1</v>
      </c>
      <c r="O280">
        <v>0</v>
      </c>
    </row>
    <row r="281" spans="1:15" x14ac:dyDescent="0.25">
      <c r="A281" s="14" t="s">
        <v>346</v>
      </c>
      <c r="B281">
        <v>6.4100000000000004E-2</v>
      </c>
      <c r="C281">
        <v>7.5499999999999998E-2</v>
      </c>
      <c r="D281">
        <v>1510.5</v>
      </c>
      <c r="E281">
        <v>1.4650000000000001</v>
      </c>
      <c r="F281">
        <v>1</v>
      </c>
      <c r="G281" s="14" t="s">
        <v>224</v>
      </c>
      <c r="H281">
        <v>0.1832</v>
      </c>
      <c r="I281">
        <v>39700</v>
      </c>
      <c r="J281">
        <v>1.268</v>
      </c>
      <c r="K281">
        <v>21</v>
      </c>
      <c r="L281">
        <v>1660</v>
      </c>
      <c r="M281">
        <v>0.1221</v>
      </c>
      <c r="N281">
        <v>1</v>
      </c>
      <c r="O281">
        <v>0</v>
      </c>
    </row>
    <row r="282" spans="1:15" x14ac:dyDescent="0.25">
      <c r="A282" s="14" t="s">
        <v>567</v>
      </c>
      <c r="B282">
        <v>0.30399999999999999</v>
      </c>
      <c r="C282">
        <v>9999</v>
      </c>
      <c r="D282">
        <v>300</v>
      </c>
      <c r="E282">
        <v>0.7</v>
      </c>
      <c r="F282">
        <v>1</v>
      </c>
      <c r="G282" s="14" t="s">
        <v>209</v>
      </c>
      <c r="H282">
        <v>0.1</v>
      </c>
      <c r="I282">
        <v>15500</v>
      </c>
      <c r="J282">
        <v>0.28989999999999999</v>
      </c>
      <c r="K282">
        <v>18</v>
      </c>
      <c r="L282">
        <v>470</v>
      </c>
      <c r="M282">
        <v>0.1</v>
      </c>
      <c r="N282">
        <v>1</v>
      </c>
      <c r="O282">
        <v>0</v>
      </c>
    </row>
    <row r="283" spans="1:15" x14ac:dyDescent="0.25">
      <c r="A283" s="14" t="s">
        <v>583</v>
      </c>
      <c r="B283">
        <v>0.31059999999999999</v>
      </c>
      <c r="C283">
        <v>0.34</v>
      </c>
      <c r="D283">
        <v>335.6</v>
      </c>
      <c r="E283">
        <v>0.82199999999999995</v>
      </c>
      <c r="F283">
        <v>1</v>
      </c>
      <c r="G283" s="14" t="s">
        <v>331</v>
      </c>
      <c r="H283">
        <v>0.16719999999999999</v>
      </c>
      <c r="I283">
        <v>13240</v>
      </c>
      <c r="J283">
        <v>0.30759999999999998</v>
      </c>
      <c r="K283">
        <v>6</v>
      </c>
      <c r="L283">
        <v>461.4</v>
      </c>
      <c r="M283">
        <v>0.16719999999999999</v>
      </c>
      <c r="N283">
        <v>1</v>
      </c>
      <c r="O283">
        <v>0</v>
      </c>
    </row>
    <row r="284" spans="1:15" x14ac:dyDescent="0.25">
      <c r="A284" s="14" t="s">
        <v>399</v>
      </c>
      <c r="B284">
        <v>0.1474</v>
      </c>
      <c r="C284">
        <v>0.15690000000000001</v>
      </c>
      <c r="D284">
        <v>733.75</v>
      </c>
      <c r="E284">
        <v>1.0620000000000001</v>
      </c>
      <c r="F284">
        <v>1</v>
      </c>
      <c r="G284" s="14" t="s">
        <v>248</v>
      </c>
      <c r="H284">
        <v>0.1181</v>
      </c>
      <c r="I284">
        <v>26201.480049999998</v>
      </c>
      <c r="J284">
        <v>0.66710000000000003</v>
      </c>
      <c r="K284">
        <v>24</v>
      </c>
      <c r="L284">
        <v>969.58550000000002</v>
      </c>
      <c r="M284">
        <v>0.1181</v>
      </c>
      <c r="N284">
        <v>1</v>
      </c>
      <c r="O284">
        <v>0</v>
      </c>
    </row>
    <row r="285" spans="1:15" x14ac:dyDescent="0.25">
      <c r="A285" s="14" t="s">
        <v>345</v>
      </c>
      <c r="B285">
        <v>0.14680000000000001</v>
      </c>
      <c r="C285">
        <v>0.153</v>
      </c>
      <c r="D285">
        <v>736.12</v>
      </c>
      <c r="E285">
        <v>1.0629999999999999</v>
      </c>
      <c r="F285">
        <v>1</v>
      </c>
      <c r="G285" s="14" t="s">
        <v>248</v>
      </c>
      <c r="H285">
        <v>0.1181</v>
      </c>
      <c r="I285">
        <v>25853.02622</v>
      </c>
      <c r="J285">
        <v>0.66839999999999999</v>
      </c>
      <c r="K285">
        <v>24</v>
      </c>
      <c r="L285">
        <v>967.63679999999999</v>
      </c>
      <c r="M285">
        <v>0.1181</v>
      </c>
      <c r="N285">
        <v>1</v>
      </c>
      <c r="O285">
        <v>0</v>
      </c>
    </row>
    <row r="286" spans="1:15" x14ac:dyDescent="0.25">
      <c r="A286" s="14" t="s">
        <v>341</v>
      </c>
      <c r="B286">
        <v>0.27100000000000002</v>
      </c>
      <c r="C286">
        <v>0.32400000000000001</v>
      </c>
      <c r="D286">
        <v>336.4</v>
      </c>
      <c r="E286">
        <v>0.74099999999999999</v>
      </c>
      <c r="F286">
        <v>1</v>
      </c>
      <c r="G286" s="14" t="s">
        <v>209</v>
      </c>
      <c r="H286">
        <v>0.10589999999999999</v>
      </c>
      <c r="I286">
        <v>17300</v>
      </c>
      <c r="J286">
        <v>0.32590000000000002</v>
      </c>
      <c r="K286">
        <v>18</v>
      </c>
      <c r="L286">
        <v>527.1</v>
      </c>
      <c r="M286">
        <v>0.10589999999999999</v>
      </c>
      <c r="N286">
        <v>1</v>
      </c>
      <c r="O286">
        <v>0</v>
      </c>
    </row>
    <row r="287" spans="1:15" x14ac:dyDescent="0.25">
      <c r="A287" s="14" t="s">
        <v>343</v>
      </c>
      <c r="B287">
        <v>0.12509999999999999</v>
      </c>
      <c r="C287">
        <v>0.1321</v>
      </c>
      <c r="D287">
        <v>864.4</v>
      </c>
      <c r="E287">
        <v>1.1539999999999999</v>
      </c>
      <c r="F287">
        <v>1</v>
      </c>
      <c r="G287" s="14" t="s">
        <v>248</v>
      </c>
      <c r="H287">
        <v>0.128</v>
      </c>
      <c r="I287">
        <v>29675</v>
      </c>
      <c r="J287">
        <v>0.7843</v>
      </c>
      <c r="K287">
        <v>24</v>
      </c>
      <c r="L287">
        <v>1135.5999999999999</v>
      </c>
      <c r="M287">
        <v>0.128</v>
      </c>
      <c r="N287">
        <v>1</v>
      </c>
      <c r="O287">
        <v>0</v>
      </c>
    </row>
    <row r="288" spans="1:15" x14ac:dyDescent="0.25">
      <c r="A288" s="14" t="s">
        <v>405</v>
      </c>
      <c r="B288">
        <v>4.7100000000000003E-2</v>
      </c>
      <c r="C288">
        <v>5.4800000000000001E-2</v>
      </c>
      <c r="D288">
        <v>2156</v>
      </c>
      <c r="E288">
        <v>1.762</v>
      </c>
      <c r="F288">
        <v>1</v>
      </c>
      <c r="G288" s="14" t="s">
        <v>380</v>
      </c>
      <c r="H288">
        <v>0.16020000000000001</v>
      </c>
      <c r="I288">
        <v>59000</v>
      </c>
      <c r="J288">
        <v>1.8309</v>
      </c>
      <c r="K288">
        <v>30</v>
      </c>
      <c r="L288">
        <v>2439</v>
      </c>
      <c r="M288">
        <v>9.6100000000000005E-2</v>
      </c>
      <c r="N288">
        <v>1</v>
      </c>
      <c r="O288">
        <v>0</v>
      </c>
    </row>
    <row r="289" spans="1:15" x14ac:dyDescent="0.25">
      <c r="A289" s="14" t="s">
        <v>290</v>
      </c>
      <c r="B289">
        <v>0.30599999999999999</v>
      </c>
      <c r="C289">
        <v>0.36599999999999999</v>
      </c>
      <c r="D289">
        <v>300</v>
      </c>
      <c r="E289">
        <v>0.68</v>
      </c>
      <c r="F289">
        <v>1</v>
      </c>
      <c r="G289" s="14" t="s">
        <v>236</v>
      </c>
      <c r="H289">
        <v>0.1074</v>
      </c>
      <c r="I289">
        <v>12700</v>
      </c>
      <c r="J289">
        <v>0.27439999999999998</v>
      </c>
      <c r="K289">
        <v>16</v>
      </c>
      <c r="L289">
        <v>413</v>
      </c>
      <c r="M289">
        <v>8.3500000000000005E-2</v>
      </c>
      <c r="N289">
        <v>1</v>
      </c>
      <c r="O289">
        <v>0</v>
      </c>
    </row>
    <row r="290" spans="1:15" x14ac:dyDescent="0.25">
      <c r="A290" s="14" t="s">
        <v>289</v>
      </c>
      <c r="B290">
        <v>8.5599999999999996E-2</v>
      </c>
      <c r="C290">
        <v>0.1013</v>
      </c>
      <c r="D290">
        <v>1113</v>
      </c>
      <c r="E290">
        <v>1.4390000000000001</v>
      </c>
      <c r="F290">
        <v>1</v>
      </c>
      <c r="G290" s="14" t="s">
        <v>213</v>
      </c>
      <c r="H290">
        <v>0.17580000000000001</v>
      </c>
      <c r="I290">
        <v>27400</v>
      </c>
      <c r="J290">
        <v>0.92279999999999995</v>
      </c>
      <c r="K290">
        <v>12</v>
      </c>
      <c r="L290">
        <v>1207.7</v>
      </c>
      <c r="M290">
        <v>0.17580000000000001</v>
      </c>
      <c r="N290">
        <v>1</v>
      </c>
      <c r="O290">
        <v>0</v>
      </c>
    </row>
    <row r="291" spans="1:15" x14ac:dyDescent="0.25">
      <c r="A291" s="14" t="s">
        <v>353</v>
      </c>
      <c r="B291">
        <v>0.12509999999999999</v>
      </c>
      <c r="C291">
        <v>0.1321</v>
      </c>
      <c r="D291">
        <v>864.4</v>
      </c>
      <c r="E291">
        <v>1.1539999999999999</v>
      </c>
      <c r="F291">
        <v>1</v>
      </c>
      <c r="G291" s="14" t="s">
        <v>248</v>
      </c>
      <c r="H291">
        <v>0.128</v>
      </c>
      <c r="I291">
        <v>30798.822540000001</v>
      </c>
      <c r="J291">
        <v>0.7843</v>
      </c>
      <c r="K291">
        <v>24</v>
      </c>
      <c r="L291">
        <v>1135.6293000000001</v>
      </c>
      <c r="M291">
        <v>0.128</v>
      </c>
      <c r="N291">
        <v>1</v>
      </c>
      <c r="O291">
        <v>0</v>
      </c>
    </row>
    <row r="292" spans="1:15" x14ac:dyDescent="0.25">
      <c r="A292" s="14" t="s">
        <v>581</v>
      </c>
      <c r="B292">
        <v>9.8199999999999996E-2</v>
      </c>
      <c r="C292">
        <v>0.1172</v>
      </c>
      <c r="D292">
        <v>954</v>
      </c>
      <c r="E292">
        <v>1.044</v>
      </c>
      <c r="F292">
        <v>1</v>
      </c>
      <c r="G292" s="14" t="s">
        <v>209</v>
      </c>
      <c r="H292">
        <v>0.17829999999999999</v>
      </c>
      <c r="I292">
        <v>23700</v>
      </c>
      <c r="J292">
        <v>0.78759999999999997</v>
      </c>
      <c r="K292">
        <v>14</v>
      </c>
      <c r="L292">
        <v>1032</v>
      </c>
      <c r="M292">
        <v>8.3699999999999997E-2</v>
      </c>
      <c r="N292">
        <v>1</v>
      </c>
      <c r="O292">
        <v>0</v>
      </c>
    </row>
    <row r="293" spans="1:15" x14ac:dyDescent="0.25">
      <c r="A293" s="14" t="s">
        <v>317</v>
      </c>
      <c r="B293">
        <v>0.19159999999999999</v>
      </c>
      <c r="C293">
        <v>0.22939999999999999</v>
      </c>
      <c r="D293">
        <v>477</v>
      </c>
      <c r="E293">
        <v>0.81399999999999995</v>
      </c>
      <c r="F293">
        <v>1</v>
      </c>
      <c r="G293" s="14" t="s">
        <v>213</v>
      </c>
      <c r="H293">
        <v>0.1628</v>
      </c>
      <c r="I293">
        <v>11500</v>
      </c>
      <c r="J293">
        <v>0.39550000000000002</v>
      </c>
      <c r="K293">
        <v>12</v>
      </c>
      <c r="L293">
        <v>507.2</v>
      </c>
      <c r="M293">
        <v>0.1628</v>
      </c>
      <c r="N293">
        <v>1</v>
      </c>
      <c r="O293">
        <v>0</v>
      </c>
    </row>
    <row r="294" spans="1:15" x14ac:dyDescent="0.25">
      <c r="A294" s="14" t="s">
        <v>582</v>
      </c>
      <c r="B294">
        <v>0.54600000000000004</v>
      </c>
      <c r="C294">
        <v>0.76300000000000001</v>
      </c>
      <c r="D294">
        <v>167.8</v>
      </c>
      <c r="E294">
        <v>0.502</v>
      </c>
      <c r="F294">
        <v>1</v>
      </c>
      <c r="G294" s="14" t="s">
        <v>331</v>
      </c>
      <c r="H294">
        <v>0.16719999999999999</v>
      </c>
      <c r="I294">
        <v>6620</v>
      </c>
      <c r="J294">
        <v>0.1537</v>
      </c>
      <c r="K294">
        <v>6</v>
      </c>
      <c r="L294">
        <v>230.8</v>
      </c>
      <c r="M294">
        <v>0.16719999999999999</v>
      </c>
      <c r="N294">
        <v>1</v>
      </c>
      <c r="O294">
        <v>0</v>
      </c>
    </row>
    <row r="295" spans="1:15" x14ac:dyDescent="0.25">
      <c r="A295" s="14" t="s">
        <v>520</v>
      </c>
      <c r="B295">
        <v>9.9400000000000002E-2</v>
      </c>
      <c r="C295">
        <v>0.11799999999999999</v>
      </c>
      <c r="D295">
        <v>954</v>
      </c>
      <c r="E295">
        <v>1.165</v>
      </c>
      <c r="F295">
        <v>1</v>
      </c>
      <c r="G295" s="14" t="s">
        <v>224</v>
      </c>
      <c r="H295">
        <v>0.14560000000000001</v>
      </c>
      <c r="I295">
        <v>25900</v>
      </c>
      <c r="J295">
        <v>0.80100000000000005</v>
      </c>
      <c r="K295">
        <v>21</v>
      </c>
      <c r="L295">
        <v>1076</v>
      </c>
      <c r="M295">
        <v>9.7100000000000006E-2</v>
      </c>
      <c r="N295">
        <v>1</v>
      </c>
      <c r="O295">
        <v>0</v>
      </c>
    </row>
    <row r="296" spans="1:15" x14ac:dyDescent="0.25">
      <c r="A296" s="14" t="s">
        <v>392</v>
      </c>
      <c r="B296">
        <v>5.0599999999999999E-2</v>
      </c>
      <c r="C296">
        <v>5.9499999999999997E-2</v>
      </c>
      <c r="D296">
        <v>1949.6</v>
      </c>
      <c r="E296">
        <v>1.504</v>
      </c>
      <c r="F296">
        <v>1</v>
      </c>
      <c r="G296" s="14" t="s">
        <v>241</v>
      </c>
      <c r="H296">
        <v>0.2155</v>
      </c>
      <c r="I296">
        <v>51900</v>
      </c>
      <c r="J296">
        <v>1.6376999999999999</v>
      </c>
      <c r="K296">
        <v>18</v>
      </c>
      <c r="L296">
        <v>2199</v>
      </c>
      <c r="M296">
        <v>0.13919999999999999</v>
      </c>
      <c r="N296">
        <v>1</v>
      </c>
      <c r="O296">
        <v>0</v>
      </c>
    </row>
    <row r="297" spans="1:15" x14ac:dyDescent="0.25">
      <c r="A297" s="14" t="s">
        <v>487</v>
      </c>
      <c r="B297">
        <v>9.9400000000000002E-2</v>
      </c>
      <c r="C297">
        <v>9999</v>
      </c>
      <c r="D297">
        <v>954</v>
      </c>
      <c r="E297">
        <v>1.103</v>
      </c>
      <c r="F297">
        <v>1</v>
      </c>
      <c r="G297" s="14" t="s">
        <v>224</v>
      </c>
      <c r="H297">
        <v>0.21629999999999999</v>
      </c>
      <c r="I297">
        <v>26100</v>
      </c>
      <c r="J297">
        <v>0.80110000000000003</v>
      </c>
      <c r="K297">
        <v>13</v>
      </c>
      <c r="L297">
        <v>1073</v>
      </c>
      <c r="M297">
        <v>9.7100000000000006E-2</v>
      </c>
      <c r="N297">
        <v>1</v>
      </c>
      <c r="O297">
        <v>0</v>
      </c>
    </row>
    <row r="298" spans="1:15" x14ac:dyDescent="0.25">
      <c r="A298" s="14" t="s">
        <v>543</v>
      </c>
      <c r="B298">
        <v>9.8100000000000007E-2</v>
      </c>
      <c r="C298">
        <v>0.1167</v>
      </c>
      <c r="D298">
        <v>954</v>
      </c>
      <c r="E298">
        <v>1.165</v>
      </c>
      <c r="F298">
        <v>1</v>
      </c>
      <c r="G298" s="14" t="s">
        <v>224</v>
      </c>
      <c r="H298">
        <v>0.14560000000000001</v>
      </c>
      <c r="I298">
        <v>25400</v>
      </c>
      <c r="J298">
        <v>0.80100000000000005</v>
      </c>
      <c r="K298">
        <v>21</v>
      </c>
      <c r="L298">
        <v>1049</v>
      </c>
      <c r="M298">
        <v>9.7100000000000006E-2</v>
      </c>
      <c r="N298">
        <v>1</v>
      </c>
      <c r="O298">
        <v>0</v>
      </c>
    </row>
    <row r="299" spans="1:15" x14ac:dyDescent="0.25">
      <c r="A299" s="14" t="s">
        <v>416</v>
      </c>
      <c r="B299">
        <v>6.8099999999999994E-2</v>
      </c>
      <c r="C299">
        <v>9999</v>
      </c>
      <c r="D299">
        <v>1431</v>
      </c>
      <c r="E299">
        <v>1.3979999999999999</v>
      </c>
      <c r="F299">
        <v>1</v>
      </c>
      <c r="G299" s="14" t="s">
        <v>224</v>
      </c>
      <c r="H299">
        <v>0.17469999999999999</v>
      </c>
      <c r="I299">
        <v>38900</v>
      </c>
      <c r="J299">
        <v>1.202</v>
      </c>
      <c r="K299">
        <v>21</v>
      </c>
      <c r="L299">
        <v>1612</v>
      </c>
      <c r="M299">
        <v>0.11890000000000001</v>
      </c>
      <c r="N299">
        <v>1</v>
      </c>
      <c r="O299">
        <v>0</v>
      </c>
    </row>
    <row r="300" spans="1:15" x14ac:dyDescent="0.25">
      <c r="A300" s="14" t="s">
        <v>415</v>
      </c>
      <c r="B300">
        <v>6.7299999999999999E-2</v>
      </c>
      <c r="C300">
        <v>7.9399999999999998E-2</v>
      </c>
      <c r="D300">
        <v>1431</v>
      </c>
      <c r="E300">
        <v>1.427</v>
      </c>
      <c r="F300">
        <v>1</v>
      </c>
      <c r="G300" s="14" t="s">
        <v>224</v>
      </c>
      <c r="H300">
        <v>0.17829999999999999</v>
      </c>
      <c r="I300">
        <v>37600</v>
      </c>
      <c r="J300">
        <v>1.2010000000000001</v>
      </c>
      <c r="K300">
        <v>21</v>
      </c>
      <c r="L300">
        <v>1572</v>
      </c>
      <c r="M300">
        <v>0.11890000000000001</v>
      </c>
      <c r="N300">
        <v>1</v>
      </c>
      <c r="O300">
        <v>0</v>
      </c>
    </row>
    <row r="301" spans="1:15" x14ac:dyDescent="0.25">
      <c r="A301" s="14" t="s">
        <v>312</v>
      </c>
      <c r="B301">
        <v>0.14929999999999999</v>
      </c>
      <c r="C301">
        <v>0.17829999999999999</v>
      </c>
      <c r="D301">
        <v>605</v>
      </c>
      <c r="E301">
        <v>0.95299999999999996</v>
      </c>
      <c r="F301">
        <v>1</v>
      </c>
      <c r="G301" s="14" t="s">
        <v>297</v>
      </c>
      <c r="H301">
        <v>0.1588</v>
      </c>
      <c r="I301">
        <v>21000</v>
      </c>
      <c r="J301">
        <v>0.53700000000000003</v>
      </c>
      <c r="K301">
        <v>15</v>
      </c>
      <c r="L301">
        <v>747.7</v>
      </c>
      <c r="M301">
        <v>0.10589999999999999</v>
      </c>
      <c r="N301">
        <v>1</v>
      </c>
      <c r="O301">
        <v>0</v>
      </c>
    </row>
    <row r="302" spans="1:15" x14ac:dyDescent="0.25">
      <c r="A302" s="14" t="s">
        <v>490</v>
      </c>
      <c r="B302">
        <v>9.7900000000000001E-2</v>
      </c>
      <c r="C302">
        <v>0.11600000000000001</v>
      </c>
      <c r="D302">
        <v>954</v>
      </c>
      <c r="E302">
        <v>1.0609999999999999</v>
      </c>
      <c r="F302">
        <v>1</v>
      </c>
      <c r="G302" s="14" t="s">
        <v>228</v>
      </c>
      <c r="H302">
        <v>0.17269999999999999</v>
      </c>
      <c r="I302">
        <v>25900</v>
      </c>
      <c r="J302">
        <v>0.80110000000000003</v>
      </c>
      <c r="K302">
        <v>14</v>
      </c>
      <c r="L302">
        <v>1075</v>
      </c>
      <c r="M302">
        <v>9.7100000000000006E-2</v>
      </c>
      <c r="N302">
        <v>1</v>
      </c>
      <c r="O302">
        <v>0</v>
      </c>
    </row>
    <row r="303" spans="1:15" x14ac:dyDescent="0.25">
      <c r="A303" s="14" t="s">
        <v>304</v>
      </c>
      <c r="B303">
        <v>0.1079</v>
      </c>
      <c r="C303">
        <v>0.1154</v>
      </c>
      <c r="D303">
        <v>1002.55</v>
      </c>
      <c r="E303">
        <v>1.24</v>
      </c>
      <c r="F303">
        <v>1</v>
      </c>
      <c r="G303" s="14" t="s">
        <v>248</v>
      </c>
      <c r="H303">
        <v>0.13780000000000001</v>
      </c>
      <c r="I303">
        <v>34395.765319999999</v>
      </c>
      <c r="J303">
        <v>0.90969999999999995</v>
      </c>
      <c r="K303">
        <v>24</v>
      </c>
      <c r="L303">
        <v>1317.0612000000001</v>
      </c>
      <c r="M303">
        <v>0.13780000000000001</v>
      </c>
      <c r="N303">
        <v>1</v>
      </c>
      <c r="O303">
        <v>0</v>
      </c>
    </row>
    <row r="304" spans="1:15" x14ac:dyDescent="0.25">
      <c r="A304" s="14" t="s">
        <v>418</v>
      </c>
      <c r="B304">
        <v>0.41699999999999998</v>
      </c>
      <c r="C304">
        <v>0.71199999999999997</v>
      </c>
      <c r="D304">
        <v>203.2</v>
      </c>
      <c r="E304">
        <v>0.71399999999999997</v>
      </c>
      <c r="F304">
        <v>1</v>
      </c>
      <c r="G304" s="14" t="s">
        <v>419</v>
      </c>
      <c r="H304">
        <v>0.11269999999999999</v>
      </c>
      <c r="I304">
        <v>28400</v>
      </c>
      <c r="J304">
        <v>0.30199999999999999</v>
      </c>
      <c r="K304">
        <v>16</v>
      </c>
      <c r="L304">
        <v>676.9</v>
      </c>
      <c r="M304">
        <v>9.7699999999999995E-2</v>
      </c>
      <c r="N304">
        <v>1</v>
      </c>
      <c r="O304">
        <v>0</v>
      </c>
    </row>
    <row r="305" spans="1:15" x14ac:dyDescent="0.25">
      <c r="A305" s="14" t="s">
        <v>414</v>
      </c>
      <c r="B305">
        <v>6.8099999999999994E-2</v>
      </c>
      <c r="C305">
        <v>8.0399999999999999E-2</v>
      </c>
      <c r="D305">
        <v>1431</v>
      </c>
      <c r="E305">
        <v>1.427</v>
      </c>
      <c r="F305">
        <v>1</v>
      </c>
      <c r="G305" s="14" t="s">
        <v>224</v>
      </c>
      <c r="H305">
        <v>0.17829999999999999</v>
      </c>
      <c r="I305">
        <v>38300</v>
      </c>
      <c r="J305">
        <v>1.2010000000000001</v>
      </c>
      <c r="K305">
        <v>21</v>
      </c>
      <c r="L305">
        <v>1613</v>
      </c>
      <c r="M305">
        <v>0.11890000000000001</v>
      </c>
      <c r="N305">
        <v>1</v>
      </c>
      <c r="O305">
        <v>0</v>
      </c>
    </row>
    <row r="306" spans="1:15" x14ac:dyDescent="0.25">
      <c r="A306" s="14" t="s">
        <v>521</v>
      </c>
      <c r="B306">
        <v>0.27489999999999998</v>
      </c>
      <c r="C306">
        <v>9999</v>
      </c>
      <c r="D306">
        <v>336.4</v>
      </c>
      <c r="E306">
        <v>0.71</v>
      </c>
      <c r="F306">
        <v>1</v>
      </c>
      <c r="G306" s="14" t="s">
        <v>297</v>
      </c>
      <c r="H306">
        <v>0.11840000000000001</v>
      </c>
      <c r="I306">
        <v>12500</v>
      </c>
      <c r="J306">
        <v>0.29920000000000002</v>
      </c>
      <c r="K306">
        <v>15</v>
      </c>
      <c r="L306">
        <v>433</v>
      </c>
      <c r="M306">
        <v>7.8799999999999995E-2</v>
      </c>
      <c r="N306">
        <v>1</v>
      </c>
      <c r="O306">
        <v>0</v>
      </c>
    </row>
    <row r="307" spans="1:15" x14ac:dyDescent="0.25">
      <c r="A307" s="14" t="s">
        <v>287</v>
      </c>
      <c r="B307">
        <v>6.2399999999999997E-2</v>
      </c>
      <c r="C307">
        <v>7.3700000000000002E-2</v>
      </c>
      <c r="D307">
        <v>1510.5</v>
      </c>
      <c r="E307">
        <v>1.5049999999999999</v>
      </c>
      <c r="F307">
        <v>1</v>
      </c>
      <c r="G307" s="14" t="s">
        <v>211</v>
      </c>
      <c r="H307">
        <v>0.16719999999999999</v>
      </c>
      <c r="I307">
        <v>50500</v>
      </c>
      <c r="J307">
        <v>1.3360000000000001</v>
      </c>
      <c r="K307">
        <v>24</v>
      </c>
      <c r="L307">
        <v>1862</v>
      </c>
      <c r="M307">
        <v>0.1003</v>
      </c>
      <c r="N307">
        <v>1</v>
      </c>
      <c r="O307">
        <v>0</v>
      </c>
    </row>
    <row r="308" spans="1:15" x14ac:dyDescent="0.25">
      <c r="A308" s="14" t="s">
        <v>295</v>
      </c>
      <c r="B308">
        <v>0.27260000000000001</v>
      </c>
      <c r="C308">
        <v>0.27039999999999997</v>
      </c>
      <c r="D308">
        <v>407.53</v>
      </c>
      <c r="E308">
        <v>0.82599999999999996</v>
      </c>
      <c r="F308">
        <v>1</v>
      </c>
      <c r="G308" s="14" t="s">
        <v>209</v>
      </c>
      <c r="H308">
        <v>0.1181</v>
      </c>
      <c r="I308">
        <v>20059.700260000001</v>
      </c>
      <c r="J308">
        <v>0.40460000000000002</v>
      </c>
      <c r="K308">
        <v>18</v>
      </c>
      <c r="L308">
        <v>654.4316</v>
      </c>
      <c r="M308">
        <v>0.1181</v>
      </c>
      <c r="N308">
        <v>1</v>
      </c>
      <c r="O308">
        <v>0</v>
      </c>
    </row>
    <row r="309" spans="1:15" x14ac:dyDescent="0.25">
      <c r="A309" s="14" t="s">
        <v>412</v>
      </c>
      <c r="B309">
        <v>4.2999999999999997E-2</v>
      </c>
      <c r="C309">
        <v>9999</v>
      </c>
      <c r="D309">
        <v>2226</v>
      </c>
      <c r="E309">
        <v>2.0590000000000002</v>
      </c>
      <c r="F309">
        <v>1</v>
      </c>
      <c r="G309" s="14" t="s">
        <v>224</v>
      </c>
      <c r="H309">
        <v>0.1573</v>
      </c>
      <c r="I309">
        <v>59600</v>
      </c>
      <c r="J309">
        <v>1.87</v>
      </c>
      <c r="K309">
        <v>45</v>
      </c>
      <c r="L309">
        <v>2510</v>
      </c>
      <c r="M309">
        <v>0.10489999999999999</v>
      </c>
      <c r="N309">
        <v>1</v>
      </c>
      <c r="O309">
        <v>0</v>
      </c>
    </row>
    <row r="310" spans="1:15" x14ac:dyDescent="0.25">
      <c r="A310" s="14" t="s">
        <v>249</v>
      </c>
      <c r="B310">
        <v>7.0999999999999994E-2</v>
      </c>
      <c r="C310">
        <v>8.4000000000000005E-2</v>
      </c>
      <c r="D310">
        <v>1351.5</v>
      </c>
      <c r="E310">
        <v>1.4239999999999999</v>
      </c>
      <c r="F310">
        <v>1</v>
      </c>
      <c r="G310" s="14" t="s">
        <v>211</v>
      </c>
      <c r="H310">
        <v>0.15820000000000001</v>
      </c>
      <c r="I310">
        <v>46300</v>
      </c>
      <c r="J310">
        <v>1.196</v>
      </c>
      <c r="K310">
        <v>24</v>
      </c>
      <c r="L310">
        <v>1737</v>
      </c>
      <c r="M310">
        <v>9.4899999999999998E-2</v>
      </c>
      <c r="N310">
        <v>1</v>
      </c>
      <c r="O310">
        <v>0</v>
      </c>
    </row>
    <row r="311" spans="1:15" x14ac:dyDescent="0.25">
      <c r="A311" s="14" t="s">
        <v>305</v>
      </c>
      <c r="B311">
        <v>0.34399999999999997</v>
      </c>
      <c r="C311">
        <v>0.41099999999999998</v>
      </c>
      <c r="D311">
        <v>266.8</v>
      </c>
      <c r="E311">
        <v>0.64200000000000002</v>
      </c>
      <c r="F311">
        <v>1</v>
      </c>
      <c r="G311" s="14" t="s">
        <v>236</v>
      </c>
      <c r="H311">
        <v>0.1013</v>
      </c>
      <c r="I311">
        <v>11300</v>
      </c>
      <c r="J311">
        <v>0.24360000000000001</v>
      </c>
      <c r="K311">
        <v>16</v>
      </c>
      <c r="L311">
        <v>367.3</v>
      </c>
      <c r="M311">
        <v>7.8799999999999995E-2</v>
      </c>
      <c r="N311">
        <v>1</v>
      </c>
      <c r="O311">
        <v>0</v>
      </c>
    </row>
    <row r="312" spans="1:15" x14ac:dyDescent="0.25">
      <c r="A312" s="14" t="s">
        <v>500</v>
      </c>
      <c r="B312">
        <v>0.15140000000000001</v>
      </c>
      <c r="C312">
        <v>9999</v>
      </c>
      <c r="D312">
        <v>605</v>
      </c>
      <c r="E312">
        <v>0.99399999999999999</v>
      </c>
      <c r="F312">
        <v>1</v>
      </c>
      <c r="G312" s="14" t="s">
        <v>209</v>
      </c>
      <c r="H312">
        <v>0.14199999999999999</v>
      </c>
      <c r="I312">
        <v>29400</v>
      </c>
      <c r="J312">
        <v>0.58279999999999998</v>
      </c>
      <c r="K312">
        <v>18</v>
      </c>
      <c r="L312">
        <v>940</v>
      </c>
      <c r="M312">
        <v>0.14199999999999999</v>
      </c>
      <c r="N312">
        <v>1</v>
      </c>
      <c r="O312">
        <v>0</v>
      </c>
    </row>
    <row r="313" spans="1:15" x14ac:dyDescent="0.25">
      <c r="A313" s="14" t="s">
        <v>512</v>
      </c>
      <c r="B313">
        <v>0.1082</v>
      </c>
      <c r="C313">
        <v>9999</v>
      </c>
      <c r="D313">
        <v>874.5</v>
      </c>
      <c r="E313">
        <v>1.115</v>
      </c>
      <c r="F313">
        <v>1</v>
      </c>
      <c r="G313" s="14" t="s">
        <v>224</v>
      </c>
      <c r="H313">
        <v>0.1394</v>
      </c>
      <c r="I313">
        <v>25000</v>
      </c>
      <c r="J313">
        <v>0.73470000000000002</v>
      </c>
      <c r="K313">
        <v>21</v>
      </c>
      <c r="L313">
        <v>987</v>
      </c>
      <c r="M313">
        <v>9.2899999999999996E-2</v>
      </c>
      <c r="N313">
        <v>1</v>
      </c>
      <c r="O313">
        <v>0</v>
      </c>
    </row>
    <row r="314" spans="1:15" x14ac:dyDescent="0.25">
      <c r="A314" s="14" t="s">
        <v>504</v>
      </c>
      <c r="B314">
        <v>0.36420000000000002</v>
      </c>
      <c r="C314">
        <v>0.3589</v>
      </c>
      <c r="D314">
        <v>304.51</v>
      </c>
      <c r="E314">
        <v>0.71399999999999997</v>
      </c>
      <c r="F314">
        <v>1</v>
      </c>
      <c r="G314" s="14" t="s">
        <v>209</v>
      </c>
      <c r="H314">
        <v>0.10199999999999999</v>
      </c>
      <c r="I314">
        <v>15170.106169999999</v>
      </c>
      <c r="J314">
        <v>0.30230000000000001</v>
      </c>
      <c r="K314">
        <v>18</v>
      </c>
      <c r="L314">
        <v>488.92540000000002</v>
      </c>
      <c r="M314">
        <v>0.10199999999999999</v>
      </c>
      <c r="N314">
        <v>1</v>
      </c>
      <c r="O314">
        <v>0</v>
      </c>
    </row>
    <row r="315" spans="1:15" x14ac:dyDescent="0.25">
      <c r="A315" s="14" t="s">
        <v>498</v>
      </c>
      <c r="B315">
        <v>0.86199999999999999</v>
      </c>
      <c r="C315">
        <v>1.141</v>
      </c>
      <c r="D315">
        <v>105.6</v>
      </c>
      <c r="E315">
        <v>0.39800000000000002</v>
      </c>
      <c r="F315">
        <v>1</v>
      </c>
      <c r="G315" s="14" t="s">
        <v>331</v>
      </c>
      <c r="H315">
        <v>0.13270000000000001</v>
      </c>
      <c r="I315">
        <v>4380</v>
      </c>
      <c r="J315">
        <v>9.6799999999999997E-2</v>
      </c>
      <c r="K315">
        <v>6</v>
      </c>
      <c r="L315">
        <v>145.30000000000001</v>
      </c>
      <c r="M315">
        <v>0.13270000000000001</v>
      </c>
      <c r="N315">
        <v>1</v>
      </c>
      <c r="O315">
        <v>0</v>
      </c>
    </row>
    <row r="316" spans="1:15" x14ac:dyDescent="0.25">
      <c r="A316" s="14" t="s">
        <v>307</v>
      </c>
      <c r="B316">
        <v>0.34399999999999997</v>
      </c>
      <c r="C316">
        <v>9999</v>
      </c>
      <c r="D316">
        <v>266.8</v>
      </c>
      <c r="E316">
        <v>0.64500000000000002</v>
      </c>
      <c r="F316">
        <v>1</v>
      </c>
      <c r="G316" s="14" t="s">
        <v>236</v>
      </c>
      <c r="H316">
        <v>0.12559999999999999</v>
      </c>
      <c r="I316">
        <v>11350</v>
      </c>
      <c r="J316">
        <v>0.24360000000000001</v>
      </c>
      <c r="K316">
        <v>12</v>
      </c>
      <c r="L316">
        <v>367</v>
      </c>
      <c r="M316">
        <v>7.8799999999999995E-2</v>
      </c>
      <c r="N316">
        <v>1</v>
      </c>
      <c r="O316">
        <v>0</v>
      </c>
    </row>
    <row r="317" spans="1:15" x14ac:dyDescent="0.25">
      <c r="A317" s="14" t="s">
        <v>306</v>
      </c>
      <c r="B317">
        <v>0.33279999999999998</v>
      </c>
      <c r="C317">
        <v>0.39810000000000001</v>
      </c>
      <c r="D317">
        <v>266.8</v>
      </c>
      <c r="E317">
        <v>0.64200000000000002</v>
      </c>
      <c r="F317">
        <v>1</v>
      </c>
      <c r="G317" s="14" t="s">
        <v>236</v>
      </c>
      <c r="H317">
        <v>0.1013</v>
      </c>
      <c r="I317">
        <v>10800</v>
      </c>
      <c r="J317">
        <v>0.24360000000000001</v>
      </c>
      <c r="K317">
        <v>16</v>
      </c>
      <c r="L317">
        <v>349.6</v>
      </c>
      <c r="M317">
        <v>7.8799999999999995E-2</v>
      </c>
      <c r="N317">
        <v>1</v>
      </c>
      <c r="O317">
        <v>0</v>
      </c>
    </row>
    <row r="318" spans="1:15" x14ac:dyDescent="0.25">
      <c r="A318" s="14" t="s">
        <v>309</v>
      </c>
      <c r="B318">
        <v>9.3899999999999997E-2</v>
      </c>
      <c r="C318">
        <v>0.1014</v>
      </c>
      <c r="D318">
        <v>1150.56</v>
      </c>
      <c r="E318">
        <v>1.331</v>
      </c>
      <c r="F318">
        <v>1</v>
      </c>
      <c r="G318" s="14" t="s">
        <v>211</v>
      </c>
      <c r="H318">
        <v>0.14760000000000001</v>
      </c>
      <c r="I318">
        <v>40240.797330000001</v>
      </c>
      <c r="J318">
        <v>1.0410999999999999</v>
      </c>
      <c r="K318">
        <v>24</v>
      </c>
      <c r="L318">
        <v>1511.9324999999999</v>
      </c>
      <c r="M318">
        <v>8.8599999999999998E-2</v>
      </c>
      <c r="N318">
        <v>1</v>
      </c>
      <c r="O318">
        <v>0</v>
      </c>
    </row>
    <row r="319" spans="1:15" x14ac:dyDescent="0.25">
      <c r="A319" s="14" t="s">
        <v>417</v>
      </c>
      <c r="B319">
        <v>6.6799999999999998E-2</v>
      </c>
      <c r="C319">
        <v>7.9200000000000007E-2</v>
      </c>
      <c r="D319">
        <v>1431</v>
      </c>
      <c r="E319">
        <v>1.2909999999999999</v>
      </c>
      <c r="F319">
        <v>1</v>
      </c>
      <c r="G319" s="14" t="s">
        <v>243</v>
      </c>
      <c r="H319">
        <v>0.19939999999999999</v>
      </c>
      <c r="I319">
        <v>38900</v>
      </c>
      <c r="J319">
        <v>1.2017</v>
      </c>
      <c r="K319">
        <v>16</v>
      </c>
      <c r="L319">
        <v>1613</v>
      </c>
      <c r="M319">
        <v>0.11890000000000001</v>
      </c>
      <c r="N319">
        <v>1</v>
      </c>
      <c r="O319">
        <v>0</v>
      </c>
    </row>
    <row r="320" spans="1:15" x14ac:dyDescent="0.25">
      <c r="A320" s="14" t="s">
        <v>391</v>
      </c>
      <c r="B320">
        <v>1.3304</v>
      </c>
      <c r="C320">
        <v>1.4371</v>
      </c>
      <c r="D320">
        <v>82.49</v>
      </c>
      <c r="E320">
        <v>0.35399999999999998</v>
      </c>
      <c r="F320">
        <v>1</v>
      </c>
      <c r="G320" s="14" t="s">
        <v>331</v>
      </c>
      <c r="H320">
        <v>0.1181</v>
      </c>
      <c r="I320">
        <v>3350</v>
      </c>
      <c r="J320">
        <v>7.6700000000000004E-2</v>
      </c>
      <c r="K320">
        <v>6</v>
      </c>
      <c r="L320">
        <v>114.9</v>
      </c>
      <c r="M320">
        <v>0.1181</v>
      </c>
      <c r="N320">
        <v>1</v>
      </c>
      <c r="O320">
        <v>0</v>
      </c>
    </row>
    <row r="321" spans="1:15" x14ac:dyDescent="0.25">
      <c r="A321" s="14" t="s">
        <v>413</v>
      </c>
      <c r="B321">
        <v>8.4500000000000006E-2</v>
      </c>
      <c r="C321">
        <v>0.10050000000000001</v>
      </c>
      <c r="D321">
        <v>1113</v>
      </c>
      <c r="E321">
        <v>1.143</v>
      </c>
      <c r="F321">
        <v>1</v>
      </c>
      <c r="G321" s="14" t="s">
        <v>360</v>
      </c>
      <c r="H321">
        <v>0.18360000000000001</v>
      </c>
      <c r="I321">
        <v>30300</v>
      </c>
      <c r="J321">
        <v>0.93469999999999998</v>
      </c>
      <c r="K321">
        <v>15</v>
      </c>
      <c r="L321">
        <v>1257</v>
      </c>
      <c r="M321">
        <v>0.10489999999999999</v>
      </c>
      <c r="N321">
        <v>1</v>
      </c>
      <c r="O321">
        <v>0</v>
      </c>
    </row>
    <row r="322" spans="1:15" x14ac:dyDescent="0.25">
      <c r="A322" s="14" t="s">
        <v>538</v>
      </c>
      <c r="B322">
        <v>7.5800000000000006E-2</v>
      </c>
      <c r="C322">
        <v>9.0300000000000005E-2</v>
      </c>
      <c r="D322">
        <v>1233.5999999999999</v>
      </c>
      <c r="E322">
        <v>1.2450000000000001</v>
      </c>
      <c r="F322">
        <v>1</v>
      </c>
      <c r="G322" s="14" t="s">
        <v>255</v>
      </c>
      <c r="H322">
        <v>0.1802</v>
      </c>
      <c r="I322">
        <v>42900</v>
      </c>
      <c r="J322">
        <v>1.0925</v>
      </c>
      <c r="K322">
        <v>16</v>
      </c>
      <c r="L322">
        <v>1586</v>
      </c>
      <c r="M322">
        <v>9.0999999999999998E-2</v>
      </c>
      <c r="N322">
        <v>1</v>
      </c>
      <c r="O322">
        <v>0</v>
      </c>
    </row>
    <row r="323" spans="1:15" x14ac:dyDescent="0.25">
      <c r="A323" s="14" t="s">
        <v>539</v>
      </c>
      <c r="B323">
        <v>0.13109999999999999</v>
      </c>
      <c r="C323">
        <v>0.12909999999999999</v>
      </c>
      <c r="D323">
        <v>823.55</v>
      </c>
      <c r="E323">
        <v>1.125</v>
      </c>
      <c r="F323">
        <v>1</v>
      </c>
      <c r="G323" s="14" t="s">
        <v>248</v>
      </c>
      <c r="H323">
        <v>0.12520000000000001</v>
      </c>
      <c r="I323">
        <v>29252.137149999999</v>
      </c>
      <c r="J323">
        <v>0.74860000000000004</v>
      </c>
      <c r="K323">
        <v>24</v>
      </c>
      <c r="L323">
        <v>1087.8522</v>
      </c>
      <c r="M323">
        <v>0.12520000000000001</v>
      </c>
      <c r="N323">
        <v>1</v>
      </c>
      <c r="O323">
        <v>0</v>
      </c>
    </row>
    <row r="324" spans="1:15" x14ac:dyDescent="0.25">
      <c r="A324" s="14" t="s">
        <v>310</v>
      </c>
      <c r="B324">
        <v>5.8700000000000002E-2</v>
      </c>
      <c r="C324">
        <v>6.6600000000000006E-2</v>
      </c>
      <c r="D324">
        <v>1847.21</v>
      </c>
      <c r="E324">
        <v>1.6850000000000001</v>
      </c>
      <c r="F324">
        <v>1</v>
      </c>
      <c r="G324" s="14" t="s">
        <v>211</v>
      </c>
      <c r="H324">
        <v>0.187</v>
      </c>
      <c r="I324">
        <v>63845.734320000003</v>
      </c>
      <c r="J324">
        <v>1.6709000000000001</v>
      </c>
      <c r="K324">
        <v>24</v>
      </c>
      <c r="L324">
        <v>2419.0920000000001</v>
      </c>
      <c r="M324">
        <v>0.11219999999999999</v>
      </c>
      <c r="N324">
        <v>1</v>
      </c>
      <c r="O324">
        <v>0</v>
      </c>
    </row>
    <row r="325" spans="1:15" x14ac:dyDescent="0.25">
      <c r="A325" s="14" t="s">
        <v>549</v>
      </c>
      <c r="B325">
        <v>0.36370000000000002</v>
      </c>
      <c r="C325">
        <v>0.42970000000000003</v>
      </c>
      <c r="D325">
        <v>260.7</v>
      </c>
      <c r="E325">
        <v>0.626</v>
      </c>
      <c r="F325">
        <v>1</v>
      </c>
      <c r="G325" s="14" t="s">
        <v>236</v>
      </c>
      <c r="H325">
        <v>0.1</v>
      </c>
      <c r="I325">
        <v>10600</v>
      </c>
      <c r="J325">
        <v>0.2359</v>
      </c>
      <c r="K325">
        <v>16</v>
      </c>
      <c r="L325">
        <v>350.4</v>
      </c>
      <c r="M325">
        <v>7.5200000000000003E-2</v>
      </c>
      <c r="N325">
        <v>1</v>
      </c>
      <c r="O325">
        <v>0</v>
      </c>
    </row>
    <row r="326" spans="1:15" x14ac:dyDescent="0.25">
      <c r="A326" s="14" t="s">
        <v>370</v>
      </c>
      <c r="B326">
        <v>0.23269999999999999</v>
      </c>
      <c r="C326">
        <v>9999</v>
      </c>
      <c r="D326">
        <v>397.5</v>
      </c>
      <c r="E326">
        <v>0.77200000000000002</v>
      </c>
      <c r="F326">
        <v>1</v>
      </c>
      <c r="G326" s="14" t="s">
        <v>297</v>
      </c>
      <c r="H326">
        <v>0.12870000000000001</v>
      </c>
      <c r="I326">
        <v>14600</v>
      </c>
      <c r="J326">
        <v>0.35270000000000001</v>
      </c>
      <c r="K326">
        <v>15</v>
      </c>
      <c r="L326">
        <v>512.1</v>
      </c>
      <c r="M326">
        <v>8.5800000000000001E-2</v>
      </c>
      <c r="N326">
        <v>1</v>
      </c>
      <c r="O326">
        <v>0</v>
      </c>
    </row>
    <row r="327" spans="1:15" x14ac:dyDescent="0.25">
      <c r="A327" s="14" t="s">
        <v>311</v>
      </c>
      <c r="B327">
        <v>0.153</v>
      </c>
      <c r="C327">
        <v>0.183</v>
      </c>
      <c r="D327">
        <v>605</v>
      </c>
      <c r="E327">
        <v>0.95299999999999996</v>
      </c>
      <c r="F327">
        <v>1</v>
      </c>
      <c r="G327" s="14" t="s">
        <v>297</v>
      </c>
      <c r="H327">
        <v>0.1588</v>
      </c>
      <c r="I327">
        <v>21600</v>
      </c>
      <c r="J327">
        <v>0.53700000000000003</v>
      </c>
      <c r="K327">
        <v>15</v>
      </c>
      <c r="L327">
        <v>779.7</v>
      </c>
      <c r="M327">
        <v>0.10589999999999999</v>
      </c>
      <c r="N327">
        <v>1</v>
      </c>
      <c r="O327">
        <v>0</v>
      </c>
    </row>
    <row r="328" spans="1:15" x14ac:dyDescent="0.25">
      <c r="A328" s="14" t="s">
        <v>390</v>
      </c>
      <c r="B328">
        <v>1.9315</v>
      </c>
      <c r="C328">
        <v>2.0390000000000001</v>
      </c>
      <c r="D328">
        <v>57.23</v>
      </c>
      <c r="E328">
        <v>0.29499999999999998</v>
      </c>
      <c r="F328">
        <v>1</v>
      </c>
      <c r="G328" s="14" t="s">
        <v>331</v>
      </c>
      <c r="H328">
        <v>9.8400000000000001E-2</v>
      </c>
      <c r="I328">
        <v>2360</v>
      </c>
      <c r="J328">
        <v>5.33E-2</v>
      </c>
      <c r="K328">
        <v>6</v>
      </c>
      <c r="L328">
        <v>80</v>
      </c>
      <c r="M328">
        <v>9.8400000000000001E-2</v>
      </c>
      <c r="N328">
        <v>1</v>
      </c>
      <c r="O328">
        <v>0</v>
      </c>
    </row>
    <row r="329" spans="1:15" x14ac:dyDescent="0.25">
      <c r="A329" s="14" t="s">
        <v>325</v>
      </c>
      <c r="B329">
        <v>0.1384</v>
      </c>
      <c r="C329">
        <v>0.16489999999999999</v>
      </c>
      <c r="D329">
        <v>672.6</v>
      </c>
      <c r="E329">
        <v>1.1200000000000001</v>
      </c>
      <c r="F329">
        <v>1</v>
      </c>
      <c r="G329" s="14" t="s">
        <v>213</v>
      </c>
      <c r="H329">
        <v>0.13669999999999999</v>
      </c>
      <c r="I329">
        <v>17400</v>
      </c>
      <c r="J329">
        <v>0.55779999999999996</v>
      </c>
      <c r="K329">
        <v>12</v>
      </c>
      <c r="L329">
        <v>730.3</v>
      </c>
      <c r="M329">
        <v>0.13669999999999999</v>
      </c>
      <c r="N329">
        <v>1</v>
      </c>
      <c r="O329">
        <v>0</v>
      </c>
    </row>
    <row r="330" spans="1:15" x14ac:dyDescent="0.25">
      <c r="A330" s="14" t="s">
        <v>411</v>
      </c>
      <c r="B330">
        <v>8.5900000000000004E-2</v>
      </c>
      <c r="C330">
        <v>9999</v>
      </c>
      <c r="D330">
        <v>1113</v>
      </c>
      <c r="E330">
        <v>1.2430000000000001</v>
      </c>
      <c r="F330">
        <v>1</v>
      </c>
      <c r="G330" s="14" t="s">
        <v>224</v>
      </c>
      <c r="H330">
        <v>0.15529999999999999</v>
      </c>
      <c r="I330">
        <v>30300</v>
      </c>
      <c r="J330">
        <v>0.93500000000000005</v>
      </c>
      <c r="K330">
        <v>21</v>
      </c>
      <c r="L330">
        <v>1254</v>
      </c>
      <c r="M330">
        <v>0.10489999999999999</v>
      </c>
      <c r="N330">
        <v>1</v>
      </c>
      <c r="O330">
        <v>0</v>
      </c>
    </row>
    <row r="331" spans="1:15" x14ac:dyDescent="0.25">
      <c r="A331" s="14" t="s">
        <v>410</v>
      </c>
      <c r="B331">
        <v>8.48E-2</v>
      </c>
      <c r="C331">
        <v>0.10059999999999999</v>
      </c>
      <c r="D331">
        <v>1113</v>
      </c>
      <c r="E331">
        <v>1.258</v>
      </c>
      <c r="F331">
        <v>1</v>
      </c>
      <c r="G331" s="14" t="s">
        <v>224</v>
      </c>
      <c r="H331">
        <v>0.1573</v>
      </c>
      <c r="I331">
        <v>29300</v>
      </c>
      <c r="J331">
        <v>0.93500000000000005</v>
      </c>
      <c r="K331">
        <v>21</v>
      </c>
      <c r="L331">
        <v>1224</v>
      </c>
      <c r="M331">
        <v>0.10489999999999999</v>
      </c>
      <c r="N331">
        <v>1</v>
      </c>
      <c r="O331">
        <v>0</v>
      </c>
    </row>
    <row r="332" spans="1:15" x14ac:dyDescent="0.25">
      <c r="A332" s="14" t="s">
        <v>302</v>
      </c>
      <c r="B332">
        <v>6.4100000000000004E-2</v>
      </c>
      <c r="C332">
        <v>7.5700000000000003E-2</v>
      </c>
      <c r="D332">
        <v>1510.5</v>
      </c>
      <c r="E332">
        <v>1.5049999999999999</v>
      </c>
      <c r="F332">
        <v>1</v>
      </c>
      <c r="G332" s="14" t="s">
        <v>211</v>
      </c>
      <c r="H332">
        <v>0.16719999999999999</v>
      </c>
      <c r="I332">
        <v>51700</v>
      </c>
      <c r="J332">
        <v>1.3360000000000001</v>
      </c>
      <c r="K332">
        <v>24</v>
      </c>
      <c r="L332">
        <v>1940</v>
      </c>
      <c r="M332">
        <v>0.1003</v>
      </c>
      <c r="N332">
        <v>1</v>
      </c>
      <c r="O332">
        <v>0</v>
      </c>
    </row>
    <row r="333" spans="1:15" x14ac:dyDescent="0.25">
      <c r="A333" s="14" t="s">
        <v>313</v>
      </c>
      <c r="B333">
        <v>5.8500000000000003E-2</v>
      </c>
      <c r="C333">
        <v>6.9000000000000006E-2</v>
      </c>
      <c r="D333">
        <v>1622</v>
      </c>
      <c r="E333">
        <v>1.4239999999999999</v>
      </c>
      <c r="F333">
        <v>1</v>
      </c>
      <c r="G333" s="14" t="s">
        <v>269</v>
      </c>
      <c r="H333">
        <v>0.2039</v>
      </c>
      <c r="I333">
        <v>57500</v>
      </c>
      <c r="J333">
        <v>1.4429000000000001</v>
      </c>
      <c r="K333">
        <v>17</v>
      </c>
      <c r="L333">
        <v>2107</v>
      </c>
      <c r="M333">
        <v>0.10639999999999999</v>
      </c>
      <c r="N333">
        <v>1</v>
      </c>
      <c r="O333">
        <v>0</v>
      </c>
    </row>
    <row r="334" spans="1:15" x14ac:dyDescent="0.25">
      <c r="A334" s="14" t="s">
        <v>323</v>
      </c>
      <c r="B334">
        <v>0.27600000000000002</v>
      </c>
      <c r="C334">
        <v>0.33</v>
      </c>
      <c r="D334">
        <v>336.4</v>
      </c>
      <c r="E334">
        <v>0.68400000000000005</v>
      </c>
      <c r="F334">
        <v>1</v>
      </c>
      <c r="G334" s="14" t="s">
        <v>213</v>
      </c>
      <c r="H334">
        <v>0.13669999999999999</v>
      </c>
      <c r="I334">
        <v>8680</v>
      </c>
      <c r="J334">
        <v>0.27889999999999998</v>
      </c>
      <c r="K334">
        <v>12</v>
      </c>
      <c r="L334">
        <v>365.2</v>
      </c>
      <c r="M334">
        <v>0.13669999999999999</v>
      </c>
      <c r="N334">
        <v>1</v>
      </c>
      <c r="O334">
        <v>0</v>
      </c>
    </row>
    <row r="335" spans="1:15" x14ac:dyDescent="0.25">
      <c r="A335" s="14" t="s">
        <v>324</v>
      </c>
      <c r="B335">
        <v>0.27260000000000001</v>
      </c>
      <c r="C335">
        <v>0.3261</v>
      </c>
      <c r="D335">
        <v>336.4</v>
      </c>
      <c r="E335">
        <v>0.68400000000000005</v>
      </c>
      <c r="F335">
        <v>1</v>
      </c>
      <c r="G335" s="14" t="s">
        <v>213</v>
      </c>
      <c r="H335">
        <v>0.13669999999999999</v>
      </c>
      <c r="I335">
        <v>8540</v>
      </c>
      <c r="J335">
        <v>0.27889999999999998</v>
      </c>
      <c r="K335">
        <v>12</v>
      </c>
      <c r="L335">
        <v>357.6</v>
      </c>
      <c r="M335">
        <v>0.13669999999999999</v>
      </c>
      <c r="N335">
        <v>1</v>
      </c>
      <c r="O335">
        <v>0</v>
      </c>
    </row>
    <row r="336" spans="1:15" x14ac:dyDescent="0.25">
      <c r="A336" s="14" t="s">
        <v>321</v>
      </c>
      <c r="B336">
        <v>0.11890000000000001</v>
      </c>
      <c r="C336">
        <v>0.1424</v>
      </c>
      <c r="D336">
        <v>768.2</v>
      </c>
      <c r="E336">
        <v>0.97699999999999998</v>
      </c>
      <c r="F336">
        <v>1</v>
      </c>
      <c r="G336" s="14" t="s">
        <v>219</v>
      </c>
      <c r="H336">
        <v>0.19600000000000001</v>
      </c>
      <c r="I336">
        <v>27700</v>
      </c>
      <c r="J336">
        <v>0.68189999999999995</v>
      </c>
      <c r="K336">
        <v>12</v>
      </c>
      <c r="L336">
        <v>987.8</v>
      </c>
      <c r="M336">
        <v>0.1195</v>
      </c>
      <c r="N336">
        <v>1</v>
      </c>
      <c r="O336">
        <v>0</v>
      </c>
    </row>
    <row r="337" spans="1:15" x14ac:dyDescent="0.25">
      <c r="A337" s="14" t="s">
        <v>298</v>
      </c>
      <c r="B337">
        <v>0.16209999999999999</v>
      </c>
      <c r="C337">
        <v>0.19359999999999999</v>
      </c>
      <c r="D337">
        <v>556.5</v>
      </c>
      <c r="E337">
        <v>0.91400000000000003</v>
      </c>
      <c r="F337">
        <v>1</v>
      </c>
      <c r="G337" s="14" t="s">
        <v>297</v>
      </c>
      <c r="H337">
        <v>0.15229999999999999</v>
      </c>
      <c r="I337">
        <v>19300</v>
      </c>
      <c r="J337">
        <v>0.49380000000000002</v>
      </c>
      <c r="K337">
        <v>15</v>
      </c>
      <c r="L337">
        <v>687.5</v>
      </c>
      <c r="M337">
        <v>0.10150000000000001</v>
      </c>
      <c r="N337">
        <v>1</v>
      </c>
      <c r="O337">
        <v>0</v>
      </c>
    </row>
    <row r="338" spans="1:15" x14ac:dyDescent="0.25">
      <c r="A338" s="14" t="s">
        <v>322</v>
      </c>
      <c r="B338">
        <v>9.6600000000000005E-2</v>
      </c>
      <c r="C338">
        <v>9999</v>
      </c>
      <c r="D338">
        <v>954</v>
      </c>
      <c r="E338">
        <v>1.248</v>
      </c>
      <c r="F338">
        <v>1</v>
      </c>
      <c r="G338" s="14" t="s">
        <v>209</v>
      </c>
      <c r="H338">
        <v>0.17849999999999999</v>
      </c>
      <c r="I338">
        <v>46000</v>
      </c>
      <c r="J338">
        <v>0.92379999999999995</v>
      </c>
      <c r="K338">
        <v>18</v>
      </c>
      <c r="L338">
        <v>1493</v>
      </c>
      <c r="M338">
        <v>0.17849999999999999</v>
      </c>
      <c r="N338">
        <v>1</v>
      </c>
      <c r="O338">
        <v>0</v>
      </c>
    </row>
    <row r="339" spans="1:15" x14ac:dyDescent="0.25">
      <c r="A339" s="14" t="s">
        <v>326</v>
      </c>
      <c r="B339">
        <v>0.27150000000000002</v>
      </c>
      <c r="C339">
        <v>9999</v>
      </c>
      <c r="D339">
        <v>336.4</v>
      </c>
      <c r="E339">
        <v>0.63</v>
      </c>
      <c r="F339">
        <v>1</v>
      </c>
      <c r="G339" s="14" t="s">
        <v>327</v>
      </c>
      <c r="H339">
        <v>0.155</v>
      </c>
      <c r="I339">
        <v>8560</v>
      </c>
      <c r="J339">
        <v>0.27879999999999999</v>
      </c>
      <c r="K339">
        <v>9</v>
      </c>
      <c r="L339">
        <v>365</v>
      </c>
      <c r="M339">
        <v>0.13669999999999999</v>
      </c>
      <c r="N339">
        <v>1</v>
      </c>
      <c r="O339">
        <v>0</v>
      </c>
    </row>
    <row r="340" spans="1:15" x14ac:dyDescent="0.25">
      <c r="A340" s="14" t="s">
        <v>314</v>
      </c>
      <c r="B340">
        <v>5.5399999999999998E-2</v>
      </c>
      <c r="C340">
        <v>6.5299999999999997E-2</v>
      </c>
      <c r="D340">
        <v>1758.6</v>
      </c>
      <c r="E340">
        <v>1.427</v>
      </c>
      <c r="F340">
        <v>1</v>
      </c>
      <c r="G340" s="14" t="s">
        <v>315</v>
      </c>
      <c r="H340">
        <v>0.19670000000000001</v>
      </c>
      <c r="I340">
        <v>46700</v>
      </c>
      <c r="J340">
        <v>1.4770000000000001</v>
      </c>
      <c r="K340">
        <v>17</v>
      </c>
      <c r="L340">
        <v>1982</v>
      </c>
      <c r="M340">
        <v>0.13189999999999999</v>
      </c>
      <c r="N340">
        <v>1</v>
      </c>
      <c r="O340">
        <v>0</v>
      </c>
    </row>
    <row r="341" spans="1:15" x14ac:dyDescent="0.25">
      <c r="A341" s="14" t="s">
        <v>316</v>
      </c>
      <c r="B341">
        <v>0.19500000000000001</v>
      </c>
      <c r="C341">
        <v>0.23300000000000001</v>
      </c>
      <c r="D341">
        <v>477</v>
      </c>
      <c r="E341">
        <v>0.81399999999999995</v>
      </c>
      <c r="F341">
        <v>1</v>
      </c>
      <c r="G341" s="14" t="s">
        <v>213</v>
      </c>
      <c r="H341">
        <v>0.1628</v>
      </c>
      <c r="I341">
        <v>11800</v>
      </c>
      <c r="J341">
        <v>0.39550000000000002</v>
      </c>
      <c r="K341">
        <v>12</v>
      </c>
      <c r="L341">
        <v>518</v>
      </c>
      <c r="M341">
        <v>0.1628</v>
      </c>
      <c r="N341">
        <v>1</v>
      </c>
      <c r="O341">
        <v>0</v>
      </c>
    </row>
    <row r="342" spans="1:15" x14ac:dyDescent="0.25">
      <c r="A342" s="14" t="s">
        <v>510</v>
      </c>
      <c r="B342">
        <v>0.1179</v>
      </c>
      <c r="C342">
        <v>9999</v>
      </c>
      <c r="D342">
        <v>795</v>
      </c>
      <c r="E342">
        <v>1.077</v>
      </c>
      <c r="F342">
        <v>1</v>
      </c>
      <c r="G342" s="14" t="s">
        <v>445</v>
      </c>
      <c r="H342">
        <v>0.19009999999999999</v>
      </c>
      <c r="I342">
        <v>24800</v>
      </c>
      <c r="J342">
        <v>0.68569999999999998</v>
      </c>
      <c r="K342">
        <v>14</v>
      </c>
      <c r="L342">
        <v>958</v>
      </c>
      <c r="M342">
        <v>0.1056</v>
      </c>
      <c r="N342">
        <v>1</v>
      </c>
      <c r="O342">
        <v>0</v>
      </c>
    </row>
    <row r="343" spans="1:15" x14ac:dyDescent="0.25">
      <c r="A343" s="14" t="s">
        <v>508</v>
      </c>
      <c r="B343">
        <v>0.1174</v>
      </c>
      <c r="C343">
        <v>0.13969999999999999</v>
      </c>
      <c r="D343">
        <v>795</v>
      </c>
      <c r="E343">
        <v>1.2310000000000001</v>
      </c>
      <c r="F343">
        <v>1</v>
      </c>
      <c r="G343" s="14" t="s">
        <v>219</v>
      </c>
      <c r="H343">
        <v>0.1401</v>
      </c>
      <c r="I343">
        <v>22200</v>
      </c>
      <c r="J343">
        <v>0.66800000000000004</v>
      </c>
      <c r="K343">
        <v>13</v>
      </c>
      <c r="L343">
        <v>886.2</v>
      </c>
      <c r="M343">
        <v>6.2600000000000003E-2</v>
      </c>
      <c r="N343">
        <v>1</v>
      </c>
      <c r="O343">
        <v>0</v>
      </c>
    </row>
    <row r="344" spans="1:15" x14ac:dyDescent="0.25">
      <c r="A344" s="14" t="s">
        <v>296</v>
      </c>
      <c r="B344">
        <v>0.16600000000000001</v>
      </c>
      <c r="C344">
        <v>0.19900000000000001</v>
      </c>
      <c r="D344">
        <v>556.5</v>
      </c>
      <c r="E344">
        <v>0.91400000000000003</v>
      </c>
      <c r="F344">
        <v>1</v>
      </c>
      <c r="G344" s="14" t="s">
        <v>297</v>
      </c>
      <c r="H344">
        <v>0.15229999999999999</v>
      </c>
      <c r="I344">
        <v>19800</v>
      </c>
      <c r="J344">
        <v>0.49380000000000002</v>
      </c>
      <c r="K344">
        <v>15</v>
      </c>
      <c r="L344">
        <v>716.9</v>
      </c>
      <c r="M344">
        <v>0.10150000000000001</v>
      </c>
      <c r="N344">
        <v>1</v>
      </c>
      <c r="O344">
        <v>0</v>
      </c>
    </row>
    <row r="345" spans="1:15" x14ac:dyDescent="0.25">
      <c r="A345" s="14" t="s">
        <v>514</v>
      </c>
      <c r="B345">
        <v>0.1179</v>
      </c>
      <c r="C345">
        <v>9999</v>
      </c>
      <c r="D345">
        <v>795</v>
      </c>
      <c r="E345">
        <v>1.034</v>
      </c>
      <c r="F345">
        <v>1</v>
      </c>
      <c r="G345" s="14" t="s">
        <v>445</v>
      </c>
      <c r="H345">
        <v>0.20330000000000001</v>
      </c>
      <c r="I345">
        <v>25100</v>
      </c>
      <c r="J345">
        <v>0.68569999999999998</v>
      </c>
      <c r="K345">
        <v>12</v>
      </c>
      <c r="L345">
        <v>956</v>
      </c>
      <c r="M345">
        <v>0.1056</v>
      </c>
      <c r="N345">
        <v>1</v>
      </c>
      <c r="O345">
        <v>0</v>
      </c>
    </row>
    <row r="346" spans="1:15" x14ac:dyDescent="0.25">
      <c r="A346" s="14" t="s">
        <v>300</v>
      </c>
      <c r="B346">
        <v>8.4099999999999994E-2</v>
      </c>
      <c r="C346">
        <v>9.9500000000000005E-2</v>
      </c>
      <c r="D346">
        <v>1113</v>
      </c>
      <c r="E346">
        <v>1.496</v>
      </c>
      <c r="F346">
        <v>1</v>
      </c>
      <c r="G346" s="14" t="s">
        <v>297</v>
      </c>
      <c r="H346">
        <v>0.15229999999999999</v>
      </c>
      <c r="I346">
        <v>39600</v>
      </c>
      <c r="J346">
        <v>0.98740000000000006</v>
      </c>
      <c r="K346">
        <v>24</v>
      </c>
      <c r="L346">
        <v>1434</v>
      </c>
      <c r="M346">
        <v>0.10150000000000001</v>
      </c>
      <c r="N346">
        <v>1</v>
      </c>
      <c r="O346">
        <v>0</v>
      </c>
    </row>
    <row r="347" spans="1:15" x14ac:dyDescent="0.25">
      <c r="A347" s="14" t="s">
        <v>517</v>
      </c>
      <c r="B347">
        <v>0.3831</v>
      </c>
      <c r="C347">
        <v>0.45989999999999998</v>
      </c>
      <c r="D347">
        <v>266.2</v>
      </c>
      <c r="E347">
        <v>0.73199999999999998</v>
      </c>
      <c r="F347">
        <v>1</v>
      </c>
      <c r="G347" s="14" t="s">
        <v>331</v>
      </c>
      <c r="H347">
        <v>0.1489</v>
      </c>
      <c r="I347">
        <v>10600</v>
      </c>
      <c r="J347">
        <v>0.24379999999999999</v>
      </c>
      <c r="K347">
        <v>6</v>
      </c>
      <c r="L347">
        <v>365.9</v>
      </c>
      <c r="M347">
        <v>9999</v>
      </c>
      <c r="N347">
        <v>1</v>
      </c>
      <c r="O347">
        <v>0</v>
      </c>
    </row>
    <row r="348" spans="1:15" x14ac:dyDescent="0.25">
      <c r="A348" s="14" t="s">
        <v>268</v>
      </c>
      <c r="B348">
        <v>6.9400000000000003E-2</v>
      </c>
      <c r="C348">
        <v>8.2600000000000007E-2</v>
      </c>
      <c r="D348">
        <v>1351.5</v>
      </c>
      <c r="E348">
        <v>1.3</v>
      </c>
      <c r="F348">
        <v>1</v>
      </c>
      <c r="G348" s="14" t="s">
        <v>269</v>
      </c>
      <c r="H348">
        <v>0.1862</v>
      </c>
      <c r="I348">
        <v>46800</v>
      </c>
      <c r="J348">
        <v>1.1959</v>
      </c>
      <c r="K348">
        <v>17</v>
      </c>
      <c r="L348">
        <v>1734</v>
      </c>
      <c r="M348">
        <v>9.4899999999999998E-2</v>
      </c>
      <c r="N348">
        <v>1</v>
      </c>
      <c r="O348">
        <v>0</v>
      </c>
    </row>
    <row r="349" spans="1:15" x14ac:dyDescent="0.25">
      <c r="A349" s="14" t="s">
        <v>393</v>
      </c>
      <c r="B349">
        <v>8.4699999999999998E-2</v>
      </c>
      <c r="C349">
        <v>0.1009</v>
      </c>
      <c r="D349">
        <v>1113</v>
      </c>
      <c r="E349">
        <v>1.129</v>
      </c>
      <c r="F349">
        <v>1</v>
      </c>
      <c r="G349" s="14" t="s">
        <v>209</v>
      </c>
      <c r="H349">
        <v>0.19259999999999999</v>
      </c>
      <c r="I349">
        <v>27500</v>
      </c>
      <c r="J349">
        <v>0.91910000000000003</v>
      </c>
      <c r="K349">
        <v>14</v>
      </c>
      <c r="L349">
        <v>1201</v>
      </c>
      <c r="M349">
        <v>9.0399999999999994E-2</v>
      </c>
      <c r="N349">
        <v>1</v>
      </c>
      <c r="O349">
        <v>0</v>
      </c>
    </row>
    <row r="350" spans="1:15" x14ac:dyDescent="0.25">
      <c r="A350" s="14" t="s">
        <v>515</v>
      </c>
      <c r="B350">
        <v>0.1152</v>
      </c>
      <c r="C350">
        <v>0.13800000000000001</v>
      </c>
      <c r="D350">
        <v>795</v>
      </c>
      <c r="E350">
        <v>0.98</v>
      </c>
      <c r="F350">
        <v>1</v>
      </c>
      <c r="G350" s="14" t="s">
        <v>272</v>
      </c>
      <c r="H350">
        <v>0.2102</v>
      </c>
      <c r="I350">
        <v>25900</v>
      </c>
      <c r="J350">
        <v>0.69189999999999996</v>
      </c>
      <c r="K350">
        <v>10</v>
      </c>
      <c r="L350">
        <v>975.3</v>
      </c>
      <c r="M350">
        <v>0.1108</v>
      </c>
      <c r="N350">
        <v>1</v>
      </c>
      <c r="O350">
        <v>0</v>
      </c>
    </row>
    <row r="351" spans="1:15" x14ac:dyDescent="0.25">
      <c r="A351" s="14" t="s">
        <v>318</v>
      </c>
      <c r="B351">
        <v>0.1633</v>
      </c>
      <c r="C351">
        <v>0.19589999999999999</v>
      </c>
      <c r="D351">
        <v>556.5</v>
      </c>
      <c r="E351">
        <v>0.83499999999999996</v>
      </c>
      <c r="F351">
        <v>1</v>
      </c>
      <c r="G351" s="14" t="s">
        <v>272</v>
      </c>
      <c r="H351">
        <v>0.17580000000000001</v>
      </c>
      <c r="I351">
        <v>20000</v>
      </c>
      <c r="J351">
        <v>0.49370000000000003</v>
      </c>
      <c r="K351">
        <v>10</v>
      </c>
      <c r="L351">
        <v>714.9</v>
      </c>
      <c r="M351">
        <v>0.10150000000000001</v>
      </c>
      <c r="N351">
        <v>1</v>
      </c>
      <c r="O351">
        <v>0</v>
      </c>
    </row>
    <row r="352" spans="1:15" x14ac:dyDescent="0.25">
      <c r="A352" s="14" t="s">
        <v>299</v>
      </c>
      <c r="B352">
        <v>0.16600000000000001</v>
      </c>
      <c r="C352">
        <v>9999</v>
      </c>
      <c r="D352">
        <v>556.5</v>
      </c>
      <c r="E352">
        <v>0.90100000000000002</v>
      </c>
      <c r="F352">
        <v>1</v>
      </c>
      <c r="G352" s="14" t="s">
        <v>297</v>
      </c>
      <c r="H352">
        <v>0.16220000000000001</v>
      </c>
      <c r="I352">
        <v>20000</v>
      </c>
      <c r="J352">
        <v>0.49380000000000002</v>
      </c>
      <c r="K352">
        <v>13</v>
      </c>
      <c r="L352">
        <v>716</v>
      </c>
      <c r="M352">
        <v>0.10150000000000001</v>
      </c>
      <c r="N352">
        <v>1</v>
      </c>
      <c r="O352">
        <v>0</v>
      </c>
    </row>
    <row r="353" spans="1:15" x14ac:dyDescent="0.25">
      <c r="A353" s="14" t="s">
        <v>516</v>
      </c>
      <c r="B353">
        <v>0.68700000000000006</v>
      </c>
      <c r="C353">
        <v>0.92900000000000005</v>
      </c>
      <c r="D353">
        <v>133.1</v>
      </c>
      <c r="E353">
        <v>0.44700000000000001</v>
      </c>
      <c r="F353">
        <v>1</v>
      </c>
      <c r="G353" s="14" t="s">
        <v>331</v>
      </c>
      <c r="H353">
        <v>0.14899999999999999</v>
      </c>
      <c r="I353">
        <v>5310</v>
      </c>
      <c r="J353">
        <v>0.1221</v>
      </c>
      <c r="K353">
        <v>6</v>
      </c>
      <c r="L353">
        <v>183.2</v>
      </c>
      <c r="M353">
        <v>0.14899999999999999</v>
      </c>
      <c r="N353">
        <v>1</v>
      </c>
      <c r="O353">
        <v>0</v>
      </c>
    </row>
    <row r="354" spans="1:15" x14ac:dyDescent="0.25">
      <c r="A354" s="14" t="s">
        <v>518</v>
      </c>
      <c r="B354">
        <v>0.71330000000000005</v>
      </c>
      <c r="C354">
        <v>0.74029999999999996</v>
      </c>
      <c r="D354">
        <v>153.54</v>
      </c>
      <c r="E354">
        <v>0.48299999999999998</v>
      </c>
      <c r="F354">
        <v>1</v>
      </c>
      <c r="G354" s="14" t="s">
        <v>331</v>
      </c>
      <c r="H354">
        <v>0.161</v>
      </c>
      <c r="I354">
        <v>6045</v>
      </c>
      <c r="J354">
        <v>0.14249999999999999</v>
      </c>
      <c r="K354">
        <v>6</v>
      </c>
      <c r="L354">
        <v>213.8</v>
      </c>
      <c r="M354">
        <v>0.161</v>
      </c>
      <c r="N354">
        <v>1</v>
      </c>
      <c r="O354">
        <v>0</v>
      </c>
    </row>
    <row r="355" spans="1:15" x14ac:dyDescent="0.25">
      <c r="A355" s="14" t="s">
        <v>301</v>
      </c>
      <c r="B355">
        <v>6.93E-2</v>
      </c>
      <c r="C355">
        <v>8.2100000000000006E-2</v>
      </c>
      <c r="D355">
        <v>1351</v>
      </c>
      <c r="E355">
        <v>1.4239999999999999</v>
      </c>
      <c r="F355">
        <v>1</v>
      </c>
      <c r="G355" s="14" t="s">
        <v>211</v>
      </c>
      <c r="H355">
        <v>0.15820000000000001</v>
      </c>
      <c r="I355">
        <v>46351</v>
      </c>
      <c r="J355">
        <v>1.196</v>
      </c>
      <c r="K355">
        <v>24</v>
      </c>
      <c r="L355">
        <v>1667</v>
      </c>
      <c r="M355">
        <v>9.4899999999999998E-2</v>
      </c>
      <c r="N355">
        <v>1</v>
      </c>
      <c r="O355">
        <v>0</v>
      </c>
    </row>
    <row r="356" spans="1:15" x14ac:dyDescent="0.25">
      <c r="A356" s="14" t="s">
        <v>337</v>
      </c>
      <c r="B356">
        <v>7.0999999999999994E-2</v>
      </c>
      <c r="C356">
        <v>9999</v>
      </c>
      <c r="D356">
        <v>1351.5</v>
      </c>
      <c r="E356">
        <v>1.417</v>
      </c>
      <c r="F356">
        <v>1</v>
      </c>
      <c r="G356" s="14" t="s">
        <v>211</v>
      </c>
      <c r="H356">
        <v>0.1772</v>
      </c>
      <c r="I356">
        <v>46800</v>
      </c>
      <c r="J356">
        <v>1.196</v>
      </c>
      <c r="K356">
        <v>21</v>
      </c>
      <c r="L356">
        <v>1733</v>
      </c>
      <c r="M356">
        <v>9.4899999999999998E-2</v>
      </c>
      <c r="N356">
        <v>1</v>
      </c>
      <c r="O356">
        <v>0</v>
      </c>
    </row>
    <row r="357" spans="1:15" x14ac:dyDescent="0.25">
      <c r="A357" s="14" t="s">
        <v>799</v>
      </c>
      <c r="B357">
        <v>7.9000000000000001E-2</v>
      </c>
      <c r="C357">
        <v>9.4299999999999995E-2</v>
      </c>
      <c r="D357">
        <v>1158.4000000000001</v>
      </c>
      <c r="E357">
        <v>1.196</v>
      </c>
      <c r="F357">
        <v>2</v>
      </c>
      <c r="G357" s="14" t="s">
        <v>236</v>
      </c>
      <c r="H357">
        <v>0.21110000000000001</v>
      </c>
      <c r="I357">
        <v>31100</v>
      </c>
      <c r="J357">
        <v>1.0281</v>
      </c>
      <c r="K357">
        <v>16</v>
      </c>
      <c r="L357">
        <v>1489</v>
      </c>
      <c r="M357">
        <v>0.1467</v>
      </c>
      <c r="N357">
        <v>1</v>
      </c>
      <c r="O357">
        <v>0</v>
      </c>
    </row>
    <row r="358" spans="1:15" x14ac:dyDescent="0.25">
      <c r="A358" s="14" t="s">
        <v>686</v>
      </c>
      <c r="B358">
        <v>0.11360000000000001</v>
      </c>
      <c r="C358">
        <v>0.1361</v>
      </c>
      <c r="D358">
        <v>795</v>
      </c>
      <c r="E358">
        <v>0.99299999999999999</v>
      </c>
      <c r="F358">
        <v>2</v>
      </c>
      <c r="G358" s="14" t="s">
        <v>219</v>
      </c>
      <c r="H358">
        <v>0.19939999999999999</v>
      </c>
      <c r="I358">
        <v>21700</v>
      </c>
      <c r="J358">
        <v>0.70530000000000004</v>
      </c>
      <c r="K358">
        <v>12</v>
      </c>
      <c r="L358">
        <v>1021</v>
      </c>
      <c r="M358">
        <v>0.12130000000000001</v>
      </c>
      <c r="N358">
        <v>1</v>
      </c>
      <c r="O358">
        <v>0</v>
      </c>
    </row>
    <row r="359" spans="1:15" x14ac:dyDescent="0.25">
      <c r="A359" s="14" t="s">
        <v>700</v>
      </c>
      <c r="B359">
        <v>0.21790000000000001</v>
      </c>
      <c r="C359">
        <v>0.26169999999999999</v>
      </c>
      <c r="D359">
        <v>397.5</v>
      </c>
      <c r="E359">
        <v>0.78300000000000003</v>
      </c>
      <c r="F359">
        <v>2</v>
      </c>
      <c r="G359" s="14" t="s">
        <v>236</v>
      </c>
      <c r="H359">
        <v>0.1236</v>
      </c>
      <c r="I359">
        <v>12400</v>
      </c>
      <c r="J359">
        <v>0.36299999999999999</v>
      </c>
      <c r="K359">
        <v>16</v>
      </c>
      <c r="L359">
        <v>519.70000000000005</v>
      </c>
      <c r="M359">
        <v>9.6100000000000005E-2</v>
      </c>
      <c r="N359">
        <v>1</v>
      </c>
      <c r="O359">
        <v>0</v>
      </c>
    </row>
    <row r="360" spans="1:15" x14ac:dyDescent="0.25">
      <c r="A360" s="14" t="s">
        <v>801</v>
      </c>
      <c r="B360">
        <v>0.22489999999999999</v>
      </c>
      <c r="C360">
        <v>0.27010000000000001</v>
      </c>
      <c r="D360">
        <v>397.5</v>
      </c>
      <c r="E360">
        <v>0.78300000000000003</v>
      </c>
      <c r="F360">
        <v>2</v>
      </c>
      <c r="G360" s="14" t="s">
        <v>236</v>
      </c>
      <c r="H360">
        <v>0.1236</v>
      </c>
      <c r="I360">
        <v>13000</v>
      </c>
      <c r="J360">
        <v>0.36299999999999999</v>
      </c>
      <c r="K360">
        <v>16</v>
      </c>
      <c r="L360">
        <v>547</v>
      </c>
      <c r="M360">
        <v>9.6100000000000005E-2</v>
      </c>
      <c r="N360">
        <v>1</v>
      </c>
      <c r="O360">
        <v>0</v>
      </c>
    </row>
    <row r="361" spans="1:15" x14ac:dyDescent="0.25">
      <c r="A361" s="14" t="s">
        <v>764</v>
      </c>
      <c r="B361">
        <v>7.3200000000000001E-2</v>
      </c>
      <c r="C361">
        <v>8.9399999999999993E-2</v>
      </c>
      <c r="D361">
        <v>1272</v>
      </c>
      <c r="E361">
        <v>1.3819999999999999</v>
      </c>
      <c r="F361">
        <v>2</v>
      </c>
      <c r="G361" s="14" t="s">
        <v>211</v>
      </c>
      <c r="H361">
        <v>0.1535</v>
      </c>
      <c r="I361">
        <v>34100</v>
      </c>
      <c r="J361">
        <v>1.1259999999999999</v>
      </c>
      <c r="K361">
        <v>24</v>
      </c>
      <c r="L361">
        <v>1635</v>
      </c>
      <c r="M361">
        <v>9.2100000000000001E-2</v>
      </c>
      <c r="N361">
        <v>1</v>
      </c>
      <c r="O361">
        <v>0</v>
      </c>
    </row>
    <row r="362" spans="1:15" x14ac:dyDescent="0.25">
      <c r="A362" s="14" t="s">
        <v>681</v>
      </c>
      <c r="B362">
        <v>9.6799999999999997E-2</v>
      </c>
      <c r="C362">
        <v>0.11559999999999999</v>
      </c>
      <c r="D362">
        <v>954</v>
      </c>
      <c r="E362">
        <v>1.165</v>
      </c>
      <c r="F362">
        <v>2</v>
      </c>
      <c r="G362" s="14" t="s">
        <v>219</v>
      </c>
      <c r="H362">
        <v>0.74919999999999998</v>
      </c>
      <c r="I362">
        <v>16700</v>
      </c>
      <c r="J362">
        <v>0.80100000000000005</v>
      </c>
      <c r="K362">
        <v>13</v>
      </c>
      <c r="L362">
        <v>1074</v>
      </c>
      <c r="M362">
        <v>9.7100000000000006E-2</v>
      </c>
      <c r="N362">
        <v>1</v>
      </c>
      <c r="O362">
        <v>0</v>
      </c>
    </row>
    <row r="363" spans="1:15" x14ac:dyDescent="0.25">
      <c r="A363" s="14" t="s">
        <v>687</v>
      </c>
      <c r="B363">
        <v>0.1113</v>
      </c>
      <c r="C363">
        <v>0.13719999999999999</v>
      </c>
      <c r="D363">
        <v>795</v>
      </c>
      <c r="E363">
        <v>1.0920000000000001</v>
      </c>
      <c r="F363">
        <v>2</v>
      </c>
      <c r="G363" s="14" t="s">
        <v>248</v>
      </c>
      <c r="H363">
        <v>0.12130000000000001</v>
      </c>
      <c r="I363">
        <v>20900</v>
      </c>
      <c r="J363">
        <v>0.70530000000000004</v>
      </c>
      <c r="K363">
        <v>24</v>
      </c>
      <c r="L363">
        <v>980.5</v>
      </c>
      <c r="M363">
        <v>0.12130000000000001</v>
      </c>
      <c r="N363">
        <v>1</v>
      </c>
      <c r="O363">
        <v>0</v>
      </c>
    </row>
    <row r="364" spans="1:15" x14ac:dyDescent="0.25">
      <c r="A364" s="14" t="s">
        <v>768</v>
      </c>
      <c r="B364">
        <v>5.5100000000000003E-2</v>
      </c>
      <c r="C364">
        <v>6.6600000000000006E-2</v>
      </c>
      <c r="D364">
        <v>1758.6</v>
      </c>
      <c r="E364">
        <v>1.427</v>
      </c>
      <c r="F364">
        <v>2</v>
      </c>
      <c r="G364" s="14" t="s">
        <v>315</v>
      </c>
      <c r="H364">
        <v>0.19670000000000001</v>
      </c>
      <c r="I364">
        <v>30900</v>
      </c>
      <c r="J364">
        <v>1.4770000000000001</v>
      </c>
      <c r="K364">
        <v>17</v>
      </c>
      <c r="L364">
        <v>1982</v>
      </c>
      <c r="M364">
        <v>0.13189999999999999</v>
      </c>
      <c r="N364">
        <v>1</v>
      </c>
      <c r="O364">
        <v>0</v>
      </c>
    </row>
    <row r="365" spans="1:15" x14ac:dyDescent="0.25">
      <c r="A365" s="14" t="s">
        <v>613</v>
      </c>
      <c r="B365">
        <v>7.3899999999999993E-2</v>
      </c>
      <c r="C365">
        <v>8.8400000000000006E-2</v>
      </c>
      <c r="D365">
        <v>1272</v>
      </c>
      <c r="E365">
        <v>1.345</v>
      </c>
      <c r="F365">
        <v>2</v>
      </c>
      <c r="G365" s="14" t="s">
        <v>224</v>
      </c>
      <c r="H365">
        <v>0.1681</v>
      </c>
      <c r="I365">
        <v>22300</v>
      </c>
      <c r="J365">
        <v>1.0680000000000001</v>
      </c>
      <c r="K365">
        <v>21</v>
      </c>
      <c r="L365">
        <v>1434</v>
      </c>
      <c r="M365">
        <v>0.11210000000000001</v>
      </c>
      <c r="N365">
        <v>1</v>
      </c>
      <c r="O365">
        <v>0</v>
      </c>
    </row>
    <row r="366" spans="1:15" x14ac:dyDescent="0.25">
      <c r="A366" s="14" t="s">
        <v>805</v>
      </c>
      <c r="B366">
        <v>0.18179999999999999</v>
      </c>
      <c r="C366">
        <v>0.21829999999999999</v>
      </c>
      <c r="D366">
        <v>477</v>
      </c>
      <c r="E366">
        <v>0.85799999999999998</v>
      </c>
      <c r="F366">
        <v>2</v>
      </c>
      <c r="G366" s="14" t="s">
        <v>236</v>
      </c>
      <c r="H366">
        <v>0.13539999999999999</v>
      </c>
      <c r="I366">
        <v>14900</v>
      </c>
      <c r="J366">
        <v>0.43559999999999999</v>
      </c>
      <c r="K366">
        <v>16</v>
      </c>
      <c r="L366">
        <v>623.9</v>
      </c>
      <c r="M366">
        <v>0.1053</v>
      </c>
      <c r="N366">
        <v>1</v>
      </c>
      <c r="O366">
        <v>0</v>
      </c>
    </row>
    <row r="367" spans="1:15" x14ac:dyDescent="0.25">
      <c r="A367" s="14" t="s">
        <v>766</v>
      </c>
      <c r="B367">
        <v>0.1454</v>
      </c>
      <c r="C367">
        <v>0.1744</v>
      </c>
      <c r="D367">
        <v>605</v>
      </c>
      <c r="E367">
        <v>0.95299999999999996</v>
      </c>
      <c r="F367">
        <v>2</v>
      </c>
      <c r="G367" s="14" t="s">
        <v>297</v>
      </c>
      <c r="H367">
        <v>0.1588</v>
      </c>
      <c r="I367">
        <v>15900</v>
      </c>
      <c r="J367">
        <v>0.53680000000000005</v>
      </c>
      <c r="K367">
        <v>15</v>
      </c>
      <c r="L367">
        <v>746.9</v>
      </c>
      <c r="M367">
        <v>0.10589999999999999</v>
      </c>
      <c r="N367">
        <v>1</v>
      </c>
      <c r="O367">
        <v>0</v>
      </c>
    </row>
    <row r="368" spans="1:15" x14ac:dyDescent="0.25">
      <c r="A368" s="14" t="s">
        <v>788</v>
      </c>
      <c r="B368">
        <v>0.1782</v>
      </c>
      <c r="C368">
        <v>0.21390000000000001</v>
      </c>
      <c r="D368">
        <v>477</v>
      </c>
      <c r="E368">
        <v>0.88300000000000001</v>
      </c>
      <c r="F368">
        <v>2</v>
      </c>
      <c r="G368" s="14" t="s">
        <v>209</v>
      </c>
      <c r="H368">
        <v>0.12609999999999999</v>
      </c>
      <c r="I368">
        <v>20100</v>
      </c>
      <c r="J368">
        <v>0.46200000000000002</v>
      </c>
      <c r="K368">
        <v>18</v>
      </c>
      <c r="L368">
        <v>701.2</v>
      </c>
      <c r="M368">
        <v>0.12609999999999999</v>
      </c>
      <c r="N368">
        <v>1</v>
      </c>
      <c r="O368">
        <v>0</v>
      </c>
    </row>
    <row r="369" spans="1:15" x14ac:dyDescent="0.25">
      <c r="A369" s="14" t="s">
        <v>688</v>
      </c>
      <c r="B369">
        <v>7.3700000000000002E-2</v>
      </c>
      <c r="C369">
        <v>8.77E-2</v>
      </c>
      <c r="D369">
        <v>1272</v>
      </c>
      <c r="E369">
        <v>1.22</v>
      </c>
      <c r="F369">
        <v>2</v>
      </c>
      <c r="G369" s="14" t="s">
        <v>349</v>
      </c>
      <c r="H369">
        <v>0.19059999999999999</v>
      </c>
      <c r="I369">
        <v>22300</v>
      </c>
      <c r="J369">
        <v>1.0681</v>
      </c>
      <c r="K369">
        <v>16</v>
      </c>
      <c r="L369">
        <v>1433</v>
      </c>
      <c r="M369">
        <v>0.11210000000000001</v>
      </c>
      <c r="N369">
        <v>1</v>
      </c>
      <c r="O369">
        <v>0</v>
      </c>
    </row>
    <row r="370" spans="1:15" x14ac:dyDescent="0.25">
      <c r="A370" s="14" t="s">
        <v>803</v>
      </c>
      <c r="B370">
        <v>0.18629999999999999</v>
      </c>
      <c r="C370">
        <v>0.22359999999999999</v>
      </c>
      <c r="D370">
        <v>477</v>
      </c>
      <c r="E370">
        <v>0.88300000000000001</v>
      </c>
      <c r="F370">
        <v>2</v>
      </c>
      <c r="G370" s="14" t="s">
        <v>209</v>
      </c>
      <c r="H370">
        <v>0.12609999999999999</v>
      </c>
      <c r="I370">
        <v>21000</v>
      </c>
      <c r="J370">
        <v>0.46200000000000002</v>
      </c>
      <c r="K370">
        <v>18</v>
      </c>
      <c r="L370">
        <v>747</v>
      </c>
      <c r="M370">
        <v>0.12609999999999999</v>
      </c>
      <c r="N370">
        <v>1</v>
      </c>
      <c r="O370">
        <v>0</v>
      </c>
    </row>
    <row r="371" spans="1:15" x14ac:dyDescent="0.25">
      <c r="A371" s="14" t="s">
        <v>794</v>
      </c>
      <c r="B371">
        <v>0.187</v>
      </c>
      <c r="C371">
        <v>0.22470000000000001</v>
      </c>
      <c r="D371">
        <v>477</v>
      </c>
      <c r="E371">
        <v>0.78900000000000003</v>
      </c>
      <c r="F371">
        <v>2</v>
      </c>
      <c r="G371" s="14" t="s">
        <v>272</v>
      </c>
      <c r="H371">
        <v>0.1628</v>
      </c>
      <c r="I371">
        <v>15600</v>
      </c>
      <c r="J371">
        <v>0.43559999999999999</v>
      </c>
      <c r="K371">
        <v>10</v>
      </c>
      <c r="L371">
        <v>655</v>
      </c>
      <c r="M371">
        <v>0.1053</v>
      </c>
      <c r="N371">
        <v>1</v>
      </c>
      <c r="O371">
        <v>0</v>
      </c>
    </row>
    <row r="372" spans="1:15" x14ac:dyDescent="0.25">
      <c r="A372" s="14" t="s">
        <v>812</v>
      </c>
      <c r="B372">
        <v>0.18770000000000001</v>
      </c>
      <c r="C372">
        <v>0.2253</v>
      </c>
      <c r="D372">
        <v>477</v>
      </c>
      <c r="E372">
        <v>0.85799999999999998</v>
      </c>
      <c r="F372">
        <v>2</v>
      </c>
      <c r="G372" s="14" t="s">
        <v>236</v>
      </c>
      <c r="H372">
        <v>0.13539999999999999</v>
      </c>
      <c r="I372">
        <v>15600</v>
      </c>
      <c r="J372">
        <v>0.43559999999999999</v>
      </c>
      <c r="K372">
        <v>16</v>
      </c>
      <c r="L372">
        <v>657</v>
      </c>
      <c r="M372">
        <v>0.1053</v>
      </c>
      <c r="N372">
        <v>1</v>
      </c>
      <c r="O372">
        <v>0</v>
      </c>
    </row>
    <row r="373" spans="1:15" x14ac:dyDescent="0.25">
      <c r="A373" s="14" t="s">
        <v>689</v>
      </c>
      <c r="B373">
        <v>7.2999999999999995E-2</v>
      </c>
      <c r="C373">
        <v>8.72E-2</v>
      </c>
      <c r="D373">
        <v>1272</v>
      </c>
      <c r="E373">
        <v>1.345</v>
      </c>
      <c r="F373">
        <v>2</v>
      </c>
      <c r="G373" s="14" t="s">
        <v>224</v>
      </c>
      <c r="H373">
        <v>0.1681</v>
      </c>
      <c r="I373">
        <v>21600</v>
      </c>
      <c r="J373">
        <v>1.0680000000000001</v>
      </c>
      <c r="K373">
        <v>21</v>
      </c>
      <c r="L373">
        <v>1395.9</v>
      </c>
      <c r="M373">
        <v>0.11210000000000001</v>
      </c>
      <c r="N373">
        <v>1</v>
      </c>
      <c r="O373">
        <v>0</v>
      </c>
    </row>
    <row r="374" spans="1:15" x14ac:dyDescent="0.25">
      <c r="A374" s="14" t="s">
        <v>765</v>
      </c>
      <c r="B374">
        <v>0.14899999999999999</v>
      </c>
      <c r="C374">
        <v>0.1789</v>
      </c>
      <c r="D374">
        <v>605</v>
      </c>
      <c r="E374">
        <v>0.95299999999999996</v>
      </c>
      <c r="F374">
        <v>2</v>
      </c>
      <c r="G374" s="14" t="s">
        <v>297</v>
      </c>
      <c r="H374">
        <v>0.1588</v>
      </c>
      <c r="I374">
        <v>16500</v>
      </c>
      <c r="J374">
        <v>0.53680000000000005</v>
      </c>
      <c r="K374">
        <v>15</v>
      </c>
      <c r="L374">
        <v>780</v>
      </c>
      <c r="M374">
        <v>0.10589999999999999</v>
      </c>
      <c r="N374">
        <v>1</v>
      </c>
      <c r="O374">
        <v>0</v>
      </c>
    </row>
    <row r="375" spans="1:15" x14ac:dyDescent="0.25">
      <c r="A375" s="14" t="s">
        <v>767</v>
      </c>
      <c r="B375">
        <v>5.8000000000000003E-2</v>
      </c>
      <c r="C375">
        <v>6.88E-2</v>
      </c>
      <c r="D375">
        <v>1622</v>
      </c>
      <c r="E375">
        <v>1.4239999999999999</v>
      </c>
      <c r="F375">
        <v>2</v>
      </c>
      <c r="G375" s="14" t="s">
        <v>269</v>
      </c>
      <c r="H375">
        <v>0.2039</v>
      </c>
      <c r="I375">
        <v>45000</v>
      </c>
      <c r="J375">
        <v>1.4429000000000001</v>
      </c>
      <c r="K375">
        <v>17</v>
      </c>
      <c r="L375">
        <v>2107</v>
      </c>
      <c r="M375">
        <v>0.10639999999999999</v>
      </c>
      <c r="N375">
        <v>1</v>
      </c>
      <c r="O375">
        <v>0</v>
      </c>
    </row>
    <row r="376" spans="1:15" x14ac:dyDescent="0.25">
      <c r="A376" s="14" t="s">
        <v>800</v>
      </c>
      <c r="B376">
        <v>5.4899999999999997E-2</v>
      </c>
      <c r="C376">
        <v>6.4899999999999999E-2</v>
      </c>
      <c r="D376">
        <v>1730.6</v>
      </c>
      <c r="E376">
        <v>1.47</v>
      </c>
      <c r="F376">
        <v>2</v>
      </c>
      <c r="G376" s="14" t="s">
        <v>282</v>
      </c>
      <c r="H376">
        <v>0.22559999999999999</v>
      </c>
      <c r="I376">
        <v>46400</v>
      </c>
      <c r="J376">
        <v>1.5314000000000001</v>
      </c>
      <c r="K376">
        <v>14</v>
      </c>
      <c r="L376">
        <v>2221</v>
      </c>
      <c r="M376">
        <v>0.1075</v>
      </c>
      <c r="N376">
        <v>1</v>
      </c>
      <c r="O376">
        <v>0</v>
      </c>
    </row>
    <row r="377" spans="1:15" x14ac:dyDescent="0.25">
      <c r="A377" s="14" t="s">
        <v>652</v>
      </c>
      <c r="B377">
        <v>0.1113</v>
      </c>
      <c r="C377">
        <v>0.1333</v>
      </c>
      <c r="D377">
        <v>795</v>
      </c>
      <c r="E377">
        <v>1.0920000000000001</v>
      </c>
      <c r="F377">
        <v>2</v>
      </c>
      <c r="G377" s="14" t="s">
        <v>297</v>
      </c>
      <c r="H377">
        <v>0.182</v>
      </c>
      <c r="I377">
        <v>20900</v>
      </c>
      <c r="J377">
        <v>0.70530000000000004</v>
      </c>
      <c r="K377">
        <v>15</v>
      </c>
      <c r="L377">
        <v>980.9</v>
      </c>
      <c r="M377">
        <v>0.12130000000000001</v>
      </c>
      <c r="N377">
        <v>1</v>
      </c>
      <c r="O377">
        <v>0</v>
      </c>
    </row>
    <row r="378" spans="1:15" x14ac:dyDescent="0.25">
      <c r="A378" s="14" t="s">
        <v>638</v>
      </c>
      <c r="B378">
        <v>0.13070000000000001</v>
      </c>
      <c r="C378">
        <v>0.15670000000000001</v>
      </c>
      <c r="D378">
        <v>666.6</v>
      </c>
      <c r="E378">
        <v>1.014</v>
      </c>
      <c r="F378">
        <v>2</v>
      </c>
      <c r="G378" s="14" t="s">
        <v>236</v>
      </c>
      <c r="H378">
        <v>0.16009999999999999</v>
      </c>
      <c r="I378">
        <v>20900</v>
      </c>
      <c r="J378">
        <v>0.60370000000000001</v>
      </c>
      <c r="K378">
        <v>16</v>
      </c>
      <c r="L378">
        <v>872.2</v>
      </c>
      <c r="M378">
        <v>0.1245</v>
      </c>
      <c r="N378">
        <v>1</v>
      </c>
      <c r="O378">
        <v>0</v>
      </c>
    </row>
    <row r="379" spans="1:15" x14ac:dyDescent="0.25">
      <c r="A379" s="14" t="s">
        <v>654</v>
      </c>
      <c r="B379">
        <v>8.8599999999999998E-2</v>
      </c>
      <c r="C379">
        <v>0.1087</v>
      </c>
      <c r="D379">
        <v>1033.5</v>
      </c>
      <c r="E379">
        <v>1.2450000000000001</v>
      </c>
      <c r="F379">
        <v>2</v>
      </c>
      <c r="G379" s="14" t="s">
        <v>248</v>
      </c>
      <c r="H379">
        <v>0.13830000000000001</v>
      </c>
      <c r="I379">
        <v>28200</v>
      </c>
      <c r="J379">
        <v>0.9163</v>
      </c>
      <c r="K379">
        <v>24</v>
      </c>
      <c r="L379">
        <v>1330</v>
      </c>
      <c r="M379">
        <v>0.13830000000000001</v>
      </c>
      <c r="N379">
        <v>1</v>
      </c>
      <c r="O379">
        <v>0</v>
      </c>
    </row>
    <row r="380" spans="1:15" x14ac:dyDescent="0.25">
      <c r="A380" s="14" t="s">
        <v>738</v>
      </c>
      <c r="B380">
        <v>8.3799999999999999E-2</v>
      </c>
      <c r="C380">
        <v>9.9900000000000003E-2</v>
      </c>
      <c r="D380">
        <v>1113</v>
      </c>
      <c r="E380">
        <v>1.129</v>
      </c>
      <c r="F380">
        <v>2</v>
      </c>
      <c r="G380" s="14" t="s">
        <v>209</v>
      </c>
      <c r="H380">
        <v>0.19259999999999999</v>
      </c>
      <c r="I380">
        <v>16300</v>
      </c>
      <c r="J380">
        <v>0.91910000000000003</v>
      </c>
      <c r="K380">
        <v>14</v>
      </c>
      <c r="L380">
        <v>1201</v>
      </c>
      <c r="M380">
        <v>9.0399999999999994E-2</v>
      </c>
      <c r="N380">
        <v>1</v>
      </c>
      <c r="O380">
        <v>0</v>
      </c>
    </row>
    <row r="381" spans="1:15" x14ac:dyDescent="0.25">
      <c r="A381" s="14" t="s">
        <v>656</v>
      </c>
      <c r="B381">
        <v>0.153</v>
      </c>
      <c r="C381">
        <v>0.1835</v>
      </c>
      <c r="D381">
        <v>556.5</v>
      </c>
      <c r="E381">
        <v>0.95299999999999996</v>
      </c>
      <c r="F381">
        <v>2</v>
      </c>
      <c r="G381" s="14" t="s">
        <v>209</v>
      </c>
      <c r="H381">
        <v>0.13619999999999999</v>
      </c>
      <c r="I381">
        <v>22900</v>
      </c>
      <c r="J381">
        <v>0.53910000000000002</v>
      </c>
      <c r="K381">
        <v>18</v>
      </c>
      <c r="L381">
        <v>818.1</v>
      </c>
      <c r="M381">
        <v>0.13619999999999999</v>
      </c>
      <c r="N381">
        <v>1</v>
      </c>
      <c r="O381">
        <v>0</v>
      </c>
    </row>
    <row r="382" spans="1:15" x14ac:dyDescent="0.25">
      <c r="A382" s="14" t="s">
        <v>696</v>
      </c>
      <c r="B382">
        <v>0.14019999999999999</v>
      </c>
      <c r="C382">
        <v>0.16819999999999999</v>
      </c>
      <c r="D382">
        <v>636</v>
      </c>
      <c r="E382">
        <v>1.0189999999999999</v>
      </c>
      <c r="F382">
        <v>2</v>
      </c>
      <c r="G382" s="14" t="s">
        <v>245</v>
      </c>
      <c r="H382">
        <v>0.14560000000000001</v>
      </c>
      <c r="I382">
        <v>28000</v>
      </c>
      <c r="J382">
        <v>0.61350000000000005</v>
      </c>
      <c r="K382">
        <v>18</v>
      </c>
      <c r="L382">
        <v>988</v>
      </c>
      <c r="M382">
        <v>8.7400000000000005E-2</v>
      </c>
      <c r="N382">
        <v>1</v>
      </c>
      <c r="O382">
        <v>0</v>
      </c>
    </row>
    <row r="383" spans="1:15" x14ac:dyDescent="0.25">
      <c r="A383" s="14" t="s">
        <v>665</v>
      </c>
      <c r="B383">
        <v>8.8099999999999998E-2</v>
      </c>
      <c r="C383">
        <v>0.1053</v>
      </c>
      <c r="D383">
        <v>1033.5</v>
      </c>
      <c r="E383">
        <v>1.129</v>
      </c>
      <c r="F383">
        <v>2</v>
      </c>
      <c r="G383" s="14" t="s">
        <v>445</v>
      </c>
      <c r="H383">
        <v>0.2167</v>
      </c>
      <c r="I383">
        <v>28200</v>
      </c>
      <c r="J383">
        <v>0.91690000000000005</v>
      </c>
      <c r="K383">
        <v>13</v>
      </c>
      <c r="L383">
        <v>1327</v>
      </c>
      <c r="M383">
        <v>0.13830000000000001</v>
      </c>
      <c r="N383">
        <v>1</v>
      </c>
      <c r="O383">
        <v>0</v>
      </c>
    </row>
    <row r="384" spans="1:15" x14ac:dyDescent="0.25">
      <c r="A384" s="14" t="s">
        <v>653</v>
      </c>
      <c r="B384">
        <v>4.99E-2</v>
      </c>
      <c r="C384">
        <v>5.8799999999999998E-2</v>
      </c>
      <c r="D384">
        <v>1926.9</v>
      </c>
      <c r="E384">
        <v>1.5449999999999999</v>
      </c>
      <c r="F384">
        <v>2</v>
      </c>
      <c r="G384" s="14" t="s">
        <v>430</v>
      </c>
      <c r="H384">
        <v>0.2142</v>
      </c>
      <c r="I384">
        <v>51600</v>
      </c>
      <c r="J384">
        <v>1.7049000000000001</v>
      </c>
      <c r="K384">
        <v>18</v>
      </c>
      <c r="L384">
        <v>2471</v>
      </c>
      <c r="M384">
        <v>0.1133</v>
      </c>
      <c r="N384">
        <v>1</v>
      </c>
      <c r="O384">
        <v>0</v>
      </c>
    </row>
    <row r="385" spans="1:15" x14ac:dyDescent="0.25">
      <c r="A385" s="14" t="s">
        <v>723</v>
      </c>
      <c r="B385">
        <v>9.6799999999999997E-2</v>
      </c>
      <c r="C385">
        <v>0.1164</v>
      </c>
      <c r="D385">
        <v>954</v>
      </c>
      <c r="E385">
        <v>1.165</v>
      </c>
      <c r="F385">
        <v>2</v>
      </c>
      <c r="G385" s="14" t="s">
        <v>224</v>
      </c>
      <c r="H385">
        <v>0.14560000000000001</v>
      </c>
      <c r="I385">
        <v>16700</v>
      </c>
      <c r="J385">
        <v>0.80110000000000003</v>
      </c>
      <c r="K385">
        <v>21</v>
      </c>
      <c r="L385">
        <v>1075</v>
      </c>
      <c r="M385">
        <v>0.14560000000000001</v>
      </c>
      <c r="N385">
        <v>1</v>
      </c>
      <c r="O385">
        <v>0</v>
      </c>
    </row>
    <row r="386" spans="1:15" x14ac:dyDescent="0.25">
      <c r="A386" s="14" t="s">
        <v>698</v>
      </c>
      <c r="B386">
        <v>5.96E-2</v>
      </c>
      <c r="C386">
        <v>7.2400000000000006E-2</v>
      </c>
      <c r="D386">
        <v>1590</v>
      </c>
      <c r="E386">
        <v>1.5449999999999999</v>
      </c>
      <c r="F386">
        <v>2</v>
      </c>
      <c r="G386" s="14" t="s">
        <v>211</v>
      </c>
      <c r="H386">
        <v>0.1716</v>
      </c>
      <c r="I386">
        <v>42600</v>
      </c>
      <c r="J386">
        <v>1.407</v>
      </c>
      <c r="K386">
        <v>24</v>
      </c>
      <c r="L386">
        <v>2044</v>
      </c>
      <c r="M386">
        <v>0.105</v>
      </c>
      <c r="N386">
        <v>1</v>
      </c>
      <c r="O386">
        <v>0</v>
      </c>
    </row>
    <row r="387" spans="1:15" x14ac:dyDescent="0.25">
      <c r="A387" s="14" t="s">
        <v>701</v>
      </c>
      <c r="B387">
        <v>5.8299999999999998E-2</v>
      </c>
      <c r="C387">
        <v>7.0699999999999999E-2</v>
      </c>
      <c r="D387">
        <v>1590</v>
      </c>
      <c r="E387">
        <v>1.5449999999999999</v>
      </c>
      <c r="F387">
        <v>2</v>
      </c>
      <c r="G387" s="14" t="s">
        <v>211</v>
      </c>
      <c r="H387">
        <v>0.1716</v>
      </c>
      <c r="I387">
        <v>41100</v>
      </c>
      <c r="J387">
        <v>1.407</v>
      </c>
      <c r="K387">
        <v>24</v>
      </c>
      <c r="L387">
        <v>1960</v>
      </c>
      <c r="M387">
        <v>0.105</v>
      </c>
      <c r="N387">
        <v>1</v>
      </c>
      <c r="O387">
        <v>0</v>
      </c>
    </row>
    <row r="388" spans="1:15" x14ac:dyDescent="0.25">
      <c r="A388" s="14" t="s">
        <v>623</v>
      </c>
      <c r="B388">
        <v>5.9200000000000003E-2</v>
      </c>
      <c r="C388">
        <v>7.0199999999999999E-2</v>
      </c>
      <c r="D388">
        <v>1590</v>
      </c>
      <c r="E388">
        <v>1.4079999999999999</v>
      </c>
      <c r="F388">
        <v>2</v>
      </c>
      <c r="G388" s="14" t="s">
        <v>430</v>
      </c>
      <c r="H388">
        <v>0.1946</v>
      </c>
      <c r="I388">
        <v>42600</v>
      </c>
      <c r="J388">
        <v>1.4071</v>
      </c>
      <c r="K388">
        <v>18</v>
      </c>
      <c r="L388">
        <v>2038</v>
      </c>
      <c r="M388">
        <v>0.10299999999999999</v>
      </c>
      <c r="N388">
        <v>1</v>
      </c>
      <c r="O388">
        <v>0</v>
      </c>
    </row>
    <row r="389" spans="1:15" x14ac:dyDescent="0.25">
      <c r="A389" s="14" t="s">
        <v>730</v>
      </c>
      <c r="B389">
        <v>0.1139</v>
      </c>
      <c r="C389">
        <v>0.13650000000000001</v>
      </c>
      <c r="D389">
        <v>795</v>
      </c>
      <c r="E389">
        <v>0.98</v>
      </c>
      <c r="F389">
        <v>2</v>
      </c>
      <c r="G389" s="14" t="s">
        <v>272</v>
      </c>
      <c r="H389">
        <v>0.2102</v>
      </c>
      <c r="I389">
        <v>18900</v>
      </c>
      <c r="J389">
        <v>0.69189999999999996</v>
      </c>
      <c r="K389">
        <v>10</v>
      </c>
      <c r="L389">
        <v>975.3</v>
      </c>
      <c r="M389">
        <v>0.1108</v>
      </c>
      <c r="N389">
        <v>1</v>
      </c>
      <c r="O389">
        <v>0</v>
      </c>
    </row>
    <row r="390" spans="1:15" x14ac:dyDescent="0.25">
      <c r="A390" s="14" t="s">
        <v>731</v>
      </c>
      <c r="B390">
        <v>0.1147</v>
      </c>
      <c r="C390">
        <v>0.13739999999999999</v>
      </c>
      <c r="D390">
        <v>795</v>
      </c>
      <c r="E390">
        <v>1.077</v>
      </c>
      <c r="F390">
        <v>2</v>
      </c>
      <c r="G390" s="14" t="s">
        <v>445</v>
      </c>
      <c r="H390">
        <v>0.19009999999999999</v>
      </c>
      <c r="I390">
        <v>17700</v>
      </c>
      <c r="J390">
        <v>0.68569999999999998</v>
      </c>
      <c r="K390">
        <v>14</v>
      </c>
      <c r="L390">
        <v>956.4</v>
      </c>
      <c r="M390">
        <v>0.1056</v>
      </c>
      <c r="N390">
        <v>1</v>
      </c>
      <c r="O390">
        <v>0</v>
      </c>
    </row>
    <row r="391" spans="1:15" x14ac:dyDescent="0.25">
      <c r="A391" s="14" t="s">
        <v>621</v>
      </c>
      <c r="B391">
        <v>8.3000000000000004E-2</v>
      </c>
      <c r="C391">
        <v>0.1017</v>
      </c>
      <c r="D391">
        <v>1113</v>
      </c>
      <c r="E391">
        <v>1.2929999999999999</v>
      </c>
      <c r="F391">
        <v>2</v>
      </c>
      <c r="G391" s="14" t="s">
        <v>211</v>
      </c>
      <c r="H391">
        <v>0.14360000000000001</v>
      </c>
      <c r="I391">
        <v>30400</v>
      </c>
      <c r="J391">
        <v>0.98540000000000005</v>
      </c>
      <c r="K391">
        <v>24</v>
      </c>
      <c r="L391">
        <v>1431</v>
      </c>
      <c r="M391">
        <v>8.6199999999999999E-2</v>
      </c>
      <c r="N391">
        <v>1</v>
      </c>
      <c r="O391">
        <v>0</v>
      </c>
    </row>
    <row r="392" spans="1:15" x14ac:dyDescent="0.25">
      <c r="A392" s="14" t="s">
        <v>697</v>
      </c>
      <c r="B392">
        <v>0.1343</v>
      </c>
      <c r="C392">
        <v>0.161</v>
      </c>
      <c r="D392">
        <v>636</v>
      </c>
      <c r="E392">
        <v>1.0189999999999999</v>
      </c>
      <c r="F392">
        <v>2</v>
      </c>
      <c r="G392" s="14" t="s">
        <v>245</v>
      </c>
      <c r="H392">
        <v>0.14560000000000001</v>
      </c>
      <c r="I392">
        <v>26300</v>
      </c>
      <c r="J392">
        <v>0.61350000000000005</v>
      </c>
      <c r="K392">
        <v>18</v>
      </c>
      <c r="L392">
        <v>928.1</v>
      </c>
      <c r="M392">
        <v>8.7400000000000005E-2</v>
      </c>
      <c r="N392">
        <v>1</v>
      </c>
      <c r="O392">
        <v>0</v>
      </c>
    </row>
    <row r="393" spans="1:15" x14ac:dyDescent="0.25">
      <c r="A393" s="14" t="s">
        <v>706</v>
      </c>
      <c r="B393">
        <v>0.16059999999999999</v>
      </c>
      <c r="C393">
        <v>0.1928</v>
      </c>
      <c r="D393">
        <v>556.5</v>
      </c>
      <c r="E393">
        <v>0.85199999999999998</v>
      </c>
      <c r="F393">
        <v>2</v>
      </c>
      <c r="G393" s="14" t="s">
        <v>219</v>
      </c>
      <c r="H393">
        <v>0.1668</v>
      </c>
      <c r="I393">
        <v>18200</v>
      </c>
      <c r="J393">
        <v>0.50829999999999997</v>
      </c>
      <c r="K393">
        <v>12</v>
      </c>
      <c r="L393">
        <v>764.5</v>
      </c>
      <c r="M393">
        <v>0.1138</v>
      </c>
      <c r="N393">
        <v>1</v>
      </c>
      <c r="O393">
        <v>0</v>
      </c>
    </row>
    <row r="394" spans="1:15" x14ac:dyDescent="0.25">
      <c r="A394" s="14" t="s">
        <v>734</v>
      </c>
      <c r="B394">
        <v>6.0299999999999999E-2</v>
      </c>
      <c r="C394">
        <v>7.1099999999999997E-2</v>
      </c>
      <c r="D394">
        <v>1590</v>
      </c>
      <c r="E394">
        <v>1.492</v>
      </c>
      <c r="F394">
        <v>2</v>
      </c>
      <c r="G394" s="14" t="s">
        <v>241</v>
      </c>
      <c r="H394">
        <v>0.1946</v>
      </c>
      <c r="I394">
        <v>22700</v>
      </c>
      <c r="J394">
        <v>1.3133999999999999</v>
      </c>
      <c r="K394">
        <v>20</v>
      </c>
      <c r="L394">
        <v>1682.4</v>
      </c>
      <c r="M394">
        <v>0.1081</v>
      </c>
      <c r="N394">
        <v>1</v>
      </c>
      <c r="O394">
        <v>0</v>
      </c>
    </row>
    <row r="395" spans="1:15" x14ac:dyDescent="0.25">
      <c r="A395" s="14" t="s">
        <v>664</v>
      </c>
      <c r="B395">
        <v>6.9900000000000004E-2</v>
      </c>
      <c r="C395">
        <v>8.3500000000000005E-2</v>
      </c>
      <c r="D395">
        <v>1351.5</v>
      </c>
      <c r="E395">
        <v>1.3859999999999999</v>
      </c>
      <c r="F395">
        <v>2</v>
      </c>
      <c r="G395" s="14" t="s">
        <v>224</v>
      </c>
      <c r="H395">
        <v>0.17330000000000001</v>
      </c>
      <c r="I395">
        <v>23700</v>
      </c>
      <c r="J395">
        <v>1.1339999999999999</v>
      </c>
      <c r="K395">
        <v>21</v>
      </c>
      <c r="L395">
        <v>1523</v>
      </c>
      <c r="M395">
        <v>0.11550000000000001</v>
      </c>
      <c r="N395">
        <v>1</v>
      </c>
      <c r="O395">
        <v>0</v>
      </c>
    </row>
    <row r="396" spans="1:15" x14ac:dyDescent="0.25">
      <c r="A396" s="14" t="s">
        <v>684</v>
      </c>
      <c r="B396">
        <v>6.9099999999999995E-2</v>
      </c>
      <c r="C396">
        <v>8.2400000000000001E-2</v>
      </c>
      <c r="D396">
        <v>1351.5</v>
      </c>
      <c r="E396">
        <v>1.3859999999999999</v>
      </c>
      <c r="F396">
        <v>2</v>
      </c>
      <c r="G396" s="14" t="s">
        <v>224</v>
      </c>
      <c r="H396">
        <v>0.17330000000000001</v>
      </c>
      <c r="I396">
        <v>23000</v>
      </c>
      <c r="J396">
        <v>1.1339999999999999</v>
      </c>
      <c r="K396">
        <v>21</v>
      </c>
      <c r="L396">
        <v>1483.3</v>
      </c>
      <c r="M396">
        <v>0.11550000000000001</v>
      </c>
      <c r="N396">
        <v>1</v>
      </c>
      <c r="O396">
        <v>0</v>
      </c>
    </row>
    <row r="397" spans="1:15" x14ac:dyDescent="0.25">
      <c r="A397" s="14" t="s">
        <v>709</v>
      </c>
      <c r="B397">
        <v>6.9699999999999998E-2</v>
      </c>
      <c r="C397">
        <v>8.2799999999999999E-2</v>
      </c>
      <c r="D397">
        <v>1351.5</v>
      </c>
      <c r="E397">
        <v>1.256</v>
      </c>
      <c r="F397">
        <v>2</v>
      </c>
      <c r="G397" s="14" t="s">
        <v>349</v>
      </c>
      <c r="H397">
        <v>0.19650000000000001</v>
      </c>
      <c r="I397">
        <v>23700</v>
      </c>
      <c r="J397">
        <v>1.1348</v>
      </c>
      <c r="K397">
        <v>16</v>
      </c>
      <c r="L397">
        <v>1522</v>
      </c>
      <c r="M397">
        <v>0.11550000000000001</v>
      </c>
      <c r="N397">
        <v>1</v>
      </c>
      <c r="O397">
        <v>0</v>
      </c>
    </row>
    <row r="398" spans="1:15" x14ac:dyDescent="0.25">
      <c r="A398" s="14" t="s">
        <v>746</v>
      </c>
      <c r="B398">
        <v>6.08E-2</v>
      </c>
      <c r="C398">
        <v>7.1800000000000003E-2</v>
      </c>
      <c r="D398">
        <v>1590</v>
      </c>
      <c r="E398">
        <v>1.492</v>
      </c>
      <c r="F398">
        <v>2</v>
      </c>
      <c r="G398" s="14" t="s">
        <v>241</v>
      </c>
      <c r="H398">
        <v>0.1946</v>
      </c>
      <c r="I398">
        <v>23400</v>
      </c>
      <c r="J398">
        <v>1.3133999999999999</v>
      </c>
      <c r="K398">
        <v>20</v>
      </c>
      <c r="L398">
        <v>1715.6</v>
      </c>
      <c r="M398">
        <v>0.1081</v>
      </c>
      <c r="N398">
        <v>1</v>
      </c>
      <c r="O398">
        <v>0</v>
      </c>
    </row>
    <row r="399" spans="1:15" x14ac:dyDescent="0.25">
      <c r="A399" s="14" t="s">
        <v>655</v>
      </c>
      <c r="B399">
        <v>8.6499999999999994E-2</v>
      </c>
      <c r="C399">
        <v>0.1061</v>
      </c>
      <c r="D399">
        <v>1033.5</v>
      </c>
      <c r="E399">
        <v>1.2450000000000001</v>
      </c>
      <c r="F399">
        <v>2</v>
      </c>
      <c r="G399" s="14" t="s">
        <v>248</v>
      </c>
      <c r="H399">
        <v>0.13830000000000001</v>
      </c>
      <c r="I399">
        <v>26100</v>
      </c>
      <c r="J399">
        <v>0.9163</v>
      </c>
      <c r="K399">
        <v>24</v>
      </c>
      <c r="L399">
        <v>1274.5</v>
      </c>
      <c r="M399">
        <v>0.13830000000000001</v>
      </c>
      <c r="N399">
        <v>1</v>
      </c>
      <c r="O399">
        <v>0</v>
      </c>
    </row>
    <row r="400" spans="1:15" x14ac:dyDescent="0.25">
      <c r="A400" s="14" t="s">
        <v>705</v>
      </c>
      <c r="B400">
        <v>0.15609999999999999</v>
      </c>
      <c r="C400">
        <v>0.18729999999999999</v>
      </c>
      <c r="D400">
        <v>556.5</v>
      </c>
      <c r="E400">
        <v>0.92700000000000005</v>
      </c>
      <c r="F400">
        <v>2</v>
      </c>
      <c r="G400" s="14" t="s">
        <v>236</v>
      </c>
      <c r="H400">
        <v>0.14630000000000001</v>
      </c>
      <c r="I400">
        <v>17500</v>
      </c>
      <c r="J400">
        <v>0.50829999999999997</v>
      </c>
      <c r="K400">
        <v>16</v>
      </c>
      <c r="L400">
        <v>728.4</v>
      </c>
      <c r="M400">
        <v>0.1138</v>
      </c>
      <c r="N400">
        <v>1</v>
      </c>
      <c r="O400">
        <v>0</v>
      </c>
    </row>
    <row r="401" spans="1:15" x14ac:dyDescent="0.25">
      <c r="A401" s="14" t="s">
        <v>753</v>
      </c>
      <c r="B401">
        <v>0.22739999999999999</v>
      </c>
      <c r="C401">
        <v>0.27</v>
      </c>
      <c r="D401">
        <v>397.5</v>
      </c>
      <c r="E401">
        <v>0.752</v>
      </c>
      <c r="F401">
        <v>2</v>
      </c>
      <c r="G401" s="14" t="s">
        <v>219</v>
      </c>
      <c r="H401">
        <v>0.14099999999999999</v>
      </c>
      <c r="I401">
        <v>6760</v>
      </c>
      <c r="J401">
        <v>0.33389999999999997</v>
      </c>
      <c r="K401">
        <v>13</v>
      </c>
      <c r="L401">
        <v>436.5</v>
      </c>
      <c r="M401">
        <v>6.2700000000000006E-2</v>
      </c>
      <c r="N401">
        <v>1</v>
      </c>
      <c r="O401">
        <v>0</v>
      </c>
    </row>
    <row r="402" spans="1:15" x14ac:dyDescent="0.25">
      <c r="A402" s="14" t="s">
        <v>739</v>
      </c>
      <c r="B402">
        <v>5.0500000000000003E-2</v>
      </c>
      <c r="C402">
        <v>5.9200000000000003E-2</v>
      </c>
      <c r="D402">
        <v>1949.6</v>
      </c>
      <c r="E402">
        <v>1.504</v>
      </c>
      <c r="F402">
        <v>2</v>
      </c>
      <c r="G402" s="14" t="s">
        <v>241</v>
      </c>
      <c r="H402">
        <v>0.2155</v>
      </c>
      <c r="I402">
        <v>34300</v>
      </c>
      <c r="J402">
        <v>1.6376999999999999</v>
      </c>
      <c r="K402">
        <v>18</v>
      </c>
      <c r="L402">
        <v>2199</v>
      </c>
      <c r="M402">
        <v>0.13919999999999999</v>
      </c>
      <c r="N402">
        <v>1</v>
      </c>
      <c r="O402">
        <v>0</v>
      </c>
    </row>
    <row r="403" spans="1:15" x14ac:dyDescent="0.25">
      <c r="A403" s="14" t="s">
        <v>771</v>
      </c>
      <c r="B403">
        <v>9.6699999999999994E-2</v>
      </c>
      <c r="C403">
        <v>0.11550000000000001</v>
      </c>
      <c r="D403">
        <v>954</v>
      </c>
      <c r="E403">
        <v>1.0609999999999999</v>
      </c>
      <c r="F403">
        <v>2</v>
      </c>
      <c r="G403" s="14" t="s">
        <v>228</v>
      </c>
      <c r="H403">
        <v>0.17269999999999999</v>
      </c>
      <c r="I403">
        <v>16700</v>
      </c>
      <c r="J403">
        <v>0.80110000000000003</v>
      </c>
      <c r="K403">
        <v>14</v>
      </c>
      <c r="L403">
        <v>1075</v>
      </c>
      <c r="M403">
        <v>9.7100000000000006E-2</v>
      </c>
      <c r="N403">
        <v>1</v>
      </c>
      <c r="O403">
        <v>0</v>
      </c>
    </row>
    <row r="404" spans="1:15" x14ac:dyDescent="0.25">
      <c r="A404" s="14" t="s">
        <v>711</v>
      </c>
      <c r="B404">
        <v>0.1135</v>
      </c>
      <c r="C404">
        <v>0.13589999999999999</v>
      </c>
      <c r="D404">
        <v>795</v>
      </c>
      <c r="E404">
        <v>1.1080000000000001</v>
      </c>
      <c r="F404">
        <v>2</v>
      </c>
      <c r="G404" s="14" t="s">
        <v>236</v>
      </c>
      <c r="H404">
        <v>0.1749</v>
      </c>
      <c r="I404">
        <v>25900</v>
      </c>
      <c r="J404">
        <v>0.72609999999999997</v>
      </c>
      <c r="K404">
        <v>16</v>
      </c>
      <c r="L404">
        <v>1094</v>
      </c>
      <c r="M404">
        <v>0.13600000000000001</v>
      </c>
      <c r="N404">
        <v>1</v>
      </c>
      <c r="O404">
        <v>0</v>
      </c>
    </row>
    <row r="405" spans="1:15" x14ac:dyDescent="0.25">
      <c r="A405" s="14" t="s">
        <v>712</v>
      </c>
      <c r="B405">
        <v>0.11</v>
      </c>
      <c r="C405">
        <v>0.1318</v>
      </c>
      <c r="D405">
        <v>795</v>
      </c>
      <c r="E405">
        <v>1.1080000000000001</v>
      </c>
      <c r="F405">
        <v>2</v>
      </c>
      <c r="G405" s="14" t="s">
        <v>236</v>
      </c>
      <c r="H405">
        <v>0.1749</v>
      </c>
      <c r="I405">
        <v>24400</v>
      </c>
      <c r="J405">
        <v>0.72609999999999997</v>
      </c>
      <c r="K405">
        <v>16</v>
      </c>
      <c r="L405">
        <v>1040.8</v>
      </c>
      <c r="M405">
        <v>0.13600000000000001</v>
      </c>
      <c r="N405">
        <v>1</v>
      </c>
      <c r="O405">
        <v>0</v>
      </c>
    </row>
    <row r="406" spans="1:15" x14ac:dyDescent="0.25">
      <c r="A406" s="14" t="s">
        <v>713</v>
      </c>
      <c r="B406">
        <v>0.113</v>
      </c>
      <c r="C406">
        <v>0.13550000000000001</v>
      </c>
      <c r="D406">
        <v>795</v>
      </c>
      <c r="E406">
        <v>1.01</v>
      </c>
      <c r="F406">
        <v>2</v>
      </c>
      <c r="G406" s="14" t="s">
        <v>219</v>
      </c>
      <c r="H406">
        <v>0.19939999999999999</v>
      </c>
      <c r="I406">
        <v>25900</v>
      </c>
      <c r="J406">
        <v>0.72609999999999997</v>
      </c>
      <c r="K406">
        <v>12</v>
      </c>
      <c r="L406">
        <v>1092</v>
      </c>
      <c r="M406">
        <v>0.13600000000000001</v>
      </c>
      <c r="N406">
        <v>1</v>
      </c>
      <c r="O406">
        <v>0</v>
      </c>
    </row>
    <row r="407" spans="1:15" x14ac:dyDescent="0.25">
      <c r="A407" s="14" t="s">
        <v>806</v>
      </c>
      <c r="B407">
        <v>9.5600000000000004E-2</v>
      </c>
      <c r="C407">
        <v>0.1149</v>
      </c>
      <c r="D407">
        <v>954</v>
      </c>
      <c r="E407">
        <v>1.165</v>
      </c>
      <c r="F407">
        <v>2</v>
      </c>
      <c r="G407" s="14" t="s">
        <v>224</v>
      </c>
      <c r="H407">
        <v>0.14560000000000001</v>
      </c>
      <c r="I407">
        <v>16200</v>
      </c>
      <c r="J407">
        <v>0.80110000000000003</v>
      </c>
      <c r="K407">
        <v>21</v>
      </c>
      <c r="L407">
        <v>1047.2</v>
      </c>
      <c r="M407">
        <v>0.14560000000000001</v>
      </c>
      <c r="N407">
        <v>1</v>
      </c>
      <c r="O407">
        <v>0</v>
      </c>
    </row>
    <row r="408" spans="1:15" x14ac:dyDescent="0.25">
      <c r="A408" s="14" t="s">
        <v>704</v>
      </c>
      <c r="B408">
        <v>0.161</v>
      </c>
      <c r="C408">
        <v>0.1933</v>
      </c>
      <c r="D408">
        <v>556.5</v>
      </c>
      <c r="E408">
        <v>0.92700000000000005</v>
      </c>
      <c r="F408">
        <v>2</v>
      </c>
      <c r="G408" s="14" t="s">
        <v>236</v>
      </c>
      <c r="H408">
        <v>0.14630000000000001</v>
      </c>
      <c r="I408">
        <v>18200</v>
      </c>
      <c r="J408">
        <v>0.50829999999999997</v>
      </c>
      <c r="K408">
        <v>16</v>
      </c>
      <c r="L408">
        <v>766</v>
      </c>
      <c r="M408">
        <v>0.13619999999999999</v>
      </c>
      <c r="N408">
        <v>1</v>
      </c>
      <c r="O408">
        <v>0</v>
      </c>
    </row>
    <row r="409" spans="1:15" x14ac:dyDescent="0.25">
      <c r="A409" s="14" t="s">
        <v>626</v>
      </c>
      <c r="B409">
        <v>7.7299999999999994E-2</v>
      </c>
      <c r="C409">
        <v>9.2299999999999993E-2</v>
      </c>
      <c r="D409">
        <v>1192.5</v>
      </c>
      <c r="E409">
        <v>1.2250000000000001</v>
      </c>
      <c r="F409">
        <v>2</v>
      </c>
      <c r="G409" s="14" t="s">
        <v>255</v>
      </c>
      <c r="H409">
        <v>0.17710000000000001</v>
      </c>
      <c r="I409">
        <v>32600</v>
      </c>
      <c r="J409">
        <v>1.0553999999999999</v>
      </c>
      <c r="K409">
        <v>16</v>
      </c>
      <c r="L409">
        <v>1530</v>
      </c>
      <c r="M409">
        <v>8.9200000000000002E-2</v>
      </c>
      <c r="N409">
        <v>1</v>
      </c>
      <c r="O409">
        <v>0</v>
      </c>
    </row>
    <row r="410" spans="1:15" x14ac:dyDescent="0.25">
      <c r="A410" s="14" t="s">
        <v>761</v>
      </c>
      <c r="B410">
        <v>6.13E-2</v>
      </c>
      <c r="C410">
        <v>7.2400000000000006E-2</v>
      </c>
      <c r="D410">
        <v>1569</v>
      </c>
      <c r="E410">
        <v>1.3340000000000001</v>
      </c>
      <c r="F410">
        <v>2</v>
      </c>
      <c r="G410" s="14" t="s">
        <v>360</v>
      </c>
      <c r="H410">
        <v>0.218</v>
      </c>
      <c r="I410">
        <v>23100</v>
      </c>
      <c r="J410">
        <v>1.2957000000000001</v>
      </c>
      <c r="K410">
        <v>15</v>
      </c>
      <c r="L410">
        <v>1693</v>
      </c>
      <c r="M410">
        <v>0.1074</v>
      </c>
      <c r="N410">
        <v>1</v>
      </c>
      <c r="O410">
        <v>0</v>
      </c>
    </row>
    <row r="411" spans="1:15" x14ac:dyDescent="0.25">
      <c r="A411" s="14" t="s">
        <v>648</v>
      </c>
      <c r="B411">
        <v>8.0500000000000002E-2</v>
      </c>
      <c r="C411">
        <v>9.5899999999999999E-2</v>
      </c>
      <c r="D411">
        <v>1158</v>
      </c>
      <c r="E411">
        <v>1.165</v>
      </c>
      <c r="F411">
        <v>2</v>
      </c>
      <c r="G411" s="14" t="s">
        <v>360</v>
      </c>
      <c r="H411">
        <v>0.18729999999999999</v>
      </c>
      <c r="I411">
        <v>20500</v>
      </c>
      <c r="J411">
        <v>0.97330000000000005</v>
      </c>
      <c r="K411">
        <v>15</v>
      </c>
      <c r="L411">
        <v>1308</v>
      </c>
      <c r="M411">
        <v>0.10780000000000001</v>
      </c>
      <c r="N411">
        <v>1</v>
      </c>
      <c r="O411">
        <v>0</v>
      </c>
    </row>
    <row r="412" spans="1:15" x14ac:dyDescent="0.25">
      <c r="A412" s="14" t="s">
        <v>777</v>
      </c>
      <c r="B412">
        <v>0.29559999999999997</v>
      </c>
      <c r="C412">
        <v>0.35499999999999998</v>
      </c>
      <c r="D412">
        <v>300</v>
      </c>
      <c r="E412">
        <v>0.7</v>
      </c>
      <c r="F412">
        <v>2</v>
      </c>
      <c r="G412" s="14" t="s">
        <v>209</v>
      </c>
      <c r="H412">
        <v>0.1</v>
      </c>
      <c r="I412">
        <v>13200</v>
      </c>
      <c r="J412">
        <v>0.28989999999999999</v>
      </c>
      <c r="K412">
        <v>18</v>
      </c>
      <c r="L412">
        <v>470</v>
      </c>
      <c r="M412">
        <v>0.1</v>
      </c>
      <c r="N412">
        <v>1</v>
      </c>
      <c r="O412">
        <v>0</v>
      </c>
    </row>
    <row r="413" spans="1:15" x14ac:dyDescent="0.25">
      <c r="A413" s="14" t="s">
        <v>633</v>
      </c>
      <c r="B413">
        <v>0.1426</v>
      </c>
      <c r="C413">
        <v>0.1711</v>
      </c>
      <c r="D413">
        <v>636</v>
      </c>
      <c r="E413">
        <v>0.96299999999999997</v>
      </c>
      <c r="F413">
        <v>2</v>
      </c>
      <c r="G413" s="14" t="s">
        <v>445</v>
      </c>
      <c r="H413">
        <v>0.17</v>
      </c>
      <c r="I413">
        <v>14100</v>
      </c>
      <c r="J413">
        <v>0.5484</v>
      </c>
      <c r="K413">
        <v>14</v>
      </c>
      <c r="L413">
        <v>764.8</v>
      </c>
      <c r="M413">
        <v>9.4399999999999998E-2</v>
      </c>
      <c r="N413">
        <v>1</v>
      </c>
      <c r="O413">
        <v>0</v>
      </c>
    </row>
    <row r="414" spans="1:15" x14ac:dyDescent="0.25">
      <c r="A414" s="14" t="s">
        <v>632</v>
      </c>
      <c r="B414">
        <v>0.14000000000000001</v>
      </c>
      <c r="C414">
        <v>0.1678</v>
      </c>
      <c r="D414">
        <v>636</v>
      </c>
      <c r="E414">
        <v>0.96299999999999997</v>
      </c>
      <c r="F414">
        <v>2</v>
      </c>
      <c r="G414" s="14" t="s">
        <v>445</v>
      </c>
      <c r="H414">
        <v>0.17</v>
      </c>
      <c r="I414">
        <v>13600</v>
      </c>
      <c r="J414">
        <v>0.5484</v>
      </c>
      <c r="K414">
        <v>14</v>
      </c>
      <c r="L414">
        <v>739.4</v>
      </c>
      <c r="M414">
        <v>9.4399999999999998E-2</v>
      </c>
      <c r="N414">
        <v>1</v>
      </c>
      <c r="O414">
        <v>0</v>
      </c>
    </row>
    <row r="415" spans="1:15" x14ac:dyDescent="0.25">
      <c r="A415" s="14" t="s">
        <v>620</v>
      </c>
      <c r="B415">
        <v>8.1000000000000003E-2</v>
      </c>
      <c r="C415">
        <v>9.9299999999999999E-2</v>
      </c>
      <c r="D415">
        <v>1113</v>
      </c>
      <c r="E415">
        <v>1.2929999999999999</v>
      </c>
      <c r="F415">
        <v>2</v>
      </c>
      <c r="G415" s="14" t="s">
        <v>211</v>
      </c>
      <c r="H415">
        <v>0.14360000000000001</v>
      </c>
      <c r="I415">
        <v>28800</v>
      </c>
      <c r="J415">
        <v>0.98540000000000005</v>
      </c>
      <c r="K415">
        <v>24</v>
      </c>
      <c r="L415">
        <v>1372.6</v>
      </c>
      <c r="M415">
        <v>8.6199999999999999E-2</v>
      </c>
      <c r="N415">
        <v>1</v>
      </c>
      <c r="O415">
        <v>0</v>
      </c>
    </row>
    <row r="416" spans="1:15" x14ac:dyDescent="0.25">
      <c r="A416" s="14" t="s">
        <v>627</v>
      </c>
      <c r="B416">
        <v>7.5999999999999998E-2</v>
      </c>
      <c r="C416">
        <v>9.2899999999999996E-2</v>
      </c>
      <c r="D416">
        <v>1192.5</v>
      </c>
      <c r="E416">
        <v>1.3380000000000001</v>
      </c>
      <c r="F416">
        <v>2</v>
      </c>
      <c r="G416" s="14" t="s">
        <v>211</v>
      </c>
      <c r="H416">
        <v>0.14860000000000001</v>
      </c>
      <c r="I416">
        <v>30800</v>
      </c>
      <c r="J416">
        <v>1.0549999999999999</v>
      </c>
      <c r="K416">
        <v>24</v>
      </c>
      <c r="L416">
        <v>1469.9</v>
      </c>
      <c r="M416">
        <v>8.9200000000000002E-2</v>
      </c>
      <c r="N416">
        <v>1</v>
      </c>
      <c r="O416">
        <v>0</v>
      </c>
    </row>
    <row r="417" spans="1:15" x14ac:dyDescent="0.25">
      <c r="A417" s="14" t="s">
        <v>783</v>
      </c>
      <c r="B417">
        <v>6.5600000000000006E-2</v>
      </c>
      <c r="C417">
        <v>7.9899999999999999E-2</v>
      </c>
      <c r="D417">
        <v>1431</v>
      </c>
      <c r="E417">
        <v>1.4650000000000001</v>
      </c>
      <c r="F417">
        <v>2</v>
      </c>
      <c r="G417" s="14" t="s">
        <v>211</v>
      </c>
      <c r="H417">
        <v>0.1628</v>
      </c>
      <c r="I417">
        <v>38400</v>
      </c>
      <c r="J417">
        <v>1.2669999999999999</v>
      </c>
      <c r="K417">
        <v>24</v>
      </c>
      <c r="L417">
        <v>1840</v>
      </c>
      <c r="M417">
        <v>9.7699999999999995E-2</v>
      </c>
      <c r="N417">
        <v>1</v>
      </c>
      <c r="O417">
        <v>0</v>
      </c>
    </row>
    <row r="418" spans="1:15" x14ac:dyDescent="0.25">
      <c r="A418" s="14" t="s">
        <v>757</v>
      </c>
      <c r="B418">
        <v>9.7000000000000003E-2</v>
      </c>
      <c r="C418">
        <v>0.1158</v>
      </c>
      <c r="D418">
        <v>954</v>
      </c>
      <c r="E418">
        <v>1.044</v>
      </c>
      <c r="F418">
        <v>2</v>
      </c>
      <c r="G418" s="14" t="s">
        <v>209</v>
      </c>
      <c r="H418">
        <v>0.17829999999999999</v>
      </c>
      <c r="I418">
        <v>14200</v>
      </c>
      <c r="J418">
        <v>0.78759999999999997</v>
      </c>
      <c r="K418">
        <v>14</v>
      </c>
      <c r="L418">
        <v>1032</v>
      </c>
      <c r="M418">
        <v>8.3699999999999997E-2</v>
      </c>
      <c r="N418">
        <v>1</v>
      </c>
      <c r="O418">
        <v>0</v>
      </c>
    </row>
    <row r="419" spans="1:15" x14ac:dyDescent="0.25">
      <c r="A419" s="14" t="s">
        <v>722</v>
      </c>
      <c r="B419">
        <v>0.14119999999999999</v>
      </c>
      <c r="C419">
        <v>0.1694</v>
      </c>
      <c r="D419">
        <v>636</v>
      </c>
      <c r="E419">
        <v>0.99</v>
      </c>
      <c r="F419">
        <v>2</v>
      </c>
      <c r="G419" s="14" t="s">
        <v>236</v>
      </c>
      <c r="H419">
        <v>0.15640000000000001</v>
      </c>
      <c r="I419">
        <v>20800</v>
      </c>
      <c r="J419">
        <v>0.58089999999999997</v>
      </c>
      <c r="K419">
        <v>16</v>
      </c>
      <c r="L419">
        <v>875</v>
      </c>
      <c r="M419">
        <v>0.1216</v>
      </c>
      <c r="N419">
        <v>1</v>
      </c>
      <c r="O419">
        <v>0</v>
      </c>
    </row>
    <row r="420" spans="1:15" x14ac:dyDescent="0.25">
      <c r="A420" s="14" t="s">
        <v>646</v>
      </c>
      <c r="B420">
        <v>0.13689999999999999</v>
      </c>
      <c r="C420">
        <v>0.16420000000000001</v>
      </c>
      <c r="D420">
        <v>636</v>
      </c>
      <c r="E420">
        <v>0.99</v>
      </c>
      <c r="F420">
        <v>2</v>
      </c>
      <c r="G420" s="14" t="s">
        <v>236</v>
      </c>
      <c r="H420">
        <v>0.15640000000000001</v>
      </c>
      <c r="I420">
        <v>19900</v>
      </c>
      <c r="J420">
        <v>0.58089999999999997</v>
      </c>
      <c r="K420">
        <v>16</v>
      </c>
      <c r="L420">
        <v>832.2</v>
      </c>
      <c r="M420">
        <v>0.1216</v>
      </c>
      <c r="N420">
        <v>1</v>
      </c>
      <c r="O420">
        <v>0</v>
      </c>
    </row>
    <row r="421" spans="1:15" x14ac:dyDescent="0.25">
      <c r="A421" s="14" t="s">
        <v>660</v>
      </c>
      <c r="B421">
        <v>0.14069999999999999</v>
      </c>
      <c r="C421">
        <v>0.16889999999999999</v>
      </c>
      <c r="D421">
        <v>636</v>
      </c>
      <c r="E421">
        <v>0.90800000000000003</v>
      </c>
      <c r="F421">
        <v>2</v>
      </c>
      <c r="G421" s="14" t="s">
        <v>219</v>
      </c>
      <c r="H421">
        <v>0.17829999999999999</v>
      </c>
      <c r="I421">
        <v>20700</v>
      </c>
      <c r="J421">
        <v>0.58079999999999998</v>
      </c>
      <c r="K421">
        <v>12</v>
      </c>
      <c r="L421">
        <v>873.5</v>
      </c>
      <c r="M421">
        <v>0.1216</v>
      </c>
      <c r="N421">
        <v>1</v>
      </c>
      <c r="O421">
        <v>0</v>
      </c>
    </row>
    <row r="422" spans="1:15" x14ac:dyDescent="0.25">
      <c r="A422" s="14" t="s">
        <v>762</v>
      </c>
      <c r="B422">
        <v>7.2800000000000004E-2</v>
      </c>
      <c r="C422">
        <v>8.6699999999999999E-2</v>
      </c>
      <c r="D422">
        <v>1272</v>
      </c>
      <c r="E422">
        <v>1.264</v>
      </c>
      <c r="F422">
        <v>2</v>
      </c>
      <c r="G422" s="14" t="s">
        <v>269</v>
      </c>
      <c r="H422">
        <v>0.18060000000000001</v>
      </c>
      <c r="I422">
        <v>34100</v>
      </c>
      <c r="J422">
        <v>1.1255999999999999</v>
      </c>
      <c r="K422">
        <v>17</v>
      </c>
      <c r="L422">
        <v>1632</v>
      </c>
      <c r="M422">
        <v>9.2100000000000001E-2</v>
      </c>
      <c r="N422">
        <v>1</v>
      </c>
      <c r="O422">
        <v>0</v>
      </c>
    </row>
    <row r="423" spans="1:15" x14ac:dyDescent="0.25">
      <c r="A423" s="14" t="s">
        <v>763</v>
      </c>
      <c r="B423">
        <v>7.1499999999999994E-2</v>
      </c>
      <c r="C423">
        <v>8.7300000000000003E-2</v>
      </c>
      <c r="D423">
        <v>1272</v>
      </c>
      <c r="E423">
        <v>1.3819999999999999</v>
      </c>
      <c r="F423">
        <v>2</v>
      </c>
      <c r="G423" s="14" t="s">
        <v>211</v>
      </c>
      <c r="H423">
        <v>0.1535</v>
      </c>
      <c r="I423">
        <v>32800</v>
      </c>
      <c r="J423">
        <v>1.1259999999999999</v>
      </c>
      <c r="K423">
        <v>24</v>
      </c>
      <c r="L423">
        <v>1568.1</v>
      </c>
      <c r="M423">
        <v>9.2100000000000001E-2</v>
      </c>
      <c r="N423">
        <v>1</v>
      </c>
      <c r="O423">
        <v>0</v>
      </c>
    </row>
    <row r="424" spans="1:15" x14ac:dyDescent="0.25">
      <c r="A424" s="14" t="s">
        <v>629</v>
      </c>
      <c r="B424">
        <v>7.7700000000000005E-2</v>
      </c>
      <c r="C424">
        <v>9.5100000000000004E-2</v>
      </c>
      <c r="D424">
        <v>1192.5</v>
      </c>
      <c r="E424">
        <v>1.3380000000000001</v>
      </c>
      <c r="F424">
        <v>2</v>
      </c>
      <c r="G424" s="14" t="s">
        <v>211</v>
      </c>
      <c r="H424">
        <v>0.14860000000000001</v>
      </c>
      <c r="I424">
        <v>32500</v>
      </c>
      <c r="J424">
        <v>1.0549999999999999</v>
      </c>
      <c r="K424">
        <v>24</v>
      </c>
      <c r="L424">
        <v>1533</v>
      </c>
      <c r="M424">
        <v>8.9200000000000002E-2</v>
      </c>
      <c r="N424">
        <v>1</v>
      </c>
      <c r="O424">
        <v>0</v>
      </c>
    </row>
    <row r="425" spans="1:15" x14ac:dyDescent="0.25">
      <c r="A425" s="14" t="s">
        <v>604</v>
      </c>
      <c r="B425">
        <v>0.18379999999999999</v>
      </c>
      <c r="C425">
        <v>0.22070000000000001</v>
      </c>
      <c r="D425">
        <v>477</v>
      </c>
      <c r="E425">
        <v>0.84599999999999997</v>
      </c>
      <c r="F425">
        <v>2</v>
      </c>
      <c r="G425" s="14" t="s">
        <v>297</v>
      </c>
      <c r="H425">
        <v>0.14099999999999999</v>
      </c>
      <c r="I425">
        <v>12500</v>
      </c>
      <c r="J425">
        <v>0.42320000000000002</v>
      </c>
      <c r="K425">
        <v>15</v>
      </c>
      <c r="L425">
        <v>588.79999999999995</v>
      </c>
      <c r="M425">
        <v>9.4E-2</v>
      </c>
      <c r="N425">
        <v>1</v>
      </c>
      <c r="O425">
        <v>0</v>
      </c>
    </row>
    <row r="426" spans="1:15" x14ac:dyDescent="0.25">
      <c r="A426" s="14" t="s">
        <v>663</v>
      </c>
      <c r="B426">
        <v>9.5600000000000004E-2</v>
      </c>
      <c r="C426">
        <v>0.11409999999999999</v>
      </c>
      <c r="D426">
        <v>954</v>
      </c>
      <c r="E426">
        <v>1.165</v>
      </c>
      <c r="F426">
        <v>2</v>
      </c>
      <c r="G426" s="14" t="s">
        <v>219</v>
      </c>
      <c r="H426">
        <v>0.74919999999999998</v>
      </c>
      <c r="I426">
        <v>16200</v>
      </c>
      <c r="J426">
        <v>0.80100000000000005</v>
      </c>
      <c r="K426">
        <v>13</v>
      </c>
      <c r="L426">
        <v>1047.2</v>
      </c>
      <c r="M426">
        <v>9.7100000000000006E-2</v>
      </c>
      <c r="N426">
        <v>1</v>
      </c>
      <c r="O426">
        <v>0</v>
      </c>
    </row>
    <row r="427" spans="1:15" x14ac:dyDescent="0.25">
      <c r="A427" s="14" t="s">
        <v>750</v>
      </c>
      <c r="B427">
        <v>0.22770000000000001</v>
      </c>
      <c r="C427">
        <v>0.2737</v>
      </c>
      <c r="D427">
        <v>397.5</v>
      </c>
      <c r="E427">
        <v>0.752</v>
      </c>
      <c r="F427">
        <v>2</v>
      </c>
      <c r="G427" s="14" t="s">
        <v>219</v>
      </c>
      <c r="H427">
        <v>0.14099999999999999</v>
      </c>
      <c r="I427">
        <v>7090</v>
      </c>
      <c r="J427">
        <v>0.33389999999999997</v>
      </c>
      <c r="K427">
        <v>13</v>
      </c>
      <c r="L427">
        <v>447.7</v>
      </c>
      <c r="M427">
        <v>6.2700000000000006E-2</v>
      </c>
      <c r="N427">
        <v>1</v>
      </c>
      <c r="O427">
        <v>0</v>
      </c>
    </row>
    <row r="428" spans="1:15" x14ac:dyDescent="0.25">
      <c r="A428" s="14" t="s">
        <v>651</v>
      </c>
      <c r="B428">
        <v>0.11409999999999999</v>
      </c>
      <c r="C428">
        <v>0.13669999999999999</v>
      </c>
      <c r="D428">
        <v>795</v>
      </c>
      <c r="E428">
        <v>1.0920000000000001</v>
      </c>
      <c r="F428">
        <v>2</v>
      </c>
      <c r="G428" s="14" t="s">
        <v>297</v>
      </c>
      <c r="H428">
        <v>0.182</v>
      </c>
      <c r="I428">
        <v>21700</v>
      </c>
      <c r="J428">
        <v>0.70530000000000004</v>
      </c>
      <c r="K428">
        <v>15</v>
      </c>
      <c r="L428">
        <v>1022.7</v>
      </c>
      <c r="M428">
        <v>0.12130000000000001</v>
      </c>
      <c r="N428">
        <v>1</v>
      </c>
      <c r="O428">
        <v>0</v>
      </c>
    </row>
    <row r="429" spans="1:15" x14ac:dyDescent="0.25">
      <c r="A429" s="14" t="s">
        <v>774</v>
      </c>
      <c r="B429">
        <v>4.6399999999999997E-2</v>
      </c>
      <c r="C429">
        <v>5.4300000000000001E-2</v>
      </c>
      <c r="D429">
        <v>2153.8000000000002</v>
      </c>
      <c r="E429">
        <v>1.6020000000000001</v>
      </c>
      <c r="F429">
        <v>2</v>
      </c>
      <c r="G429" s="14" t="s">
        <v>408</v>
      </c>
      <c r="H429">
        <v>0.18340000000000001</v>
      </c>
      <c r="I429">
        <v>42100</v>
      </c>
      <c r="J429">
        <v>1.829</v>
      </c>
      <c r="K429">
        <v>22</v>
      </c>
      <c r="L429">
        <v>2498</v>
      </c>
      <c r="M429">
        <v>9.6100000000000005E-2</v>
      </c>
      <c r="N429">
        <v>1</v>
      </c>
      <c r="O429">
        <v>0</v>
      </c>
    </row>
    <row r="430" spans="1:15" x14ac:dyDescent="0.25">
      <c r="A430" s="14" t="s">
        <v>601</v>
      </c>
      <c r="B430">
        <v>0.13550000000000001</v>
      </c>
      <c r="C430">
        <v>0.16250000000000001</v>
      </c>
      <c r="D430">
        <v>666.6</v>
      </c>
      <c r="E430">
        <v>1</v>
      </c>
      <c r="F430">
        <v>2</v>
      </c>
      <c r="G430" s="14" t="s">
        <v>297</v>
      </c>
      <c r="H430">
        <v>0.16669999999999999</v>
      </c>
      <c r="I430">
        <v>18200</v>
      </c>
      <c r="J430">
        <v>0.59140000000000004</v>
      </c>
      <c r="K430">
        <v>15</v>
      </c>
      <c r="L430">
        <v>858</v>
      </c>
      <c r="M430">
        <v>0.1111</v>
      </c>
      <c r="N430">
        <v>1</v>
      </c>
      <c r="O430">
        <v>0</v>
      </c>
    </row>
    <row r="431" spans="1:15" x14ac:dyDescent="0.25">
      <c r="A431" s="14" t="s">
        <v>611</v>
      </c>
      <c r="B431">
        <v>0.13220000000000001</v>
      </c>
      <c r="C431">
        <v>0.1585</v>
      </c>
      <c r="D431">
        <v>666.6</v>
      </c>
      <c r="E431">
        <v>1</v>
      </c>
      <c r="F431">
        <v>2</v>
      </c>
      <c r="G431" s="14" t="s">
        <v>297</v>
      </c>
      <c r="H431">
        <v>0.16669999999999999</v>
      </c>
      <c r="I431">
        <v>17500</v>
      </c>
      <c r="J431">
        <v>0.59140000000000004</v>
      </c>
      <c r="K431">
        <v>15</v>
      </c>
      <c r="L431">
        <v>822.9</v>
      </c>
      <c r="M431">
        <v>0.1111</v>
      </c>
      <c r="N431">
        <v>1</v>
      </c>
      <c r="O431">
        <v>0</v>
      </c>
    </row>
    <row r="432" spans="1:15" x14ac:dyDescent="0.25">
      <c r="A432" s="14" t="s">
        <v>639</v>
      </c>
      <c r="B432">
        <v>0.1348</v>
      </c>
      <c r="C432">
        <v>0.16170000000000001</v>
      </c>
      <c r="D432">
        <v>666.6</v>
      </c>
      <c r="E432">
        <v>1.014</v>
      </c>
      <c r="F432">
        <v>2</v>
      </c>
      <c r="G432" s="14" t="s">
        <v>236</v>
      </c>
      <c r="H432">
        <v>0.16009999999999999</v>
      </c>
      <c r="I432">
        <v>21700</v>
      </c>
      <c r="J432">
        <v>0.60370000000000001</v>
      </c>
      <c r="K432">
        <v>16</v>
      </c>
      <c r="L432">
        <v>917</v>
      </c>
      <c r="M432">
        <v>0.1245</v>
      </c>
      <c r="N432">
        <v>1</v>
      </c>
      <c r="O432">
        <v>0</v>
      </c>
    </row>
    <row r="433" spans="1:15" x14ac:dyDescent="0.25">
      <c r="A433" s="14" t="s">
        <v>607</v>
      </c>
      <c r="B433">
        <v>0.1885</v>
      </c>
      <c r="C433">
        <v>0.22639999999999999</v>
      </c>
      <c r="D433">
        <v>477</v>
      </c>
      <c r="E433">
        <v>0.84599999999999997</v>
      </c>
      <c r="F433">
        <v>2</v>
      </c>
      <c r="G433" s="14" t="s">
        <v>297</v>
      </c>
      <c r="H433">
        <v>0.14099999999999999</v>
      </c>
      <c r="I433">
        <v>13000</v>
      </c>
      <c r="J433">
        <v>0.42320000000000002</v>
      </c>
      <c r="K433">
        <v>15</v>
      </c>
      <c r="L433">
        <v>615</v>
      </c>
      <c r="M433">
        <v>9.4E-2</v>
      </c>
      <c r="N433">
        <v>1</v>
      </c>
      <c r="O433">
        <v>0</v>
      </c>
    </row>
    <row r="434" spans="1:15" x14ac:dyDescent="0.25">
      <c r="A434" s="14" t="s">
        <v>736</v>
      </c>
      <c r="B434">
        <v>6.0199999999999997E-2</v>
      </c>
      <c r="C434">
        <v>7.1199999999999999E-2</v>
      </c>
      <c r="D434">
        <v>1590</v>
      </c>
      <c r="E434">
        <v>1.3580000000000001</v>
      </c>
      <c r="F434">
        <v>2</v>
      </c>
      <c r="G434" s="14" t="s">
        <v>243</v>
      </c>
      <c r="H434">
        <v>0.2102</v>
      </c>
      <c r="I434">
        <v>27900</v>
      </c>
      <c r="J434">
        <v>1.3351</v>
      </c>
      <c r="K434">
        <v>16</v>
      </c>
      <c r="L434">
        <v>1790</v>
      </c>
      <c r="M434">
        <v>0.12529999999999999</v>
      </c>
      <c r="N434">
        <v>1</v>
      </c>
      <c r="O434">
        <v>0</v>
      </c>
    </row>
    <row r="435" spans="1:15" x14ac:dyDescent="0.25">
      <c r="A435" s="14" t="s">
        <v>603</v>
      </c>
      <c r="B435">
        <v>0.18770000000000001</v>
      </c>
      <c r="C435">
        <v>0.22550000000000001</v>
      </c>
      <c r="D435">
        <v>477</v>
      </c>
      <c r="E435">
        <v>0.77600000000000002</v>
      </c>
      <c r="F435">
        <v>2</v>
      </c>
      <c r="G435" s="14" t="s">
        <v>272</v>
      </c>
      <c r="H435">
        <v>0.1628</v>
      </c>
      <c r="I435">
        <v>13000</v>
      </c>
      <c r="J435">
        <v>0.42330000000000001</v>
      </c>
      <c r="K435">
        <v>10</v>
      </c>
      <c r="L435">
        <v>612.79999999999995</v>
      </c>
      <c r="M435">
        <v>9.4E-2</v>
      </c>
      <c r="N435">
        <v>1</v>
      </c>
      <c r="O435">
        <v>0</v>
      </c>
    </row>
    <row r="436" spans="1:15" x14ac:dyDescent="0.25">
      <c r="A436" s="14" t="s">
        <v>808</v>
      </c>
      <c r="B436">
        <v>9.9699999999999997E-2</v>
      </c>
      <c r="C436">
        <v>0.1196</v>
      </c>
      <c r="D436">
        <v>900</v>
      </c>
      <c r="E436">
        <v>1.212</v>
      </c>
      <c r="F436">
        <v>2</v>
      </c>
      <c r="G436" s="14" t="s">
        <v>209</v>
      </c>
      <c r="H436">
        <v>0.17319999999999999</v>
      </c>
      <c r="I436">
        <v>38700</v>
      </c>
      <c r="J436">
        <v>0.87109999999999999</v>
      </c>
      <c r="K436">
        <v>18</v>
      </c>
      <c r="L436">
        <v>1410</v>
      </c>
      <c r="M436">
        <v>0.17319999999999999</v>
      </c>
      <c r="N436">
        <v>1</v>
      </c>
      <c r="O436">
        <v>0</v>
      </c>
    </row>
    <row r="437" spans="1:15" x14ac:dyDescent="0.25">
      <c r="A437" s="14" t="s">
        <v>647</v>
      </c>
      <c r="B437">
        <v>9.69E-2</v>
      </c>
      <c r="C437">
        <v>0.1159</v>
      </c>
      <c r="D437">
        <v>946.7</v>
      </c>
      <c r="E437">
        <v>1.077</v>
      </c>
      <c r="F437">
        <v>2</v>
      </c>
      <c r="G437" s="14" t="s">
        <v>349</v>
      </c>
      <c r="H437">
        <v>0.16450000000000001</v>
      </c>
      <c r="I437">
        <v>21100</v>
      </c>
      <c r="J437">
        <v>0.81679999999999997</v>
      </c>
      <c r="K437">
        <v>16</v>
      </c>
      <c r="L437">
        <v>1142</v>
      </c>
      <c r="M437">
        <v>0.1154</v>
      </c>
      <c r="N437">
        <v>1</v>
      </c>
      <c r="O437">
        <v>0</v>
      </c>
    </row>
    <row r="438" spans="1:15" x14ac:dyDescent="0.25">
      <c r="A438" s="14" t="s">
        <v>781</v>
      </c>
      <c r="B438">
        <v>6.5199999999999994E-2</v>
      </c>
      <c r="C438">
        <v>7.7499999999999999E-2</v>
      </c>
      <c r="D438">
        <v>1431</v>
      </c>
      <c r="E438">
        <v>1.337</v>
      </c>
      <c r="F438">
        <v>2</v>
      </c>
      <c r="G438" s="14" t="s">
        <v>384</v>
      </c>
      <c r="H438">
        <v>0.19670000000000001</v>
      </c>
      <c r="I438">
        <v>38400</v>
      </c>
      <c r="J438">
        <v>1.2664</v>
      </c>
      <c r="K438">
        <v>17</v>
      </c>
      <c r="L438">
        <v>1834</v>
      </c>
      <c r="M438">
        <v>9.7699999999999995E-2</v>
      </c>
      <c r="N438">
        <v>1</v>
      </c>
      <c r="O438">
        <v>0</v>
      </c>
    </row>
    <row r="439" spans="1:15" x14ac:dyDescent="0.25">
      <c r="A439" s="14" t="s">
        <v>782</v>
      </c>
      <c r="B439">
        <v>6.4100000000000004E-2</v>
      </c>
      <c r="C439">
        <v>7.8100000000000003E-2</v>
      </c>
      <c r="D439">
        <v>1431</v>
      </c>
      <c r="E439">
        <v>1.4650000000000001</v>
      </c>
      <c r="F439">
        <v>2</v>
      </c>
      <c r="G439" s="14" t="s">
        <v>211</v>
      </c>
      <c r="H439">
        <v>0.1628</v>
      </c>
      <c r="I439">
        <v>36900</v>
      </c>
      <c r="J439">
        <v>1.2669999999999999</v>
      </c>
      <c r="K439">
        <v>24</v>
      </c>
      <c r="L439">
        <v>1764</v>
      </c>
      <c r="M439">
        <v>9.7699999999999995E-2</v>
      </c>
      <c r="N439">
        <v>1</v>
      </c>
      <c r="O439">
        <v>0</v>
      </c>
    </row>
    <row r="440" spans="1:15" x14ac:dyDescent="0.25">
      <c r="A440" s="14" t="s">
        <v>619</v>
      </c>
      <c r="B440">
        <v>8.2600000000000007E-2</v>
      </c>
      <c r="C440">
        <v>9.8599999999999993E-2</v>
      </c>
      <c r="D440">
        <v>1113</v>
      </c>
      <c r="E440">
        <v>1.1850000000000001</v>
      </c>
      <c r="F440">
        <v>2</v>
      </c>
      <c r="G440" s="14" t="s">
        <v>255</v>
      </c>
      <c r="H440">
        <v>0.17710000000000001</v>
      </c>
      <c r="I440">
        <v>30400</v>
      </c>
      <c r="J440">
        <v>0.98509999999999998</v>
      </c>
      <c r="K440">
        <v>16</v>
      </c>
      <c r="L440">
        <v>1429</v>
      </c>
      <c r="M440">
        <v>8.6199999999999999E-2</v>
      </c>
      <c r="N440">
        <v>1</v>
      </c>
      <c r="O440">
        <v>0</v>
      </c>
    </row>
    <row r="441" spans="1:15" x14ac:dyDescent="0.25">
      <c r="A441" s="14" t="s">
        <v>775</v>
      </c>
      <c r="B441">
        <v>6.13E-2</v>
      </c>
      <c r="C441">
        <v>7.2599999999999998E-2</v>
      </c>
      <c r="D441">
        <v>1557.4</v>
      </c>
      <c r="E441">
        <v>1.345</v>
      </c>
      <c r="F441">
        <v>2</v>
      </c>
      <c r="G441" s="14" t="s">
        <v>243</v>
      </c>
      <c r="H441">
        <v>0.20799999999999999</v>
      </c>
      <c r="I441">
        <v>27300</v>
      </c>
      <c r="J441">
        <v>1.3079000000000001</v>
      </c>
      <c r="K441">
        <v>16</v>
      </c>
      <c r="L441">
        <v>1755</v>
      </c>
      <c r="M441">
        <v>0.1241</v>
      </c>
      <c r="N441">
        <v>1</v>
      </c>
      <c r="O441">
        <v>0</v>
      </c>
    </row>
    <row r="442" spans="1:15" x14ac:dyDescent="0.25">
      <c r="A442" s="14" t="s">
        <v>676</v>
      </c>
      <c r="B442">
        <v>8.2600000000000007E-2</v>
      </c>
      <c r="C442">
        <v>9.9000000000000005E-2</v>
      </c>
      <c r="D442">
        <v>1113</v>
      </c>
      <c r="E442">
        <v>1.258</v>
      </c>
      <c r="F442">
        <v>2</v>
      </c>
      <c r="G442" s="14" t="s">
        <v>224</v>
      </c>
      <c r="H442">
        <v>0.1573</v>
      </c>
      <c r="I442">
        <v>18900</v>
      </c>
      <c r="J442">
        <v>0.93500000000000005</v>
      </c>
      <c r="K442">
        <v>21</v>
      </c>
      <c r="L442">
        <v>1222.2</v>
      </c>
      <c r="M442">
        <v>0.10489999999999999</v>
      </c>
      <c r="N442">
        <v>1</v>
      </c>
      <c r="O442">
        <v>0</v>
      </c>
    </row>
    <row r="443" spans="1:15" x14ac:dyDescent="0.25">
      <c r="A443" s="14" t="s">
        <v>616</v>
      </c>
      <c r="B443">
        <v>8.9200000000000002E-2</v>
      </c>
      <c r="C443">
        <v>0.10639999999999999</v>
      </c>
      <c r="D443">
        <v>1033.5</v>
      </c>
      <c r="E443">
        <v>1.2030000000000001</v>
      </c>
      <c r="F443">
        <v>2</v>
      </c>
      <c r="G443" s="14" t="s">
        <v>241</v>
      </c>
      <c r="H443">
        <v>0.15690000000000001</v>
      </c>
      <c r="I443">
        <v>14800</v>
      </c>
      <c r="J443">
        <v>0.85389999999999999</v>
      </c>
      <c r="K443">
        <v>20</v>
      </c>
      <c r="L443">
        <v>1093.8</v>
      </c>
      <c r="M443">
        <v>8.72E-2</v>
      </c>
      <c r="N443">
        <v>1</v>
      </c>
      <c r="O443">
        <v>0</v>
      </c>
    </row>
    <row r="444" spans="1:15" x14ac:dyDescent="0.25">
      <c r="A444" s="14" t="s">
        <v>608</v>
      </c>
      <c r="B444">
        <v>8.9899999999999994E-2</v>
      </c>
      <c r="C444">
        <v>0.1072</v>
      </c>
      <c r="D444">
        <v>1033.5</v>
      </c>
      <c r="E444">
        <v>1.089</v>
      </c>
      <c r="F444">
        <v>2</v>
      </c>
      <c r="G444" s="14" t="s">
        <v>209</v>
      </c>
      <c r="H444">
        <v>0.18559999999999999</v>
      </c>
      <c r="I444">
        <v>15400</v>
      </c>
      <c r="J444">
        <v>0.85340000000000005</v>
      </c>
      <c r="K444">
        <v>14</v>
      </c>
      <c r="L444">
        <v>1115</v>
      </c>
      <c r="M444">
        <v>8.7099999999999997E-2</v>
      </c>
      <c r="N444">
        <v>1</v>
      </c>
      <c r="O444">
        <v>0</v>
      </c>
    </row>
    <row r="445" spans="1:15" x14ac:dyDescent="0.25">
      <c r="A445" s="14" t="s">
        <v>677</v>
      </c>
      <c r="B445">
        <v>8.3699999999999997E-2</v>
      </c>
      <c r="C445">
        <v>0.1003</v>
      </c>
      <c r="D445">
        <v>1113</v>
      </c>
      <c r="E445">
        <v>1.258</v>
      </c>
      <c r="F445">
        <v>2</v>
      </c>
      <c r="G445" s="14" t="s">
        <v>224</v>
      </c>
      <c r="H445">
        <v>0.1573</v>
      </c>
      <c r="I445">
        <v>19500</v>
      </c>
      <c r="J445">
        <v>0.93500000000000005</v>
      </c>
      <c r="K445">
        <v>21</v>
      </c>
      <c r="L445">
        <v>1255</v>
      </c>
      <c r="M445">
        <v>0.10489999999999999</v>
      </c>
      <c r="N445">
        <v>1</v>
      </c>
      <c r="O445">
        <v>0</v>
      </c>
    </row>
    <row r="446" spans="1:15" x14ac:dyDescent="0.25">
      <c r="A446" s="14" t="s">
        <v>717</v>
      </c>
      <c r="B446">
        <v>6.5199999999999994E-2</v>
      </c>
      <c r="C446">
        <v>7.7299999999999994E-2</v>
      </c>
      <c r="D446">
        <v>1455.3</v>
      </c>
      <c r="E446">
        <v>1.302</v>
      </c>
      <c r="F446">
        <v>2</v>
      </c>
      <c r="G446" s="14" t="s">
        <v>243</v>
      </c>
      <c r="H446">
        <v>0.2011</v>
      </c>
      <c r="I446">
        <v>25600</v>
      </c>
      <c r="J446">
        <v>1.2222</v>
      </c>
      <c r="K446">
        <v>16</v>
      </c>
      <c r="L446">
        <v>1640</v>
      </c>
      <c r="M446">
        <v>0.12</v>
      </c>
      <c r="N446">
        <v>1</v>
      </c>
      <c r="O446">
        <v>0</v>
      </c>
    </row>
    <row r="447" spans="1:15" x14ac:dyDescent="0.25">
      <c r="A447" s="14" t="s">
        <v>695</v>
      </c>
      <c r="B447">
        <v>0.14829999999999999</v>
      </c>
      <c r="C447">
        <v>0.17799999999999999</v>
      </c>
      <c r="D447">
        <v>605</v>
      </c>
      <c r="E447">
        <v>0.96599999999999997</v>
      </c>
      <c r="F447">
        <v>2</v>
      </c>
      <c r="G447" s="14" t="s">
        <v>236</v>
      </c>
      <c r="H447">
        <v>0.1525</v>
      </c>
      <c r="I447">
        <v>19700</v>
      </c>
      <c r="J447">
        <v>0.55249999999999999</v>
      </c>
      <c r="K447">
        <v>16</v>
      </c>
      <c r="L447">
        <v>831.3</v>
      </c>
      <c r="M447">
        <v>0.1186</v>
      </c>
      <c r="N447">
        <v>1</v>
      </c>
      <c r="O447">
        <v>0</v>
      </c>
    </row>
    <row r="448" spans="1:15" x14ac:dyDescent="0.25">
      <c r="A448" s="14" t="s">
        <v>694</v>
      </c>
      <c r="B448">
        <v>0.14380000000000001</v>
      </c>
      <c r="C448">
        <v>0.17249999999999999</v>
      </c>
      <c r="D448">
        <v>605</v>
      </c>
      <c r="E448">
        <v>0.96599999999999997</v>
      </c>
      <c r="F448">
        <v>2</v>
      </c>
      <c r="G448" s="14" t="s">
        <v>236</v>
      </c>
      <c r="H448">
        <v>0.1525</v>
      </c>
      <c r="I448">
        <v>19000</v>
      </c>
      <c r="J448">
        <v>0.55249999999999999</v>
      </c>
      <c r="K448">
        <v>16</v>
      </c>
      <c r="L448">
        <v>791.3</v>
      </c>
      <c r="M448">
        <v>0.1186</v>
      </c>
      <c r="N448">
        <v>1</v>
      </c>
      <c r="O448">
        <v>0</v>
      </c>
    </row>
    <row r="449" spans="1:15" x14ac:dyDescent="0.25">
      <c r="A449" s="14" t="s">
        <v>733</v>
      </c>
      <c r="B449">
        <v>9.4200000000000006E-2</v>
      </c>
      <c r="C449">
        <v>0.1125</v>
      </c>
      <c r="D449">
        <v>954</v>
      </c>
      <c r="E449">
        <v>1.248</v>
      </c>
      <c r="F449">
        <v>2</v>
      </c>
      <c r="G449" s="14" t="s">
        <v>209</v>
      </c>
      <c r="H449">
        <v>0.17849999999999999</v>
      </c>
      <c r="I449">
        <v>41100</v>
      </c>
      <c r="J449">
        <v>0.92379999999999995</v>
      </c>
      <c r="K449">
        <v>18</v>
      </c>
      <c r="L449">
        <v>1493</v>
      </c>
      <c r="M449">
        <v>0.17849999999999999</v>
      </c>
      <c r="N449">
        <v>1</v>
      </c>
      <c r="O449">
        <v>0</v>
      </c>
    </row>
    <row r="450" spans="1:15" x14ac:dyDescent="0.25">
      <c r="A450" s="14" t="s">
        <v>683</v>
      </c>
      <c r="B450">
        <v>6.5000000000000002E-2</v>
      </c>
      <c r="C450">
        <v>7.6999999999999999E-2</v>
      </c>
      <c r="D450">
        <v>1467.8</v>
      </c>
      <c r="E450">
        <v>1.292</v>
      </c>
      <c r="F450">
        <v>2</v>
      </c>
      <c r="G450" s="14" t="s">
        <v>360</v>
      </c>
      <c r="H450">
        <v>0.2109</v>
      </c>
      <c r="I450">
        <v>21600</v>
      </c>
      <c r="J450">
        <v>1.2123999999999999</v>
      </c>
      <c r="K450">
        <v>15</v>
      </c>
      <c r="L450">
        <v>1585</v>
      </c>
      <c r="M450">
        <v>0.1041</v>
      </c>
      <c r="N450">
        <v>1</v>
      </c>
      <c r="O450">
        <v>0</v>
      </c>
    </row>
    <row r="451" spans="1:15" x14ac:dyDescent="0.25">
      <c r="A451" s="14" t="s">
        <v>617</v>
      </c>
      <c r="B451">
        <v>9.4200000000000006E-2</v>
      </c>
      <c r="C451">
        <v>0.1128</v>
      </c>
      <c r="D451">
        <v>954</v>
      </c>
      <c r="E451">
        <v>1.248</v>
      </c>
      <c r="F451">
        <v>2</v>
      </c>
      <c r="G451" s="14" t="s">
        <v>245</v>
      </c>
      <c r="H451">
        <v>0.17829999999999999</v>
      </c>
      <c r="I451">
        <v>41100</v>
      </c>
      <c r="J451">
        <v>0.91990000000000005</v>
      </c>
      <c r="K451">
        <v>18</v>
      </c>
      <c r="L451">
        <v>1480.1</v>
      </c>
      <c r="M451">
        <v>0.107</v>
      </c>
      <c r="N451">
        <v>1</v>
      </c>
      <c r="O451">
        <v>0</v>
      </c>
    </row>
    <row r="452" spans="1:15" x14ac:dyDescent="0.25">
      <c r="A452" s="14" t="s">
        <v>666</v>
      </c>
      <c r="B452">
        <v>8.3500000000000005E-2</v>
      </c>
      <c r="C452">
        <v>9.9599999999999994E-2</v>
      </c>
      <c r="D452">
        <v>1113</v>
      </c>
      <c r="E452">
        <v>1.143</v>
      </c>
      <c r="F452">
        <v>2</v>
      </c>
      <c r="G452" s="14" t="s">
        <v>360</v>
      </c>
      <c r="H452">
        <v>0.18360000000000001</v>
      </c>
      <c r="I452">
        <v>19500</v>
      </c>
      <c r="J452">
        <v>0.93469999999999998</v>
      </c>
      <c r="K452">
        <v>15</v>
      </c>
      <c r="L452">
        <v>1257</v>
      </c>
      <c r="M452">
        <v>0.10489999999999999</v>
      </c>
      <c r="N452">
        <v>1</v>
      </c>
      <c r="O452">
        <v>0</v>
      </c>
    </row>
    <row r="453" spans="1:15" x14ac:dyDescent="0.25">
      <c r="A453" s="14" t="s">
        <v>714</v>
      </c>
      <c r="B453">
        <v>0.1258</v>
      </c>
      <c r="C453">
        <v>0.15079999999999999</v>
      </c>
      <c r="D453">
        <v>715.5</v>
      </c>
      <c r="E453">
        <v>1.0509999999999999</v>
      </c>
      <c r="F453">
        <v>2</v>
      </c>
      <c r="G453" s="14" t="s">
        <v>236</v>
      </c>
      <c r="H453">
        <v>0.16589999999999999</v>
      </c>
      <c r="I453">
        <v>23300</v>
      </c>
      <c r="J453">
        <v>0.65349999999999997</v>
      </c>
      <c r="K453">
        <v>16</v>
      </c>
      <c r="L453">
        <v>985</v>
      </c>
      <c r="M453">
        <v>0.129</v>
      </c>
      <c r="N453">
        <v>1</v>
      </c>
      <c r="O453">
        <v>0</v>
      </c>
    </row>
    <row r="454" spans="1:15" x14ac:dyDescent="0.25">
      <c r="A454" s="14" t="s">
        <v>710</v>
      </c>
      <c r="B454">
        <v>0.122</v>
      </c>
      <c r="C454">
        <v>0.1462</v>
      </c>
      <c r="D454">
        <v>715.5</v>
      </c>
      <c r="E454">
        <v>1.0509999999999999</v>
      </c>
      <c r="F454">
        <v>2</v>
      </c>
      <c r="G454" s="14" t="s">
        <v>236</v>
      </c>
      <c r="H454">
        <v>0.16589999999999999</v>
      </c>
      <c r="I454">
        <v>22000</v>
      </c>
      <c r="J454">
        <v>0.65349999999999997</v>
      </c>
      <c r="K454">
        <v>16</v>
      </c>
      <c r="L454">
        <v>936.4</v>
      </c>
      <c r="M454">
        <v>0.129</v>
      </c>
      <c r="N454">
        <v>1</v>
      </c>
      <c r="O454">
        <v>0</v>
      </c>
    </row>
    <row r="455" spans="1:15" x14ac:dyDescent="0.25">
      <c r="A455" s="14" t="s">
        <v>708</v>
      </c>
      <c r="B455">
        <v>0.12640000000000001</v>
      </c>
      <c r="C455">
        <v>0.15160000000000001</v>
      </c>
      <c r="D455">
        <v>715.5</v>
      </c>
      <c r="E455">
        <v>1.044</v>
      </c>
      <c r="F455">
        <v>2</v>
      </c>
      <c r="G455" s="14" t="s">
        <v>297</v>
      </c>
      <c r="H455">
        <v>0.17269999999999999</v>
      </c>
      <c r="I455">
        <v>19500</v>
      </c>
      <c r="J455">
        <v>0.63480000000000003</v>
      </c>
      <c r="K455">
        <v>15</v>
      </c>
      <c r="L455">
        <v>922</v>
      </c>
      <c r="M455">
        <v>0.11509999999999999</v>
      </c>
      <c r="N455">
        <v>1</v>
      </c>
      <c r="O455">
        <v>0</v>
      </c>
    </row>
    <row r="456" spans="1:15" x14ac:dyDescent="0.25">
      <c r="A456" s="14" t="s">
        <v>716</v>
      </c>
      <c r="B456">
        <v>0.1234</v>
      </c>
      <c r="C456">
        <v>0.14779999999999999</v>
      </c>
      <c r="D456">
        <v>715.5</v>
      </c>
      <c r="E456">
        <v>1.044</v>
      </c>
      <c r="F456">
        <v>2</v>
      </c>
      <c r="G456" s="14" t="s">
        <v>297</v>
      </c>
      <c r="H456">
        <v>0.17269999999999999</v>
      </c>
      <c r="I456">
        <v>18800</v>
      </c>
      <c r="J456">
        <v>0.63480000000000003</v>
      </c>
      <c r="K456">
        <v>15</v>
      </c>
      <c r="L456">
        <v>883.1</v>
      </c>
      <c r="M456">
        <v>0.11509999999999999</v>
      </c>
      <c r="N456">
        <v>1</v>
      </c>
      <c r="O456">
        <v>0</v>
      </c>
    </row>
    <row r="457" spans="1:15" x14ac:dyDescent="0.25">
      <c r="A457" s="14" t="s">
        <v>720</v>
      </c>
      <c r="B457">
        <v>0.1023</v>
      </c>
      <c r="C457">
        <v>0.1232</v>
      </c>
      <c r="D457">
        <v>900</v>
      </c>
      <c r="E457">
        <v>1.131</v>
      </c>
      <c r="F457">
        <v>2</v>
      </c>
      <c r="G457" s="14" t="s">
        <v>224</v>
      </c>
      <c r="H457">
        <v>0.1414</v>
      </c>
      <c r="I457">
        <v>15800</v>
      </c>
      <c r="J457">
        <v>0.75549999999999995</v>
      </c>
      <c r="K457">
        <v>21</v>
      </c>
      <c r="L457">
        <v>1015</v>
      </c>
      <c r="M457">
        <v>9.4299999999999995E-2</v>
      </c>
      <c r="N457">
        <v>1</v>
      </c>
      <c r="O457">
        <v>0</v>
      </c>
    </row>
    <row r="458" spans="1:15" x14ac:dyDescent="0.25">
      <c r="A458" s="14" t="s">
        <v>725</v>
      </c>
      <c r="B458">
        <v>6.5100000000000005E-2</v>
      </c>
      <c r="C458">
        <v>7.7399999999999997E-2</v>
      </c>
      <c r="D458">
        <v>1433.6</v>
      </c>
      <c r="E458">
        <v>1.34</v>
      </c>
      <c r="F458">
        <v>2</v>
      </c>
      <c r="G458" s="14" t="s">
        <v>269</v>
      </c>
      <c r="H458">
        <v>0.19170000000000001</v>
      </c>
      <c r="I458">
        <v>38400</v>
      </c>
      <c r="J458">
        <v>1.2677</v>
      </c>
      <c r="K458">
        <v>17</v>
      </c>
      <c r="L458">
        <v>1840</v>
      </c>
      <c r="M458">
        <v>9.7799999999999998E-2</v>
      </c>
      <c r="N458">
        <v>1</v>
      </c>
      <c r="O458">
        <v>0</v>
      </c>
    </row>
    <row r="459" spans="1:15" x14ac:dyDescent="0.25">
      <c r="A459" s="14" t="s">
        <v>732</v>
      </c>
      <c r="B459">
        <v>0.13489999999999999</v>
      </c>
      <c r="C459">
        <v>0.16189999999999999</v>
      </c>
      <c r="D459">
        <v>666.6</v>
      </c>
      <c r="E459">
        <v>0.91300000000000003</v>
      </c>
      <c r="F459">
        <v>2</v>
      </c>
      <c r="G459" s="14" t="s">
        <v>219</v>
      </c>
      <c r="H459">
        <v>0.18260000000000001</v>
      </c>
      <c r="I459">
        <v>18200</v>
      </c>
      <c r="J459">
        <v>0.59140000000000004</v>
      </c>
      <c r="K459">
        <v>12</v>
      </c>
      <c r="L459">
        <v>856.3</v>
      </c>
      <c r="M459">
        <v>0.1111</v>
      </c>
      <c r="N459">
        <v>1</v>
      </c>
      <c r="O459">
        <v>0</v>
      </c>
    </row>
    <row r="460" spans="1:15" x14ac:dyDescent="0.25">
      <c r="A460" s="14" t="s">
        <v>602</v>
      </c>
      <c r="B460">
        <v>0.10100000000000001</v>
      </c>
      <c r="C460">
        <v>0.1216</v>
      </c>
      <c r="D460">
        <v>900</v>
      </c>
      <c r="E460">
        <v>1.131</v>
      </c>
      <c r="F460">
        <v>2</v>
      </c>
      <c r="G460" s="14" t="s">
        <v>224</v>
      </c>
      <c r="H460">
        <v>0.1414</v>
      </c>
      <c r="I460">
        <v>15300</v>
      </c>
      <c r="J460">
        <v>0.75549999999999995</v>
      </c>
      <c r="K460">
        <v>21</v>
      </c>
      <c r="L460">
        <v>987.6</v>
      </c>
      <c r="M460">
        <v>9.4299999999999995E-2</v>
      </c>
      <c r="N460">
        <v>1</v>
      </c>
      <c r="O460">
        <v>0</v>
      </c>
    </row>
    <row r="461" spans="1:15" x14ac:dyDescent="0.25">
      <c r="A461" s="14" t="s">
        <v>634</v>
      </c>
      <c r="B461">
        <v>9.5200000000000007E-2</v>
      </c>
      <c r="C461">
        <v>0.1138</v>
      </c>
      <c r="D461">
        <v>954</v>
      </c>
      <c r="E461">
        <v>1.0840000000000001</v>
      </c>
      <c r="F461">
        <v>2</v>
      </c>
      <c r="G461" s="14" t="s">
        <v>219</v>
      </c>
      <c r="H461">
        <v>0.21840000000000001</v>
      </c>
      <c r="I461">
        <v>26000</v>
      </c>
      <c r="J461">
        <v>0.84640000000000004</v>
      </c>
      <c r="K461">
        <v>12</v>
      </c>
      <c r="L461">
        <v>1226</v>
      </c>
      <c r="M461">
        <v>0.13289999999999999</v>
      </c>
      <c r="N461">
        <v>1</v>
      </c>
      <c r="O461">
        <v>0</v>
      </c>
    </row>
    <row r="462" spans="1:15" x14ac:dyDescent="0.25">
      <c r="A462" s="14" t="s">
        <v>610</v>
      </c>
      <c r="B462">
        <v>3.9600000000000003E-2</v>
      </c>
      <c r="C462">
        <v>4.5900000000000003E-2</v>
      </c>
      <c r="D462">
        <v>2627.3</v>
      </c>
      <c r="E462">
        <v>1.762</v>
      </c>
      <c r="F462">
        <v>2</v>
      </c>
      <c r="G462" s="14" t="s">
        <v>408</v>
      </c>
      <c r="H462">
        <v>0.2026</v>
      </c>
      <c r="I462">
        <v>51300</v>
      </c>
      <c r="J462">
        <v>2.2267999999999999</v>
      </c>
      <c r="K462">
        <v>22</v>
      </c>
      <c r="L462">
        <v>3048</v>
      </c>
      <c r="M462">
        <v>0.1062</v>
      </c>
      <c r="N462">
        <v>1</v>
      </c>
      <c r="O462">
        <v>0</v>
      </c>
    </row>
    <row r="463" spans="1:15" x14ac:dyDescent="0.25">
      <c r="A463" s="14" t="s">
        <v>699</v>
      </c>
      <c r="B463">
        <v>0.11409999999999999</v>
      </c>
      <c r="C463">
        <v>0.1406</v>
      </c>
      <c r="D463">
        <v>795</v>
      </c>
      <c r="E463">
        <v>1.0920000000000001</v>
      </c>
      <c r="F463">
        <v>2</v>
      </c>
      <c r="G463" s="14" t="s">
        <v>248</v>
      </c>
      <c r="H463">
        <v>0.12130000000000001</v>
      </c>
      <c r="I463">
        <v>21700</v>
      </c>
      <c r="J463">
        <v>0.70530000000000004</v>
      </c>
      <c r="K463">
        <v>24</v>
      </c>
      <c r="L463">
        <v>1024</v>
      </c>
      <c r="M463">
        <v>0.12130000000000001</v>
      </c>
      <c r="N463">
        <v>1</v>
      </c>
      <c r="O463">
        <v>0</v>
      </c>
    </row>
    <row r="464" spans="1:15" x14ac:dyDescent="0.25">
      <c r="A464" s="14" t="s">
        <v>628</v>
      </c>
      <c r="B464">
        <v>0.16259999999999999</v>
      </c>
      <c r="C464">
        <v>0.19520000000000001</v>
      </c>
      <c r="D464">
        <v>556.5</v>
      </c>
      <c r="E464">
        <v>0.90100000000000002</v>
      </c>
      <c r="F464">
        <v>2</v>
      </c>
      <c r="G464" s="14" t="s">
        <v>445</v>
      </c>
      <c r="H464">
        <v>0.159</v>
      </c>
      <c r="I464">
        <v>12600</v>
      </c>
      <c r="J464">
        <v>0.47970000000000002</v>
      </c>
      <c r="K464">
        <v>14</v>
      </c>
      <c r="L464">
        <v>669</v>
      </c>
      <c r="M464">
        <v>8.8300000000000003E-2</v>
      </c>
      <c r="N464">
        <v>1</v>
      </c>
      <c r="O464">
        <v>0</v>
      </c>
    </row>
    <row r="465" spans="1:15" x14ac:dyDescent="0.25">
      <c r="A465" s="14" t="s">
        <v>724</v>
      </c>
      <c r="B465">
        <v>6.0499999999999998E-2</v>
      </c>
      <c r="C465">
        <v>7.1800000000000003E-2</v>
      </c>
      <c r="D465">
        <v>1590</v>
      </c>
      <c r="E465">
        <v>1.504</v>
      </c>
      <c r="F465">
        <v>2</v>
      </c>
      <c r="G465" s="14" t="s">
        <v>224</v>
      </c>
      <c r="H465">
        <v>0.188</v>
      </c>
      <c r="I465">
        <v>27900</v>
      </c>
      <c r="J465">
        <v>1.335</v>
      </c>
      <c r="K465">
        <v>21</v>
      </c>
      <c r="L465">
        <v>1792</v>
      </c>
      <c r="M465">
        <v>0.12529999999999999</v>
      </c>
      <c r="N465">
        <v>1</v>
      </c>
      <c r="O465">
        <v>0</v>
      </c>
    </row>
    <row r="466" spans="1:15" x14ac:dyDescent="0.25">
      <c r="A466" s="14" t="s">
        <v>637</v>
      </c>
      <c r="B466">
        <v>9.01E-2</v>
      </c>
      <c r="C466">
        <v>0.1074</v>
      </c>
      <c r="D466">
        <v>1033.5</v>
      </c>
      <c r="E466">
        <v>1.2030000000000001</v>
      </c>
      <c r="F466">
        <v>2</v>
      </c>
      <c r="G466" s="14" t="s">
        <v>241</v>
      </c>
      <c r="H466">
        <v>0.15690000000000001</v>
      </c>
      <c r="I466">
        <v>15400</v>
      </c>
      <c r="J466">
        <v>0.85389999999999999</v>
      </c>
      <c r="K466">
        <v>20</v>
      </c>
      <c r="L466">
        <v>1115.4000000000001</v>
      </c>
      <c r="M466">
        <v>8.72E-2</v>
      </c>
      <c r="N466">
        <v>1</v>
      </c>
      <c r="O466">
        <v>0</v>
      </c>
    </row>
    <row r="467" spans="1:15" x14ac:dyDescent="0.25">
      <c r="A467" s="14" t="s">
        <v>625</v>
      </c>
      <c r="B467">
        <v>5.8099999999999999E-2</v>
      </c>
      <c r="C467">
        <v>6.8500000000000005E-2</v>
      </c>
      <c r="D467">
        <v>1657.4</v>
      </c>
      <c r="E467">
        <v>1.3859999999999999</v>
      </c>
      <c r="F467">
        <v>2</v>
      </c>
      <c r="G467" s="14" t="s">
        <v>243</v>
      </c>
      <c r="H467">
        <v>0.21460000000000001</v>
      </c>
      <c r="I467">
        <v>29100</v>
      </c>
      <c r="J467">
        <v>1.3919999999999999</v>
      </c>
      <c r="K467">
        <v>16</v>
      </c>
      <c r="L467">
        <v>1868</v>
      </c>
      <c r="M467">
        <v>0.128</v>
      </c>
      <c r="N467">
        <v>1</v>
      </c>
      <c r="O467">
        <v>0</v>
      </c>
    </row>
    <row r="468" spans="1:15" x14ac:dyDescent="0.25">
      <c r="A468" s="14" t="s">
        <v>727</v>
      </c>
      <c r="B468">
        <v>4.9799999999999997E-2</v>
      </c>
      <c r="C468">
        <v>5.8099999999999999E-2</v>
      </c>
      <c r="D468">
        <v>2034.5</v>
      </c>
      <c r="E468">
        <v>1.681</v>
      </c>
      <c r="F468">
        <v>2</v>
      </c>
      <c r="G468" s="14" t="s">
        <v>216</v>
      </c>
      <c r="H468">
        <v>0.1681</v>
      </c>
      <c r="I468">
        <v>27200</v>
      </c>
      <c r="J468">
        <v>1.667</v>
      </c>
      <c r="K468">
        <v>27</v>
      </c>
      <c r="L468">
        <v>2159.6</v>
      </c>
      <c r="M468">
        <v>0.11210000000000001</v>
      </c>
      <c r="N468">
        <v>1</v>
      </c>
      <c r="O468">
        <v>0</v>
      </c>
    </row>
    <row r="469" spans="1:15" x14ac:dyDescent="0.25">
      <c r="A469" s="14" t="s">
        <v>631</v>
      </c>
      <c r="B469">
        <v>7.4099999999999999E-2</v>
      </c>
      <c r="C469">
        <v>8.7999999999999995E-2</v>
      </c>
      <c r="D469">
        <v>1272</v>
      </c>
      <c r="E469">
        <v>1.2030000000000001</v>
      </c>
      <c r="F469">
        <v>2</v>
      </c>
      <c r="G469" s="14" t="s">
        <v>209</v>
      </c>
      <c r="H469">
        <v>0.2059</v>
      </c>
      <c r="I469">
        <v>18700</v>
      </c>
      <c r="J469">
        <v>1.0505</v>
      </c>
      <c r="K469">
        <v>14</v>
      </c>
      <c r="L469">
        <v>1372</v>
      </c>
      <c r="M469">
        <v>9.6699999999999994E-2</v>
      </c>
      <c r="N469">
        <v>1</v>
      </c>
      <c r="O469">
        <v>0</v>
      </c>
    </row>
    <row r="470" spans="1:15" x14ac:dyDescent="0.25">
      <c r="A470" s="14" t="s">
        <v>641</v>
      </c>
      <c r="B470">
        <v>0.1401</v>
      </c>
      <c r="C470">
        <v>0.1681</v>
      </c>
      <c r="D470">
        <v>636</v>
      </c>
      <c r="E470">
        <v>1.0189999999999999</v>
      </c>
      <c r="F470">
        <v>2</v>
      </c>
      <c r="G470" s="14" t="s">
        <v>209</v>
      </c>
      <c r="H470">
        <v>0.14560000000000001</v>
      </c>
      <c r="I470">
        <v>27400</v>
      </c>
      <c r="J470">
        <v>0.61599999999999999</v>
      </c>
      <c r="K470">
        <v>18</v>
      </c>
      <c r="L470">
        <v>995.1</v>
      </c>
      <c r="M470">
        <v>0.14560000000000001</v>
      </c>
      <c r="N470">
        <v>1</v>
      </c>
      <c r="O470">
        <v>0</v>
      </c>
    </row>
    <row r="471" spans="1:15" x14ac:dyDescent="0.25">
      <c r="A471" s="14" t="s">
        <v>644</v>
      </c>
      <c r="B471">
        <v>0.1341</v>
      </c>
      <c r="C471">
        <v>0.1608</v>
      </c>
      <c r="D471">
        <v>636</v>
      </c>
      <c r="E471">
        <v>1.0189999999999999</v>
      </c>
      <c r="F471">
        <v>2</v>
      </c>
      <c r="G471" s="14" t="s">
        <v>209</v>
      </c>
      <c r="H471">
        <v>0.14560000000000001</v>
      </c>
      <c r="I471">
        <v>25100</v>
      </c>
      <c r="J471">
        <v>0.61599999999999999</v>
      </c>
      <c r="K471">
        <v>18</v>
      </c>
      <c r="L471">
        <v>934.8</v>
      </c>
      <c r="M471">
        <v>0.14560000000000001</v>
      </c>
      <c r="N471">
        <v>1</v>
      </c>
      <c r="O471">
        <v>0</v>
      </c>
    </row>
    <row r="472" spans="1:15" x14ac:dyDescent="0.25">
      <c r="A472" s="14" t="s">
        <v>729</v>
      </c>
      <c r="B472">
        <v>0.157</v>
      </c>
      <c r="C472">
        <v>0.18840000000000001</v>
      </c>
      <c r="D472">
        <v>571.70000000000005</v>
      </c>
      <c r="E472">
        <v>0.84599999999999997</v>
      </c>
      <c r="F472">
        <v>2</v>
      </c>
      <c r="G472" s="14" t="s">
        <v>272</v>
      </c>
      <c r="H472">
        <v>0.1782</v>
      </c>
      <c r="I472">
        <v>15600</v>
      </c>
      <c r="J472">
        <v>0.50739999999999996</v>
      </c>
      <c r="K472">
        <v>10</v>
      </c>
      <c r="L472">
        <v>734.7</v>
      </c>
      <c r="M472">
        <v>0.10299999999999999</v>
      </c>
      <c r="N472">
        <v>1</v>
      </c>
      <c r="O472">
        <v>0</v>
      </c>
    </row>
    <row r="473" spans="1:15" x14ac:dyDescent="0.25">
      <c r="A473" s="14" t="s">
        <v>728</v>
      </c>
      <c r="B473">
        <v>4.9399999999999999E-2</v>
      </c>
      <c r="C473">
        <v>5.7700000000000001E-2</v>
      </c>
      <c r="D473">
        <v>2034.5</v>
      </c>
      <c r="E473">
        <v>1.681</v>
      </c>
      <c r="F473">
        <v>2</v>
      </c>
      <c r="G473" s="14" t="s">
        <v>216</v>
      </c>
      <c r="H473">
        <v>0.1681</v>
      </c>
      <c r="I473">
        <v>26500</v>
      </c>
      <c r="J473">
        <v>1.667</v>
      </c>
      <c r="K473">
        <v>27</v>
      </c>
      <c r="L473">
        <v>2123.9</v>
      </c>
      <c r="M473">
        <v>0.11210000000000001</v>
      </c>
      <c r="N473">
        <v>1</v>
      </c>
      <c r="O473">
        <v>0</v>
      </c>
    </row>
    <row r="474" spans="1:15" x14ac:dyDescent="0.25">
      <c r="A474" s="14" t="s">
        <v>615</v>
      </c>
      <c r="B474">
        <v>9.0300000000000005E-2</v>
      </c>
      <c r="C474">
        <v>0.108</v>
      </c>
      <c r="D474">
        <v>954</v>
      </c>
      <c r="E474">
        <v>1.248</v>
      </c>
      <c r="F474">
        <v>2</v>
      </c>
      <c r="G474" s="14" t="s">
        <v>245</v>
      </c>
      <c r="H474">
        <v>0.17829999999999999</v>
      </c>
      <c r="I474">
        <v>39400</v>
      </c>
      <c r="J474">
        <v>0.91990000000000005</v>
      </c>
      <c r="K474">
        <v>18</v>
      </c>
      <c r="L474">
        <v>1391.6</v>
      </c>
      <c r="M474">
        <v>0.107</v>
      </c>
      <c r="N474">
        <v>1</v>
      </c>
      <c r="O474">
        <v>0</v>
      </c>
    </row>
    <row r="475" spans="1:15" x14ac:dyDescent="0.25">
      <c r="A475" s="14" t="s">
        <v>721</v>
      </c>
      <c r="B475">
        <v>0.1174</v>
      </c>
      <c r="C475">
        <v>0.14069999999999999</v>
      </c>
      <c r="D475">
        <v>768.2</v>
      </c>
      <c r="E475">
        <v>0.97699999999999998</v>
      </c>
      <c r="F475">
        <v>2</v>
      </c>
      <c r="G475" s="14" t="s">
        <v>219</v>
      </c>
      <c r="H475">
        <v>0.19600000000000001</v>
      </c>
      <c r="I475">
        <v>21000</v>
      </c>
      <c r="J475">
        <v>0.68189999999999995</v>
      </c>
      <c r="K475">
        <v>12</v>
      </c>
      <c r="L475">
        <v>987.8</v>
      </c>
      <c r="M475">
        <v>0.1195</v>
      </c>
      <c r="N475">
        <v>1</v>
      </c>
      <c r="O475">
        <v>0</v>
      </c>
    </row>
    <row r="476" spans="1:15" x14ac:dyDescent="0.25">
      <c r="A476" s="14" t="s">
        <v>612</v>
      </c>
      <c r="B476">
        <v>9.5600000000000004E-2</v>
      </c>
      <c r="C476">
        <v>0.1176</v>
      </c>
      <c r="D476">
        <v>954</v>
      </c>
      <c r="E476">
        <v>1.196</v>
      </c>
      <c r="F476">
        <v>2</v>
      </c>
      <c r="G476" s="14" t="s">
        <v>248</v>
      </c>
      <c r="H476">
        <v>0.13289999999999999</v>
      </c>
      <c r="I476">
        <v>26000</v>
      </c>
      <c r="J476">
        <v>0.84630000000000005</v>
      </c>
      <c r="K476">
        <v>24</v>
      </c>
      <c r="L476">
        <v>1229</v>
      </c>
      <c r="M476">
        <v>0.13289999999999999</v>
      </c>
      <c r="N476">
        <v>1</v>
      </c>
      <c r="O476">
        <v>0</v>
      </c>
    </row>
    <row r="477" spans="1:15" x14ac:dyDescent="0.25">
      <c r="A477" s="14" t="s">
        <v>682</v>
      </c>
      <c r="B477">
        <v>7.7499999999999999E-2</v>
      </c>
      <c r="C477">
        <v>9.2700000000000005E-2</v>
      </c>
      <c r="D477">
        <v>1192.5</v>
      </c>
      <c r="E477">
        <v>1.302</v>
      </c>
      <c r="F477">
        <v>2</v>
      </c>
      <c r="G477" s="14" t="s">
        <v>224</v>
      </c>
      <c r="H477">
        <v>0.1628</v>
      </c>
      <c r="I477">
        <v>20300</v>
      </c>
      <c r="J477">
        <v>1.0009999999999999</v>
      </c>
      <c r="K477">
        <v>21</v>
      </c>
      <c r="L477">
        <v>1309.0999999999999</v>
      </c>
      <c r="M477">
        <v>0.1085</v>
      </c>
      <c r="N477">
        <v>1</v>
      </c>
      <c r="O477">
        <v>0</v>
      </c>
    </row>
    <row r="478" spans="1:15" x14ac:dyDescent="0.25">
      <c r="A478" s="14" t="s">
        <v>642</v>
      </c>
      <c r="B478">
        <v>9.64E-2</v>
      </c>
      <c r="C478">
        <v>0.1152</v>
      </c>
      <c r="D478">
        <v>954</v>
      </c>
      <c r="E478">
        <v>1.175</v>
      </c>
      <c r="F478">
        <v>2</v>
      </c>
      <c r="G478" s="14" t="s">
        <v>606</v>
      </c>
      <c r="H478">
        <v>0.14099999999999999</v>
      </c>
      <c r="I478">
        <v>19700</v>
      </c>
      <c r="J478">
        <v>0.81569999999999998</v>
      </c>
      <c r="K478">
        <v>22</v>
      </c>
      <c r="L478">
        <v>1122.8</v>
      </c>
      <c r="M478">
        <v>0.10970000000000001</v>
      </c>
      <c r="N478">
        <v>1</v>
      </c>
      <c r="O478">
        <v>0</v>
      </c>
    </row>
    <row r="479" spans="1:15" x14ac:dyDescent="0.25">
      <c r="A479" s="14" t="s">
        <v>605</v>
      </c>
      <c r="B479">
        <v>9.4799999999999995E-2</v>
      </c>
      <c r="C479">
        <v>0.1132</v>
      </c>
      <c r="D479">
        <v>954</v>
      </c>
      <c r="E479">
        <v>1.175</v>
      </c>
      <c r="F479">
        <v>2</v>
      </c>
      <c r="G479" s="14" t="s">
        <v>606</v>
      </c>
      <c r="H479">
        <v>0.14099999999999999</v>
      </c>
      <c r="I479">
        <v>19000</v>
      </c>
      <c r="J479">
        <v>0.81569999999999998</v>
      </c>
      <c r="K479">
        <v>22</v>
      </c>
      <c r="L479">
        <v>1088.5999999999999</v>
      </c>
      <c r="M479">
        <v>0.10970000000000001</v>
      </c>
      <c r="N479">
        <v>1</v>
      </c>
      <c r="O479">
        <v>0</v>
      </c>
    </row>
    <row r="480" spans="1:15" x14ac:dyDescent="0.25">
      <c r="A480" s="14" t="s">
        <v>679</v>
      </c>
      <c r="B480">
        <v>0.15809999999999999</v>
      </c>
      <c r="C480">
        <v>0.1898</v>
      </c>
      <c r="D480">
        <v>565.29999999999995</v>
      </c>
      <c r="E480">
        <v>0.85799999999999998</v>
      </c>
      <c r="F480">
        <v>2</v>
      </c>
      <c r="G480" s="14" t="s">
        <v>272</v>
      </c>
      <c r="H480">
        <v>0.1772</v>
      </c>
      <c r="I480">
        <v>18400</v>
      </c>
      <c r="J480">
        <v>0.51649999999999996</v>
      </c>
      <c r="K480">
        <v>10</v>
      </c>
      <c r="L480">
        <v>714.8</v>
      </c>
      <c r="M480">
        <v>0.1147</v>
      </c>
      <c r="N480">
        <v>1</v>
      </c>
      <c r="O480">
        <v>0</v>
      </c>
    </row>
    <row r="481" spans="1:15" x14ac:dyDescent="0.25">
      <c r="A481" s="14" t="s">
        <v>657</v>
      </c>
      <c r="B481">
        <v>6.9099999999999995E-2</v>
      </c>
      <c r="C481">
        <v>8.1900000000000001E-2</v>
      </c>
      <c r="D481">
        <v>1372.5</v>
      </c>
      <c r="E481">
        <v>1.248</v>
      </c>
      <c r="F481">
        <v>2</v>
      </c>
      <c r="G481" s="14" t="s">
        <v>209</v>
      </c>
      <c r="H481">
        <v>0.21390000000000001</v>
      </c>
      <c r="I481">
        <v>20200</v>
      </c>
      <c r="J481">
        <v>1.1334</v>
      </c>
      <c r="K481">
        <v>14</v>
      </c>
      <c r="L481">
        <v>1481</v>
      </c>
      <c r="M481">
        <v>0.1004</v>
      </c>
      <c r="N481">
        <v>1</v>
      </c>
      <c r="O481">
        <v>0</v>
      </c>
    </row>
    <row r="482" spans="1:15" x14ac:dyDescent="0.25">
      <c r="A482" s="14" t="s">
        <v>667</v>
      </c>
      <c r="B482">
        <v>0.27589999999999998</v>
      </c>
      <c r="C482">
        <v>0.27139999999999997</v>
      </c>
      <c r="D482">
        <v>397.5</v>
      </c>
      <c r="E482">
        <v>0.77200000000000002</v>
      </c>
      <c r="F482">
        <v>2</v>
      </c>
      <c r="G482" s="14" t="s">
        <v>297</v>
      </c>
      <c r="H482">
        <v>0.12870000000000001</v>
      </c>
      <c r="I482">
        <v>11100</v>
      </c>
      <c r="J482">
        <v>0.35249999999999998</v>
      </c>
      <c r="K482">
        <v>15</v>
      </c>
      <c r="L482">
        <v>512</v>
      </c>
      <c r="M482">
        <v>8.5800000000000001E-2</v>
      </c>
      <c r="N482">
        <v>1</v>
      </c>
      <c r="O482">
        <v>0</v>
      </c>
    </row>
    <row r="483" spans="1:15" x14ac:dyDescent="0.25">
      <c r="A483" s="14" t="s">
        <v>691</v>
      </c>
      <c r="B483">
        <v>0.22020000000000001</v>
      </c>
      <c r="C483">
        <v>0.2646</v>
      </c>
      <c r="D483">
        <v>397.5</v>
      </c>
      <c r="E483">
        <v>0.77200000000000002</v>
      </c>
      <c r="F483">
        <v>2</v>
      </c>
      <c r="G483" s="14" t="s">
        <v>297</v>
      </c>
      <c r="H483">
        <v>0.12870000000000001</v>
      </c>
      <c r="I483">
        <v>10400</v>
      </c>
      <c r="J483">
        <v>0.35249999999999998</v>
      </c>
      <c r="K483">
        <v>15</v>
      </c>
      <c r="L483">
        <v>490.5</v>
      </c>
      <c r="M483">
        <v>8.5800000000000001E-2</v>
      </c>
      <c r="N483">
        <v>1</v>
      </c>
      <c r="O483">
        <v>0</v>
      </c>
    </row>
    <row r="484" spans="1:15" x14ac:dyDescent="0.25">
      <c r="A484" s="14" t="s">
        <v>703</v>
      </c>
      <c r="B484">
        <v>9.4100000000000003E-2</v>
      </c>
      <c r="C484">
        <v>0.11269999999999999</v>
      </c>
      <c r="D484">
        <v>959.6</v>
      </c>
      <c r="E484">
        <v>1.1080000000000001</v>
      </c>
      <c r="F484">
        <v>2</v>
      </c>
      <c r="G484" s="14" t="s">
        <v>445</v>
      </c>
      <c r="H484">
        <v>0.20880000000000001</v>
      </c>
      <c r="I484">
        <v>30700</v>
      </c>
      <c r="J484">
        <v>0.87619999999999998</v>
      </c>
      <c r="K484">
        <v>13</v>
      </c>
      <c r="L484">
        <v>1318</v>
      </c>
      <c r="M484">
        <v>0.14929999999999999</v>
      </c>
      <c r="N484">
        <v>1</v>
      </c>
      <c r="O484">
        <v>0</v>
      </c>
    </row>
    <row r="485" spans="1:15" x14ac:dyDescent="0.25">
      <c r="A485" s="14" t="s">
        <v>674</v>
      </c>
      <c r="B485">
        <v>7.8299999999999995E-2</v>
      </c>
      <c r="C485">
        <v>9.3200000000000005E-2</v>
      </c>
      <c r="D485">
        <v>1192.5</v>
      </c>
      <c r="E485">
        <v>1.181</v>
      </c>
      <c r="F485">
        <v>2</v>
      </c>
      <c r="G485" s="14" t="s">
        <v>360</v>
      </c>
      <c r="H485">
        <v>0.19009999999999999</v>
      </c>
      <c r="I485">
        <v>20900</v>
      </c>
      <c r="J485">
        <v>1.0013000000000001</v>
      </c>
      <c r="K485">
        <v>15</v>
      </c>
      <c r="L485">
        <v>1343</v>
      </c>
      <c r="M485">
        <v>0.1085</v>
      </c>
      <c r="N485">
        <v>1</v>
      </c>
      <c r="O485">
        <v>0</v>
      </c>
    </row>
    <row r="486" spans="1:15" x14ac:dyDescent="0.25">
      <c r="A486" s="14" t="s">
        <v>636</v>
      </c>
      <c r="B486">
        <v>4.4699999999999997E-2</v>
      </c>
      <c r="C486">
        <v>5.1900000000000002E-2</v>
      </c>
      <c r="D486">
        <v>2312</v>
      </c>
      <c r="E486">
        <v>1.802</v>
      </c>
      <c r="F486">
        <v>2</v>
      </c>
      <c r="G486" s="14" t="s">
        <v>284</v>
      </c>
      <c r="H486">
        <v>0.1744</v>
      </c>
      <c r="I486">
        <v>35600</v>
      </c>
      <c r="J486">
        <v>1.9144000000000001</v>
      </c>
      <c r="K486">
        <v>28</v>
      </c>
      <c r="L486">
        <v>2523.3000000000002</v>
      </c>
      <c r="M486">
        <v>8.14E-2</v>
      </c>
      <c r="N486">
        <v>1</v>
      </c>
      <c r="O486">
        <v>0</v>
      </c>
    </row>
    <row r="487" spans="1:15" x14ac:dyDescent="0.25">
      <c r="A487" s="14" t="s">
        <v>672</v>
      </c>
      <c r="B487">
        <v>7.85E-2</v>
      </c>
      <c r="C487">
        <v>9.3899999999999997E-2</v>
      </c>
      <c r="D487">
        <v>1192.5</v>
      </c>
      <c r="E487">
        <v>1.302</v>
      </c>
      <c r="F487">
        <v>2</v>
      </c>
      <c r="G487" s="14" t="s">
        <v>224</v>
      </c>
      <c r="H487">
        <v>0.1628</v>
      </c>
      <c r="I487">
        <v>20900</v>
      </c>
      <c r="J487">
        <v>1.0009999999999999</v>
      </c>
      <c r="K487">
        <v>21</v>
      </c>
      <c r="L487">
        <v>1344</v>
      </c>
      <c r="M487">
        <v>0.1085</v>
      </c>
      <c r="N487">
        <v>1</v>
      </c>
      <c r="O487">
        <v>0</v>
      </c>
    </row>
    <row r="488" spans="1:15" x14ac:dyDescent="0.25">
      <c r="A488" s="14" t="s">
        <v>707</v>
      </c>
      <c r="B488">
        <v>0.2626</v>
      </c>
      <c r="C488">
        <v>0.31559999999999999</v>
      </c>
      <c r="D488">
        <v>336.4</v>
      </c>
      <c r="E488">
        <v>0.70099999999999996</v>
      </c>
      <c r="F488">
        <v>2</v>
      </c>
      <c r="G488" s="14" t="s">
        <v>445</v>
      </c>
      <c r="H488">
        <v>0.1237</v>
      </c>
      <c r="I488">
        <v>7210</v>
      </c>
      <c r="J488">
        <v>0.2903</v>
      </c>
      <c r="K488">
        <v>14</v>
      </c>
      <c r="L488">
        <v>391.5</v>
      </c>
      <c r="M488">
        <v>6.8699999999999997E-2</v>
      </c>
      <c r="N488">
        <v>1</v>
      </c>
      <c r="O488">
        <v>0</v>
      </c>
    </row>
    <row r="489" spans="1:15" x14ac:dyDescent="0.25">
      <c r="A489" s="14" t="s">
        <v>690</v>
      </c>
      <c r="B489">
        <v>0.26769999999999999</v>
      </c>
      <c r="C489">
        <v>0.32179999999999997</v>
      </c>
      <c r="D489">
        <v>336.4</v>
      </c>
      <c r="E489">
        <v>0.70099999999999996</v>
      </c>
      <c r="F489">
        <v>2</v>
      </c>
      <c r="G489" s="14" t="s">
        <v>445</v>
      </c>
      <c r="H489">
        <v>0.1237</v>
      </c>
      <c r="I489">
        <v>7610</v>
      </c>
      <c r="J489">
        <v>0.2903</v>
      </c>
      <c r="K489">
        <v>14</v>
      </c>
      <c r="L489">
        <v>404.9</v>
      </c>
      <c r="M489">
        <v>6.8699999999999997E-2</v>
      </c>
      <c r="N489">
        <v>1</v>
      </c>
      <c r="O489">
        <v>0</v>
      </c>
    </row>
    <row r="490" spans="1:15" x14ac:dyDescent="0.25">
      <c r="A490" s="14" t="s">
        <v>668</v>
      </c>
      <c r="B490">
        <v>0.11409999999999999</v>
      </c>
      <c r="C490">
        <v>0.1411</v>
      </c>
      <c r="D490">
        <v>762.8</v>
      </c>
      <c r="E490">
        <v>0.99</v>
      </c>
      <c r="F490">
        <v>2</v>
      </c>
      <c r="G490" s="14" t="s">
        <v>219</v>
      </c>
      <c r="H490">
        <v>0.1953</v>
      </c>
      <c r="I490">
        <v>24900</v>
      </c>
      <c r="J490">
        <v>0.6966</v>
      </c>
      <c r="K490">
        <v>12</v>
      </c>
      <c r="L490">
        <v>1047</v>
      </c>
      <c r="M490">
        <v>0.1331</v>
      </c>
      <c r="N490">
        <v>1</v>
      </c>
      <c r="O490">
        <v>0</v>
      </c>
    </row>
    <row r="491" spans="1:15" x14ac:dyDescent="0.25">
      <c r="A491" s="14" t="s">
        <v>662</v>
      </c>
      <c r="B491">
        <v>0.14080000000000001</v>
      </c>
      <c r="C491">
        <v>0.16889999999999999</v>
      </c>
      <c r="D491">
        <v>605</v>
      </c>
      <c r="E491">
        <v>0.99399999999999999</v>
      </c>
      <c r="F491">
        <v>2</v>
      </c>
      <c r="G491" s="14" t="s">
        <v>209</v>
      </c>
      <c r="H491">
        <v>0.14199999999999999</v>
      </c>
      <c r="I491">
        <v>24400</v>
      </c>
      <c r="J491">
        <v>0.58599999999999997</v>
      </c>
      <c r="K491">
        <v>18</v>
      </c>
      <c r="L491">
        <v>889.2</v>
      </c>
      <c r="M491">
        <v>0.14199999999999999</v>
      </c>
      <c r="N491">
        <v>1</v>
      </c>
      <c r="O491">
        <v>0</v>
      </c>
    </row>
    <row r="492" spans="1:15" x14ac:dyDescent="0.25">
      <c r="A492" s="14" t="s">
        <v>678</v>
      </c>
      <c r="B492">
        <v>0.14710000000000001</v>
      </c>
      <c r="C492">
        <v>0.17660000000000001</v>
      </c>
      <c r="D492">
        <v>605</v>
      </c>
      <c r="E492">
        <v>0.99399999999999999</v>
      </c>
      <c r="F492">
        <v>2</v>
      </c>
      <c r="G492" s="14" t="s">
        <v>209</v>
      </c>
      <c r="H492">
        <v>0.14199999999999999</v>
      </c>
      <c r="I492">
        <v>26100</v>
      </c>
      <c r="J492">
        <v>0.58599999999999997</v>
      </c>
      <c r="K492">
        <v>18</v>
      </c>
      <c r="L492">
        <v>946.5</v>
      </c>
      <c r="M492">
        <v>0.14199999999999999</v>
      </c>
      <c r="N492">
        <v>1</v>
      </c>
      <c r="O492">
        <v>0</v>
      </c>
    </row>
    <row r="493" spans="1:15" x14ac:dyDescent="0.25">
      <c r="A493" s="14" t="s">
        <v>618</v>
      </c>
      <c r="B493">
        <v>7.4899999999999994E-2</v>
      </c>
      <c r="C493">
        <v>8.9300000000000004E-2</v>
      </c>
      <c r="D493">
        <v>1233.5999999999999</v>
      </c>
      <c r="E493">
        <v>1.2450000000000001</v>
      </c>
      <c r="F493">
        <v>2</v>
      </c>
      <c r="G493" s="14" t="s">
        <v>255</v>
      </c>
      <c r="H493">
        <v>0.1802</v>
      </c>
      <c r="I493">
        <v>33200</v>
      </c>
      <c r="J493">
        <v>1.0925</v>
      </c>
      <c r="K493">
        <v>16</v>
      </c>
      <c r="L493">
        <v>1586</v>
      </c>
      <c r="M493">
        <v>9.0999999999999998E-2</v>
      </c>
      <c r="N493">
        <v>1</v>
      </c>
      <c r="O493">
        <v>0</v>
      </c>
    </row>
    <row r="494" spans="1:15" x14ac:dyDescent="0.25">
      <c r="A494" s="14" t="s">
        <v>715</v>
      </c>
      <c r="B494">
        <v>0.1153</v>
      </c>
      <c r="C494">
        <v>0.13900000000000001</v>
      </c>
      <c r="D494">
        <v>795</v>
      </c>
      <c r="E494">
        <v>1.0629999999999999</v>
      </c>
      <c r="F494">
        <v>2</v>
      </c>
      <c r="G494" s="14" t="s">
        <v>224</v>
      </c>
      <c r="H494">
        <v>0.13289999999999999</v>
      </c>
      <c r="I494">
        <v>14200</v>
      </c>
      <c r="J494">
        <v>0.66759999999999997</v>
      </c>
      <c r="K494">
        <v>21</v>
      </c>
      <c r="L494">
        <v>896</v>
      </c>
      <c r="M494">
        <v>8.8599999999999998E-2</v>
      </c>
      <c r="N494">
        <v>1</v>
      </c>
      <c r="O494">
        <v>0</v>
      </c>
    </row>
    <row r="495" spans="1:15" x14ac:dyDescent="0.25">
      <c r="A495" s="14" t="s">
        <v>675</v>
      </c>
      <c r="B495">
        <v>9.8699999999999996E-2</v>
      </c>
      <c r="C495">
        <v>0.12139999999999999</v>
      </c>
      <c r="D495">
        <v>900</v>
      </c>
      <c r="E495">
        <v>1.141</v>
      </c>
      <c r="F495">
        <v>2</v>
      </c>
      <c r="G495" s="14" t="s">
        <v>248</v>
      </c>
      <c r="H495">
        <v>0.12909999999999999</v>
      </c>
      <c r="I495">
        <v>23200</v>
      </c>
      <c r="J495">
        <v>0.79849999999999999</v>
      </c>
      <c r="K495">
        <v>24</v>
      </c>
      <c r="L495">
        <v>1110.5999999999999</v>
      </c>
      <c r="M495">
        <v>0.12909999999999999</v>
      </c>
      <c r="N495">
        <v>1</v>
      </c>
      <c r="O495">
        <v>0</v>
      </c>
    </row>
    <row r="496" spans="1:15" x14ac:dyDescent="0.25">
      <c r="A496" s="14" t="s">
        <v>673</v>
      </c>
      <c r="B496">
        <v>0.19009999999999999</v>
      </c>
      <c r="C496">
        <v>0.22839999999999999</v>
      </c>
      <c r="D496">
        <v>477</v>
      </c>
      <c r="E496">
        <v>0.82399999999999995</v>
      </c>
      <c r="F496">
        <v>2</v>
      </c>
      <c r="G496" s="14" t="s">
        <v>219</v>
      </c>
      <c r="H496">
        <v>0.15440000000000001</v>
      </c>
      <c r="I496">
        <v>8490</v>
      </c>
      <c r="J496">
        <v>0.40039999999999998</v>
      </c>
      <c r="K496">
        <v>13</v>
      </c>
      <c r="L496">
        <v>536.70000000000005</v>
      </c>
      <c r="M496">
        <v>6.8599999999999994E-2</v>
      </c>
      <c r="N496">
        <v>1</v>
      </c>
      <c r="O496">
        <v>0</v>
      </c>
    </row>
    <row r="497" spans="1:15" x14ac:dyDescent="0.25">
      <c r="A497" s="14" t="s">
        <v>650</v>
      </c>
      <c r="B497">
        <v>0.18759999999999999</v>
      </c>
      <c r="C497">
        <v>0.2253</v>
      </c>
      <c r="D497">
        <v>477</v>
      </c>
      <c r="E497">
        <v>0.82399999999999995</v>
      </c>
      <c r="F497">
        <v>2</v>
      </c>
      <c r="G497" s="14" t="s">
        <v>219</v>
      </c>
      <c r="H497">
        <v>0.15440000000000001</v>
      </c>
      <c r="I497">
        <v>8100</v>
      </c>
      <c r="J497">
        <v>0.40039999999999998</v>
      </c>
      <c r="K497">
        <v>13</v>
      </c>
      <c r="L497">
        <v>523.29999999999995</v>
      </c>
      <c r="M497">
        <v>6.8599999999999994E-2</v>
      </c>
      <c r="N497">
        <v>1</v>
      </c>
      <c r="O497">
        <v>0</v>
      </c>
    </row>
    <row r="498" spans="1:15" x14ac:dyDescent="0.25">
      <c r="A498" s="14" t="s">
        <v>658</v>
      </c>
      <c r="B498">
        <v>0.1012</v>
      </c>
      <c r="C498">
        <v>0.1245</v>
      </c>
      <c r="D498">
        <v>900</v>
      </c>
      <c r="E498">
        <v>1.141</v>
      </c>
      <c r="F498">
        <v>2</v>
      </c>
      <c r="G498" s="14" t="s">
        <v>248</v>
      </c>
      <c r="H498">
        <v>0.12909999999999999</v>
      </c>
      <c r="I498">
        <v>24500</v>
      </c>
      <c r="J498">
        <v>0.79849999999999999</v>
      </c>
      <c r="K498">
        <v>24</v>
      </c>
      <c r="L498">
        <v>1159</v>
      </c>
      <c r="M498">
        <v>0.12909999999999999</v>
      </c>
      <c r="N498">
        <v>1</v>
      </c>
      <c r="O498">
        <v>0</v>
      </c>
    </row>
    <row r="499" spans="1:15" x14ac:dyDescent="0.25">
      <c r="A499" s="14" t="s">
        <v>661</v>
      </c>
      <c r="B499">
        <v>0.1472</v>
      </c>
      <c r="C499">
        <v>0.1767</v>
      </c>
      <c r="D499">
        <v>605</v>
      </c>
      <c r="E499">
        <v>0.99399999999999999</v>
      </c>
      <c r="F499">
        <v>2</v>
      </c>
      <c r="G499" s="14" t="s">
        <v>245</v>
      </c>
      <c r="H499">
        <v>0.14199999999999999</v>
      </c>
      <c r="I499">
        <v>26600</v>
      </c>
      <c r="J499">
        <v>0.58350000000000002</v>
      </c>
      <c r="K499">
        <v>18</v>
      </c>
      <c r="L499">
        <v>940</v>
      </c>
      <c r="M499">
        <v>8.5199999999999998E-2</v>
      </c>
      <c r="N499">
        <v>1</v>
      </c>
      <c r="O499">
        <v>0</v>
      </c>
    </row>
    <row r="500" spans="1:15" x14ac:dyDescent="0.25">
      <c r="A500" s="14" t="s">
        <v>702</v>
      </c>
      <c r="B500">
        <v>0.1411</v>
      </c>
      <c r="C500">
        <v>0.16919999999999999</v>
      </c>
      <c r="D500">
        <v>605</v>
      </c>
      <c r="E500">
        <v>0.99399999999999999</v>
      </c>
      <c r="F500">
        <v>2</v>
      </c>
      <c r="G500" s="14" t="s">
        <v>245</v>
      </c>
      <c r="H500">
        <v>0.14199999999999999</v>
      </c>
      <c r="I500">
        <v>25000</v>
      </c>
      <c r="J500">
        <v>0.58350000000000002</v>
      </c>
      <c r="K500">
        <v>18</v>
      </c>
      <c r="L500">
        <v>882.6</v>
      </c>
      <c r="M500">
        <v>8.5199999999999998E-2</v>
      </c>
      <c r="N500">
        <v>1</v>
      </c>
      <c r="O500">
        <v>0</v>
      </c>
    </row>
    <row r="501" spans="1:15" x14ac:dyDescent="0.25">
      <c r="A501" s="14" t="s">
        <v>669</v>
      </c>
      <c r="B501">
        <v>6.6199999999999995E-2</v>
      </c>
      <c r="C501">
        <v>7.85E-2</v>
      </c>
      <c r="D501">
        <v>1431</v>
      </c>
      <c r="E501">
        <v>1.2909999999999999</v>
      </c>
      <c r="F501">
        <v>2</v>
      </c>
      <c r="G501" s="14" t="s">
        <v>243</v>
      </c>
      <c r="H501">
        <v>0.19939999999999999</v>
      </c>
      <c r="I501">
        <v>25100</v>
      </c>
      <c r="J501">
        <v>1.2017</v>
      </c>
      <c r="K501">
        <v>16</v>
      </c>
      <c r="L501">
        <v>1611</v>
      </c>
      <c r="M501">
        <v>0.11890000000000001</v>
      </c>
      <c r="N501">
        <v>1</v>
      </c>
      <c r="O501">
        <v>0</v>
      </c>
    </row>
    <row r="502" spans="1:15" x14ac:dyDescent="0.25">
      <c r="A502" s="14" t="s">
        <v>718</v>
      </c>
      <c r="B502">
        <v>6.7599999999999993E-2</v>
      </c>
      <c r="C502">
        <v>8.2400000000000001E-2</v>
      </c>
      <c r="D502">
        <v>1351.5</v>
      </c>
      <c r="E502">
        <v>1.4239999999999999</v>
      </c>
      <c r="F502">
        <v>2</v>
      </c>
      <c r="G502" s="14" t="s">
        <v>211</v>
      </c>
      <c r="H502">
        <v>0.15820000000000001</v>
      </c>
      <c r="I502">
        <v>34900</v>
      </c>
      <c r="J502">
        <v>1.196</v>
      </c>
      <c r="K502">
        <v>24</v>
      </c>
      <c r="L502">
        <v>1665.4</v>
      </c>
      <c r="M502">
        <v>9.4899999999999998E-2</v>
      </c>
      <c r="N502">
        <v>1</v>
      </c>
      <c r="O502">
        <v>0</v>
      </c>
    </row>
    <row r="503" spans="1:15" x14ac:dyDescent="0.25">
      <c r="A503" s="14" t="s">
        <v>649</v>
      </c>
      <c r="B503">
        <v>4.4299999999999999E-2</v>
      </c>
      <c r="C503">
        <v>5.1400000000000001E-2</v>
      </c>
      <c r="D503">
        <v>2312</v>
      </c>
      <c r="E503">
        <v>1.802</v>
      </c>
      <c r="F503">
        <v>2</v>
      </c>
      <c r="G503" s="14" t="s">
        <v>284</v>
      </c>
      <c r="H503">
        <v>0.1744</v>
      </c>
      <c r="I503">
        <v>34100</v>
      </c>
      <c r="J503">
        <v>1.9144000000000001</v>
      </c>
      <c r="K503">
        <v>28</v>
      </c>
      <c r="L503">
        <v>2472.1</v>
      </c>
      <c r="M503">
        <v>8.14E-2</v>
      </c>
      <c r="N503">
        <v>1</v>
      </c>
      <c r="O503">
        <v>0</v>
      </c>
    </row>
    <row r="504" spans="1:15" x14ac:dyDescent="0.25">
      <c r="A504" s="14" t="s">
        <v>692</v>
      </c>
      <c r="B504">
        <v>0.1138</v>
      </c>
      <c r="C504">
        <v>0.13719999999999999</v>
      </c>
      <c r="D504">
        <v>795</v>
      </c>
      <c r="E504">
        <v>1.0629999999999999</v>
      </c>
      <c r="F504">
        <v>2</v>
      </c>
      <c r="G504" s="14" t="s">
        <v>224</v>
      </c>
      <c r="H504">
        <v>0.13289999999999999</v>
      </c>
      <c r="I504">
        <v>13500</v>
      </c>
      <c r="J504">
        <v>0.66759999999999997</v>
      </c>
      <c r="K504">
        <v>21</v>
      </c>
      <c r="L504">
        <v>872.4</v>
      </c>
      <c r="M504">
        <v>8.8599999999999998E-2</v>
      </c>
      <c r="N504">
        <v>1</v>
      </c>
      <c r="O504">
        <v>0</v>
      </c>
    </row>
    <row r="505" spans="1:15" x14ac:dyDescent="0.25">
      <c r="A505" s="14" t="s">
        <v>685</v>
      </c>
      <c r="B505">
        <v>0.1147</v>
      </c>
      <c r="C505">
        <v>0.13730000000000001</v>
      </c>
      <c r="D505">
        <v>795</v>
      </c>
      <c r="E505">
        <v>0.96</v>
      </c>
      <c r="F505">
        <v>2</v>
      </c>
      <c r="G505" s="14" t="s">
        <v>579</v>
      </c>
      <c r="H505">
        <v>0.21629999999999999</v>
      </c>
      <c r="I505">
        <v>14200</v>
      </c>
      <c r="J505">
        <v>0.66749999999999998</v>
      </c>
      <c r="K505">
        <v>9</v>
      </c>
      <c r="L505">
        <v>892</v>
      </c>
      <c r="M505">
        <v>8.8599999999999998E-2</v>
      </c>
      <c r="N505">
        <v>1</v>
      </c>
      <c r="O505">
        <v>0</v>
      </c>
    </row>
    <row r="506" spans="1:15" x14ac:dyDescent="0.25">
      <c r="A506" s="14" t="s">
        <v>741</v>
      </c>
      <c r="B506">
        <v>6.9199999999999998E-2</v>
      </c>
      <c r="C506">
        <v>8.4400000000000003E-2</v>
      </c>
      <c r="D506">
        <v>1351.5</v>
      </c>
      <c r="E506">
        <v>1.4239999999999999</v>
      </c>
      <c r="F506">
        <v>2</v>
      </c>
      <c r="G506" s="14" t="s">
        <v>211</v>
      </c>
      <c r="H506">
        <v>0.15820000000000001</v>
      </c>
      <c r="I506">
        <v>36200</v>
      </c>
      <c r="J506">
        <v>1.196</v>
      </c>
      <c r="K506">
        <v>24</v>
      </c>
      <c r="L506">
        <v>1737</v>
      </c>
      <c r="M506">
        <v>9.4899999999999998E-2</v>
      </c>
      <c r="N506">
        <v>1</v>
      </c>
      <c r="O506">
        <v>0</v>
      </c>
    </row>
    <row r="507" spans="1:15" x14ac:dyDescent="0.25">
      <c r="A507" s="14" t="s">
        <v>640</v>
      </c>
      <c r="B507">
        <v>6.9599999999999995E-2</v>
      </c>
      <c r="C507">
        <v>8.2799999999999999E-2</v>
      </c>
      <c r="D507">
        <v>1334.6</v>
      </c>
      <c r="E507">
        <v>1.29</v>
      </c>
      <c r="F507">
        <v>2</v>
      </c>
      <c r="G507" s="14" t="s">
        <v>269</v>
      </c>
      <c r="H507">
        <v>0.185</v>
      </c>
      <c r="I507">
        <v>35800</v>
      </c>
      <c r="J507">
        <v>1.1809000000000001</v>
      </c>
      <c r="K507">
        <v>17</v>
      </c>
      <c r="L507">
        <v>1713</v>
      </c>
      <c r="M507">
        <v>9.4399999999999998E-2</v>
      </c>
      <c r="N507">
        <v>1</v>
      </c>
      <c r="O507">
        <v>0</v>
      </c>
    </row>
    <row r="508" spans="1:15" x14ac:dyDescent="0.25">
      <c r="A508" s="14" t="s">
        <v>671</v>
      </c>
      <c r="B508">
        <v>6.6400000000000001E-2</v>
      </c>
      <c r="C508">
        <v>7.9100000000000004E-2</v>
      </c>
      <c r="D508">
        <v>1431</v>
      </c>
      <c r="E508">
        <v>1.427</v>
      </c>
      <c r="F508">
        <v>2</v>
      </c>
      <c r="G508" s="14" t="s">
        <v>224</v>
      </c>
      <c r="H508">
        <v>0.17829999999999999</v>
      </c>
      <c r="I508">
        <v>25100</v>
      </c>
      <c r="J508">
        <v>1.2010000000000001</v>
      </c>
      <c r="K508">
        <v>21</v>
      </c>
      <c r="L508">
        <v>1613</v>
      </c>
      <c r="M508">
        <v>0.11890000000000001</v>
      </c>
      <c r="N508">
        <v>1</v>
      </c>
      <c r="O508">
        <v>0</v>
      </c>
    </row>
    <row r="509" spans="1:15" x14ac:dyDescent="0.25">
      <c r="A509" s="14" t="s">
        <v>670</v>
      </c>
      <c r="B509">
        <v>6.5600000000000006E-2</v>
      </c>
      <c r="C509">
        <v>7.8100000000000003E-2</v>
      </c>
      <c r="D509">
        <v>1431</v>
      </c>
      <c r="E509">
        <v>1.427</v>
      </c>
      <c r="F509">
        <v>2</v>
      </c>
      <c r="G509" s="14" t="s">
        <v>224</v>
      </c>
      <c r="H509">
        <v>0.17829999999999999</v>
      </c>
      <c r="I509">
        <v>24300</v>
      </c>
      <c r="J509">
        <v>1.2010000000000001</v>
      </c>
      <c r="K509">
        <v>21</v>
      </c>
      <c r="L509">
        <v>1570.5</v>
      </c>
      <c r="M509">
        <v>0.11890000000000001</v>
      </c>
      <c r="N509">
        <v>1</v>
      </c>
      <c r="O509">
        <v>0</v>
      </c>
    </row>
    <row r="510" spans="1:15" x14ac:dyDescent="0.25">
      <c r="A510" s="14" t="s">
        <v>622</v>
      </c>
      <c r="B510">
        <v>9.3399999999999997E-2</v>
      </c>
      <c r="C510">
        <v>0.1147</v>
      </c>
      <c r="D510">
        <v>954</v>
      </c>
      <c r="E510">
        <v>1.196</v>
      </c>
      <c r="F510">
        <v>2</v>
      </c>
      <c r="G510" s="14" t="s">
        <v>248</v>
      </c>
      <c r="H510">
        <v>0.13289999999999999</v>
      </c>
      <c r="I510">
        <v>24600</v>
      </c>
      <c r="J510">
        <v>0.84630000000000005</v>
      </c>
      <c r="K510">
        <v>24</v>
      </c>
      <c r="L510">
        <v>1176.9000000000001</v>
      </c>
      <c r="M510">
        <v>0.13289999999999999</v>
      </c>
      <c r="N510">
        <v>1</v>
      </c>
      <c r="O510">
        <v>0</v>
      </c>
    </row>
    <row r="511" spans="1:15" x14ac:dyDescent="0.25">
      <c r="A511" s="14" t="s">
        <v>719</v>
      </c>
      <c r="B511">
        <v>6.88E-2</v>
      </c>
      <c r="C511">
        <v>8.1900000000000001E-2</v>
      </c>
      <c r="D511">
        <v>1351.5</v>
      </c>
      <c r="E511">
        <v>1.3</v>
      </c>
      <c r="F511">
        <v>2</v>
      </c>
      <c r="G511" s="14" t="s">
        <v>269</v>
      </c>
      <c r="H511">
        <v>0.1862</v>
      </c>
      <c r="I511">
        <v>36200</v>
      </c>
      <c r="J511">
        <v>1.1959</v>
      </c>
      <c r="K511">
        <v>17</v>
      </c>
      <c r="L511">
        <v>1734</v>
      </c>
      <c r="M511">
        <v>9.4899999999999998E-2</v>
      </c>
      <c r="N511">
        <v>1</v>
      </c>
      <c r="O511">
        <v>0</v>
      </c>
    </row>
    <row r="512" spans="1:15" x14ac:dyDescent="0.25">
      <c r="A512" s="14" t="s">
        <v>624</v>
      </c>
      <c r="B512">
        <v>0.15509999999999999</v>
      </c>
      <c r="C512">
        <v>0.1915</v>
      </c>
      <c r="D512">
        <v>556.5</v>
      </c>
      <c r="E512">
        <v>0.90100000000000002</v>
      </c>
      <c r="F512">
        <v>2</v>
      </c>
      <c r="G512" s="14" t="s">
        <v>445</v>
      </c>
      <c r="H512">
        <v>0.159</v>
      </c>
      <c r="I512">
        <v>11900</v>
      </c>
      <c r="J512">
        <v>0.47970000000000002</v>
      </c>
      <c r="K512">
        <v>14</v>
      </c>
      <c r="L512">
        <v>646.9</v>
      </c>
      <c r="M512">
        <v>8.8300000000000003E-2</v>
      </c>
      <c r="N512">
        <v>1</v>
      </c>
      <c r="O512">
        <v>0</v>
      </c>
    </row>
    <row r="513" spans="1:15" x14ac:dyDescent="0.25">
      <c r="A513" s="14" t="s">
        <v>749</v>
      </c>
      <c r="B513">
        <v>6.9400000000000003E-2</v>
      </c>
      <c r="C513">
        <v>8.2299999999999998E-2</v>
      </c>
      <c r="D513">
        <v>1359.7</v>
      </c>
      <c r="E513">
        <v>1.2589999999999999</v>
      </c>
      <c r="F513">
        <v>2</v>
      </c>
      <c r="G513" s="14" t="s">
        <v>243</v>
      </c>
      <c r="H513">
        <v>0.1943</v>
      </c>
      <c r="I513">
        <v>23900</v>
      </c>
      <c r="J513">
        <v>1.1417999999999999</v>
      </c>
      <c r="K513">
        <v>16</v>
      </c>
      <c r="L513">
        <v>1530</v>
      </c>
      <c r="M513">
        <v>0.1159</v>
      </c>
      <c r="N513">
        <v>1</v>
      </c>
      <c r="O513">
        <v>0</v>
      </c>
    </row>
    <row r="514" spans="1:15" x14ac:dyDescent="0.25">
      <c r="A514" s="14" t="s">
        <v>645</v>
      </c>
      <c r="B514">
        <v>5.4699999999999999E-2</v>
      </c>
      <c r="C514">
        <v>6.4500000000000002E-2</v>
      </c>
      <c r="D514">
        <v>1781</v>
      </c>
      <c r="E514">
        <v>1.6020000000000001</v>
      </c>
      <c r="F514">
        <v>2</v>
      </c>
      <c r="G514" s="14" t="s">
        <v>380</v>
      </c>
      <c r="H514">
        <v>0.14560000000000001</v>
      </c>
      <c r="I514">
        <v>35300</v>
      </c>
      <c r="J514">
        <v>1.5129999999999999</v>
      </c>
      <c r="K514">
        <v>30</v>
      </c>
      <c r="L514">
        <v>2075</v>
      </c>
      <c r="M514">
        <v>8.7400000000000005E-2</v>
      </c>
      <c r="N514">
        <v>1</v>
      </c>
      <c r="O514">
        <v>0</v>
      </c>
    </row>
    <row r="515" spans="1:15" x14ac:dyDescent="0.25">
      <c r="A515" s="14" t="s">
        <v>751</v>
      </c>
      <c r="B515">
        <v>0.2233</v>
      </c>
      <c r="C515">
        <v>0.2681</v>
      </c>
      <c r="D515">
        <v>397.5</v>
      </c>
      <c r="E515">
        <v>0.80600000000000005</v>
      </c>
      <c r="F515">
        <v>2</v>
      </c>
      <c r="G515" s="14" t="s">
        <v>209</v>
      </c>
      <c r="H515">
        <v>0.11509999999999999</v>
      </c>
      <c r="I515">
        <v>17500</v>
      </c>
      <c r="J515">
        <v>0.38500000000000001</v>
      </c>
      <c r="K515">
        <v>18</v>
      </c>
      <c r="L515">
        <v>623</v>
      </c>
      <c r="M515">
        <v>0.11509999999999999</v>
      </c>
      <c r="N515">
        <v>1</v>
      </c>
      <c r="O515">
        <v>0</v>
      </c>
    </row>
    <row r="516" spans="1:15" x14ac:dyDescent="0.25">
      <c r="A516" s="14" t="s">
        <v>742</v>
      </c>
      <c r="B516">
        <v>0.2135</v>
      </c>
      <c r="C516">
        <v>0.25640000000000002</v>
      </c>
      <c r="D516">
        <v>397.5</v>
      </c>
      <c r="E516">
        <v>0.80600000000000005</v>
      </c>
      <c r="F516">
        <v>2</v>
      </c>
      <c r="G516" s="14" t="s">
        <v>209</v>
      </c>
      <c r="H516">
        <v>0.11509999999999999</v>
      </c>
      <c r="I516">
        <v>16700</v>
      </c>
      <c r="J516">
        <v>0.38500000000000001</v>
      </c>
      <c r="K516">
        <v>18</v>
      </c>
      <c r="L516">
        <v>584.20000000000005</v>
      </c>
      <c r="M516">
        <v>0.11509999999999999</v>
      </c>
      <c r="N516">
        <v>1</v>
      </c>
      <c r="O516">
        <v>0</v>
      </c>
    </row>
    <row r="517" spans="1:15" x14ac:dyDescent="0.25">
      <c r="A517" s="14" t="s">
        <v>759</v>
      </c>
      <c r="B517">
        <v>7.8600000000000003E-2</v>
      </c>
      <c r="C517">
        <v>9.35E-2</v>
      </c>
      <c r="D517">
        <v>1192.5</v>
      </c>
      <c r="E517">
        <v>1.167</v>
      </c>
      <c r="F517">
        <v>2</v>
      </c>
      <c r="G517" s="14" t="s">
        <v>209</v>
      </c>
      <c r="H517">
        <v>0.19939999999999999</v>
      </c>
      <c r="I517">
        <v>17500</v>
      </c>
      <c r="J517">
        <v>0.98480000000000001</v>
      </c>
      <c r="K517">
        <v>14</v>
      </c>
      <c r="L517">
        <v>1286</v>
      </c>
      <c r="M517">
        <v>9.3600000000000003E-2</v>
      </c>
      <c r="N517">
        <v>1</v>
      </c>
      <c r="O517">
        <v>0</v>
      </c>
    </row>
    <row r="518" spans="1:15" x14ac:dyDescent="0.25">
      <c r="A518" s="14" t="s">
        <v>786</v>
      </c>
      <c r="B518">
        <v>0.13469999999999999</v>
      </c>
      <c r="C518">
        <v>0.16170000000000001</v>
      </c>
      <c r="D518">
        <v>664.8</v>
      </c>
      <c r="E518">
        <v>0.92700000000000005</v>
      </c>
      <c r="F518">
        <v>2</v>
      </c>
      <c r="G518" s="14" t="s">
        <v>219</v>
      </c>
      <c r="H518">
        <v>0.18229999999999999</v>
      </c>
      <c r="I518">
        <v>21700</v>
      </c>
      <c r="J518">
        <v>0.60719999999999996</v>
      </c>
      <c r="K518">
        <v>12</v>
      </c>
      <c r="L518">
        <v>913.4</v>
      </c>
      <c r="M518">
        <v>0.1244</v>
      </c>
      <c r="N518">
        <v>1</v>
      </c>
      <c r="O518">
        <v>0</v>
      </c>
    </row>
    <row r="519" spans="1:15" x14ac:dyDescent="0.25">
      <c r="A519" s="14" t="s">
        <v>609</v>
      </c>
      <c r="B519">
        <v>5.4199999999999998E-2</v>
      </c>
      <c r="C519">
        <v>6.3899999999999998E-2</v>
      </c>
      <c r="D519">
        <v>1780</v>
      </c>
      <c r="E519">
        <v>1.4450000000000001</v>
      </c>
      <c r="F519">
        <v>2</v>
      </c>
      <c r="G519" s="14" t="s">
        <v>384</v>
      </c>
      <c r="H519">
        <v>0.21929999999999999</v>
      </c>
      <c r="I519">
        <v>35300</v>
      </c>
      <c r="J519">
        <v>1.512</v>
      </c>
      <c r="K519">
        <v>17</v>
      </c>
      <c r="L519">
        <v>2061</v>
      </c>
      <c r="M519">
        <v>8.7400000000000005E-2</v>
      </c>
      <c r="N519">
        <v>1</v>
      </c>
      <c r="O519">
        <v>0</v>
      </c>
    </row>
    <row r="520" spans="1:15" x14ac:dyDescent="0.25">
      <c r="A520" s="14" t="s">
        <v>784</v>
      </c>
      <c r="B520">
        <v>0.29759999999999998</v>
      </c>
      <c r="C520">
        <v>0.35749999999999998</v>
      </c>
      <c r="D520">
        <v>300</v>
      </c>
      <c r="E520">
        <v>0.68</v>
      </c>
      <c r="F520">
        <v>2</v>
      </c>
      <c r="G520" s="14" t="s">
        <v>236</v>
      </c>
      <c r="H520">
        <v>0.1074</v>
      </c>
      <c r="I520">
        <v>9970</v>
      </c>
      <c r="J520">
        <v>0.27439999999999998</v>
      </c>
      <c r="K520">
        <v>16</v>
      </c>
      <c r="L520">
        <v>413</v>
      </c>
      <c r="M520">
        <v>8.3500000000000005E-2</v>
      </c>
      <c r="N520">
        <v>1</v>
      </c>
      <c r="O520">
        <v>0</v>
      </c>
    </row>
    <row r="521" spans="1:15" x14ac:dyDescent="0.25">
      <c r="A521" s="14" t="s">
        <v>735</v>
      </c>
      <c r="B521">
        <v>5.9700000000000003E-2</v>
      </c>
      <c r="C521">
        <v>7.0900000000000005E-2</v>
      </c>
      <c r="D521">
        <v>1590</v>
      </c>
      <c r="E521">
        <v>1.504</v>
      </c>
      <c r="F521">
        <v>2</v>
      </c>
      <c r="G521" s="14" t="s">
        <v>224</v>
      </c>
      <c r="H521">
        <v>0.188</v>
      </c>
      <c r="I521">
        <v>27000</v>
      </c>
      <c r="J521">
        <v>1.335</v>
      </c>
      <c r="K521">
        <v>21</v>
      </c>
      <c r="L521">
        <v>1745.7</v>
      </c>
      <c r="M521">
        <v>0.12529999999999999</v>
      </c>
      <c r="N521">
        <v>1</v>
      </c>
      <c r="O521">
        <v>0</v>
      </c>
    </row>
    <row r="522" spans="1:15" x14ac:dyDescent="0.25">
      <c r="A522" s="14" t="s">
        <v>744</v>
      </c>
      <c r="B522">
        <v>0.26550000000000001</v>
      </c>
      <c r="C522">
        <v>0.31900000000000001</v>
      </c>
      <c r="D522">
        <v>336.4</v>
      </c>
      <c r="E522">
        <v>0.72</v>
      </c>
      <c r="F522">
        <v>2</v>
      </c>
      <c r="G522" s="14" t="s">
        <v>236</v>
      </c>
      <c r="H522">
        <v>0.1137</v>
      </c>
      <c r="I522">
        <v>11200</v>
      </c>
      <c r="J522">
        <v>0.30719999999999997</v>
      </c>
      <c r="K522">
        <v>16</v>
      </c>
      <c r="L522">
        <v>463</v>
      </c>
      <c r="M522">
        <v>8.8400000000000006E-2</v>
      </c>
      <c r="N522">
        <v>1</v>
      </c>
      <c r="O522">
        <v>0</v>
      </c>
    </row>
    <row r="523" spans="1:15" x14ac:dyDescent="0.25">
      <c r="A523" s="14" t="s">
        <v>779</v>
      </c>
      <c r="B523">
        <v>7.4499999999999997E-2</v>
      </c>
      <c r="C523">
        <v>8.8700000000000001E-2</v>
      </c>
      <c r="D523">
        <v>1257.0999999999999</v>
      </c>
      <c r="E523">
        <v>1.2130000000000001</v>
      </c>
      <c r="F523">
        <v>2</v>
      </c>
      <c r="G523" s="14" t="s">
        <v>349</v>
      </c>
      <c r="H523">
        <v>0.1895</v>
      </c>
      <c r="I523">
        <v>22100</v>
      </c>
      <c r="J523">
        <v>1.0557000000000001</v>
      </c>
      <c r="K523">
        <v>16</v>
      </c>
      <c r="L523">
        <v>1417</v>
      </c>
      <c r="M523">
        <v>0.1115</v>
      </c>
      <c r="N523">
        <v>1</v>
      </c>
      <c r="O523">
        <v>0</v>
      </c>
    </row>
    <row r="524" spans="1:15" x14ac:dyDescent="0.25">
      <c r="A524" s="14" t="s">
        <v>693</v>
      </c>
      <c r="B524">
        <v>4.6600000000000003E-2</v>
      </c>
      <c r="C524">
        <v>5.4399999999999997E-2</v>
      </c>
      <c r="D524">
        <v>2156</v>
      </c>
      <c r="E524">
        <v>1.762</v>
      </c>
      <c r="F524">
        <v>2</v>
      </c>
      <c r="G524" s="14" t="s">
        <v>380</v>
      </c>
      <c r="H524">
        <v>0.16020000000000001</v>
      </c>
      <c r="I524">
        <v>42100</v>
      </c>
      <c r="J524">
        <v>1.8309</v>
      </c>
      <c r="K524">
        <v>30</v>
      </c>
      <c r="L524">
        <v>2511</v>
      </c>
      <c r="M524">
        <v>9.6100000000000005E-2</v>
      </c>
      <c r="N524">
        <v>1</v>
      </c>
      <c r="O524">
        <v>0</v>
      </c>
    </row>
    <row r="525" spans="1:15" x14ac:dyDescent="0.25">
      <c r="A525" s="14" t="s">
        <v>747</v>
      </c>
      <c r="B525">
        <v>0.1157</v>
      </c>
      <c r="C525">
        <v>0.13850000000000001</v>
      </c>
      <c r="D525">
        <v>795</v>
      </c>
      <c r="E525">
        <v>1.0549999999999999</v>
      </c>
      <c r="F525">
        <v>2</v>
      </c>
      <c r="G525" s="14" t="s">
        <v>241</v>
      </c>
      <c r="H525">
        <v>0.1376</v>
      </c>
      <c r="I525">
        <v>11800</v>
      </c>
      <c r="J525">
        <v>0.65669999999999995</v>
      </c>
      <c r="K525">
        <v>20</v>
      </c>
      <c r="L525">
        <v>857.6</v>
      </c>
      <c r="M525">
        <v>7.6399999999999996E-2</v>
      </c>
      <c r="N525">
        <v>1</v>
      </c>
      <c r="O525">
        <v>0</v>
      </c>
    </row>
    <row r="526" spans="1:15" x14ac:dyDescent="0.25">
      <c r="A526" s="14" t="s">
        <v>748</v>
      </c>
      <c r="B526">
        <v>0.11459999999999999</v>
      </c>
      <c r="C526">
        <v>0.1371</v>
      </c>
      <c r="D526">
        <v>795</v>
      </c>
      <c r="E526">
        <v>1.0549999999999999</v>
      </c>
      <c r="F526">
        <v>2</v>
      </c>
      <c r="G526" s="14" t="s">
        <v>241</v>
      </c>
      <c r="H526">
        <v>0.1376</v>
      </c>
      <c r="I526">
        <v>11400</v>
      </c>
      <c r="J526">
        <v>0.65669999999999995</v>
      </c>
      <c r="K526">
        <v>20</v>
      </c>
      <c r="L526">
        <v>841.1</v>
      </c>
      <c r="M526">
        <v>7.6399999999999996E-2</v>
      </c>
      <c r="N526">
        <v>1</v>
      </c>
      <c r="O526">
        <v>0</v>
      </c>
    </row>
    <row r="527" spans="1:15" x14ac:dyDescent="0.25">
      <c r="A527" s="14" t="s">
        <v>659</v>
      </c>
      <c r="B527">
        <v>4.5999999999999999E-2</v>
      </c>
      <c r="C527">
        <v>5.3699999999999998E-2</v>
      </c>
      <c r="D527">
        <v>2156</v>
      </c>
      <c r="E527">
        <v>1.762</v>
      </c>
      <c r="F527">
        <v>2</v>
      </c>
      <c r="G527" s="14" t="s">
        <v>380</v>
      </c>
      <c r="H527">
        <v>0.16020000000000001</v>
      </c>
      <c r="I527">
        <v>40700</v>
      </c>
      <c r="J527">
        <v>1.8309</v>
      </c>
      <c r="K527">
        <v>30</v>
      </c>
      <c r="L527">
        <v>2436.5</v>
      </c>
      <c r="M527">
        <v>9.6100000000000005E-2</v>
      </c>
      <c r="N527">
        <v>1</v>
      </c>
      <c r="O527">
        <v>0</v>
      </c>
    </row>
    <row r="528" spans="1:15" x14ac:dyDescent="0.25">
      <c r="A528" s="14" t="s">
        <v>785</v>
      </c>
      <c r="B528">
        <v>0.2883</v>
      </c>
      <c r="C528">
        <v>0.34639999999999999</v>
      </c>
      <c r="D528">
        <v>300</v>
      </c>
      <c r="E528">
        <v>0.68</v>
      </c>
      <c r="F528">
        <v>2</v>
      </c>
      <c r="G528" s="14" t="s">
        <v>236</v>
      </c>
      <c r="H528">
        <v>0.1074</v>
      </c>
      <c r="I528">
        <v>9390</v>
      </c>
      <c r="J528">
        <v>0.27439999999999998</v>
      </c>
      <c r="K528">
        <v>16</v>
      </c>
      <c r="L528">
        <v>392.5</v>
      </c>
      <c r="M528">
        <v>8.3500000000000005E-2</v>
      </c>
      <c r="N528">
        <v>1</v>
      </c>
      <c r="O528">
        <v>0</v>
      </c>
    </row>
    <row r="529" spans="1:15" x14ac:dyDescent="0.25">
      <c r="A529" s="14" t="s">
        <v>769</v>
      </c>
      <c r="B529">
        <v>6.1100000000000002E-2</v>
      </c>
      <c r="C529">
        <v>7.4200000000000002E-2</v>
      </c>
      <c r="D529">
        <v>1510.5</v>
      </c>
      <c r="E529">
        <v>1.5049999999999999</v>
      </c>
      <c r="F529">
        <v>2</v>
      </c>
      <c r="G529" s="14" t="s">
        <v>211</v>
      </c>
      <c r="H529">
        <v>0.16719999999999999</v>
      </c>
      <c r="I529">
        <v>38900</v>
      </c>
      <c r="J529">
        <v>1.3360000000000001</v>
      </c>
      <c r="K529">
        <v>24</v>
      </c>
      <c r="L529">
        <v>1860.3</v>
      </c>
      <c r="M529">
        <v>0.1003</v>
      </c>
      <c r="N529">
        <v>1</v>
      </c>
      <c r="O529">
        <v>0</v>
      </c>
    </row>
    <row r="530" spans="1:15" x14ac:dyDescent="0.25">
      <c r="A530" s="14" t="s">
        <v>807</v>
      </c>
      <c r="B530">
        <v>4.19E-2</v>
      </c>
      <c r="C530">
        <v>4.8399999999999999E-2</v>
      </c>
      <c r="D530">
        <v>2515</v>
      </c>
      <c r="E530">
        <v>1.88</v>
      </c>
      <c r="F530">
        <v>2</v>
      </c>
      <c r="G530" s="14" t="s">
        <v>284</v>
      </c>
      <c r="H530">
        <v>0.18190000000000001</v>
      </c>
      <c r="I530">
        <v>38700</v>
      </c>
      <c r="J530">
        <v>2.0825999999999998</v>
      </c>
      <c r="K530">
        <v>28</v>
      </c>
      <c r="L530">
        <v>2745</v>
      </c>
      <c r="M530">
        <v>8.4900000000000003E-2</v>
      </c>
      <c r="N530">
        <v>1</v>
      </c>
      <c r="O530">
        <v>0</v>
      </c>
    </row>
    <row r="531" spans="1:15" x14ac:dyDescent="0.25">
      <c r="A531" s="14" t="s">
        <v>789</v>
      </c>
      <c r="B531">
        <v>4.1500000000000002E-2</v>
      </c>
      <c r="C531">
        <v>4.8000000000000001E-2</v>
      </c>
      <c r="D531">
        <v>2515</v>
      </c>
      <c r="E531">
        <v>1.88</v>
      </c>
      <c r="F531">
        <v>2</v>
      </c>
      <c r="G531" s="14" t="s">
        <v>284</v>
      </c>
      <c r="H531">
        <v>0.18190000000000001</v>
      </c>
      <c r="I531">
        <v>37100</v>
      </c>
      <c r="J531">
        <v>2.0825999999999998</v>
      </c>
      <c r="K531">
        <v>28</v>
      </c>
      <c r="L531">
        <v>2689.3</v>
      </c>
      <c r="M531">
        <v>8.4900000000000003E-2</v>
      </c>
      <c r="N531">
        <v>1</v>
      </c>
      <c r="O531">
        <v>0</v>
      </c>
    </row>
    <row r="532" spans="1:15" x14ac:dyDescent="0.25">
      <c r="A532" s="14" t="s">
        <v>796</v>
      </c>
      <c r="B532">
        <v>0.32200000000000001</v>
      </c>
      <c r="C532">
        <v>0.39910000000000001</v>
      </c>
      <c r="D532">
        <v>266.8</v>
      </c>
      <c r="E532">
        <v>0.66</v>
      </c>
      <c r="F532">
        <v>2</v>
      </c>
      <c r="G532" s="14" t="s">
        <v>209</v>
      </c>
      <c r="H532">
        <v>9.4299999999999995E-2</v>
      </c>
      <c r="I532">
        <v>11700</v>
      </c>
      <c r="J532">
        <v>0.20949999999999999</v>
      </c>
      <c r="K532">
        <v>18</v>
      </c>
      <c r="L532">
        <v>416.8</v>
      </c>
      <c r="M532">
        <v>9.4299999999999995E-2</v>
      </c>
      <c r="N532">
        <v>1</v>
      </c>
      <c r="O532">
        <v>0</v>
      </c>
    </row>
    <row r="533" spans="1:15" x14ac:dyDescent="0.25">
      <c r="A533" s="14" t="s">
        <v>792</v>
      </c>
      <c r="B533">
        <v>0.31759999999999999</v>
      </c>
      <c r="C533">
        <v>0.38159999999999999</v>
      </c>
      <c r="D533">
        <v>266.8</v>
      </c>
      <c r="E533">
        <v>0.66</v>
      </c>
      <c r="F533">
        <v>2</v>
      </c>
      <c r="G533" s="14" t="s">
        <v>209</v>
      </c>
      <c r="H533">
        <v>9.4299999999999995E-2</v>
      </c>
      <c r="I533">
        <v>11200</v>
      </c>
      <c r="J533">
        <v>0.20949999999999999</v>
      </c>
      <c r="K533">
        <v>18</v>
      </c>
      <c r="L533">
        <v>391.5</v>
      </c>
      <c r="M533">
        <v>9.4299999999999995E-2</v>
      </c>
      <c r="N533">
        <v>1</v>
      </c>
      <c r="O533">
        <v>0</v>
      </c>
    </row>
    <row r="534" spans="1:15" x14ac:dyDescent="0.25">
      <c r="A534" s="14" t="s">
        <v>752</v>
      </c>
      <c r="B534">
        <v>0.32400000000000001</v>
      </c>
      <c r="C534">
        <v>0.38940000000000002</v>
      </c>
      <c r="D534">
        <v>266.8</v>
      </c>
      <c r="E534">
        <v>0.64200000000000002</v>
      </c>
      <c r="F534">
        <v>2</v>
      </c>
      <c r="G534" s="14" t="s">
        <v>236</v>
      </c>
      <c r="H534">
        <v>0.1013</v>
      </c>
      <c r="I534">
        <v>8360</v>
      </c>
      <c r="J534">
        <v>0.24360000000000001</v>
      </c>
      <c r="K534">
        <v>16</v>
      </c>
      <c r="L534">
        <v>349.2</v>
      </c>
      <c r="M534">
        <v>7.8799999999999995E-2</v>
      </c>
      <c r="N534">
        <v>1</v>
      </c>
      <c r="O534">
        <v>0</v>
      </c>
    </row>
    <row r="535" spans="1:15" x14ac:dyDescent="0.25">
      <c r="A535" s="14" t="s">
        <v>760</v>
      </c>
      <c r="B535">
        <v>0.33429999999999999</v>
      </c>
      <c r="C535">
        <v>0.40189999999999998</v>
      </c>
      <c r="D535">
        <v>266.8</v>
      </c>
      <c r="E535">
        <v>0.64200000000000002</v>
      </c>
      <c r="F535">
        <v>2</v>
      </c>
      <c r="G535" s="14" t="s">
        <v>236</v>
      </c>
      <c r="H535">
        <v>0.1013</v>
      </c>
      <c r="I535">
        <v>8880</v>
      </c>
      <c r="J535">
        <v>0.24360000000000001</v>
      </c>
      <c r="K535">
        <v>16</v>
      </c>
      <c r="L535">
        <v>366.9</v>
      </c>
      <c r="M535">
        <v>7.8799999999999995E-2</v>
      </c>
      <c r="N535">
        <v>1</v>
      </c>
      <c r="O535">
        <v>0</v>
      </c>
    </row>
    <row r="536" spans="1:15" x14ac:dyDescent="0.25">
      <c r="A536" s="14" t="s">
        <v>635</v>
      </c>
      <c r="B536">
        <v>5.3999999999999999E-2</v>
      </c>
      <c r="C536">
        <v>6.3500000000000001E-2</v>
      </c>
      <c r="D536">
        <v>1781</v>
      </c>
      <c r="E536">
        <v>1.6020000000000001</v>
      </c>
      <c r="F536">
        <v>2</v>
      </c>
      <c r="G536" s="14" t="s">
        <v>380</v>
      </c>
      <c r="H536">
        <v>0.14560000000000001</v>
      </c>
      <c r="I536">
        <v>33600</v>
      </c>
      <c r="J536">
        <v>1.5129999999999999</v>
      </c>
      <c r="K536">
        <v>30</v>
      </c>
      <c r="L536">
        <v>2013</v>
      </c>
      <c r="M536">
        <v>8.7400000000000005E-2</v>
      </c>
      <c r="N536">
        <v>1</v>
      </c>
      <c r="O536">
        <v>0</v>
      </c>
    </row>
    <row r="537" spans="1:15" x14ac:dyDescent="0.25">
      <c r="A537" s="14" t="s">
        <v>798</v>
      </c>
      <c r="B537">
        <v>9.64E-2</v>
      </c>
      <c r="C537">
        <v>0.1152</v>
      </c>
      <c r="D537">
        <v>957.2</v>
      </c>
      <c r="E537">
        <v>1.06</v>
      </c>
      <c r="F537">
        <v>2</v>
      </c>
      <c r="G537" s="14" t="s">
        <v>228</v>
      </c>
      <c r="H537">
        <v>0.17299999999999999</v>
      </c>
      <c r="I537">
        <v>16800</v>
      </c>
      <c r="J537">
        <v>0.80379999999999996</v>
      </c>
      <c r="K537">
        <v>14</v>
      </c>
      <c r="L537">
        <v>1079</v>
      </c>
      <c r="M537">
        <v>9.7299999999999998E-2</v>
      </c>
      <c r="N537">
        <v>1</v>
      </c>
      <c r="O537">
        <v>0</v>
      </c>
    </row>
    <row r="538" spans="1:15" x14ac:dyDescent="0.25">
      <c r="A538" s="14" t="s">
        <v>745</v>
      </c>
      <c r="B538">
        <v>0.25719999999999998</v>
      </c>
      <c r="C538">
        <v>0.309</v>
      </c>
      <c r="D538">
        <v>336.4</v>
      </c>
      <c r="E538">
        <v>0.72</v>
      </c>
      <c r="F538">
        <v>2</v>
      </c>
      <c r="G538" s="14" t="s">
        <v>236</v>
      </c>
      <c r="H538">
        <v>0.1137</v>
      </c>
      <c r="I538">
        <v>10500</v>
      </c>
      <c r="J538">
        <v>0.30719999999999997</v>
      </c>
      <c r="K538">
        <v>16</v>
      </c>
      <c r="L538">
        <v>439.8</v>
      </c>
      <c r="M538">
        <v>8.8400000000000006E-2</v>
      </c>
      <c r="N538">
        <v>1</v>
      </c>
      <c r="O538">
        <v>0</v>
      </c>
    </row>
    <row r="539" spans="1:15" x14ac:dyDescent="0.25">
      <c r="A539" s="14" t="s">
        <v>758</v>
      </c>
      <c r="B539">
        <v>6.2399999999999997E-2</v>
      </c>
      <c r="C539">
        <v>7.5899999999999995E-2</v>
      </c>
      <c r="D539">
        <v>1510.5</v>
      </c>
      <c r="E539">
        <v>1.5049999999999999</v>
      </c>
      <c r="F539">
        <v>2</v>
      </c>
      <c r="G539" s="14" t="s">
        <v>211</v>
      </c>
      <c r="H539">
        <v>0.16719999999999999</v>
      </c>
      <c r="I539">
        <v>40500</v>
      </c>
      <c r="J539">
        <v>1.3360000000000001</v>
      </c>
      <c r="K539">
        <v>24</v>
      </c>
      <c r="L539">
        <v>1940</v>
      </c>
      <c r="M539">
        <v>0.1003</v>
      </c>
      <c r="N539">
        <v>1</v>
      </c>
      <c r="O539">
        <v>0</v>
      </c>
    </row>
    <row r="540" spans="1:15" x14ac:dyDescent="0.25">
      <c r="A540" s="14" t="s">
        <v>804</v>
      </c>
      <c r="B540">
        <v>4.7300000000000002E-2</v>
      </c>
      <c r="C540">
        <v>5.5100000000000003E-2</v>
      </c>
      <c r="D540">
        <v>2167</v>
      </c>
      <c r="E540">
        <v>1.7350000000000001</v>
      </c>
      <c r="F540">
        <v>2</v>
      </c>
      <c r="G540" s="14" t="s">
        <v>216</v>
      </c>
      <c r="H540">
        <v>0.17349999999999999</v>
      </c>
      <c r="I540">
        <v>29000</v>
      </c>
      <c r="J540">
        <v>1.7758</v>
      </c>
      <c r="K540">
        <v>27</v>
      </c>
      <c r="L540">
        <v>2300.6</v>
      </c>
      <c r="M540">
        <v>0.1157</v>
      </c>
      <c r="N540">
        <v>1</v>
      </c>
      <c r="O540">
        <v>0</v>
      </c>
    </row>
    <row r="541" spans="1:15" x14ac:dyDescent="0.25">
      <c r="A541" s="14" t="s">
        <v>811</v>
      </c>
      <c r="B541">
        <v>4.7E-2</v>
      </c>
      <c r="C541">
        <v>5.4699999999999999E-2</v>
      </c>
      <c r="D541">
        <v>2167</v>
      </c>
      <c r="E541">
        <v>1.7350000000000001</v>
      </c>
      <c r="F541">
        <v>2</v>
      </c>
      <c r="G541" s="14" t="s">
        <v>216</v>
      </c>
      <c r="H541">
        <v>0.17349999999999999</v>
      </c>
      <c r="I541">
        <v>28200</v>
      </c>
      <c r="J541">
        <v>1.7758</v>
      </c>
      <c r="K541">
        <v>27</v>
      </c>
      <c r="L541">
        <v>2262.5</v>
      </c>
      <c r="M541">
        <v>0.1157</v>
      </c>
      <c r="N541">
        <v>1</v>
      </c>
      <c r="O541">
        <v>0</v>
      </c>
    </row>
    <row r="542" spans="1:15" x14ac:dyDescent="0.25">
      <c r="A542" s="14" t="s">
        <v>756</v>
      </c>
      <c r="B542">
        <v>0.16120000000000001</v>
      </c>
      <c r="C542">
        <v>0.19350000000000001</v>
      </c>
      <c r="D542">
        <v>556.5</v>
      </c>
      <c r="E542">
        <v>0.83499999999999996</v>
      </c>
      <c r="F542">
        <v>2</v>
      </c>
      <c r="G542" s="14" t="s">
        <v>272</v>
      </c>
      <c r="H542">
        <v>0.17580000000000001</v>
      </c>
      <c r="I542">
        <v>15200</v>
      </c>
      <c r="J542">
        <v>0.49370000000000003</v>
      </c>
      <c r="K542">
        <v>10</v>
      </c>
      <c r="L542">
        <v>714.9</v>
      </c>
      <c r="M542">
        <v>0.10150000000000001</v>
      </c>
      <c r="N542">
        <v>1</v>
      </c>
      <c r="O542">
        <v>0</v>
      </c>
    </row>
    <row r="543" spans="1:15" x14ac:dyDescent="0.25">
      <c r="A543" s="14" t="s">
        <v>755</v>
      </c>
      <c r="B543">
        <v>0.15790000000000001</v>
      </c>
      <c r="C543">
        <v>0.18940000000000001</v>
      </c>
      <c r="D543">
        <v>556.5</v>
      </c>
      <c r="E543">
        <v>0.91400000000000003</v>
      </c>
      <c r="F543">
        <v>2</v>
      </c>
      <c r="G543" s="14" t="s">
        <v>297</v>
      </c>
      <c r="H543">
        <v>0.15229999999999999</v>
      </c>
      <c r="I543">
        <v>14600</v>
      </c>
      <c r="J543">
        <v>0.49380000000000002</v>
      </c>
      <c r="K543">
        <v>15</v>
      </c>
      <c r="L543">
        <v>686.8</v>
      </c>
      <c r="M543">
        <v>0.10150000000000001</v>
      </c>
      <c r="N543">
        <v>1</v>
      </c>
      <c r="O543">
        <v>0</v>
      </c>
    </row>
    <row r="544" spans="1:15" x14ac:dyDescent="0.25">
      <c r="A544" s="14" t="s">
        <v>754</v>
      </c>
      <c r="B544">
        <v>0.1618</v>
      </c>
      <c r="C544">
        <v>0.1943</v>
      </c>
      <c r="D544">
        <v>556.5</v>
      </c>
      <c r="E544">
        <v>0.91400000000000003</v>
      </c>
      <c r="F544">
        <v>2</v>
      </c>
      <c r="G544" s="14" t="s">
        <v>297</v>
      </c>
      <c r="H544">
        <v>0.15229999999999999</v>
      </c>
      <c r="I544">
        <v>15200</v>
      </c>
      <c r="J544">
        <v>0.49380000000000002</v>
      </c>
      <c r="K544">
        <v>15</v>
      </c>
      <c r="L544">
        <v>717</v>
      </c>
      <c r="M544">
        <v>0.10150000000000001</v>
      </c>
      <c r="N544">
        <v>1</v>
      </c>
      <c r="O544">
        <v>0</v>
      </c>
    </row>
    <row r="545" spans="1:15" x14ac:dyDescent="0.25">
      <c r="A545" s="14" t="s">
        <v>614</v>
      </c>
      <c r="B545">
        <v>9.4E-2</v>
      </c>
      <c r="C545">
        <v>0.1124</v>
      </c>
      <c r="D545">
        <v>966.2</v>
      </c>
      <c r="E545">
        <v>1.0920000000000001</v>
      </c>
      <c r="F545">
        <v>2</v>
      </c>
      <c r="G545" s="14" t="s">
        <v>387</v>
      </c>
      <c r="H545">
        <v>0.2145</v>
      </c>
      <c r="I545">
        <v>26400</v>
      </c>
      <c r="J545">
        <v>0.85729999999999995</v>
      </c>
      <c r="K545">
        <v>13</v>
      </c>
      <c r="L545">
        <v>1241</v>
      </c>
      <c r="M545">
        <v>0.1338</v>
      </c>
      <c r="N545">
        <v>1</v>
      </c>
      <c r="O545">
        <v>0</v>
      </c>
    </row>
    <row r="546" spans="1:15" x14ac:dyDescent="0.25">
      <c r="A546" s="14" t="s">
        <v>797</v>
      </c>
      <c r="B546">
        <v>4.9000000000000002E-2</v>
      </c>
      <c r="C546">
        <v>5.7299999999999997E-2</v>
      </c>
      <c r="D546">
        <v>2057</v>
      </c>
      <c r="E546">
        <v>1.7</v>
      </c>
      <c r="F546">
        <v>2</v>
      </c>
      <c r="G546" s="14" t="s">
        <v>284</v>
      </c>
      <c r="H546">
        <v>0.16450000000000001</v>
      </c>
      <c r="I546">
        <v>31700</v>
      </c>
      <c r="J546">
        <v>1.7032</v>
      </c>
      <c r="K546">
        <v>28</v>
      </c>
      <c r="L546">
        <v>2245.1</v>
      </c>
      <c r="M546">
        <v>7.6799999999999993E-2</v>
      </c>
      <c r="N546">
        <v>1</v>
      </c>
      <c r="O546">
        <v>0</v>
      </c>
    </row>
    <row r="547" spans="1:15" x14ac:dyDescent="0.25">
      <c r="A547" s="14" t="s">
        <v>809</v>
      </c>
      <c r="B547">
        <v>0.12479999999999999</v>
      </c>
      <c r="C547">
        <v>0.1497</v>
      </c>
      <c r="D547">
        <v>715.5</v>
      </c>
      <c r="E547">
        <v>1.081</v>
      </c>
      <c r="F547">
        <v>2</v>
      </c>
      <c r="G547" s="14" t="s">
        <v>245</v>
      </c>
      <c r="H547">
        <v>0.15440000000000001</v>
      </c>
      <c r="I547">
        <v>30800</v>
      </c>
      <c r="J547">
        <v>0.69010000000000005</v>
      </c>
      <c r="K547">
        <v>18</v>
      </c>
      <c r="L547">
        <v>1111</v>
      </c>
      <c r="M547">
        <v>9.2600000000000002E-2</v>
      </c>
      <c r="N547">
        <v>1</v>
      </c>
      <c r="O547">
        <v>0</v>
      </c>
    </row>
    <row r="548" spans="1:15" x14ac:dyDescent="0.25">
      <c r="A548" s="14" t="s">
        <v>810</v>
      </c>
      <c r="B548">
        <v>0.1196</v>
      </c>
      <c r="C548">
        <v>0.1434</v>
      </c>
      <c r="D548">
        <v>715.5</v>
      </c>
      <c r="E548">
        <v>1.081</v>
      </c>
      <c r="F548">
        <v>2</v>
      </c>
      <c r="G548" s="14" t="s">
        <v>245</v>
      </c>
      <c r="H548">
        <v>0.15440000000000001</v>
      </c>
      <c r="I548">
        <v>29500</v>
      </c>
      <c r="J548">
        <v>0.69010000000000005</v>
      </c>
      <c r="K548">
        <v>18</v>
      </c>
      <c r="L548">
        <v>1043.0999999999999</v>
      </c>
      <c r="M548">
        <v>9.2600000000000002E-2</v>
      </c>
      <c r="N548">
        <v>1</v>
      </c>
      <c r="O548">
        <v>0</v>
      </c>
    </row>
    <row r="549" spans="1:15" x14ac:dyDescent="0.25">
      <c r="A549" s="14" t="s">
        <v>787</v>
      </c>
      <c r="B549">
        <v>0.25209999999999999</v>
      </c>
      <c r="C549">
        <v>0.30280000000000001</v>
      </c>
      <c r="D549">
        <v>336.4</v>
      </c>
      <c r="E549">
        <v>0.74099999999999999</v>
      </c>
      <c r="F549">
        <v>2</v>
      </c>
      <c r="G549" s="14" t="s">
        <v>209</v>
      </c>
      <c r="H549">
        <v>0.10589999999999999</v>
      </c>
      <c r="I549">
        <v>14200</v>
      </c>
      <c r="J549">
        <v>0.32590000000000002</v>
      </c>
      <c r="K549">
        <v>18</v>
      </c>
      <c r="L549">
        <v>494.6</v>
      </c>
      <c r="M549">
        <v>0.10589999999999999</v>
      </c>
      <c r="N549">
        <v>1</v>
      </c>
      <c r="O549">
        <v>0</v>
      </c>
    </row>
    <row r="550" spans="1:15" x14ac:dyDescent="0.25">
      <c r="A550" s="14" t="s">
        <v>643</v>
      </c>
      <c r="B550">
        <v>7.4099999999999999E-2</v>
      </c>
      <c r="C550">
        <v>8.7999999999999995E-2</v>
      </c>
      <c r="D550">
        <v>1272</v>
      </c>
      <c r="E550">
        <v>1.2030000000000001</v>
      </c>
      <c r="F550">
        <v>2</v>
      </c>
      <c r="G550" s="14" t="s">
        <v>209</v>
      </c>
      <c r="H550">
        <v>0.2059</v>
      </c>
      <c r="I550">
        <v>18700</v>
      </c>
      <c r="J550">
        <v>1.0505</v>
      </c>
      <c r="K550">
        <v>14</v>
      </c>
      <c r="L550">
        <v>1372</v>
      </c>
      <c r="M550">
        <v>9.6699999999999994E-2</v>
      </c>
      <c r="N550">
        <v>1</v>
      </c>
      <c r="O550">
        <v>0</v>
      </c>
    </row>
    <row r="551" spans="1:15" x14ac:dyDescent="0.25">
      <c r="A551" s="14" t="s">
        <v>630</v>
      </c>
      <c r="B551">
        <v>8.0100000000000005E-2</v>
      </c>
      <c r="C551">
        <v>9.5399999999999999E-2</v>
      </c>
      <c r="D551">
        <v>1168.0999999999999</v>
      </c>
      <c r="E551">
        <v>1.155</v>
      </c>
      <c r="F551">
        <v>2</v>
      </c>
      <c r="G551" s="14" t="s">
        <v>209</v>
      </c>
      <c r="H551">
        <v>0.1973</v>
      </c>
      <c r="I551">
        <v>17200</v>
      </c>
      <c r="J551">
        <v>0.96460000000000001</v>
      </c>
      <c r="K551">
        <v>14</v>
      </c>
      <c r="L551">
        <v>1260</v>
      </c>
      <c r="M551">
        <v>9.2600000000000002E-2</v>
      </c>
      <c r="N551">
        <v>1</v>
      </c>
      <c r="O551">
        <v>0</v>
      </c>
    </row>
    <row r="552" spans="1:15" x14ac:dyDescent="0.25">
      <c r="A552" s="14" t="s">
        <v>737</v>
      </c>
      <c r="B552">
        <v>9.3399999999999997E-2</v>
      </c>
      <c r="C552">
        <v>0.1116</v>
      </c>
      <c r="D552">
        <v>954</v>
      </c>
      <c r="E552">
        <v>1.196</v>
      </c>
      <c r="F552">
        <v>2</v>
      </c>
      <c r="G552" s="14" t="s">
        <v>297</v>
      </c>
      <c r="H552">
        <v>0.74950000000000006</v>
      </c>
      <c r="I552">
        <v>24600</v>
      </c>
      <c r="J552">
        <v>0.84660000000000002</v>
      </c>
      <c r="K552">
        <v>15</v>
      </c>
      <c r="L552">
        <v>1177.4000000000001</v>
      </c>
      <c r="M552">
        <v>0.13289999999999999</v>
      </c>
      <c r="N552">
        <v>1</v>
      </c>
      <c r="O552">
        <v>0</v>
      </c>
    </row>
    <row r="553" spans="1:15" x14ac:dyDescent="0.25">
      <c r="A553" s="14" t="s">
        <v>795</v>
      </c>
      <c r="B553">
        <v>6.1199999999999997E-2</v>
      </c>
      <c r="C553">
        <v>7.2599999999999998E-2</v>
      </c>
      <c r="D553">
        <v>1533.3</v>
      </c>
      <c r="E553">
        <v>1.3819999999999999</v>
      </c>
      <c r="F553">
        <v>2</v>
      </c>
      <c r="G553" s="14" t="s">
        <v>269</v>
      </c>
      <c r="H553">
        <v>0.1983</v>
      </c>
      <c r="I553">
        <v>41200</v>
      </c>
      <c r="J553">
        <v>1.3571</v>
      </c>
      <c r="K553">
        <v>17</v>
      </c>
      <c r="L553">
        <v>1968</v>
      </c>
      <c r="M553">
        <v>0.1012</v>
      </c>
      <c r="N553">
        <v>1</v>
      </c>
      <c r="O553">
        <v>0</v>
      </c>
    </row>
    <row r="554" spans="1:15" x14ac:dyDescent="0.25">
      <c r="A554" s="14" t="s">
        <v>776</v>
      </c>
      <c r="B554">
        <v>0.26369999999999999</v>
      </c>
      <c r="C554">
        <v>0.31669999999999998</v>
      </c>
      <c r="D554">
        <v>336.4</v>
      </c>
      <c r="E554">
        <v>0.74099999999999999</v>
      </c>
      <c r="F554">
        <v>2</v>
      </c>
      <c r="G554" s="14" t="s">
        <v>209</v>
      </c>
      <c r="H554">
        <v>0.10589999999999999</v>
      </c>
      <c r="I554">
        <v>14800</v>
      </c>
      <c r="J554">
        <v>0.32590000000000002</v>
      </c>
      <c r="K554">
        <v>18</v>
      </c>
      <c r="L554">
        <v>527</v>
      </c>
      <c r="M554">
        <v>0.10589999999999999</v>
      </c>
      <c r="N554">
        <v>1</v>
      </c>
      <c r="O554">
        <v>0</v>
      </c>
    </row>
    <row r="555" spans="1:15" x14ac:dyDescent="0.25">
      <c r="A555" s="14" t="s">
        <v>790</v>
      </c>
      <c r="B555">
        <v>4.8599999999999997E-2</v>
      </c>
      <c r="C555">
        <v>5.6800000000000003E-2</v>
      </c>
      <c r="D555">
        <v>2057</v>
      </c>
      <c r="E555">
        <v>1.7</v>
      </c>
      <c r="F555">
        <v>2</v>
      </c>
      <c r="G555" s="14" t="s">
        <v>284</v>
      </c>
      <c r="H555">
        <v>0.16450000000000001</v>
      </c>
      <c r="I555">
        <v>30300</v>
      </c>
      <c r="J555">
        <v>1.7032</v>
      </c>
      <c r="K555">
        <v>28</v>
      </c>
      <c r="L555">
        <v>2199.5</v>
      </c>
      <c r="M555">
        <v>7.6799999999999993E-2</v>
      </c>
      <c r="N555">
        <v>1</v>
      </c>
      <c r="O555">
        <v>0</v>
      </c>
    </row>
    <row r="556" spans="1:15" x14ac:dyDescent="0.25">
      <c r="A556" s="14" t="s">
        <v>802</v>
      </c>
      <c r="B556">
        <v>0.1419</v>
      </c>
      <c r="C556">
        <v>0.17019999999999999</v>
      </c>
      <c r="D556">
        <v>636</v>
      </c>
      <c r="E556">
        <v>0.97699999999999998</v>
      </c>
      <c r="F556">
        <v>2</v>
      </c>
      <c r="G556" s="14" t="s">
        <v>297</v>
      </c>
      <c r="H556">
        <v>0.1628</v>
      </c>
      <c r="I556">
        <v>17400</v>
      </c>
      <c r="J556">
        <v>0.56430000000000002</v>
      </c>
      <c r="K556">
        <v>15</v>
      </c>
      <c r="L556">
        <v>819</v>
      </c>
      <c r="M556">
        <v>0.1085</v>
      </c>
      <c r="N556">
        <v>1</v>
      </c>
      <c r="O556">
        <v>0</v>
      </c>
    </row>
    <row r="557" spans="1:15" x14ac:dyDescent="0.25">
      <c r="A557" s="14" t="s">
        <v>793</v>
      </c>
      <c r="B557">
        <v>0.1384</v>
      </c>
      <c r="C557">
        <v>0.16600000000000001</v>
      </c>
      <c r="D557">
        <v>636</v>
      </c>
      <c r="E557">
        <v>0.97699999999999998</v>
      </c>
      <c r="F557">
        <v>2</v>
      </c>
      <c r="G557" s="14" t="s">
        <v>297</v>
      </c>
      <c r="H557">
        <v>0.1628</v>
      </c>
      <c r="I557">
        <v>16700</v>
      </c>
      <c r="J557">
        <v>0.56430000000000002</v>
      </c>
      <c r="K557">
        <v>15</v>
      </c>
      <c r="L557">
        <v>784.8</v>
      </c>
      <c r="M557">
        <v>0.1085</v>
      </c>
      <c r="N557">
        <v>1</v>
      </c>
      <c r="O557">
        <v>0</v>
      </c>
    </row>
    <row r="558" spans="1:15" x14ac:dyDescent="0.25">
      <c r="A558" s="14" t="s">
        <v>791</v>
      </c>
      <c r="B558">
        <v>0.14130000000000001</v>
      </c>
      <c r="C558">
        <v>0.1696</v>
      </c>
      <c r="D558">
        <v>636</v>
      </c>
      <c r="E558">
        <v>0.89</v>
      </c>
      <c r="F558">
        <v>2</v>
      </c>
      <c r="G558" s="14" t="s">
        <v>536</v>
      </c>
      <c r="H558">
        <v>0.183</v>
      </c>
      <c r="I558">
        <v>17300</v>
      </c>
      <c r="J558">
        <v>0.56430000000000002</v>
      </c>
      <c r="K558">
        <v>11</v>
      </c>
      <c r="L558">
        <v>816</v>
      </c>
      <c r="M558">
        <v>0.1085</v>
      </c>
      <c r="N558">
        <v>1</v>
      </c>
      <c r="O558">
        <v>0</v>
      </c>
    </row>
    <row r="559" spans="1:15" x14ac:dyDescent="0.25">
      <c r="A559" s="14" t="s">
        <v>773</v>
      </c>
      <c r="B559">
        <v>6.25E-2</v>
      </c>
      <c r="C559">
        <v>7.4300000000000005E-2</v>
      </c>
      <c r="D559">
        <v>1510.5</v>
      </c>
      <c r="E559">
        <v>1.4650000000000001</v>
      </c>
      <c r="F559">
        <v>2</v>
      </c>
      <c r="G559" s="14" t="s">
        <v>224</v>
      </c>
      <c r="H559">
        <v>0.1832</v>
      </c>
      <c r="I559">
        <v>25700</v>
      </c>
      <c r="J559">
        <v>1.268</v>
      </c>
      <c r="K559">
        <v>21</v>
      </c>
      <c r="L559">
        <v>1657.6</v>
      </c>
      <c r="M559">
        <v>0.1221</v>
      </c>
      <c r="N559">
        <v>1</v>
      </c>
      <c r="O559">
        <v>0</v>
      </c>
    </row>
    <row r="560" spans="1:15" x14ac:dyDescent="0.25">
      <c r="A560" s="14" t="s">
        <v>772</v>
      </c>
      <c r="B560">
        <v>6.3299999999999995E-2</v>
      </c>
      <c r="C560">
        <v>7.5200000000000003E-2</v>
      </c>
      <c r="D560">
        <v>1510.5</v>
      </c>
      <c r="E560">
        <v>1.4650000000000001</v>
      </c>
      <c r="F560">
        <v>2</v>
      </c>
      <c r="G560" s="14" t="s">
        <v>224</v>
      </c>
      <c r="H560">
        <v>0.1832</v>
      </c>
      <c r="I560">
        <v>26500</v>
      </c>
      <c r="J560">
        <v>1.268</v>
      </c>
      <c r="K560">
        <v>21</v>
      </c>
      <c r="L560">
        <v>1703</v>
      </c>
      <c r="M560">
        <v>0.1221</v>
      </c>
      <c r="N560">
        <v>1</v>
      </c>
      <c r="O560">
        <v>0</v>
      </c>
    </row>
    <row r="561" spans="1:15" x14ac:dyDescent="0.25">
      <c r="A561" s="14" t="s">
        <v>680</v>
      </c>
      <c r="B561">
        <v>4.6399999999999997E-2</v>
      </c>
      <c r="C561">
        <v>5.4300000000000001E-2</v>
      </c>
      <c r="D561">
        <v>2156</v>
      </c>
      <c r="E561">
        <v>1.6080000000000001</v>
      </c>
      <c r="F561">
        <v>2</v>
      </c>
      <c r="G561" s="14" t="s">
        <v>408</v>
      </c>
      <c r="H561">
        <v>0.18360000000000001</v>
      </c>
      <c r="I561">
        <v>42100</v>
      </c>
      <c r="J561">
        <v>1.8321000000000001</v>
      </c>
      <c r="K561">
        <v>22</v>
      </c>
      <c r="L561">
        <v>2512</v>
      </c>
      <c r="M561">
        <v>9.6100000000000005E-2</v>
      </c>
      <c r="N561">
        <v>1</v>
      </c>
      <c r="O561">
        <v>0</v>
      </c>
    </row>
    <row r="562" spans="1:15" x14ac:dyDescent="0.25">
      <c r="A562" s="14" t="s">
        <v>770</v>
      </c>
      <c r="B562">
        <v>8.8599999999999998E-2</v>
      </c>
      <c r="C562">
        <v>0.10630000000000001</v>
      </c>
      <c r="D562">
        <v>1033.5</v>
      </c>
      <c r="E562">
        <v>1.212</v>
      </c>
      <c r="F562">
        <v>2</v>
      </c>
      <c r="G562" s="14" t="s">
        <v>224</v>
      </c>
      <c r="H562">
        <v>0.1515</v>
      </c>
      <c r="I562">
        <v>17600</v>
      </c>
      <c r="J562">
        <v>0.86729999999999996</v>
      </c>
      <c r="K562">
        <v>21</v>
      </c>
      <c r="L562">
        <v>1133.7</v>
      </c>
      <c r="M562">
        <v>0.10100000000000001</v>
      </c>
      <c r="N562">
        <v>1</v>
      </c>
      <c r="O562">
        <v>0</v>
      </c>
    </row>
    <row r="563" spans="1:15" x14ac:dyDescent="0.25">
      <c r="A563" s="14" t="s">
        <v>743</v>
      </c>
      <c r="B563">
        <v>0.1079</v>
      </c>
      <c r="C563">
        <v>0.12920000000000001</v>
      </c>
      <c r="D563">
        <v>795</v>
      </c>
      <c r="E563">
        <v>1.1399999999999999</v>
      </c>
      <c r="F563">
        <v>2</v>
      </c>
      <c r="G563" s="14" t="s">
        <v>245</v>
      </c>
      <c r="H563">
        <v>0.1628</v>
      </c>
      <c r="I563">
        <v>32900</v>
      </c>
      <c r="J563">
        <v>0.76680000000000004</v>
      </c>
      <c r="K563">
        <v>18</v>
      </c>
      <c r="L563">
        <v>1160.0999999999999</v>
      </c>
      <c r="M563">
        <v>9.7699999999999995E-2</v>
      </c>
      <c r="N563">
        <v>1</v>
      </c>
      <c r="O563">
        <v>0</v>
      </c>
    </row>
    <row r="564" spans="1:15" x14ac:dyDescent="0.25">
      <c r="A564" s="14" t="s">
        <v>740</v>
      </c>
      <c r="B564">
        <v>9.5600000000000004E-2</v>
      </c>
      <c r="C564">
        <v>0.1144</v>
      </c>
      <c r="D564">
        <v>954</v>
      </c>
      <c r="E564">
        <v>1.196</v>
      </c>
      <c r="F564">
        <v>2</v>
      </c>
      <c r="G564" s="14" t="s">
        <v>297</v>
      </c>
      <c r="H564">
        <v>0.74950000000000006</v>
      </c>
      <c r="I564">
        <v>26000</v>
      </c>
      <c r="J564">
        <v>0.84660000000000002</v>
      </c>
      <c r="K564">
        <v>15</v>
      </c>
      <c r="L564">
        <v>1227.5</v>
      </c>
      <c r="M564">
        <v>0.13289999999999999</v>
      </c>
      <c r="N564">
        <v>1</v>
      </c>
      <c r="O564">
        <v>0</v>
      </c>
    </row>
    <row r="565" spans="1:15" x14ac:dyDescent="0.25">
      <c r="A565" s="14" t="s">
        <v>778</v>
      </c>
      <c r="B565">
        <v>8.9700000000000002E-2</v>
      </c>
      <c r="C565">
        <v>0.1077</v>
      </c>
      <c r="D565">
        <v>1033.5</v>
      </c>
      <c r="E565">
        <v>1.212</v>
      </c>
      <c r="F565">
        <v>2</v>
      </c>
      <c r="G565" s="14" t="s">
        <v>224</v>
      </c>
      <c r="H565">
        <v>0.1515</v>
      </c>
      <c r="I565">
        <v>18100</v>
      </c>
      <c r="J565">
        <v>0.86729999999999996</v>
      </c>
      <c r="K565">
        <v>21</v>
      </c>
      <c r="L565">
        <v>1164</v>
      </c>
      <c r="M565">
        <v>0.10100000000000001</v>
      </c>
      <c r="N565">
        <v>1</v>
      </c>
      <c r="O565">
        <v>0</v>
      </c>
    </row>
    <row r="566" spans="1:15" x14ac:dyDescent="0.25">
      <c r="A566" s="14" t="s">
        <v>726</v>
      </c>
      <c r="B566">
        <v>0.1125</v>
      </c>
      <c r="C566">
        <v>0.13489999999999999</v>
      </c>
      <c r="D566">
        <v>795</v>
      </c>
      <c r="E566">
        <v>1.1399999999999999</v>
      </c>
      <c r="F566">
        <v>2</v>
      </c>
      <c r="G566" s="14" t="s">
        <v>245</v>
      </c>
      <c r="H566">
        <v>0.1628</v>
      </c>
      <c r="I566">
        <v>34300</v>
      </c>
      <c r="J566">
        <v>0.76680000000000004</v>
      </c>
      <c r="K566">
        <v>18</v>
      </c>
      <c r="L566">
        <v>1235</v>
      </c>
      <c r="M566">
        <v>9.7699999999999995E-2</v>
      </c>
      <c r="N566">
        <v>1</v>
      </c>
      <c r="O566">
        <v>0</v>
      </c>
    </row>
    <row r="567" spans="1:15" x14ac:dyDescent="0.25">
      <c r="A567" s="14" t="s">
        <v>780</v>
      </c>
      <c r="B567">
        <v>8.9599999999999999E-2</v>
      </c>
      <c r="C567">
        <v>0.1069</v>
      </c>
      <c r="D567">
        <v>1033.5</v>
      </c>
      <c r="E567">
        <v>1.1020000000000001</v>
      </c>
      <c r="F567">
        <v>2</v>
      </c>
      <c r="G567" s="14" t="s">
        <v>228</v>
      </c>
      <c r="H567">
        <v>0.1797</v>
      </c>
      <c r="I567">
        <v>18100</v>
      </c>
      <c r="J567">
        <v>0.86729999999999996</v>
      </c>
      <c r="K567">
        <v>14</v>
      </c>
      <c r="L567">
        <v>1165</v>
      </c>
      <c r="M567">
        <v>0.10100000000000001</v>
      </c>
      <c r="N567">
        <v>1</v>
      </c>
      <c r="O567">
        <v>0</v>
      </c>
    </row>
    <row r="568" spans="1:15" x14ac:dyDescent="0.25">
      <c r="A568" s="14" t="s">
        <v>874</v>
      </c>
      <c r="B568">
        <v>0.106</v>
      </c>
      <c r="C568">
        <v>0.126</v>
      </c>
      <c r="D568">
        <v>900</v>
      </c>
      <c r="E568">
        <v>1.0920000000000001</v>
      </c>
      <c r="F568">
        <v>4</v>
      </c>
      <c r="G568" s="14" t="s">
        <v>833</v>
      </c>
      <c r="H568">
        <v>0.156</v>
      </c>
      <c r="I568">
        <v>15400</v>
      </c>
      <c r="J568">
        <v>0.70720000000000005</v>
      </c>
      <c r="K568">
        <v>18</v>
      </c>
      <c r="L568">
        <v>845.2</v>
      </c>
      <c r="M568">
        <v>9999</v>
      </c>
      <c r="N568">
        <v>1</v>
      </c>
      <c r="O568">
        <v>0</v>
      </c>
    </row>
    <row r="569" spans="1:15" x14ac:dyDescent="0.25">
      <c r="A569" s="14" t="s">
        <v>897</v>
      </c>
      <c r="B569">
        <v>0.12</v>
      </c>
      <c r="C569">
        <v>0.14199999999999999</v>
      </c>
      <c r="D569">
        <v>795</v>
      </c>
      <c r="E569">
        <v>1.026</v>
      </c>
      <c r="F569">
        <v>4</v>
      </c>
      <c r="G569" s="14" t="s">
        <v>833</v>
      </c>
      <c r="H569">
        <v>0.14660000000000001</v>
      </c>
      <c r="I569">
        <v>13900</v>
      </c>
      <c r="J569">
        <v>0.62450000000000006</v>
      </c>
      <c r="K569">
        <v>18</v>
      </c>
      <c r="L569">
        <v>746.4</v>
      </c>
      <c r="M569">
        <v>9999</v>
      </c>
      <c r="N569">
        <v>1</v>
      </c>
      <c r="O569">
        <v>0</v>
      </c>
    </row>
    <row r="570" spans="1:15" x14ac:dyDescent="0.25">
      <c r="A570" s="14" t="s">
        <v>895</v>
      </c>
      <c r="B570">
        <v>0.109</v>
      </c>
      <c r="C570">
        <v>0.13</v>
      </c>
      <c r="D570">
        <v>874.5</v>
      </c>
      <c r="E570">
        <v>1.077</v>
      </c>
      <c r="F570">
        <v>4</v>
      </c>
      <c r="G570" s="14" t="s">
        <v>833</v>
      </c>
      <c r="H570">
        <v>0.15379999999999999</v>
      </c>
      <c r="I570">
        <v>15000</v>
      </c>
      <c r="J570">
        <v>0.68740000000000001</v>
      </c>
      <c r="K570">
        <v>18</v>
      </c>
      <c r="L570">
        <v>821</v>
      </c>
      <c r="M570">
        <v>9999</v>
      </c>
      <c r="N570">
        <v>1</v>
      </c>
      <c r="O570">
        <v>0</v>
      </c>
    </row>
    <row r="571" spans="1:15" x14ac:dyDescent="0.25">
      <c r="A571" s="14" t="s">
        <v>873</v>
      </c>
      <c r="B571">
        <v>7.3099999999999998E-2</v>
      </c>
      <c r="C571">
        <v>8.6099999999999996E-2</v>
      </c>
      <c r="D571">
        <v>1351.5</v>
      </c>
      <c r="E571">
        <v>1.34</v>
      </c>
      <c r="F571">
        <v>4</v>
      </c>
      <c r="G571" s="14" t="s">
        <v>820</v>
      </c>
      <c r="H571">
        <v>0.1489</v>
      </c>
      <c r="I571">
        <v>23400</v>
      </c>
      <c r="J571">
        <v>1.0620000000000001</v>
      </c>
      <c r="K571">
        <v>24</v>
      </c>
      <c r="L571">
        <v>1269</v>
      </c>
      <c r="M571">
        <v>9999</v>
      </c>
      <c r="N571">
        <v>1</v>
      </c>
      <c r="O571">
        <v>0</v>
      </c>
    </row>
    <row r="572" spans="1:15" x14ac:dyDescent="0.25">
      <c r="A572" s="14" t="s">
        <v>863</v>
      </c>
      <c r="B572">
        <v>0.1007</v>
      </c>
      <c r="C572">
        <v>0.1195</v>
      </c>
      <c r="D572">
        <v>954</v>
      </c>
      <c r="E572">
        <v>1.298</v>
      </c>
      <c r="F572">
        <v>4</v>
      </c>
      <c r="G572" s="14" t="s">
        <v>814</v>
      </c>
      <c r="H572">
        <v>0.15840000000000001</v>
      </c>
      <c r="I572">
        <v>16700</v>
      </c>
      <c r="J572">
        <v>0.74919999999999998</v>
      </c>
      <c r="K572">
        <v>12</v>
      </c>
      <c r="L572">
        <v>894.6</v>
      </c>
      <c r="M572">
        <v>9999</v>
      </c>
      <c r="N572">
        <v>1</v>
      </c>
      <c r="O572">
        <v>0</v>
      </c>
    </row>
    <row r="573" spans="1:15" x14ac:dyDescent="0.25">
      <c r="A573" s="14" t="s">
        <v>909</v>
      </c>
      <c r="B573">
        <v>0.3508</v>
      </c>
      <c r="C573">
        <v>0.4199</v>
      </c>
      <c r="D573">
        <v>266.2</v>
      </c>
      <c r="E573">
        <v>0.67800000000000005</v>
      </c>
      <c r="F573">
        <v>4</v>
      </c>
      <c r="G573" s="14" t="s">
        <v>822</v>
      </c>
      <c r="H573">
        <v>0.13789999999999999</v>
      </c>
      <c r="I573">
        <v>5020</v>
      </c>
      <c r="J573">
        <v>0.20899999999999999</v>
      </c>
      <c r="K573">
        <v>6</v>
      </c>
      <c r="L573">
        <v>249.8</v>
      </c>
      <c r="M573">
        <v>9999</v>
      </c>
      <c r="N573">
        <v>1</v>
      </c>
      <c r="O573">
        <v>0</v>
      </c>
    </row>
    <row r="574" spans="1:15" x14ac:dyDescent="0.25">
      <c r="A574" s="14" t="s">
        <v>856</v>
      </c>
      <c r="B574">
        <v>6.9500000000000006E-2</v>
      </c>
      <c r="C574">
        <v>8.1699999999999995E-2</v>
      </c>
      <c r="D574">
        <v>1431</v>
      </c>
      <c r="E574">
        <v>1.379</v>
      </c>
      <c r="F574">
        <v>4</v>
      </c>
      <c r="G574" s="14" t="s">
        <v>820</v>
      </c>
      <c r="H574">
        <v>0.1532</v>
      </c>
      <c r="I574">
        <v>24300</v>
      </c>
      <c r="J574">
        <v>1.1240000000000001</v>
      </c>
      <c r="K574">
        <v>24</v>
      </c>
      <c r="L574">
        <v>1344</v>
      </c>
      <c r="M574">
        <v>9999</v>
      </c>
      <c r="N574">
        <v>1</v>
      </c>
      <c r="O574">
        <v>0</v>
      </c>
    </row>
    <row r="575" spans="1:15" x14ac:dyDescent="0.25">
      <c r="A575" s="14" t="s">
        <v>908</v>
      </c>
      <c r="B575">
        <v>3.5700000000000003E-2</v>
      </c>
      <c r="C575">
        <v>4.02E-2</v>
      </c>
      <c r="D575">
        <v>3500</v>
      </c>
      <c r="E575">
        <v>2.1579999999999999</v>
      </c>
      <c r="F575">
        <v>4</v>
      </c>
      <c r="G575" s="14" t="s">
        <v>858</v>
      </c>
      <c r="H575">
        <v>0.16600000000000001</v>
      </c>
      <c r="I575">
        <v>58700</v>
      </c>
      <c r="J575">
        <v>2.7490000000000001</v>
      </c>
      <c r="K575">
        <v>36</v>
      </c>
      <c r="L575">
        <v>3350</v>
      </c>
      <c r="M575">
        <v>9999</v>
      </c>
      <c r="N575">
        <v>1</v>
      </c>
      <c r="O575">
        <v>0</v>
      </c>
    </row>
    <row r="576" spans="1:15" x14ac:dyDescent="0.25">
      <c r="A576" s="14" t="s">
        <v>826</v>
      </c>
      <c r="B576">
        <v>0.109</v>
      </c>
      <c r="C576">
        <v>0.13</v>
      </c>
      <c r="D576">
        <v>874.5</v>
      </c>
      <c r="E576">
        <v>1.0780000000000001</v>
      </c>
      <c r="F576">
        <v>4</v>
      </c>
      <c r="G576" s="14" t="s">
        <v>820</v>
      </c>
      <c r="H576">
        <v>0.1198</v>
      </c>
      <c r="I576">
        <v>15800</v>
      </c>
      <c r="J576">
        <v>0.68759999999999999</v>
      </c>
      <c r="K576">
        <v>24</v>
      </c>
      <c r="L576">
        <v>821</v>
      </c>
      <c r="M576">
        <v>9999</v>
      </c>
      <c r="N576">
        <v>1</v>
      </c>
      <c r="O576">
        <v>0</v>
      </c>
    </row>
    <row r="577" spans="1:15" x14ac:dyDescent="0.25">
      <c r="A577" s="14" t="s">
        <v>900</v>
      </c>
      <c r="B577">
        <v>0.26700000000000002</v>
      </c>
      <c r="C577">
        <v>0.32</v>
      </c>
      <c r="D577">
        <v>350</v>
      </c>
      <c r="E577">
        <v>0.67900000000000005</v>
      </c>
      <c r="F577">
        <v>4</v>
      </c>
      <c r="G577" s="14" t="s">
        <v>814</v>
      </c>
      <c r="H577">
        <v>0.13569999999999999</v>
      </c>
      <c r="I577">
        <v>6390</v>
      </c>
      <c r="J577">
        <v>0.27479999999999999</v>
      </c>
      <c r="K577">
        <v>12</v>
      </c>
      <c r="L577">
        <v>328.4</v>
      </c>
      <c r="M577">
        <v>9999</v>
      </c>
      <c r="N577">
        <v>1</v>
      </c>
      <c r="O577">
        <v>0</v>
      </c>
    </row>
    <row r="578" spans="1:15" x14ac:dyDescent="0.25">
      <c r="A578" s="14" t="s">
        <v>889</v>
      </c>
      <c r="B578">
        <v>0.16900000000000001</v>
      </c>
      <c r="C578">
        <v>0.20200000000000001</v>
      </c>
      <c r="D578">
        <v>556.5</v>
      </c>
      <c r="E578">
        <v>0.85499999999999998</v>
      </c>
      <c r="F578">
        <v>4</v>
      </c>
      <c r="G578" s="14" t="s">
        <v>814</v>
      </c>
      <c r="H578">
        <v>0.1711</v>
      </c>
      <c r="I578">
        <v>9750</v>
      </c>
      <c r="J578">
        <v>0.43690000000000001</v>
      </c>
      <c r="K578">
        <v>12</v>
      </c>
      <c r="L578">
        <v>522.1</v>
      </c>
      <c r="M578">
        <v>9999</v>
      </c>
      <c r="N578">
        <v>1</v>
      </c>
      <c r="O578">
        <v>0</v>
      </c>
    </row>
    <row r="579" spans="1:15" x14ac:dyDescent="0.25">
      <c r="A579" s="14" t="s">
        <v>852</v>
      </c>
      <c r="B579">
        <v>0.26540000000000002</v>
      </c>
      <c r="C579">
        <v>0.27039999999999997</v>
      </c>
      <c r="D579">
        <v>407.53</v>
      </c>
      <c r="E579">
        <v>0.745</v>
      </c>
      <c r="F579">
        <v>4</v>
      </c>
      <c r="G579" s="14" t="s">
        <v>814</v>
      </c>
      <c r="H579">
        <v>0.14879999999999999</v>
      </c>
      <c r="I579">
        <v>7479</v>
      </c>
      <c r="J579">
        <v>0.33139999999999997</v>
      </c>
      <c r="K579">
        <v>12</v>
      </c>
      <c r="L579">
        <v>395.5</v>
      </c>
      <c r="M579">
        <v>9999</v>
      </c>
      <c r="N579">
        <v>1</v>
      </c>
      <c r="O579">
        <v>0</v>
      </c>
    </row>
    <row r="580" spans="1:15" x14ac:dyDescent="0.25">
      <c r="A580" s="14" t="s">
        <v>849</v>
      </c>
      <c r="B580">
        <v>9.0399999999999994E-2</v>
      </c>
      <c r="C580">
        <v>4.4900000000000002E-2</v>
      </c>
      <c r="D580">
        <v>1187.27</v>
      </c>
      <c r="E580">
        <v>1.2809999999999999</v>
      </c>
      <c r="F580">
        <v>4</v>
      </c>
      <c r="G580" s="14" t="s">
        <v>833</v>
      </c>
      <c r="H580">
        <v>0.18310000000000001</v>
      </c>
      <c r="I580">
        <v>20320</v>
      </c>
      <c r="J580">
        <v>0.97309999999999997</v>
      </c>
      <c r="K580">
        <v>18</v>
      </c>
      <c r="L580">
        <v>1165.4000000000001</v>
      </c>
      <c r="M580">
        <v>9999</v>
      </c>
      <c r="N580">
        <v>1</v>
      </c>
      <c r="O580">
        <v>0</v>
      </c>
    </row>
    <row r="581" spans="1:15" x14ac:dyDescent="0.25">
      <c r="A581" s="14" t="s">
        <v>898</v>
      </c>
      <c r="B581">
        <v>0.7</v>
      </c>
      <c r="C581">
        <v>0.83799999999999997</v>
      </c>
      <c r="D581">
        <v>133.1</v>
      </c>
      <c r="E581">
        <v>0.41399999999999998</v>
      </c>
      <c r="F581">
        <v>4</v>
      </c>
      <c r="G581" s="14" t="s">
        <v>822</v>
      </c>
      <c r="H581">
        <v>0.13789999999999999</v>
      </c>
      <c r="I581">
        <v>2510</v>
      </c>
      <c r="J581">
        <v>0.1045</v>
      </c>
      <c r="K581">
        <v>6</v>
      </c>
      <c r="L581">
        <v>124.9</v>
      </c>
      <c r="M581">
        <v>9999</v>
      </c>
      <c r="N581">
        <v>1</v>
      </c>
      <c r="O581">
        <v>0</v>
      </c>
    </row>
    <row r="582" spans="1:15" x14ac:dyDescent="0.25">
      <c r="A582" s="14" t="s">
        <v>876</v>
      </c>
      <c r="B582">
        <v>6.3399999999999998E-2</v>
      </c>
      <c r="C582">
        <v>7.4300000000000005E-2</v>
      </c>
      <c r="D582">
        <v>1590</v>
      </c>
      <c r="E582">
        <v>1.454</v>
      </c>
      <c r="F582">
        <v>4</v>
      </c>
      <c r="G582" s="14" t="s">
        <v>820</v>
      </c>
      <c r="H582">
        <v>0.1615</v>
      </c>
      <c r="I582">
        <v>27000</v>
      </c>
      <c r="J582">
        <v>1.25</v>
      </c>
      <c r="K582">
        <v>24</v>
      </c>
      <c r="L582">
        <v>1493</v>
      </c>
      <c r="M582">
        <v>9999</v>
      </c>
      <c r="N582">
        <v>1</v>
      </c>
      <c r="O582">
        <v>0</v>
      </c>
    </row>
    <row r="583" spans="1:15" x14ac:dyDescent="0.25">
      <c r="A583" s="14" t="s">
        <v>841</v>
      </c>
      <c r="B583">
        <v>0.17560000000000001</v>
      </c>
      <c r="C583">
        <v>0.1867</v>
      </c>
      <c r="D583">
        <v>614.54999999999995</v>
      </c>
      <c r="E583">
        <v>0.91500000000000004</v>
      </c>
      <c r="F583">
        <v>4</v>
      </c>
      <c r="G583" s="14" t="s">
        <v>814</v>
      </c>
      <c r="H583">
        <v>0.18310000000000001</v>
      </c>
      <c r="I583">
        <v>10901</v>
      </c>
      <c r="J583">
        <v>0.49969999999999998</v>
      </c>
      <c r="K583">
        <v>12</v>
      </c>
      <c r="L583">
        <v>596.29999999999995</v>
      </c>
      <c r="M583">
        <v>9999</v>
      </c>
      <c r="N583">
        <v>1</v>
      </c>
      <c r="O583">
        <v>0</v>
      </c>
    </row>
    <row r="584" spans="1:15" x14ac:dyDescent="0.25">
      <c r="A584" s="14" t="s">
        <v>853</v>
      </c>
      <c r="B584">
        <v>0.13619999999999999</v>
      </c>
      <c r="C584">
        <v>0.13650000000000001</v>
      </c>
      <c r="D584">
        <v>787.43</v>
      </c>
      <c r="E584">
        <v>1.0429999999999999</v>
      </c>
      <c r="F584">
        <v>4</v>
      </c>
      <c r="G584" s="14" t="s">
        <v>833</v>
      </c>
      <c r="H584">
        <v>0.14879999999999999</v>
      </c>
      <c r="I584">
        <v>13920</v>
      </c>
      <c r="J584">
        <v>0.64529999999999998</v>
      </c>
      <c r="K584">
        <v>18</v>
      </c>
      <c r="L584">
        <v>772.6</v>
      </c>
      <c r="M584">
        <v>9999</v>
      </c>
      <c r="N584">
        <v>1</v>
      </c>
      <c r="O584">
        <v>0</v>
      </c>
    </row>
    <row r="585" spans="1:15" x14ac:dyDescent="0.25">
      <c r="A585" s="14" t="s">
        <v>838</v>
      </c>
      <c r="B585">
        <v>0.70220000000000005</v>
      </c>
      <c r="C585">
        <v>0.84109999999999996</v>
      </c>
      <c r="D585">
        <v>132.69999999999999</v>
      </c>
      <c r="E585">
        <v>0.47799999999999998</v>
      </c>
      <c r="F585">
        <v>4</v>
      </c>
      <c r="G585" s="14" t="s">
        <v>822</v>
      </c>
      <c r="H585">
        <v>9.74E-2</v>
      </c>
      <c r="I585">
        <v>2700</v>
      </c>
      <c r="J585">
        <v>0.1042</v>
      </c>
      <c r="K585">
        <v>6</v>
      </c>
      <c r="L585">
        <v>124.5</v>
      </c>
      <c r="M585">
        <v>9999</v>
      </c>
      <c r="N585">
        <v>1</v>
      </c>
      <c r="O585">
        <v>0</v>
      </c>
    </row>
    <row r="586" spans="1:15" x14ac:dyDescent="0.25">
      <c r="A586" s="14" t="s">
        <v>877</v>
      </c>
      <c r="B586">
        <v>8.72E-2</v>
      </c>
      <c r="C586">
        <v>0.1032</v>
      </c>
      <c r="D586">
        <v>1113</v>
      </c>
      <c r="E586">
        <v>1.401</v>
      </c>
      <c r="F586">
        <v>4</v>
      </c>
      <c r="G586" s="14" t="s">
        <v>814</v>
      </c>
      <c r="H586">
        <v>0.1711</v>
      </c>
      <c r="I586">
        <v>19500</v>
      </c>
      <c r="J586">
        <v>0.87419999999999998</v>
      </c>
      <c r="K586">
        <v>12</v>
      </c>
      <c r="L586">
        <v>1043.8</v>
      </c>
      <c r="M586">
        <v>9999</v>
      </c>
      <c r="N586">
        <v>1</v>
      </c>
      <c r="O586">
        <v>0</v>
      </c>
    </row>
    <row r="587" spans="1:15" x14ac:dyDescent="0.25">
      <c r="A587" s="14" t="s">
        <v>824</v>
      </c>
      <c r="B587">
        <v>0.23499999999999999</v>
      </c>
      <c r="C587">
        <v>0.28199999999999997</v>
      </c>
      <c r="D587">
        <v>397.5</v>
      </c>
      <c r="E587">
        <v>0.72299999999999998</v>
      </c>
      <c r="F587">
        <v>4</v>
      </c>
      <c r="G587" s="14" t="s">
        <v>814</v>
      </c>
      <c r="H587">
        <v>0.1447</v>
      </c>
      <c r="I587">
        <v>7110</v>
      </c>
      <c r="J587">
        <v>0.31240000000000001</v>
      </c>
      <c r="K587">
        <v>12</v>
      </c>
      <c r="L587">
        <v>373.4</v>
      </c>
      <c r="M587">
        <v>9999</v>
      </c>
      <c r="N587">
        <v>1</v>
      </c>
      <c r="O587">
        <v>0</v>
      </c>
    </row>
    <row r="588" spans="1:15" x14ac:dyDescent="0.25">
      <c r="A588" s="14" t="s">
        <v>825</v>
      </c>
      <c r="B588">
        <v>0.1197</v>
      </c>
      <c r="C588">
        <v>0.14249999999999999</v>
      </c>
      <c r="D588">
        <v>795</v>
      </c>
      <c r="E588">
        <v>1.1850000000000001</v>
      </c>
      <c r="F588">
        <v>4</v>
      </c>
      <c r="G588" s="14" t="s">
        <v>814</v>
      </c>
      <c r="H588">
        <v>0.1447</v>
      </c>
      <c r="I588">
        <v>14200</v>
      </c>
      <c r="J588">
        <v>0.62439999999999996</v>
      </c>
      <c r="K588">
        <v>12</v>
      </c>
      <c r="L588">
        <v>746.5</v>
      </c>
      <c r="M588">
        <v>9999</v>
      </c>
      <c r="N588">
        <v>1</v>
      </c>
      <c r="O588">
        <v>0</v>
      </c>
    </row>
    <row r="589" spans="1:15" x14ac:dyDescent="0.25">
      <c r="A589" s="14" t="s">
        <v>864</v>
      </c>
      <c r="B589">
        <v>0.19700000000000001</v>
      </c>
      <c r="C589">
        <v>0.23499999999999999</v>
      </c>
      <c r="D589">
        <v>477</v>
      </c>
      <c r="E589">
        <v>0.79300000000000004</v>
      </c>
      <c r="F589">
        <v>4</v>
      </c>
      <c r="G589" s="14" t="s">
        <v>814</v>
      </c>
      <c r="H589">
        <v>0.15840000000000001</v>
      </c>
      <c r="I589">
        <v>8360</v>
      </c>
      <c r="J589">
        <v>0.37440000000000001</v>
      </c>
      <c r="K589">
        <v>12</v>
      </c>
      <c r="L589">
        <v>447.5</v>
      </c>
      <c r="M589">
        <v>9999</v>
      </c>
      <c r="N589">
        <v>1</v>
      </c>
      <c r="O589">
        <v>0</v>
      </c>
    </row>
    <row r="590" spans="1:15" x14ac:dyDescent="0.25">
      <c r="A590" s="14" t="s">
        <v>862</v>
      </c>
      <c r="B590">
        <v>5.2499999999999998E-2</v>
      </c>
      <c r="C590">
        <v>6.0900000000000003E-2</v>
      </c>
      <c r="D590">
        <v>2000</v>
      </c>
      <c r="E590">
        <v>1.631</v>
      </c>
      <c r="F590">
        <v>4</v>
      </c>
      <c r="G590" s="14" t="s">
        <v>818</v>
      </c>
      <c r="H590">
        <v>0.1482</v>
      </c>
      <c r="I590">
        <v>34200</v>
      </c>
      <c r="J590">
        <v>1.57</v>
      </c>
      <c r="K590">
        <v>30</v>
      </c>
      <c r="L590">
        <v>1876</v>
      </c>
      <c r="M590">
        <v>9999</v>
      </c>
      <c r="N590">
        <v>1</v>
      </c>
      <c r="O590">
        <v>0</v>
      </c>
    </row>
    <row r="591" spans="1:15" x14ac:dyDescent="0.25">
      <c r="A591" s="14" t="s">
        <v>819</v>
      </c>
      <c r="B591">
        <v>9.64E-2</v>
      </c>
      <c r="C591">
        <v>0.114</v>
      </c>
      <c r="D591">
        <v>1000</v>
      </c>
      <c r="E591">
        <v>1.1519999999999999</v>
      </c>
      <c r="F591">
        <v>4</v>
      </c>
      <c r="G591" s="14" t="s">
        <v>820</v>
      </c>
      <c r="H591">
        <v>0.128</v>
      </c>
      <c r="I591">
        <v>17700</v>
      </c>
      <c r="J591">
        <v>0.78490000000000004</v>
      </c>
      <c r="K591">
        <v>24</v>
      </c>
      <c r="L591">
        <v>938.2</v>
      </c>
      <c r="M591">
        <v>9999</v>
      </c>
      <c r="N591">
        <v>1</v>
      </c>
      <c r="O591">
        <v>0</v>
      </c>
    </row>
    <row r="592" spans="1:15" x14ac:dyDescent="0.25">
      <c r="A592" s="14" t="s">
        <v>854</v>
      </c>
      <c r="B592">
        <v>0.127</v>
      </c>
      <c r="C592">
        <v>0.151</v>
      </c>
      <c r="D592">
        <v>750</v>
      </c>
      <c r="E592">
        <v>0.998</v>
      </c>
      <c r="F592">
        <v>4</v>
      </c>
      <c r="G592" s="14" t="s">
        <v>820</v>
      </c>
      <c r="H592">
        <v>0.1109</v>
      </c>
      <c r="I592">
        <v>13500</v>
      </c>
      <c r="J592">
        <v>0.58919999999999995</v>
      </c>
      <c r="K592">
        <v>24</v>
      </c>
      <c r="L592">
        <v>704.2</v>
      </c>
      <c r="M592">
        <v>9999</v>
      </c>
      <c r="N592">
        <v>1</v>
      </c>
      <c r="O592">
        <v>0</v>
      </c>
    </row>
    <row r="593" spans="1:15" x14ac:dyDescent="0.25">
      <c r="A593" s="14" t="s">
        <v>887</v>
      </c>
      <c r="B593">
        <v>9.3299999999999994E-2</v>
      </c>
      <c r="C593">
        <v>0.111</v>
      </c>
      <c r="D593">
        <v>1033.5</v>
      </c>
      <c r="E593">
        <v>1.17</v>
      </c>
      <c r="F593">
        <v>4</v>
      </c>
      <c r="G593" s="14" t="s">
        <v>833</v>
      </c>
      <c r="H593">
        <v>0.16719999999999999</v>
      </c>
      <c r="I593">
        <v>17700</v>
      </c>
      <c r="J593">
        <v>0.81240000000000001</v>
      </c>
      <c r="K593">
        <v>18</v>
      </c>
      <c r="L593">
        <v>970.9</v>
      </c>
      <c r="M593">
        <v>9999</v>
      </c>
      <c r="N593">
        <v>1</v>
      </c>
      <c r="O593">
        <v>0</v>
      </c>
    </row>
    <row r="594" spans="1:15" x14ac:dyDescent="0.25">
      <c r="A594" s="14" t="s">
        <v>875</v>
      </c>
      <c r="B594">
        <v>0.21229999999999999</v>
      </c>
      <c r="C594">
        <v>0.2301</v>
      </c>
      <c r="D594">
        <v>505.81</v>
      </c>
      <c r="E594">
        <v>0.83</v>
      </c>
      <c r="F594">
        <v>4</v>
      </c>
      <c r="G594" s="14" t="s">
        <v>814</v>
      </c>
      <c r="H594">
        <v>0.1661</v>
      </c>
      <c r="I594">
        <v>9120</v>
      </c>
      <c r="J594">
        <v>0.41120000000000001</v>
      </c>
      <c r="K594">
        <v>12</v>
      </c>
      <c r="L594">
        <v>490.7</v>
      </c>
      <c r="M594">
        <v>9999</v>
      </c>
      <c r="N594">
        <v>1</v>
      </c>
      <c r="O594">
        <v>0</v>
      </c>
    </row>
    <row r="595" spans="1:15" x14ac:dyDescent="0.25">
      <c r="A595" s="14" t="s">
        <v>845</v>
      </c>
      <c r="B595">
        <v>0.13880000000000001</v>
      </c>
      <c r="C595">
        <v>0.14050000000000001</v>
      </c>
      <c r="D595">
        <v>789.41</v>
      </c>
      <c r="E595">
        <v>1.0349999999999999</v>
      </c>
      <c r="F595">
        <v>4</v>
      </c>
      <c r="G595" s="14" t="s">
        <v>833</v>
      </c>
      <c r="H595">
        <v>0.14760000000000001</v>
      </c>
      <c r="I595">
        <v>14140</v>
      </c>
      <c r="J595">
        <v>0.63349999999999995</v>
      </c>
      <c r="K595">
        <v>18</v>
      </c>
      <c r="L595">
        <v>759.3</v>
      </c>
      <c r="M595">
        <v>9999</v>
      </c>
      <c r="N595">
        <v>1</v>
      </c>
      <c r="O595">
        <v>0</v>
      </c>
    </row>
    <row r="596" spans="1:15" x14ac:dyDescent="0.25">
      <c r="A596" s="14" t="s">
        <v>880</v>
      </c>
      <c r="B596">
        <v>0.88270000000000004</v>
      </c>
      <c r="C596">
        <v>0.94630000000000003</v>
      </c>
      <c r="D596">
        <v>124.33</v>
      </c>
      <c r="E596">
        <v>0.40200000000000002</v>
      </c>
      <c r="F596">
        <v>4</v>
      </c>
      <c r="G596" s="14" t="s">
        <v>822</v>
      </c>
      <c r="H596">
        <v>0.13389999999999999</v>
      </c>
      <c r="I596">
        <v>2320</v>
      </c>
      <c r="J596">
        <v>9.8699999999999996E-2</v>
      </c>
      <c r="K596">
        <v>7</v>
      </c>
      <c r="L596">
        <v>117</v>
      </c>
      <c r="M596">
        <v>9999</v>
      </c>
      <c r="N596">
        <v>1</v>
      </c>
      <c r="O596">
        <v>0</v>
      </c>
    </row>
    <row r="597" spans="1:15" x14ac:dyDescent="0.25">
      <c r="A597" s="14" t="s">
        <v>844</v>
      </c>
      <c r="B597">
        <v>2.2320000000000002</v>
      </c>
      <c r="C597">
        <v>2.6739999999999999</v>
      </c>
      <c r="D597">
        <v>41.74</v>
      </c>
      <c r="E597">
        <v>0.23200000000000001</v>
      </c>
      <c r="F597">
        <v>4</v>
      </c>
      <c r="G597" s="14" t="s">
        <v>822</v>
      </c>
      <c r="H597">
        <v>7.7200000000000005E-2</v>
      </c>
      <c r="I597">
        <v>881</v>
      </c>
      <c r="J597">
        <v>3.2800000000000003E-2</v>
      </c>
      <c r="K597">
        <v>7</v>
      </c>
      <c r="L597">
        <v>39.200000000000003</v>
      </c>
      <c r="M597">
        <v>9999</v>
      </c>
      <c r="N597">
        <v>1</v>
      </c>
      <c r="O597">
        <v>0</v>
      </c>
    </row>
    <row r="598" spans="1:15" x14ac:dyDescent="0.25">
      <c r="A598" s="14" t="s">
        <v>848</v>
      </c>
      <c r="B598">
        <v>1.1153</v>
      </c>
      <c r="C598">
        <v>1.2257</v>
      </c>
      <c r="D598">
        <v>83.5</v>
      </c>
      <c r="E598">
        <v>0.38</v>
      </c>
      <c r="F598">
        <v>4</v>
      </c>
      <c r="G598" s="14" t="s">
        <v>822</v>
      </c>
      <c r="H598">
        <v>7.7200000000000005E-2</v>
      </c>
      <c r="I598">
        <v>1762</v>
      </c>
      <c r="J598">
        <v>6.5600000000000006E-2</v>
      </c>
      <c r="K598">
        <v>6</v>
      </c>
      <c r="L598">
        <v>78.3</v>
      </c>
      <c r="M598">
        <v>9999</v>
      </c>
      <c r="N598">
        <v>1</v>
      </c>
      <c r="O598">
        <v>0</v>
      </c>
    </row>
    <row r="599" spans="1:15" x14ac:dyDescent="0.25">
      <c r="A599" s="14" t="s">
        <v>866</v>
      </c>
      <c r="B599">
        <v>0.21629999999999999</v>
      </c>
      <c r="C599">
        <v>0.21729999999999999</v>
      </c>
      <c r="D599">
        <v>505.22</v>
      </c>
      <c r="E599">
        <v>0.82699999999999996</v>
      </c>
      <c r="F599">
        <v>4</v>
      </c>
      <c r="G599" s="14" t="s">
        <v>833</v>
      </c>
      <c r="H599">
        <v>0.1181</v>
      </c>
      <c r="I599">
        <v>9397.0130090000002</v>
      </c>
      <c r="J599">
        <v>0.40529999999999999</v>
      </c>
      <c r="K599">
        <v>37</v>
      </c>
      <c r="L599">
        <v>484.49040000000002</v>
      </c>
      <c r="M599">
        <v>9999</v>
      </c>
      <c r="N599">
        <v>1</v>
      </c>
      <c r="O599">
        <v>0</v>
      </c>
    </row>
    <row r="600" spans="1:15" x14ac:dyDescent="0.25">
      <c r="A600" s="14" t="s">
        <v>865</v>
      </c>
      <c r="B600">
        <v>0.10730000000000001</v>
      </c>
      <c r="C600">
        <v>9.7199999999999995E-2</v>
      </c>
      <c r="D600">
        <v>1000.97</v>
      </c>
      <c r="E600">
        <v>1.1759999999999999</v>
      </c>
      <c r="F600">
        <v>4</v>
      </c>
      <c r="G600" s="14" t="s">
        <v>833</v>
      </c>
      <c r="H600">
        <v>0.1681</v>
      </c>
      <c r="I600">
        <v>17301</v>
      </c>
      <c r="J600">
        <v>0.82030000000000003</v>
      </c>
      <c r="K600">
        <v>18</v>
      </c>
      <c r="L600">
        <v>982.3</v>
      </c>
      <c r="M600">
        <v>9999</v>
      </c>
      <c r="N600">
        <v>1</v>
      </c>
      <c r="O600">
        <v>0</v>
      </c>
    </row>
    <row r="601" spans="1:15" x14ac:dyDescent="0.25">
      <c r="A601" s="14" t="s">
        <v>879</v>
      </c>
      <c r="B601">
        <v>0.106</v>
      </c>
      <c r="C601">
        <v>0.126</v>
      </c>
      <c r="D601">
        <v>900</v>
      </c>
      <c r="E601">
        <v>1.0940000000000001</v>
      </c>
      <c r="F601">
        <v>4</v>
      </c>
      <c r="G601" s="14" t="s">
        <v>820</v>
      </c>
      <c r="H601">
        <v>0.1215</v>
      </c>
      <c r="I601">
        <v>15900</v>
      </c>
      <c r="J601">
        <v>0.70720000000000005</v>
      </c>
      <c r="K601">
        <v>24</v>
      </c>
      <c r="L601">
        <v>845.3</v>
      </c>
      <c r="M601">
        <v>9999</v>
      </c>
      <c r="N601">
        <v>1</v>
      </c>
      <c r="O601">
        <v>0</v>
      </c>
    </row>
    <row r="602" spans="1:15" x14ac:dyDescent="0.25">
      <c r="A602" s="14" t="s">
        <v>883</v>
      </c>
      <c r="B602">
        <v>0.373</v>
      </c>
      <c r="C602">
        <v>0.44700000000000001</v>
      </c>
      <c r="D602">
        <v>250</v>
      </c>
      <c r="E602">
        <v>0.56699999999999995</v>
      </c>
      <c r="F602">
        <v>4</v>
      </c>
      <c r="G602" s="14" t="s">
        <v>822</v>
      </c>
      <c r="H602">
        <v>0.189</v>
      </c>
      <c r="I602">
        <v>4520</v>
      </c>
      <c r="J602">
        <v>0.19639999999999999</v>
      </c>
      <c r="K602">
        <v>6</v>
      </c>
      <c r="L602">
        <v>234.7</v>
      </c>
      <c r="M602">
        <v>9999</v>
      </c>
      <c r="N602">
        <v>1</v>
      </c>
      <c r="O602">
        <v>0</v>
      </c>
    </row>
    <row r="603" spans="1:15" x14ac:dyDescent="0.25">
      <c r="A603" s="14" t="s">
        <v>888</v>
      </c>
      <c r="B603">
        <v>0.19700000000000001</v>
      </c>
      <c r="C603">
        <v>0.23499999999999999</v>
      </c>
      <c r="D603">
        <v>477</v>
      </c>
      <c r="E603">
        <v>0.79500000000000004</v>
      </c>
      <c r="F603">
        <v>4</v>
      </c>
      <c r="G603" s="14" t="s">
        <v>833</v>
      </c>
      <c r="H603">
        <v>0.1135</v>
      </c>
      <c r="I603">
        <v>8690</v>
      </c>
      <c r="J603">
        <v>0.37430000000000002</v>
      </c>
      <c r="K603">
        <v>18</v>
      </c>
      <c r="L603">
        <v>447.4</v>
      </c>
      <c r="M603">
        <v>9999</v>
      </c>
      <c r="N603">
        <v>1</v>
      </c>
      <c r="O603">
        <v>0</v>
      </c>
    </row>
    <row r="604" spans="1:15" x14ac:dyDescent="0.25">
      <c r="A604" s="14" t="s">
        <v>817</v>
      </c>
      <c r="B604">
        <v>3.9300000000000002E-2</v>
      </c>
      <c r="C604">
        <v>4.3900000000000002E-2</v>
      </c>
      <c r="D604">
        <v>2782.66</v>
      </c>
      <c r="E604">
        <v>1.9490000000000001</v>
      </c>
      <c r="F604">
        <v>4</v>
      </c>
      <c r="G604" s="14" t="s">
        <v>818</v>
      </c>
      <c r="H604">
        <v>0.1772</v>
      </c>
      <c r="I604">
        <v>46535.447200000002</v>
      </c>
      <c r="J604">
        <v>2.2429000000000001</v>
      </c>
      <c r="K604">
        <v>91</v>
      </c>
      <c r="L604">
        <v>2694.5997000000002</v>
      </c>
      <c r="M604">
        <v>9999</v>
      </c>
      <c r="N604">
        <v>1</v>
      </c>
      <c r="O604">
        <v>0</v>
      </c>
    </row>
    <row r="605" spans="1:15" x14ac:dyDescent="0.25">
      <c r="A605" s="14" t="s">
        <v>891</v>
      </c>
      <c r="B605">
        <v>0.35</v>
      </c>
      <c r="C605">
        <v>0.41899999999999998</v>
      </c>
      <c r="D605">
        <v>266.8</v>
      </c>
      <c r="E605">
        <v>0.58599999999999997</v>
      </c>
      <c r="F605">
        <v>4</v>
      </c>
      <c r="G605" s="14" t="s">
        <v>822</v>
      </c>
      <c r="H605">
        <v>0.1953</v>
      </c>
      <c r="I605">
        <v>4830</v>
      </c>
      <c r="J605">
        <v>0.2097</v>
      </c>
      <c r="K605">
        <v>6</v>
      </c>
      <c r="L605">
        <v>250.6</v>
      </c>
      <c r="M605">
        <v>9999</v>
      </c>
      <c r="N605">
        <v>1</v>
      </c>
      <c r="O605">
        <v>0</v>
      </c>
    </row>
    <row r="606" spans="1:15" x14ac:dyDescent="0.25">
      <c r="A606" s="14" t="s">
        <v>830</v>
      </c>
      <c r="B606">
        <v>0.10100000000000001</v>
      </c>
      <c r="C606">
        <v>0.11899999999999999</v>
      </c>
      <c r="D606">
        <v>954</v>
      </c>
      <c r="E606">
        <v>1.1259999999999999</v>
      </c>
      <c r="F606">
        <v>4</v>
      </c>
      <c r="G606" s="14" t="s">
        <v>820</v>
      </c>
      <c r="H606">
        <v>0.12509999999999999</v>
      </c>
      <c r="I606">
        <v>16900</v>
      </c>
      <c r="J606">
        <v>0.74980000000000002</v>
      </c>
      <c r="K606">
        <v>24</v>
      </c>
      <c r="L606">
        <v>896.1</v>
      </c>
      <c r="M606">
        <v>9999</v>
      </c>
      <c r="N606">
        <v>1</v>
      </c>
      <c r="O606">
        <v>0</v>
      </c>
    </row>
    <row r="607" spans="1:15" x14ac:dyDescent="0.25">
      <c r="A607" s="14" t="s">
        <v>857</v>
      </c>
      <c r="B607">
        <v>3.9199999999999999E-2</v>
      </c>
      <c r="C607">
        <v>4.4499999999999998E-2</v>
      </c>
      <c r="D607">
        <v>3000</v>
      </c>
      <c r="E607">
        <v>1.998</v>
      </c>
      <c r="F607">
        <v>4</v>
      </c>
      <c r="G607" s="14" t="s">
        <v>858</v>
      </c>
      <c r="H607">
        <v>0.1537</v>
      </c>
      <c r="I607">
        <v>50300</v>
      </c>
      <c r="J607">
        <v>2.3559999999999999</v>
      </c>
      <c r="K607">
        <v>36</v>
      </c>
      <c r="L607">
        <v>2844</v>
      </c>
      <c r="M607">
        <v>9999</v>
      </c>
      <c r="N607">
        <v>1</v>
      </c>
      <c r="O607">
        <v>0</v>
      </c>
    </row>
    <row r="608" spans="1:15" x14ac:dyDescent="0.25">
      <c r="A608" s="14" t="s">
        <v>815</v>
      </c>
      <c r="B608">
        <v>0.1406</v>
      </c>
      <c r="C608">
        <v>0.1676</v>
      </c>
      <c r="D608">
        <v>672.8</v>
      </c>
      <c r="E608">
        <v>1.0900000000000001</v>
      </c>
      <c r="F608">
        <v>4</v>
      </c>
      <c r="G608" s="14" t="s">
        <v>814</v>
      </c>
      <c r="H608">
        <v>0.1331</v>
      </c>
      <c r="I608">
        <v>12300</v>
      </c>
      <c r="J608">
        <v>0.52839999999999998</v>
      </c>
      <c r="K608">
        <v>12</v>
      </c>
      <c r="L608">
        <v>631.6</v>
      </c>
      <c r="M608">
        <v>9999</v>
      </c>
      <c r="N608">
        <v>1</v>
      </c>
      <c r="O608">
        <v>0</v>
      </c>
    </row>
    <row r="609" spans="1:15" x14ac:dyDescent="0.25">
      <c r="A609" s="14" t="s">
        <v>829</v>
      </c>
      <c r="B609">
        <v>0.1125</v>
      </c>
      <c r="C609">
        <v>0.1144</v>
      </c>
      <c r="D609">
        <v>972.95</v>
      </c>
      <c r="E609">
        <v>1.1539999999999999</v>
      </c>
      <c r="F609">
        <v>4</v>
      </c>
      <c r="G609" s="14" t="s">
        <v>820</v>
      </c>
      <c r="H609">
        <v>0.128</v>
      </c>
      <c r="I609">
        <v>16905.63106</v>
      </c>
      <c r="J609">
        <v>0.7843</v>
      </c>
      <c r="K609">
        <v>61</v>
      </c>
      <c r="L609">
        <v>940.75800000000004</v>
      </c>
      <c r="M609">
        <v>9999</v>
      </c>
      <c r="N609">
        <v>1</v>
      </c>
      <c r="O609">
        <v>0</v>
      </c>
    </row>
    <row r="610" spans="1:15" x14ac:dyDescent="0.25">
      <c r="A610" s="14" t="s">
        <v>839</v>
      </c>
      <c r="B610">
        <v>0.373</v>
      </c>
      <c r="C610">
        <v>0.44700000000000001</v>
      </c>
      <c r="D610">
        <v>250</v>
      </c>
      <c r="E610">
        <v>0.57299999999999995</v>
      </c>
      <c r="F610">
        <v>4</v>
      </c>
      <c r="G610" s="14" t="s">
        <v>814</v>
      </c>
      <c r="H610">
        <v>0.1147</v>
      </c>
      <c r="I610">
        <v>4660</v>
      </c>
      <c r="J610">
        <v>0.1963</v>
      </c>
      <c r="K610">
        <v>12</v>
      </c>
      <c r="L610">
        <v>234.6</v>
      </c>
      <c r="M610">
        <v>9999</v>
      </c>
      <c r="N610">
        <v>1</v>
      </c>
      <c r="O610">
        <v>0</v>
      </c>
    </row>
    <row r="611" spans="1:15" x14ac:dyDescent="0.25">
      <c r="A611" s="14" t="s">
        <v>840</v>
      </c>
      <c r="B611">
        <v>8.43E-2</v>
      </c>
      <c r="C611">
        <v>8.6900000000000005E-2</v>
      </c>
      <c r="D611">
        <v>1300.55</v>
      </c>
      <c r="E611">
        <v>1.331</v>
      </c>
      <c r="F611">
        <v>4</v>
      </c>
      <c r="G611" s="14" t="s">
        <v>820</v>
      </c>
      <c r="H611">
        <v>0.14760000000000001</v>
      </c>
      <c r="I611">
        <v>22099</v>
      </c>
      <c r="J611">
        <v>1.0442</v>
      </c>
      <c r="K611">
        <v>24</v>
      </c>
      <c r="L611">
        <v>1249.9000000000001</v>
      </c>
      <c r="M611">
        <v>9999</v>
      </c>
      <c r="N611">
        <v>1</v>
      </c>
      <c r="O611">
        <v>0</v>
      </c>
    </row>
    <row r="612" spans="1:15" x14ac:dyDescent="0.25">
      <c r="A612" s="14" t="s">
        <v>840</v>
      </c>
      <c r="B612">
        <v>8.43E-2</v>
      </c>
      <c r="C612">
        <v>8.6900000000000005E-2</v>
      </c>
      <c r="D612">
        <v>1300.55</v>
      </c>
      <c r="E612">
        <v>1.331</v>
      </c>
      <c r="F612">
        <v>4</v>
      </c>
      <c r="G612" s="14" t="s">
        <v>820</v>
      </c>
      <c r="H612">
        <v>0.14760000000000001</v>
      </c>
      <c r="I612">
        <v>22098.717199999999</v>
      </c>
      <c r="J612">
        <v>1.0442</v>
      </c>
      <c r="K612">
        <v>61</v>
      </c>
      <c r="L612">
        <v>1249.8642</v>
      </c>
      <c r="M612">
        <v>9999</v>
      </c>
      <c r="N612">
        <v>1</v>
      </c>
      <c r="O612">
        <v>0</v>
      </c>
    </row>
    <row r="613" spans="1:15" x14ac:dyDescent="0.25">
      <c r="A613" s="14" t="s">
        <v>835</v>
      </c>
      <c r="B613">
        <v>0.13500000000000001</v>
      </c>
      <c r="C613">
        <v>0.161</v>
      </c>
      <c r="D613">
        <v>700</v>
      </c>
      <c r="E613">
        <v>0.96199999999999997</v>
      </c>
      <c r="F613">
        <v>4</v>
      </c>
      <c r="G613" s="14" t="s">
        <v>833</v>
      </c>
      <c r="H613">
        <v>0.13750000000000001</v>
      </c>
      <c r="I613">
        <v>12500</v>
      </c>
      <c r="J613">
        <v>0.5494</v>
      </c>
      <c r="K613">
        <v>18</v>
      </c>
      <c r="L613">
        <v>656.6</v>
      </c>
      <c r="M613">
        <v>9999</v>
      </c>
      <c r="N613">
        <v>1</v>
      </c>
      <c r="O613">
        <v>0</v>
      </c>
    </row>
    <row r="614" spans="1:15" x14ac:dyDescent="0.25">
      <c r="A614" s="14" t="s">
        <v>834</v>
      </c>
      <c r="B614">
        <v>0.13200000000000001</v>
      </c>
      <c r="C614">
        <v>0.158</v>
      </c>
      <c r="D614">
        <v>715.5</v>
      </c>
      <c r="E614">
        <v>0.97399999999999998</v>
      </c>
      <c r="F614">
        <v>4</v>
      </c>
      <c r="G614" s="14" t="s">
        <v>833</v>
      </c>
      <c r="H614">
        <v>0.1391</v>
      </c>
      <c r="I614">
        <v>12800</v>
      </c>
      <c r="J614">
        <v>0.56220000000000003</v>
      </c>
      <c r="K614">
        <v>18</v>
      </c>
      <c r="L614">
        <v>672</v>
      </c>
      <c r="M614">
        <v>9999</v>
      </c>
      <c r="N614">
        <v>1</v>
      </c>
      <c r="O614">
        <v>0</v>
      </c>
    </row>
    <row r="615" spans="1:15" x14ac:dyDescent="0.25">
      <c r="A615" s="14" t="s">
        <v>869</v>
      </c>
      <c r="B615">
        <v>0.16850000000000001</v>
      </c>
      <c r="C615">
        <v>0.1706</v>
      </c>
      <c r="D615">
        <v>653.24</v>
      </c>
      <c r="E615">
        <v>0.93700000000000006</v>
      </c>
      <c r="F615">
        <v>4</v>
      </c>
      <c r="G615" s="14" t="s">
        <v>814</v>
      </c>
      <c r="H615">
        <v>0.187</v>
      </c>
      <c r="I615">
        <v>11442.77421</v>
      </c>
      <c r="J615">
        <v>0.52190000000000003</v>
      </c>
      <c r="K615">
        <v>19</v>
      </c>
      <c r="L615">
        <v>622.24419999999998</v>
      </c>
      <c r="M615">
        <v>9999</v>
      </c>
      <c r="N615">
        <v>1</v>
      </c>
      <c r="O615">
        <v>0</v>
      </c>
    </row>
    <row r="616" spans="1:15" x14ac:dyDescent="0.25">
      <c r="A616" s="14" t="s">
        <v>843</v>
      </c>
      <c r="B616">
        <v>0.188</v>
      </c>
      <c r="C616">
        <v>0.22500000000000001</v>
      </c>
      <c r="D616">
        <v>500</v>
      </c>
      <c r="E616">
        <v>0.81299999999999994</v>
      </c>
      <c r="F616">
        <v>4</v>
      </c>
      <c r="G616" s="14" t="s">
        <v>833</v>
      </c>
      <c r="H616">
        <v>0.1162</v>
      </c>
      <c r="I616">
        <v>9110</v>
      </c>
      <c r="J616">
        <v>0.39240000000000003</v>
      </c>
      <c r="K616">
        <v>18</v>
      </c>
      <c r="L616">
        <v>469</v>
      </c>
      <c r="M616">
        <v>9999</v>
      </c>
      <c r="N616">
        <v>1</v>
      </c>
      <c r="O616">
        <v>0</v>
      </c>
    </row>
    <row r="617" spans="1:15" x14ac:dyDescent="0.25">
      <c r="A617" s="14" t="s">
        <v>912</v>
      </c>
      <c r="B617">
        <v>9.3299999999999994E-2</v>
      </c>
      <c r="C617">
        <v>0.111</v>
      </c>
      <c r="D617">
        <v>1033.5</v>
      </c>
      <c r="E617">
        <v>1.1719999999999999</v>
      </c>
      <c r="F617">
        <v>4</v>
      </c>
      <c r="G617" s="14" t="s">
        <v>820</v>
      </c>
      <c r="H617">
        <v>0.13020000000000001</v>
      </c>
      <c r="I617">
        <v>18300</v>
      </c>
      <c r="J617">
        <v>0.81220000000000003</v>
      </c>
      <c r="K617">
        <v>24</v>
      </c>
      <c r="L617">
        <v>970.6</v>
      </c>
      <c r="M617">
        <v>9999</v>
      </c>
      <c r="N617">
        <v>1</v>
      </c>
      <c r="O617">
        <v>0</v>
      </c>
    </row>
    <row r="618" spans="1:15" x14ac:dyDescent="0.25">
      <c r="A618" s="14" t="s">
        <v>911</v>
      </c>
      <c r="B618">
        <v>0.35</v>
      </c>
      <c r="C618">
        <v>0.41899999999999998</v>
      </c>
      <c r="D618">
        <v>266.8</v>
      </c>
      <c r="E618">
        <v>0.59299999999999997</v>
      </c>
      <c r="F618">
        <v>4</v>
      </c>
      <c r="G618" s="14" t="s">
        <v>814</v>
      </c>
      <c r="H618">
        <v>0.11849999999999999</v>
      </c>
      <c r="I618">
        <v>4970</v>
      </c>
      <c r="J618">
        <v>0.20949999999999999</v>
      </c>
      <c r="K618">
        <v>12</v>
      </c>
      <c r="L618">
        <v>250.4</v>
      </c>
      <c r="M618">
        <v>9999</v>
      </c>
      <c r="N618">
        <v>1</v>
      </c>
      <c r="O618">
        <v>0</v>
      </c>
    </row>
    <row r="619" spans="1:15" x14ac:dyDescent="0.25">
      <c r="A619" s="14" t="s">
        <v>907</v>
      </c>
      <c r="B619">
        <v>1.6376999999999999</v>
      </c>
      <c r="C619">
        <v>1.6415</v>
      </c>
      <c r="D619">
        <v>66.900000000000006</v>
      </c>
      <c r="E619">
        <v>0.29499999999999998</v>
      </c>
      <c r="F619">
        <v>4</v>
      </c>
      <c r="G619" s="14" t="s">
        <v>822</v>
      </c>
      <c r="H619">
        <v>9.8400000000000001E-2</v>
      </c>
      <c r="I619">
        <v>1292.6513110000001</v>
      </c>
      <c r="J619">
        <v>5.33E-2</v>
      </c>
      <c r="K619">
        <v>7</v>
      </c>
      <c r="L619">
        <v>63.366799999999998</v>
      </c>
      <c r="M619">
        <v>9999</v>
      </c>
      <c r="N619">
        <v>1</v>
      </c>
      <c r="O619">
        <v>0</v>
      </c>
    </row>
    <row r="620" spans="1:15" x14ac:dyDescent="0.25">
      <c r="A620" s="14" t="s">
        <v>878</v>
      </c>
      <c r="B620">
        <v>1.1383000000000001</v>
      </c>
      <c r="C620">
        <v>1.1394</v>
      </c>
      <c r="D620">
        <v>96.31</v>
      </c>
      <c r="E620">
        <v>0.35399999999999998</v>
      </c>
      <c r="F620">
        <v>4</v>
      </c>
      <c r="G620" s="14" t="s">
        <v>822</v>
      </c>
      <c r="H620">
        <v>0.1181</v>
      </c>
      <c r="I620">
        <v>1778.2385859999999</v>
      </c>
      <c r="J620">
        <v>7.6700000000000004E-2</v>
      </c>
      <c r="K620">
        <v>7</v>
      </c>
      <c r="L620">
        <v>90.715999999999994</v>
      </c>
      <c r="M620">
        <v>9999</v>
      </c>
      <c r="N620">
        <v>1</v>
      </c>
      <c r="O620">
        <v>0</v>
      </c>
    </row>
    <row r="621" spans="1:15" x14ac:dyDescent="0.25">
      <c r="A621" s="14" t="s">
        <v>885</v>
      </c>
      <c r="B621">
        <v>2.0249999999999999</v>
      </c>
      <c r="C621">
        <v>2.0276999999999998</v>
      </c>
      <c r="D621">
        <v>54.27</v>
      </c>
      <c r="E621">
        <v>0.26600000000000001</v>
      </c>
      <c r="F621">
        <v>4</v>
      </c>
      <c r="G621" s="14" t="s">
        <v>822</v>
      </c>
      <c r="H621">
        <v>8.8599999999999998E-2</v>
      </c>
      <c r="I621">
        <v>1070.090477</v>
      </c>
      <c r="J621">
        <v>4.3099999999999999E-2</v>
      </c>
      <c r="K621">
        <v>7</v>
      </c>
      <c r="L621">
        <v>51.002499999999998</v>
      </c>
      <c r="M621">
        <v>9999</v>
      </c>
      <c r="N621">
        <v>1</v>
      </c>
      <c r="O621">
        <v>0</v>
      </c>
    </row>
    <row r="622" spans="1:15" x14ac:dyDescent="0.25">
      <c r="A622" s="14" t="s">
        <v>901</v>
      </c>
      <c r="B622">
        <v>5.2499999999999998E-2</v>
      </c>
      <c r="C622">
        <v>6.0900000000000003E-2</v>
      </c>
      <c r="D622">
        <v>2000</v>
      </c>
      <c r="E622">
        <v>1.63</v>
      </c>
      <c r="F622">
        <v>4</v>
      </c>
      <c r="G622" s="14" t="s">
        <v>820</v>
      </c>
      <c r="H622">
        <v>0.18110000000000001</v>
      </c>
      <c r="I622">
        <v>34200</v>
      </c>
      <c r="J622">
        <v>1.571</v>
      </c>
      <c r="K622">
        <v>24</v>
      </c>
      <c r="L622">
        <v>1876</v>
      </c>
      <c r="M622">
        <v>9999</v>
      </c>
      <c r="N622">
        <v>1</v>
      </c>
      <c r="O622">
        <v>0</v>
      </c>
    </row>
    <row r="623" spans="1:15" x14ac:dyDescent="0.25">
      <c r="A623" s="14" t="s">
        <v>906</v>
      </c>
      <c r="B623">
        <v>5.8500000000000003E-2</v>
      </c>
      <c r="C623">
        <v>6.83E-2</v>
      </c>
      <c r="D623">
        <v>1750</v>
      </c>
      <c r="E623">
        <v>1.5249999999999999</v>
      </c>
      <c r="F623">
        <v>4</v>
      </c>
      <c r="G623" s="14" t="s">
        <v>820</v>
      </c>
      <c r="H623">
        <v>0.1694</v>
      </c>
      <c r="I623">
        <v>29700</v>
      </c>
      <c r="J623">
        <v>1.375</v>
      </c>
      <c r="K623">
        <v>24</v>
      </c>
      <c r="L623">
        <v>1643</v>
      </c>
      <c r="M623">
        <v>9999</v>
      </c>
      <c r="N623">
        <v>1</v>
      </c>
      <c r="O623">
        <v>0</v>
      </c>
    </row>
    <row r="624" spans="1:15" x14ac:dyDescent="0.25">
      <c r="A624" s="14" t="s">
        <v>884</v>
      </c>
      <c r="B624">
        <v>0.12</v>
      </c>
      <c r="C624">
        <v>0.14199999999999999</v>
      </c>
      <c r="D624">
        <v>795</v>
      </c>
      <c r="E624">
        <v>1.028</v>
      </c>
      <c r="F624">
        <v>4</v>
      </c>
      <c r="G624" s="14" t="s">
        <v>820</v>
      </c>
      <c r="H624">
        <v>0.1142</v>
      </c>
      <c r="I624">
        <v>14300</v>
      </c>
      <c r="J624">
        <v>0.62480000000000002</v>
      </c>
      <c r="K624">
        <v>24</v>
      </c>
      <c r="L624">
        <v>746.7</v>
      </c>
      <c r="M624">
        <v>9999</v>
      </c>
      <c r="N624">
        <v>1</v>
      </c>
      <c r="O624">
        <v>0</v>
      </c>
    </row>
    <row r="625" spans="1:15" x14ac:dyDescent="0.25">
      <c r="A625" s="14" t="s">
        <v>823</v>
      </c>
      <c r="B625">
        <v>3.3618999999999999</v>
      </c>
      <c r="C625">
        <v>3.3633999999999999</v>
      </c>
      <c r="D625">
        <v>32.76</v>
      </c>
      <c r="E625">
        <v>0.20699999999999999</v>
      </c>
      <c r="F625">
        <v>4</v>
      </c>
      <c r="G625" s="14" t="s">
        <v>822</v>
      </c>
      <c r="H625">
        <v>6.8900000000000003E-2</v>
      </c>
      <c r="I625">
        <v>676.67486020000001</v>
      </c>
      <c r="J625">
        <v>2.6100000000000002E-2</v>
      </c>
      <c r="K625">
        <v>7</v>
      </c>
      <c r="L625">
        <v>30.977799999999998</v>
      </c>
      <c r="M625">
        <v>9999</v>
      </c>
      <c r="N625">
        <v>1</v>
      </c>
      <c r="O625">
        <v>0</v>
      </c>
    </row>
    <row r="626" spans="1:15" x14ac:dyDescent="0.25">
      <c r="A626" s="14" t="s">
        <v>886</v>
      </c>
      <c r="B626">
        <v>0.88460000000000005</v>
      </c>
      <c r="C626">
        <v>1.0595000000000001</v>
      </c>
      <c r="D626">
        <v>105.2</v>
      </c>
      <c r="E626">
        <v>0.42599999999999999</v>
      </c>
      <c r="F626">
        <v>4</v>
      </c>
      <c r="G626" s="14" t="s">
        <v>822</v>
      </c>
      <c r="H626">
        <v>8.6699999999999999E-2</v>
      </c>
      <c r="I626">
        <v>2180</v>
      </c>
      <c r="J626">
        <v>8.2699999999999996E-2</v>
      </c>
      <c r="K626">
        <v>6</v>
      </c>
      <c r="L626">
        <v>98.7</v>
      </c>
      <c r="M626">
        <v>9999</v>
      </c>
      <c r="N626">
        <v>1</v>
      </c>
      <c r="O626">
        <v>0</v>
      </c>
    </row>
    <row r="627" spans="1:15" x14ac:dyDescent="0.25">
      <c r="A627" s="14" t="s">
        <v>837</v>
      </c>
      <c r="B627">
        <v>6.6299999999999998E-2</v>
      </c>
      <c r="C627">
        <v>7.7799999999999994E-2</v>
      </c>
      <c r="D627">
        <v>1511</v>
      </c>
      <c r="E627">
        <v>1.417</v>
      </c>
      <c r="F627">
        <v>4</v>
      </c>
      <c r="G627" s="14" t="s">
        <v>820</v>
      </c>
      <c r="H627">
        <v>0.15740000000000001</v>
      </c>
      <c r="I627">
        <v>25600</v>
      </c>
      <c r="J627">
        <v>1.1870000000000001</v>
      </c>
      <c r="K627">
        <v>24</v>
      </c>
      <c r="L627">
        <v>1419</v>
      </c>
      <c r="M627">
        <v>9999</v>
      </c>
      <c r="N627">
        <v>1</v>
      </c>
      <c r="O627">
        <v>0</v>
      </c>
    </row>
    <row r="628" spans="1:15" x14ac:dyDescent="0.25">
      <c r="A628" s="14" t="s">
        <v>868</v>
      </c>
      <c r="B628">
        <v>0.35980000000000001</v>
      </c>
      <c r="C628">
        <v>0.36209999999999998</v>
      </c>
      <c r="D628">
        <v>300.76</v>
      </c>
      <c r="E628">
        <v>0.64</v>
      </c>
      <c r="F628">
        <v>4</v>
      </c>
      <c r="G628" s="14" t="s">
        <v>814</v>
      </c>
      <c r="H628">
        <v>0.128</v>
      </c>
      <c r="I628">
        <v>5681</v>
      </c>
      <c r="J628">
        <v>0.2445</v>
      </c>
      <c r="K628">
        <v>12</v>
      </c>
      <c r="L628">
        <v>291.60000000000002</v>
      </c>
      <c r="M628">
        <v>9999</v>
      </c>
      <c r="N628">
        <v>1</v>
      </c>
      <c r="O628">
        <v>0</v>
      </c>
    </row>
    <row r="629" spans="1:15" x14ac:dyDescent="0.25">
      <c r="A629" s="14" t="s">
        <v>851</v>
      </c>
      <c r="B629">
        <v>8.1900000000000001E-2</v>
      </c>
      <c r="C629">
        <v>9.6799999999999997E-2</v>
      </c>
      <c r="D629">
        <v>1192.5</v>
      </c>
      <c r="E629">
        <v>1.258</v>
      </c>
      <c r="F629">
        <v>4</v>
      </c>
      <c r="G629" s="14" t="s">
        <v>820</v>
      </c>
      <c r="H629">
        <v>0.13980000000000001</v>
      </c>
      <c r="I629">
        <v>21100</v>
      </c>
      <c r="J629">
        <v>0.93630000000000002</v>
      </c>
      <c r="K629">
        <v>24</v>
      </c>
      <c r="L629">
        <v>1119</v>
      </c>
      <c r="M629">
        <v>9999</v>
      </c>
      <c r="N629">
        <v>1</v>
      </c>
      <c r="O629">
        <v>0</v>
      </c>
    </row>
    <row r="630" spans="1:15" x14ac:dyDescent="0.25">
      <c r="A630" s="14" t="s">
        <v>867</v>
      </c>
      <c r="B630">
        <v>9.6299999999999997E-2</v>
      </c>
      <c r="C630">
        <v>0.114</v>
      </c>
      <c r="D630">
        <v>1000</v>
      </c>
      <c r="E630">
        <v>1.151</v>
      </c>
      <c r="F630">
        <v>4</v>
      </c>
      <c r="G630" s="14" t="s">
        <v>833</v>
      </c>
      <c r="H630">
        <v>0.16439999999999999</v>
      </c>
      <c r="I630">
        <v>17200</v>
      </c>
      <c r="J630">
        <v>0.78539999999999999</v>
      </c>
      <c r="K630">
        <v>18</v>
      </c>
      <c r="L630">
        <v>938.7</v>
      </c>
      <c r="M630">
        <v>9999</v>
      </c>
      <c r="N630">
        <v>1</v>
      </c>
      <c r="O630">
        <v>0</v>
      </c>
    </row>
    <row r="631" spans="1:15" x14ac:dyDescent="0.25">
      <c r="A631" s="14" t="s">
        <v>842</v>
      </c>
      <c r="B631">
        <v>1.1363000000000001</v>
      </c>
      <c r="C631">
        <v>1.1394</v>
      </c>
      <c r="D631">
        <v>96.51</v>
      </c>
      <c r="E631">
        <v>0.35399999999999998</v>
      </c>
      <c r="F631">
        <v>4</v>
      </c>
      <c r="G631" s="14" t="s">
        <v>822</v>
      </c>
      <c r="H631">
        <v>0.1181</v>
      </c>
      <c r="I631">
        <v>1850</v>
      </c>
      <c r="J631">
        <v>7.6600000000000001E-2</v>
      </c>
      <c r="K631">
        <v>7</v>
      </c>
      <c r="L631">
        <v>90.6</v>
      </c>
      <c r="M631">
        <v>9999</v>
      </c>
      <c r="N631">
        <v>1</v>
      </c>
      <c r="O631">
        <v>0</v>
      </c>
    </row>
    <row r="632" spans="1:15" x14ac:dyDescent="0.25">
      <c r="A632" s="14" t="s">
        <v>899</v>
      </c>
      <c r="B632">
        <v>4.4600000000000001E-2</v>
      </c>
      <c r="C632">
        <v>5.1200000000000002E-2</v>
      </c>
      <c r="D632">
        <v>2500</v>
      </c>
      <c r="E632">
        <v>1.823</v>
      </c>
      <c r="F632">
        <v>4</v>
      </c>
      <c r="G632" s="14" t="s">
        <v>818</v>
      </c>
      <c r="H632">
        <v>0.16569999999999999</v>
      </c>
      <c r="I632">
        <v>41800</v>
      </c>
      <c r="J632">
        <v>1.962</v>
      </c>
      <c r="K632">
        <v>30</v>
      </c>
      <c r="L632">
        <v>2368</v>
      </c>
      <c r="M632">
        <v>9999</v>
      </c>
      <c r="N632">
        <v>1</v>
      </c>
      <c r="O632">
        <v>0</v>
      </c>
    </row>
    <row r="633" spans="1:15" x14ac:dyDescent="0.25">
      <c r="A633" s="14" t="s">
        <v>896</v>
      </c>
      <c r="B633">
        <v>0.10100000000000001</v>
      </c>
      <c r="C633">
        <v>0.12</v>
      </c>
      <c r="D633">
        <v>954</v>
      </c>
      <c r="E633">
        <v>1.1240000000000001</v>
      </c>
      <c r="F633">
        <v>4</v>
      </c>
      <c r="G633" s="14" t="s">
        <v>833</v>
      </c>
      <c r="H633">
        <v>0.16059999999999999</v>
      </c>
      <c r="I633">
        <v>16400</v>
      </c>
      <c r="J633">
        <v>0.74950000000000006</v>
      </c>
      <c r="K633">
        <v>18</v>
      </c>
      <c r="L633">
        <v>895.8</v>
      </c>
      <c r="M633">
        <v>9999</v>
      </c>
      <c r="N633">
        <v>1</v>
      </c>
      <c r="O633">
        <v>0</v>
      </c>
    </row>
    <row r="634" spans="1:15" x14ac:dyDescent="0.25">
      <c r="A634" s="14" t="s">
        <v>894</v>
      </c>
      <c r="B634">
        <v>8.72E-2</v>
      </c>
      <c r="C634">
        <v>0.10299999999999999</v>
      </c>
      <c r="D634">
        <v>1113</v>
      </c>
      <c r="E634">
        <v>1.216</v>
      </c>
      <c r="F634">
        <v>4</v>
      </c>
      <c r="G634" s="14" t="s">
        <v>820</v>
      </c>
      <c r="H634">
        <v>0.1351</v>
      </c>
      <c r="I634">
        <v>19700</v>
      </c>
      <c r="J634">
        <v>0.87439999999999996</v>
      </c>
      <c r="K634">
        <v>24</v>
      </c>
      <c r="L634">
        <v>1045</v>
      </c>
      <c r="M634">
        <v>9999</v>
      </c>
      <c r="N634">
        <v>1</v>
      </c>
      <c r="O634">
        <v>0</v>
      </c>
    </row>
    <row r="635" spans="1:15" x14ac:dyDescent="0.25">
      <c r="A635" s="14" t="s">
        <v>828</v>
      </c>
      <c r="B635">
        <v>0.20799999999999999</v>
      </c>
      <c r="C635">
        <v>0.249</v>
      </c>
      <c r="D635">
        <v>450</v>
      </c>
      <c r="E635">
        <v>0.76900000000000002</v>
      </c>
      <c r="F635">
        <v>4</v>
      </c>
      <c r="G635" s="14" t="s">
        <v>814</v>
      </c>
      <c r="H635">
        <v>0.15390000000000001</v>
      </c>
      <c r="I635">
        <v>7890</v>
      </c>
      <c r="J635">
        <v>0.35339999999999999</v>
      </c>
      <c r="K635">
        <v>12</v>
      </c>
      <c r="L635">
        <v>422.4</v>
      </c>
      <c r="M635">
        <v>9999</v>
      </c>
      <c r="N635">
        <v>1</v>
      </c>
      <c r="O635">
        <v>0</v>
      </c>
    </row>
    <row r="636" spans="1:15" x14ac:dyDescent="0.25">
      <c r="A636" s="14" t="s">
        <v>827</v>
      </c>
      <c r="B636">
        <v>0.27800000000000002</v>
      </c>
      <c r="C636">
        <v>0.33200000000000002</v>
      </c>
      <c r="D636">
        <v>336.4</v>
      </c>
      <c r="E636">
        <v>0.66600000000000004</v>
      </c>
      <c r="F636">
        <v>4</v>
      </c>
      <c r="G636" s="14" t="s">
        <v>814</v>
      </c>
      <c r="H636">
        <v>0.1331</v>
      </c>
      <c r="I636">
        <v>6150</v>
      </c>
      <c r="J636">
        <v>0.26440000000000002</v>
      </c>
      <c r="K636">
        <v>12</v>
      </c>
      <c r="L636">
        <v>316</v>
      </c>
      <c r="M636">
        <v>9999</v>
      </c>
      <c r="N636">
        <v>1</v>
      </c>
      <c r="O636">
        <v>0</v>
      </c>
    </row>
    <row r="637" spans="1:15" x14ac:dyDescent="0.25">
      <c r="A637" s="14" t="s">
        <v>821</v>
      </c>
      <c r="B637">
        <v>1.4019999999999999</v>
      </c>
      <c r="C637">
        <v>1.68</v>
      </c>
      <c r="D637">
        <v>66.36</v>
      </c>
      <c r="E637">
        <v>0.29199999999999998</v>
      </c>
      <c r="F637">
        <v>4</v>
      </c>
      <c r="G637" s="14" t="s">
        <v>822</v>
      </c>
      <c r="H637">
        <v>9.74E-2</v>
      </c>
      <c r="I637">
        <v>1350</v>
      </c>
      <c r="J637">
        <v>5.2200000000000003E-2</v>
      </c>
      <c r="K637">
        <v>6</v>
      </c>
      <c r="L637">
        <v>62.3</v>
      </c>
      <c r="M637">
        <v>9999</v>
      </c>
      <c r="N637">
        <v>1</v>
      </c>
      <c r="O637">
        <v>0</v>
      </c>
    </row>
    <row r="638" spans="1:15" x14ac:dyDescent="0.25">
      <c r="A638" s="14" t="s">
        <v>850</v>
      </c>
      <c r="B638">
        <v>0.127</v>
      </c>
      <c r="C638">
        <v>0.151</v>
      </c>
      <c r="D638">
        <v>750</v>
      </c>
      <c r="E638">
        <v>0.997</v>
      </c>
      <c r="F638">
        <v>4</v>
      </c>
      <c r="G638" s="14" t="s">
        <v>833</v>
      </c>
      <c r="H638">
        <v>0.1424</v>
      </c>
      <c r="I638">
        <v>13100</v>
      </c>
      <c r="J638">
        <v>0.58919999999999995</v>
      </c>
      <c r="K638">
        <v>18</v>
      </c>
      <c r="L638">
        <v>704.3</v>
      </c>
      <c r="M638">
        <v>9999</v>
      </c>
      <c r="N638">
        <v>1</v>
      </c>
      <c r="O638">
        <v>0</v>
      </c>
    </row>
    <row r="639" spans="1:15" x14ac:dyDescent="0.25">
      <c r="A639" s="14" t="s">
        <v>892</v>
      </c>
      <c r="B639">
        <v>0.13500000000000001</v>
      </c>
      <c r="C639">
        <v>0.161</v>
      </c>
      <c r="D639">
        <v>700</v>
      </c>
      <c r="E639">
        <v>0.96399999999999997</v>
      </c>
      <c r="F639">
        <v>4</v>
      </c>
      <c r="G639" s="14" t="s">
        <v>820</v>
      </c>
      <c r="H639">
        <v>0.1071</v>
      </c>
      <c r="I639">
        <v>12900</v>
      </c>
      <c r="J639">
        <v>0.54949999999999999</v>
      </c>
      <c r="K639">
        <v>24</v>
      </c>
      <c r="L639">
        <v>656.8</v>
      </c>
      <c r="M639">
        <v>9999</v>
      </c>
      <c r="N639">
        <v>1</v>
      </c>
      <c r="O639">
        <v>0</v>
      </c>
    </row>
    <row r="640" spans="1:15" x14ac:dyDescent="0.25">
      <c r="A640" s="14" t="s">
        <v>831</v>
      </c>
      <c r="B640">
        <v>0.88200000000000001</v>
      </c>
      <c r="C640">
        <v>1.0569999999999999</v>
      </c>
      <c r="D640">
        <v>105.6</v>
      </c>
      <c r="E640">
        <v>0.36799999999999999</v>
      </c>
      <c r="F640">
        <v>4</v>
      </c>
      <c r="G640" s="14" t="s">
        <v>822</v>
      </c>
      <c r="H640">
        <v>0.12280000000000001</v>
      </c>
      <c r="I640">
        <v>1990</v>
      </c>
      <c r="J640">
        <v>8.2900000000000001E-2</v>
      </c>
      <c r="K640">
        <v>6</v>
      </c>
      <c r="L640">
        <v>99.1</v>
      </c>
      <c r="M640">
        <v>9999</v>
      </c>
      <c r="N640">
        <v>1</v>
      </c>
      <c r="O640">
        <v>0</v>
      </c>
    </row>
    <row r="641" spans="1:15" x14ac:dyDescent="0.25">
      <c r="A641" s="14" t="s">
        <v>872</v>
      </c>
      <c r="B641">
        <v>0.55710000000000004</v>
      </c>
      <c r="C641">
        <v>0.66720000000000002</v>
      </c>
      <c r="D641">
        <v>167.4</v>
      </c>
      <c r="E641">
        <v>0.53700000000000003</v>
      </c>
      <c r="F641">
        <v>4</v>
      </c>
      <c r="G641" s="14" t="s">
        <v>822</v>
      </c>
      <c r="H641">
        <v>0.10929999999999999</v>
      </c>
      <c r="I641">
        <v>3280</v>
      </c>
      <c r="J641">
        <v>0.13139999999999999</v>
      </c>
      <c r="K641">
        <v>6</v>
      </c>
      <c r="L641">
        <v>156.9</v>
      </c>
      <c r="M641">
        <v>9999</v>
      </c>
      <c r="N641">
        <v>1</v>
      </c>
      <c r="O641">
        <v>0</v>
      </c>
    </row>
    <row r="642" spans="1:15" x14ac:dyDescent="0.25">
      <c r="A642" s="14" t="s">
        <v>871</v>
      </c>
      <c r="B642">
        <v>1.1140000000000001</v>
      </c>
      <c r="C642">
        <v>1.3340000000000001</v>
      </c>
      <c r="D642">
        <v>83.69</v>
      </c>
      <c r="E642">
        <v>0.32800000000000001</v>
      </c>
      <c r="F642">
        <v>4</v>
      </c>
      <c r="G642" s="14" t="s">
        <v>822</v>
      </c>
      <c r="H642">
        <v>0.10929999999999999</v>
      </c>
      <c r="I642">
        <v>1640</v>
      </c>
      <c r="J642">
        <v>6.5699999999999995E-2</v>
      </c>
      <c r="K642">
        <v>6</v>
      </c>
      <c r="L642">
        <v>78.5</v>
      </c>
      <c r="M642">
        <v>9999</v>
      </c>
      <c r="N642">
        <v>1</v>
      </c>
      <c r="O642">
        <v>0</v>
      </c>
    </row>
    <row r="643" spans="1:15" x14ac:dyDescent="0.25">
      <c r="A643" s="14" t="s">
        <v>870</v>
      </c>
      <c r="B643">
        <v>0.22140000000000001</v>
      </c>
      <c r="C643">
        <v>0.26469999999999999</v>
      </c>
      <c r="D643">
        <v>423.2</v>
      </c>
      <c r="E643">
        <v>0.85499999999999998</v>
      </c>
      <c r="F643">
        <v>4</v>
      </c>
      <c r="G643" s="14" t="s">
        <v>822</v>
      </c>
      <c r="H643">
        <v>0.1739</v>
      </c>
      <c r="I643">
        <v>7660</v>
      </c>
      <c r="J643">
        <v>0.33239999999999997</v>
      </c>
      <c r="K643">
        <v>6</v>
      </c>
      <c r="L643">
        <v>397.2</v>
      </c>
      <c r="M643">
        <v>9999</v>
      </c>
      <c r="N643">
        <v>1</v>
      </c>
      <c r="O643">
        <v>0</v>
      </c>
    </row>
    <row r="644" spans="1:15" x14ac:dyDescent="0.25">
      <c r="A644" s="14" t="s">
        <v>860</v>
      </c>
      <c r="B644">
        <v>0.441</v>
      </c>
      <c r="C644">
        <v>0.52800000000000002</v>
      </c>
      <c r="D644">
        <v>211.6</v>
      </c>
      <c r="E644">
        <v>0.52200000000000002</v>
      </c>
      <c r="F644">
        <v>4</v>
      </c>
      <c r="G644" s="14" t="s">
        <v>822</v>
      </c>
      <c r="H644">
        <v>0.1739</v>
      </c>
      <c r="I644">
        <v>3830</v>
      </c>
      <c r="J644">
        <v>0.1663</v>
      </c>
      <c r="K644">
        <v>6</v>
      </c>
      <c r="L644">
        <v>198.7</v>
      </c>
      <c r="M644">
        <v>9999</v>
      </c>
      <c r="N644">
        <v>1</v>
      </c>
      <c r="O644">
        <v>0</v>
      </c>
    </row>
    <row r="645" spans="1:15" x14ac:dyDescent="0.25">
      <c r="A645" s="14" t="s">
        <v>859</v>
      </c>
      <c r="B645">
        <v>3.5510000000000002</v>
      </c>
      <c r="C645">
        <v>4.2549999999999999</v>
      </c>
      <c r="D645">
        <v>26.24</v>
      </c>
      <c r="E645">
        <v>0.184</v>
      </c>
      <c r="F645">
        <v>4</v>
      </c>
      <c r="G645" s="14" t="s">
        <v>822</v>
      </c>
      <c r="H645">
        <v>6.1199999999999997E-2</v>
      </c>
      <c r="I645">
        <v>563</v>
      </c>
      <c r="J645">
        <v>2.06E-2</v>
      </c>
      <c r="K645">
        <v>6</v>
      </c>
      <c r="L645">
        <v>24.6</v>
      </c>
      <c r="M645">
        <v>9999</v>
      </c>
      <c r="N645">
        <v>1</v>
      </c>
      <c r="O645">
        <v>0</v>
      </c>
    </row>
    <row r="646" spans="1:15" x14ac:dyDescent="0.25">
      <c r="A646" s="14" t="s">
        <v>813</v>
      </c>
      <c r="B646">
        <v>0.26929999999999998</v>
      </c>
      <c r="C646">
        <v>0.27039999999999997</v>
      </c>
      <c r="D646">
        <v>406.55</v>
      </c>
      <c r="E646">
        <v>0.74</v>
      </c>
      <c r="F646">
        <v>4</v>
      </c>
      <c r="G646" s="14" t="s">
        <v>814</v>
      </c>
      <c r="H646">
        <v>0.14760000000000001</v>
      </c>
      <c r="I646">
        <v>7261.3282339999996</v>
      </c>
      <c r="J646">
        <v>0.32519999999999999</v>
      </c>
      <c r="K646">
        <v>19</v>
      </c>
      <c r="L646">
        <v>388.39870000000002</v>
      </c>
      <c r="M646">
        <v>9999</v>
      </c>
      <c r="N646">
        <v>1</v>
      </c>
      <c r="O646">
        <v>0</v>
      </c>
    </row>
    <row r="647" spans="1:15" x14ac:dyDescent="0.25">
      <c r="A647" s="14" t="s">
        <v>817</v>
      </c>
      <c r="B647">
        <v>3.9300000000000002E-2</v>
      </c>
      <c r="C647">
        <v>4.3900000000000002E-2</v>
      </c>
      <c r="D647">
        <v>2782.66</v>
      </c>
      <c r="E647">
        <v>1.9490000000000001</v>
      </c>
      <c r="F647">
        <v>4</v>
      </c>
      <c r="G647" s="14" t="s">
        <v>818</v>
      </c>
      <c r="H647">
        <v>0.1772</v>
      </c>
      <c r="I647">
        <v>46535</v>
      </c>
      <c r="J647">
        <v>2.2429000000000001</v>
      </c>
      <c r="K647">
        <v>30</v>
      </c>
      <c r="L647">
        <v>2694.6</v>
      </c>
      <c r="M647">
        <v>9999</v>
      </c>
      <c r="N647">
        <v>1</v>
      </c>
      <c r="O647">
        <v>0</v>
      </c>
    </row>
    <row r="648" spans="1:15" x14ac:dyDescent="0.25">
      <c r="A648" s="14" t="s">
        <v>855</v>
      </c>
      <c r="B648">
        <v>0.311</v>
      </c>
      <c r="C648">
        <v>0.372</v>
      </c>
      <c r="D648">
        <v>300</v>
      </c>
      <c r="E648">
        <v>0.629</v>
      </c>
      <c r="F648">
        <v>4</v>
      </c>
      <c r="G648" s="14" t="s">
        <v>814</v>
      </c>
      <c r="H648">
        <v>0.12570000000000001</v>
      </c>
      <c r="I648">
        <v>5480</v>
      </c>
      <c r="J648">
        <v>0.23580000000000001</v>
      </c>
      <c r="K648">
        <v>12</v>
      </c>
      <c r="L648">
        <v>281.8</v>
      </c>
      <c r="M648">
        <v>9999</v>
      </c>
      <c r="N648">
        <v>1</v>
      </c>
      <c r="O648">
        <v>0</v>
      </c>
    </row>
    <row r="649" spans="1:15" x14ac:dyDescent="0.25">
      <c r="A649" s="14" t="s">
        <v>832</v>
      </c>
      <c r="B649">
        <v>0.14899999999999999</v>
      </c>
      <c r="C649">
        <v>0.17699999999999999</v>
      </c>
      <c r="D649">
        <v>636</v>
      </c>
      <c r="E649">
        <v>0.91800000000000004</v>
      </c>
      <c r="F649">
        <v>4</v>
      </c>
      <c r="G649" s="14" t="s">
        <v>833</v>
      </c>
      <c r="H649">
        <v>0.13109999999999999</v>
      </c>
      <c r="I649">
        <v>11400</v>
      </c>
      <c r="J649">
        <v>0.4995</v>
      </c>
      <c r="K649">
        <v>18</v>
      </c>
      <c r="L649">
        <v>596.9</v>
      </c>
      <c r="M649">
        <v>9999</v>
      </c>
      <c r="N649">
        <v>1</v>
      </c>
      <c r="O649">
        <v>0</v>
      </c>
    </row>
    <row r="650" spans="1:15" x14ac:dyDescent="0.25">
      <c r="A650" s="14" t="s">
        <v>836</v>
      </c>
      <c r="B650">
        <v>0.44180000000000003</v>
      </c>
      <c r="C650">
        <v>0.52900000000000003</v>
      </c>
      <c r="D650">
        <v>211.2</v>
      </c>
      <c r="E650">
        <v>0.60199999999999998</v>
      </c>
      <c r="F650">
        <v>4</v>
      </c>
      <c r="G650" s="14" t="s">
        <v>822</v>
      </c>
      <c r="H650">
        <v>0.12280000000000001</v>
      </c>
      <c r="I650">
        <v>3980</v>
      </c>
      <c r="J650">
        <v>0.1658</v>
      </c>
      <c r="K650">
        <v>6</v>
      </c>
      <c r="L650">
        <v>198.1</v>
      </c>
      <c r="M650">
        <v>9999</v>
      </c>
      <c r="N650">
        <v>1</v>
      </c>
      <c r="O650">
        <v>0</v>
      </c>
    </row>
    <row r="651" spans="1:15" x14ac:dyDescent="0.25">
      <c r="A651" s="14" t="s">
        <v>816</v>
      </c>
      <c r="B651">
        <v>0.35980000000000001</v>
      </c>
      <c r="C651">
        <v>0.36049999999999999</v>
      </c>
      <c r="D651">
        <v>305.89999999999998</v>
      </c>
      <c r="E651">
        <v>0.64200000000000002</v>
      </c>
      <c r="F651">
        <v>4</v>
      </c>
      <c r="G651" s="14" t="s">
        <v>814</v>
      </c>
      <c r="H651">
        <v>0.128</v>
      </c>
      <c r="I651">
        <v>5552.7804139999998</v>
      </c>
      <c r="J651">
        <v>0.24429999999999999</v>
      </c>
      <c r="K651">
        <v>19</v>
      </c>
      <c r="L651">
        <v>290.96300000000002</v>
      </c>
      <c r="M651">
        <v>9999</v>
      </c>
      <c r="N651">
        <v>1</v>
      </c>
      <c r="O651">
        <v>0</v>
      </c>
    </row>
    <row r="652" spans="1:15" x14ac:dyDescent="0.25">
      <c r="A652" s="14" t="s">
        <v>847</v>
      </c>
      <c r="B652">
        <v>0.55600000000000005</v>
      </c>
      <c r="C652">
        <v>0.66500000000000004</v>
      </c>
      <c r="D652">
        <v>167.8</v>
      </c>
      <c r="E652">
        <v>0.46400000000000002</v>
      </c>
      <c r="F652">
        <v>4</v>
      </c>
      <c r="G652" s="14" t="s">
        <v>822</v>
      </c>
      <c r="H652">
        <v>0.15479999999999999</v>
      </c>
      <c r="I652">
        <v>3040</v>
      </c>
      <c r="J652">
        <v>0.13170000000000001</v>
      </c>
      <c r="K652">
        <v>6</v>
      </c>
      <c r="L652">
        <v>157.5</v>
      </c>
      <c r="M652">
        <v>9999</v>
      </c>
      <c r="N652">
        <v>1</v>
      </c>
      <c r="O652">
        <v>0</v>
      </c>
    </row>
    <row r="653" spans="1:15" x14ac:dyDescent="0.25">
      <c r="A653" s="14" t="s">
        <v>903</v>
      </c>
      <c r="B653">
        <v>0.13300000000000001</v>
      </c>
      <c r="C653">
        <v>0.158</v>
      </c>
      <c r="D653">
        <v>715.5</v>
      </c>
      <c r="E653">
        <v>0.97499999999999998</v>
      </c>
      <c r="F653">
        <v>4</v>
      </c>
      <c r="G653" s="14" t="s">
        <v>820</v>
      </c>
      <c r="H653">
        <v>0.10829999999999999</v>
      </c>
      <c r="I653">
        <v>13100</v>
      </c>
      <c r="J653">
        <v>0.56189999999999996</v>
      </c>
      <c r="K653">
        <v>24</v>
      </c>
      <c r="L653">
        <v>671.6</v>
      </c>
      <c r="M653">
        <v>9999</v>
      </c>
      <c r="N653">
        <v>1</v>
      </c>
      <c r="O653">
        <v>0</v>
      </c>
    </row>
    <row r="654" spans="1:15" x14ac:dyDescent="0.25">
      <c r="A654" s="14" t="s">
        <v>904</v>
      </c>
      <c r="B654">
        <v>7.7200000000000005E-2</v>
      </c>
      <c r="C654">
        <v>9.11E-2</v>
      </c>
      <c r="D654">
        <v>1272</v>
      </c>
      <c r="E654">
        <v>1.3</v>
      </c>
      <c r="F654">
        <v>4</v>
      </c>
      <c r="G654" s="14" t="s">
        <v>820</v>
      </c>
      <c r="H654">
        <v>0.1444</v>
      </c>
      <c r="I654">
        <v>22000</v>
      </c>
      <c r="J654">
        <v>0.999</v>
      </c>
      <c r="K654">
        <v>24</v>
      </c>
      <c r="L654">
        <v>1194</v>
      </c>
      <c r="M654">
        <v>9999</v>
      </c>
      <c r="N654">
        <v>1</v>
      </c>
      <c r="O654">
        <v>0</v>
      </c>
    </row>
    <row r="655" spans="1:15" x14ac:dyDescent="0.25">
      <c r="A655" s="14" t="s">
        <v>846</v>
      </c>
      <c r="B655">
        <v>0.27850000000000003</v>
      </c>
      <c r="C655">
        <v>0.33329999999999999</v>
      </c>
      <c r="D655">
        <v>335.6</v>
      </c>
      <c r="E655">
        <v>0.76</v>
      </c>
      <c r="F655">
        <v>4</v>
      </c>
      <c r="G655" s="14" t="s">
        <v>822</v>
      </c>
      <c r="H655">
        <v>0.15479999999999999</v>
      </c>
      <c r="I655">
        <v>6080</v>
      </c>
      <c r="J655">
        <v>0.2636</v>
      </c>
      <c r="K655">
        <v>6</v>
      </c>
      <c r="L655">
        <v>314.8</v>
      </c>
      <c r="M655">
        <v>9999</v>
      </c>
      <c r="N655">
        <v>1</v>
      </c>
      <c r="O655">
        <v>0</v>
      </c>
    </row>
    <row r="656" spans="1:15" x14ac:dyDescent="0.25">
      <c r="A656" s="14" t="s">
        <v>905</v>
      </c>
      <c r="B656">
        <v>0.45610000000000001</v>
      </c>
      <c r="C656">
        <v>0.45700000000000002</v>
      </c>
      <c r="D656">
        <v>240.77</v>
      </c>
      <c r="E656">
        <v>0.56299999999999994</v>
      </c>
      <c r="F656">
        <v>4</v>
      </c>
      <c r="G656" s="14" t="s">
        <v>822</v>
      </c>
      <c r="H656">
        <v>0.187</v>
      </c>
      <c r="I656">
        <v>4226.4077649999999</v>
      </c>
      <c r="J656">
        <v>0.19220000000000001</v>
      </c>
      <c r="K656">
        <v>7</v>
      </c>
      <c r="L656">
        <v>228.46979999999999</v>
      </c>
      <c r="M656">
        <v>9999</v>
      </c>
      <c r="N656">
        <v>1</v>
      </c>
      <c r="O656">
        <v>0</v>
      </c>
    </row>
    <row r="657" spans="1:15" x14ac:dyDescent="0.25">
      <c r="A657" s="14" t="s">
        <v>910</v>
      </c>
      <c r="B657">
        <v>0.16900000000000001</v>
      </c>
      <c r="C657">
        <v>0.20200000000000001</v>
      </c>
      <c r="D657">
        <v>556.5</v>
      </c>
      <c r="E657">
        <v>0.85799999999999998</v>
      </c>
      <c r="F657">
        <v>4</v>
      </c>
      <c r="G657" s="14" t="s">
        <v>833</v>
      </c>
      <c r="H657">
        <v>0.1226</v>
      </c>
      <c r="I657">
        <v>9940</v>
      </c>
      <c r="J657">
        <v>0.43680000000000002</v>
      </c>
      <c r="K657">
        <v>18</v>
      </c>
      <c r="L657">
        <v>522</v>
      </c>
      <c r="M657">
        <v>9999</v>
      </c>
      <c r="N657">
        <v>1</v>
      </c>
      <c r="O657">
        <v>0</v>
      </c>
    </row>
    <row r="658" spans="1:15" x14ac:dyDescent="0.25">
      <c r="A658" s="14" t="s">
        <v>890</v>
      </c>
      <c r="B658">
        <v>0.50719999999999998</v>
      </c>
      <c r="C658">
        <v>0.50690000000000002</v>
      </c>
      <c r="D658">
        <v>217.09</v>
      </c>
      <c r="E658">
        <v>0.53100000000000003</v>
      </c>
      <c r="F658">
        <v>4</v>
      </c>
      <c r="G658" s="14" t="s">
        <v>822</v>
      </c>
      <c r="H658">
        <v>0.1772</v>
      </c>
      <c r="I658">
        <v>3776.7899170000001</v>
      </c>
      <c r="J658">
        <v>0.17249999999999999</v>
      </c>
      <c r="K658">
        <v>7</v>
      </c>
      <c r="L658">
        <v>204.95089999999999</v>
      </c>
      <c r="M658">
        <v>9999</v>
      </c>
      <c r="N658">
        <v>1</v>
      </c>
      <c r="O658">
        <v>0</v>
      </c>
    </row>
    <row r="659" spans="1:15" x14ac:dyDescent="0.25">
      <c r="A659" s="14" t="s">
        <v>882</v>
      </c>
      <c r="B659">
        <v>0.157</v>
      </c>
      <c r="C659">
        <v>0.188</v>
      </c>
      <c r="D659">
        <v>600</v>
      </c>
      <c r="E659">
        <v>0.89100000000000001</v>
      </c>
      <c r="F659">
        <v>4</v>
      </c>
      <c r="G659" s="14" t="s">
        <v>833</v>
      </c>
      <c r="H659">
        <v>0.1273</v>
      </c>
      <c r="I659">
        <v>10700</v>
      </c>
      <c r="J659">
        <v>0.47089999999999999</v>
      </c>
      <c r="K659">
        <v>18</v>
      </c>
      <c r="L659">
        <v>562.79999999999995</v>
      </c>
      <c r="M659">
        <v>9999</v>
      </c>
      <c r="N659">
        <v>1</v>
      </c>
      <c r="O659">
        <v>0</v>
      </c>
    </row>
    <row r="660" spans="1:15" x14ac:dyDescent="0.25">
      <c r="A660" s="14" t="s">
        <v>893</v>
      </c>
      <c r="B660">
        <v>0.72740000000000005</v>
      </c>
      <c r="C660">
        <v>0.72740000000000005</v>
      </c>
      <c r="D660">
        <v>150.58000000000001</v>
      </c>
      <c r="E660">
        <v>0.44500000000000001</v>
      </c>
      <c r="F660">
        <v>4</v>
      </c>
      <c r="G660" s="14" t="s">
        <v>822</v>
      </c>
      <c r="H660">
        <v>0.14760000000000001</v>
      </c>
      <c r="I660">
        <v>2675.2261910000002</v>
      </c>
      <c r="J660">
        <v>0.1198</v>
      </c>
      <c r="K660">
        <v>7</v>
      </c>
      <c r="L660">
        <v>142.45760000000001</v>
      </c>
      <c r="M660">
        <v>9999</v>
      </c>
      <c r="N660">
        <v>1</v>
      </c>
      <c r="O660">
        <v>0</v>
      </c>
    </row>
    <row r="661" spans="1:15" x14ac:dyDescent="0.25">
      <c r="A661" s="14" t="s">
        <v>881</v>
      </c>
      <c r="B661">
        <v>0.17630000000000001</v>
      </c>
      <c r="C661">
        <v>0.21049999999999999</v>
      </c>
      <c r="D661">
        <v>533.6</v>
      </c>
      <c r="E661">
        <v>0.95899999999999996</v>
      </c>
      <c r="F661">
        <v>4</v>
      </c>
      <c r="G661" s="14" t="s">
        <v>822</v>
      </c>
      <c r="H661">
        <v>0.1953</v>
      </c>
      <c r="I661">
        <v>9700</v>
      </c>
      <c r="J661">
        <v>0.41899999999999998</v>
      </c>
      <c r="K661">
        <v>6</v>
      </c>
      <c r="L661">
        <v>501</v>
      </c>
      <c r="M661">
        <v>9999</v>
      </c>
      <c r="N661">
        <v>1</v>
      </c>
      <c r="O661">
        <v>0</v>
      </c>
    </row>
    <row r="662" spans="1:15" x14ac:dyDescent="0.25">
      <c r="A662" s="14" t="s">
        <v>861</v>
      </c>
      <c r="B662">
        <v>0.188</v>
      </c>
      <c r="C662">
        <v>0.22500000000000001</v>
      </c>
      <c r="D662">
        <v>500</v>
      </c>
      <c r="E662">
        <v>0.81100000000000005</v>
      </c>
      <c r="F662">
        <v>4</v>
      </c>
      <c r="G662" s="14" t="s">
        <v>814</v>
      </c>
      <c r="H662">
        <v>0.16220000000000001</v>
      </c>
      <c r="I662">
        <v>8760</v>
      </c>
      <c r="J662">
        <v>0.3926</v>
      </c>
      <c r="K662">
        <v>12</v>
      </c>
      <c r="L662">
        <v>469.2</v>
      </c>
      <c r="M662">
        <v>9999</v>
      </c>
      <c r="N662">
        <v>1</v>
      </c>
      <c r="O662">
        <v>0</v>
      </c>
    </row>
    <row r="663" spans="1:15" x14ac:dyDescent="0.25">
      <c r="A663" s="14" t="s">
        <v>902</v>
      </c>
      <c r="B663">
        <v>0.52890000000000004</v>
      </c>
      <c r="C663">
        <v>0.5504</v>
      </c>
      <c r="D663">
        <v>207.61</v>
      </c>
      <c r="E663">
        <v>0.51900000000000002</v>
      </c>
      <c r="F663">
        <v>4</v>
      </c>
      <c r="G663" s="14" t="s">
        <v>822</v>
      </c>
      <c r="H663">
        <v>0.17280000000000001</v>
      </c>
      <c r="I663">
        <v>3700</v>
      </c>
      <c r="J663">
        <v>0.1646</v>
      </c>
      <c r="K663">
        <v>7</v>
      </c>
      <c r="L663">
        <v>194.9</v>
      </c>
      <c r="M663">
        <v>9999</v>
      </c>
      <c r="N663">
        <v>1</v>
      </c>
      <c r="O663">
        <v>0</v>
      </c>
    </row>
    <row r="664" spans="1:15" x14ac:dyDescent="0.25">
      <c r="A664" s="14" t="s">
        <v>924</v>
      </c>
      <c r="B664">
        <v>2.1800000000000002</v>
      </c>
      <c r="C664">
        <v>9999</v>
      </c>
      <c r="D664">
        <v>49</v>
      </c>
      <c r="E664">
        <v>0.25</v>
      </c>
      <c r="F664">
        <v>5</v>
      </c>
      <c r="G664" s="14" t="s">
        <v>822</v>
      </c>
      <c r="H664">
        <v>8.3400000000000002E-2</v>
      </c>
      <c r="I664">
        <v>1430</v>
      </c>
      <c r="J664">
        <v>3.8199999999999998E-2</v>
      </c>
      <c r="K664">
        <v>6</v>
      </c>
      <c r="L664">
        <v>45.7</v>
      </c>
      <c r="M664">
        <v>9999</v>
      </c>
      <c r="N664">
        <v>1</v>
      </c>
      <c r="O664">
        <v>0</v>
      </c>
    </row>
    <row r="665" spans="1:15" x14ac:dyDescent="0.25">
      <c r="A665" s="14" t="s">
        <v>929</v>
      </c>
      <c r="B665">
        <v>0.254</v>
      </c>
      <c r="C665">
        <v>9999</v>
      </c>
      <c r="D665">
        <v>420</v>
      </c>
      <c r="E665">
        <v>0.74299999999999999</v>
      </c>
      <c r="F665">
        <v>5</v>
      </c>
      <c r="G665" s="14" t="s">
        <v>814</v>
      </c>
      <c r="H665">
        <v>0.14860000000000001</v>
      </c>
      <c r="I665">
        <v>11200</v>
      </c>
      <c r="J665">
        <v>0.32950000000000002</v>
      </c>
      <c r="K665">
        <v>12</v>
      </c>
      <c r="L665">
        <v>393.9</v>
      </c>
      <c r="M665">
        <v>9999</v>
      </c>
      <c r="N665">
        <v>1</v>
      </c>
      <c r="O665">
        <v>0</v>
      </c>
    </row>
    <row r="666" spans="1:15" x14ac:dyDescent="0.25">
      <c r="A666" s="14" t="s">
        <v>919</v>
      </c>
      <c r="B666">
        <v>0.192</v>
      </c>
      <c r="C666">
        <v>9999</v>
      </c>
      <c r="D666">
        <v>559</v>
      </c>
      <c r="E666">
        <v>0.85799999999999998</v>
      </c>
      <c r="F666">
        <v>5</v>
      </c>
      <c r="G666" s="14" t="s">
        <v>814</v>
      </c>
      <c r="H666">
        <v>0.1716</v>
      </c>
      <c r="I666">
        <v>13900</v>
      </c>
      <c r="J666">
        <v>0.43940000000000001</v>
      </c>
      <c r="K666">
        <v>12</v>
      </c>
      <c r="L666">
        <v>525.20000000000005</v>
      </c>
      <c r="M666">
        <v>9999</v>
      </c>
      <c r="N666">
        <v>1</v>
      </c>
      <c r="O666">
        <v>0</v>
      </c>
    </row>
    <row r="667" spans="1:15" x14ac:dyDescent="0.25">
      <c r="A667" s="14" t="s">
        <v>927</v>
      </c>
      <c r="B667">
        <v>0.3</v>
      </c>
      <c r="C667">
        <v>9999</v>
      </c>
      <c r="D667">
        <v>355</v>
      </c>
      <c r="E667">
        <v>0.68300000000000005</v>
      </c>
      <c r="F667">
        <v>5</v>
      </c>
      <c r="G667" s="14" t="s">
        <v>814</v>
      </c>
      <c r="H667">
        <v>0.1368</v>
      </c>
      <c r="I667">
        <v>9600</v>
      </c>
      <c r="J667">
        <v>0.27889999999999998</v>
      </c>
      <c r="K667">
        <v>12</v>
      </c>
      <c r="L667">
        <v>333.3</v>
      </c>
      <c r="M667">
        <v>9999</v>
      </c>
      <c r="N667">
        <v>1</v>
      </c>
      <c r="O667">
        <v>0</v>
      </c>
    </row>
    <row r="668" spans="1:15" x14ac:dyDescent="0.25">
      <c r="A668" s="14" t="s">
        <v>920</v>
      </c>
      <c r="B668">
        <v>0.27</v>
      </c>
      <c r="C668">
        <v>9999</v>
      </c>
      <c r="D668">
        <v>395</v>
      </c>
      <c r="E668">
        <v>0.72099999999999997</v>
      </c>
      <c r="F668">
        <v>5</v>
      </c>
      <c r="G668" s="14" t="s">
        <v>814</v>
      </c>
      <c r="H668">
        <v>0.14419999999999999</v>
      </c>
      <c r="I668">
        <v>10500</v>
      </c>
      <c r="J668">
        <v>0.30990000000000001</v>
      </c>
      <c r="K668">
        <v>12</v>
      </c>
      <c r="L668">
        <v>370.3</v>
      </c>
      <c r="M668">
        <v>9999</v>
      </c>
      <c r="N668">
        <v>1</v>
      </c>
      <c r="O668">
        <v>0</v>
      </c>
    </row>
    <row r="669" spans="1:15" x14ac:dyDescent="0.25">
      <c r="A669" s="14" t="s">
        <v>921</v>
      </c>
      <c r="B669">
        <v>0.23</v>
      </c>
      <c r="C669">
        <v>9999</v>
      </c>
      <c r="D669">
        <v>465</v>
      </c>
      <c r="E669">
        <v>0.78200000000000003</v>
      </c>
      <c r="F669">
        <v>5</v>
      </c>
      <c r="G669" s="14" t="s">
        <v>814</v>
      </c>
      <c r="H669">
        <v>0.15659999999999999</v>
      </c>
      <c r="I669">
        <v>12200</v>
      </c>
      <c r="J669">
        <v>0.36549999999999999</v>
      </c>
      <c r="K669">
        <v>12</v>
      </c>
      <c r="L669">
        <v>436.9</v>
      </c>
      <c r="M669">
        <v>9999</v>
      </c>
      <c r="N669">
        <v>1</v>
      </c>
      <c r="O669">
        <v>0</v>
      </c>
    </row>
    <row r="670" spans="1:15" x14ac:dyDescent="0.25">
      <c r="A670" s="14" t="s">
        <v>915</v>
      </c>
      <c r="B670">
        <v>0.378</v>
      </c>
      <c r="C670">
        <v>9999</v>
      </c>
      <c r="D670">
        <v>281</v>
      </c>
      <c r="E670">
        <v>0.60799999999999998</v>
      </c>
      <c r="F670">
        <v>5</v>
      </c>
      <c r="G670" s="14" t="s">
        <v>814</v>
      </c>
      <c r="H670">
        <v>0.12180000000000001</v>
      </c>
      <c r="I670">
        <v>7610</v>
      </c>
      <c r="J670">
        <v>0.221</v>
      </c>
      <c r="K670">
        <v>12</v>
      </c>
      <c r="L670">
        <v>264.2</v>
      </c>
      <c r="M670">
        <v>9999</v>
      </c>
      <c r="N670">
        <v>1</v>
      </c>
      <c r="O670">
        <v>0</v>
      </c>
    </row>
    <row r="671" spans="1:15" x14ac:dyDescent="0.25">
      <c r="A671" s="14" t="s">
        <v>913</v>
      </c>
      <c r="B671">
        <v>0.68400000000000005</v>
      </c>
      <c r="C671">
        <v>9999</v>
      </c>
      <c r="D671">
        <v>155</v>
      </c>
      <c r="E671">
        <v>0.44700000000000001</v>
      </c>
      <c r="F671">
        <v>5</v>
      </c>
      <c r="G671" s="14" t="s">
        <v>822</v>
      </c>
      <c r="H671">
        <v>0.14899999999999999</v>
      </c>
      <c r="I671">
        <v>4280</v>
      </c>
      <c r="J671">
        <v>0.1221</v>
      </c>
      <c r="K671">
        <v>6</v>
      </c>
      <c r="L671">
        <v>145.9</v>
      </c>
      <c r="M671">
        <v>9999</v>
      </c>
      <c r="N671">
        <v>1</v>
      </c>
      <c r="O671">
        <v>0</v>
      </c>
    </row>
    <row r="672" spans="1:15" x14ac:dyDescent="0.25">
      <c r="A672" s="14" t="s">
        <v>922</v>
      </c>
      <c r="B672">
        <v>3.47</v>
      </c>
      <c r="C672">
        <v>9999</v>
      </c>
      <c r="D672">
        <v>31</v>
      </c>
      <c r="E672">
        <v>0.19800000000000001</v>
      </c>
      <c r="F672">
        <v>5</v>
      </c>
      <c r="G672" s="14" t="s">
        <v>822</v>
      </c>
      <c r="H672">
        <v>6.6100000000000006E-2</v>
      </c>
      <c r="I672">
        <v>922</v>
      </c>
      <c r="J672">
        <v>2.4E-2</v>
      </c>
      <c r="K672">
        <v>6</v>
      </c>
      <c r="L672">
        <v>28.7</v>
      </c>
      <c r="M672">
        <v>9999</v>
      </c>
      <c r="N672">
        <v>1</v>
      </c>
      <c r="O672">
        <v>0</v>
      </c>
    </row>
    <row r="673" spans="1:15" x14ac:dyDescent="0.25">
      <c r="A673" s="14" t="s">
        <v>917</v>
      </c>
      <c r="B673">
        <v>1.37</v>
      </c>
      <c r="C673">
        <v>9999</v>
      </c>
      <c r="D673">
        <v>77</v>
      </c>
      <c r="E673">
        <v>0.316</v>
      </c>
      <c r="F673">
        <v>5</v>
      </c>
      <c r="G673" s="14" t="s">
        <v>822</v>
      </c>
      <c r="H673">
        <v>0.1052</v>
      </c>
      <c r="I673">
        <v>2220</v>
      </c>
      <c r="J673">
        <v>6.08E-2</v>
      </c>
      <c r="K673">
        <v>6</v>
      </c>
      <c r="L673">
        <v>72.7</v>
      </c>
      <c r="M673">
        <v>9999</v>
      </c>
      <c r="N673">
        <v>1</v>
      </c>
      <c r="O673">
        <v>0</v>
      </c>
    </row>
    <row r="674" spans="1:15" x14ac:dyDescent="0.25">
      <c r="A674" s="14" t="s">
        <v>914</v>
      </c>
      <c r="B674">
        <v>0.86199999999999999</v>
      </c>
      <c r="C674">
        <v>9999</v>
      </c>
      <c r="D674">
        <v>123</v>
      </c>
      <c r="E674">
        <v>0.39800000000000002</v>
      </c>
      <c r="F674">
        <v>5</v>
      </c>
      <c r="G674" s="14" t="s">
        <v>822</v>
      </c>
      <c r="H674">
        <v>0.13270000000000001</v>
      </c>
      <c r="I674">
        <v>3440</v>
      </c>
      <c r="J674">
        <v>9.6799999999999997E-2</v>
      </c>
      <c r="K674">
        <v>6</v>
      </c>
      <c r="L674">
        <v>115.7</v>
      </c>
      <c r="M674">
        <v>9999</v>
      </c>
      <c r="N674">
        <v>1</v>
      </c>
      <c r="O674">
        <v>0</v>
      </c>
    </row>
    <row r="675" spans="1:15" x14ac:dyDescent="0.25">
      <c r="A675" s="14" t="s">
        <v>928</v>
      </c>
      <c r="B675">
        <v>0.43099999999999999</v>
      </c>
      <c r="C675">
        <v>9999</v>
      </c>
      <c r="D675">
        <v>247</v>
      </c>
      <c r="E675">
        <v>0.56299999999999994</v>
      </c>
      <c r="F675">
        <v>5</v>
      </c>
      <c r="G675" s="14" t="s">
        <v>822</v>
      </c>
      <c r="H675">
        <v>0.18779999999999999</v>
      </c>
      <c r="I675">
        <v>6330</v>
      </c>
      <c r="J675">
        <v>0.19389999999999999</v>
      </c>
      <c r="K675">
        <v>6</v>
      </c>
      <c r="L675">
        <v>231.8</v>
      </c>
      <c r="M675">
        <v>9999</v>
      </c>
      <c r="N675">
        <v>1</v>
      </c>
      <c r="O675">
        <v>0</v>
      </c>
    </row>
    <row r="676" spans="1:15" x14ac:dyDescent="0.25">
      <c r="A676" s="14" t="s">
        <v>923</v>
      </c>
      <c r="B676">
        <v>0.34100000000000003</v>
      </c>
      <c r="C676">
        <v>9999</v>
      </c>
      <c r="D676">
        <v>313</v>
      </c>
      <c r="E676">
        <v>0.64200000000000002</v>
      </c>
      <c r="F676">
        <v>5</v>
      </c>
      <c r="G676" s="14" t="s">
        <v>814</v>
      </c>
      <c r="H676">
        <v>0.12839999999999999</v>
      </c>
      <c r="I676">
        <v>8450</v>
      </c>
      <c r="J676">
        <v>0.24560000000000001</v>
      </c>
      <c r="K676">
        <v>12</v>
      </c>
      <c r="L676">
        <v>293.60000000000002</v>
      </c>
      <c r="M676">
        <v>9999</v>
      </c>
      <c r="N676">
        <v>1</v>
      </c>
      <c r="O676">
        <v>0</v>
      </c>
    </row>
    <row r="677" spans="1:15" x14ac:dyDescent="0.25">
      <c r="A677" s="14" t="s">
        <v>925</v>
      </c>
      <c r="B677">
        <v>0.11700000000000001</v>
      </c>
      <c r="C677">
        <v>9999</v>
      </c>
      <c r="D677">
        <v>927</v>
      </c>
      <c r="E677">
        <v>1.1080000000000001</v>
      </c>
      <c r="F677">
        <v>5</v>
      </c>
      <c r="G677" s="14" t="s">
        <v>833</v>
      </c>
      <c r="H677">
        <v>0.1583</v>
      </c>
      <c r="I677">
        <v>23900</v>
      </c>
      <c r="J677">
        <v>0.72819999999999996</v>
      </c>
      <c r="K677">
        <v>18</v>
      </c>
      <c r="L677">
        <v>870.4</v>
      </c>
      <c r="M677">
        <v>9999</v>
      </c>
      <c r="N677">
        <v>1</v>
      </c>
      <c r="O677">
        <v>0</v>
      </c>
    </row>
    <row r="678" spans="1:15" x14ac:dyDescent="0.25">
      <c r="A678" s="14" t="s">
        <v>918</v>
      </c>
      <c r="B678">
        <v>0.21199999999999999</v>
      </c>
      <c r="C678">
        <v>9999</v>
      </c>
      <c r="D678">
        <v>504</v>
      </c>
      <c r="E678">
        <v>0.81399999999999995</v>
      </c>
      <c r="F678">
        <v>5</v>
      </c>
      <c r="G678" s="14" t="s">
        <v>814</v>
      </c>
      <c r="H678">
        <v>0.1628</v>
      </c>
      <c r="I678">
        <v>12500</v>
      </c>
      <c r="J678">
        <v>0.39550000000000002</v>
      </c>
      <c r="K678">
        <v>12</v>
      </c>
      <c r="L678">
        <v>472.7</v>
      </c>
      <c r="M678">
        <v>9999</v>
      </c>
      <c r="N678">
        <v>1</v>
      </c>
      <c r="O678">
        <v>0</v>
      </c>
    </row>
    <row r="679" spans="1:15" x14ac:dyDescent="0.25">
      <c r="A679" s="14" t="s">
        <v>926</v>
      </c>
      <c r="B679">
        <v>0.183</v>
      </c>
      <c r="C679">
        <v>9999</v>
      </c>
      <c r="D679">
        <v>587</v>
      </c>
      <c r="E679">
        <v>0.879</v>
      </c>
      <c r="F679">
        <v>5</v>
      </c>
      <c r="G679" s="14" t="s">
        <v>814</v>
      </c>
      <c r="H679">
        <v>0.17580000000000001</v>
      </c>
      <c r="I679">
        <v>14600</v>
      </c>
      <c r="J679">
        <v>0.4612</v>
      </c>
      <c r="K679">
        <v>12</v>
      </c>
      <c r="L679">
        <v>551.20000000000005</v>
      </c>
      <c r="M679">
        <v>9999</v>
      </c>
      <c r="N679">
        <v>1</v>
      </c>
      <c r="O679">
        <v>0</v>
      </c>
    </row>
    <row r="680" spans="1:15" x14ac:dyDescent="0.25">
      <c r="A680" s="14" t="s">
        <v>930</v>
      </c>
      <c r="B680">
        <v>0.16500000000000001</v>
      </c>
      <c r="C680">
        <v>9999</v>
      </c>
      <c r="D680">
        <v>652</v>
      </c>
      <c r="E680">
        <v>0.92600000000000005</v>
      </c>
      <c r="F680">
        <v>5</v>
      </c>
      <c r="G680" s="14" t="s">
        <v>814</v>
      </c>
      <c r="H680">
        <v>0.18540000000000001</v>
      </c>
      <c r="I680">
        <v>16200</v>
      </c>
      <c r="J680">
        <v>0.51239999999999997</v>
      </c>
      <c r="K680">
        <v>12</v>
      </c>
      <c r="L680">
        <v>612.4</v>
      </c>
      <c r="M680">
        <v>9999</v>
      </c>
      <c r="N680">
        <v>1</v>
      </c>
      <c r="O680">
        <v>0</v>
      </c>
    </row>
    <row r="681" spans="1:15" x14ac:dyDescent="0.25">
      <c r="A681" s="14" t="s">
        <v>916</v>
      </c>
      <c r="B681">
        <v>0.54400000000000004</v>
      </c>
      <c r="C681">
        <v>9999</v>
      </c>
      <c r="D681">
        <v>196</v>
      </c>
      <c r="E681">
        <v>0.502</v>
      </c>
      <c r="F681">
        <v>5</v>
      </c>
      <c r="G681" s="14" t="s">
        <v>822</v>
      </c>
      <c r="H681">
        <v>0.16719999999999999</v>
      </c>
      <c r="I681">
        <v>5020</v>
      </c>
      <c r="J681">
        <v>0.1537</v>
      </c>
      <c r="K681">
        <v>6</v>
      </c>
      <c r="L681">
        <v>183.7</v>
      </c>
      <c r="M681">
        <v>9999</v>
      </c>
      <c r="N681">
        <v>1</v>
      </c>
      <c r="O681">
        <v>0</v>
      </c>
    </row>
    <row r="682" spans="1:15" x14ac:dyDescent="0.25">
      <c r="A682" s="14" t="s">
        <v>931</v>
      </c>
      <c r="B682">
        <v>0.14599999999999999</v>
      </c>
      <c r="C682">
        <v>9999</v>
      </c>
      <c r="D682">
        <v>741</v>
      </c>
      <c r="E682">
        <v>0.99</v>
      </c>
      <c r="F682">
        <v>5</v>
      </c>
      <c r="G682" s="14" t="s">
        <v>833</v>
      </c>
      <c r="H682">
        <v>0.1416</v>
      </c>
      <c r="I682">
        <v>19300</v>
      </c>
      <c r="J682">
        <v>0.58179999999999998</v>
      </c>
      <c r="K682">
        <v>18</v>
      </c>
      <c r="L682">
        <v>695.4</v>
      </c>
      <c r="M682">
        <v>9999</v>
      </c>
      <c r="N682">
        <v>1</v>
      </c>
      <c r="O682">
        <v>0</v>
      </c>
    </row>
    <row r="683" spans="1:15" x14ac:dyDescent="0.25">
      <c r="A683" s="14" t="s">
        <v>934</v>
      </c>
      <c r="B683">
        <v>0.12759999999999999</v>
      </c>
      <c r="C683">
        <v>0.12939999999999999</v>
      </c>
      <c r="D683">
        <v>842.69</v>
      </c>
      <c r="E683">
        <v>1.1539999999999999</v>
      </c>
      <c r="F683">
        <v>6</v>
      </c>
      <c r="G683" s="14" t="s">
        <v>820</v>
      </c>
      <c r="H683">
        <v>0.128</v>
      </c>
      <c r="I683">
        <v>30349</v>
      </c>
      <c r="J683">
        <v>0.7843</v>
      </c>
      <c r="K683">
        <v>24</v>
      </c>
      <c r="L683">
        <v>940.8</v>
      </c>
      <c r="M683">
        <v>9999</v>
      </c>
      <c r="N683">
        <v>1</v>
      </c>
      <c r="O683">
        <v>0</v>
      </c>
    </row>
    <row r="684" spans="1:15" x14ac:dyDescent="0.25">
      <c r="A684" s="14" t="s">
        <v>943</v>
      </c>
      <c r="B684">
        <v>0.40870000000000001</v>
      </c>
      <c r="C684">
        <v>0.4088</v>
      </c>
      <c r="D684">
        <v>264.45</v>
      </c>
      <c r="E684">
        <v>0.64200000000000002</v>
      </c>
      <c r="F684">
        <v>6</v>
      </c>
      <c r="G684" s="14" t="s">
        <v>814</v>
      </c>
      <c r="H684">
        <v>0.128</v>
      </c>
      <c r="I684">
        <v>9937</v>
      </c>
      <c r="J684">
        <v>0.24429999999999999</v>
      </c>
      <c r="K684">
        <v>12</v>
      </c>
      <c r="L684">
        <v>291</v>
      </c>
      <c r="M684">
        <v>9999</v>
      </c>
      <c r="N684">
        <v>1</v>
      </c>
      <c r="O684">
        <v>0</v>
      </c>
    </row>
    <row r="685" spans="1:15" x14ac:dyDescent="0.25">
      <c r="A685" s="14" t="s">
        <v>935</v>
      </c>
      <c r="B685">
        <v>9.6000000000000002E-2</v>
      </c>
      <c r="C685">
        <v>9.8199999999999996E-2</v>
      </c>
      <c r="D685">
        <v>1122.93</v>
      </c>
      <c r="E685">
        <v>1.331</v>
      </c>
      <c r="F685">
        <v>6</v>
      </c>
      <c r="G685" s="14" t="s">
        <v>820</v>
      </c>
      <c r="H685">
        <v>0.14760000000000001</v>
      </c>
      <c r="I685">
        <v>40241</v>
      </c>
      <c r="J685">
        <v>1.0442</v>
      </c>
      <c r="K685">
        <v>24</v>
      </c>
      <c r="L685">
        <v>1249.9000000000001</v>
      </c>
      <c r="M685">
        <v>9999</v>
      </c>
      <c r="N685">
        <v>1</v>
      </c>
      <c r="O685">
        <v>0</v>
      </c>
    </row>
    <row r="686" spans="1:15" x14ac:dyDescent="0.25">
      <c r="A686" s="14" t="s">
        <v>946</v>
      </c>
      <c r="B686">
        <v>0.57450000000000001</v>
      </c>
      <c r="C686">
        <v>0.57450000000000001</v>
      </c>
      <c r="D686">
        <v>187.09</v>
      </c>
      <c r="E686">
        <v>0.53100000000000003</v>
      </c>
      <c r="F686">
        <v>6</v>
      </c>
      <c r="G686" s="14" t="s">
        <v>822</v>
      </c>
      <c r="H686">
        <v>0.1772</v>
      </c>
      <c r="I686">
        <v>7014</v>
      </c>
      <c r="J686">
        <v>0.17249999999999999</v>
      </c>
      <c r="K686">
        <v>6</v>
      </c>
      <c r="L686">
        <v>204.3</v>
      </c>
      <c r="M686">
        <v>9999</v>
      </c>
      <c r="N686">
        <v>1</v>
      </c>
      <c r="O686">
        <v>0</v>
      </c>
    </row>
    <row r="687" spans="1:15" x14ac:dyDescent="0.25">
      <c r="A687" s="14" t="s">
        <v>953</v>
      </c>
      <c r="B687">
        <v>0.439</v>
      </c>
      <c r="C687">
        <v>0.51400000000000001</v>
      </c>
      <c r="D687">
        <v>247</v>
      </c>
      <c r="E687">
        <v>0.56299999999999994</v>
      </c>
      <c r="F687">
        <v>6</v>
      </c>
      <c r="G687" s="14" t="s">
        <v>822</v>
      </c>
      <c r="H687">
        <v>0.18779999999999999</v>
      </c>
      <c r="I687">
        <v>8560</v>
      </c>
      <c r="J687">
        <v>0.19389999999999999</v>
      </c>
      <c r="K687">
        <v>6</v>
      </c>
      <c r="L687">
        <v>231.8</v>
      </c>
      <c r="M687">
        <v>9999</v>
      </c>
      <c r="N687">
        <v>1</v>
      </c>
      <c r="O687">
        <v>0</v>
      </c>
    </row>
    <row r="688" spans="1:15" x14ac:dyDescent="0.25">
      <c r="A688" s="14" t="s">
        <v>945</v>
      </c>
      <c r="B688">
        <v>2.2942999999999998</v>
      </c>
      <c r="C688">
        <v>2.3012999999999999</v>
      </c>
      <c r="D688">
        <v>46.77</v>
      </c>
      <c r="E688">
        <v>0.26600000000000001</v>
      </c>
      <c r="F688">
        <v>6</v>
      </c>
      <c r="G688" s="14" t="s">
        <v>822</v>
      </c>
      <c r="H688">
        <v>8.8599999999999998E-2</v>
      </c>
      <c r="I688">
        <v>1749</v>
      </c>
      <c r="J688">
        <v>4.3099999999999999E-2</v>
      </c>
      <c r="K688">
        <v>6</v>
      </c>
      <c r="L688">
        <v>51</v>
      </c>
      <c r="M688">
        <v>9999</v>
      </c>
      <c r="N688">
        <v>1</v>
      </c>
      <c r="O688">
        <v>0</v>
      </c>
    </row>
    <row r="689" spans="1:15" x14ac:dyDescent="0.25">
      <c r="A689" s="14" t="s">
        <v>954</v>
      </c>
      <c r="B689">
        <v>3.54</v>
      </c>
      <c r="C689">
        <v>4.1399999999999997</v>
      </c>
      <c r="D689">
        <v>31</v>
      </c>
      <c r="E689">
        <v>0.19800000000000001</v>
      </c>
      <c r="F689">
        <v>6</v>
      </c>
      <c r="G689" s="14" t="s">
        <v>822</v>
      </c>
      <c r="H689">
        <v>6.6100000000000006E-2</v>
      </c>
      <c r="I689">
        <v>1110</v>
      </c>
      <c r="J689">
        <v>2.4E-2</v>
      </c>
      <c r="K689">
        <v>6</v>
      </c>
      <c r="L689">
        <v>28.7</v>
      </c>
      <c r="M689">
        <v>9999</v>
      </c>
      <c r="N689">
        <v>1</v>
      </c>
      <c r="O689">
        <v>0</v>
      </c>
    </row>
    <row r="690" spans="1:15" x14ac:dyDescent="0.25">
      <c r="A690" s="14" t="s">
        <v>932</v>
      </c>
      <c r="B690">
        <v>3.798</v>
      </c>
      <c r="C690">
        <v>3.7978999999999998</v>
      </c>
      <c r="D690">
        <v>28.22</v>
      </c>
      <c r="E690">
        <v>0.20699999999999999</v>
      </c>
      <c r="F690">
        <v>6</v>
      </c>
      <c r="G690" s="14" t="s">
        <v>822</v>
      </c>
      <c r="H690">
        <v>6.8900000000000003E-2</v>
      </c>
      <c r="I690">
        <v>1059</v>
      </c>
      <c r="J690">
        <v>2.6100000000000002E-2</v>
      </c>
      <c r="K690">
        <v>6</v>
      </c>
      <c r="L690">
        <v>31</v>
      </c>
      <c r="M690">
        <v>9999</v>
      </c>
      <c r="N690">
        <v>1</v>
      </c>
      <c r="O690">
        <v>0</v>
      </c>
    </row>
    <row r="691" spans="1:15" x14ac:dyDescent="0.25">
      <c r="A691" s="14" t="s">
        <v>951</v>
      </c>
      <c r="B691">
        <v>4.4699999999999997E-2</v>
      </c>
      <c r="C691">
        <v>4.9099999999999998E-2</v>
      </c>
      <c r="D691">
        <v>2407.69</v>
      </c>
      <c r="E691">
        <v>1.9490000000000001</v>
      </c>
      <c r="F691">
        <v>6</v>
      </c>
      <c r="G691" s="14" t="s">
        <v>818</v>
      </c>
      <c r="H691">
        <v>0.1772</v>
      </c>
      <c r="I691">
        <v>86327</v>
      </c>
      <c r="J691">
        <v>2.2429000000000001</v>
      </c>
      <c r="K691">
        <v>30</v>
      </c>
      <c r="L691">
        <v>2687.9</v>
      </c>
      <c r="M691">
        <v>9999</v>
      </c>
      <c r="N691">
        <v>1</v>
      </c>
      <c r="O691">
        <v>0</v>
      </c>
    </row>
    <row r="692" spans="1:15" x14ac:dyDescent="0.25">
      <c r="A692" s="14" t="s">
        <v>952</v>
      </c>
      <c r="B692">
        <v>0.34699999999999998</v>
      </c>
      <c r="C692">
        <v>0.40600000000000003</v>
      </c>
      <c r="D692">
        <v>313</v>
      </c>
      <c r="E692">
        <v>0.64200000000000002</v>
      </c>
      <c r="F692">
        <v>6</v>
      </c>
      <c r="G692" s="14" t="s">
        <v>814</v>
      </c>
      <c r="H692">
        <v>0.1283</v>
      </c>
      <c r="I692">
        <v>11000</v>
      </c>
      <c r="J692">
        <v>0.24560000000000001</v>
      </c>
      <c r="K692">
        <v>12</v>
      </c>
      <c r="L692">
        <v>293.60000000000002</v>
      </c>
      <c r="M692">
        <v>9999</v>
      </c>
      <c r="N692">
        <v>1</v>
      </c>
      <c r="O692">
        <v>0</v>
      </c>
    </row>
    <row r="693" spans="1:15" x14ac:dyDescent="0.25">
      <c r="A693" s="14" t="s">
        <v>939</v>
      </c>
      <c r="B693">
        <v>0.30649999999999999</v>
      </c>
      <c r="C693">
        <v>0.30580000000000002</v>
      </c>
      <c r="D693">
        <v>351.29</v>
      </c>
      <c r="E693">
        <v>0.74</v>
      </c>
      <c r="F693">
        <v>6</v>
      </c>
      <c r="G693" s="14" t="s">
        <v>814</v>
      </c>
      <c r="H693">
        <v>0.14760000000000001</v>
      </c>
      <c r="I693">
        <v>13219</v>
      </c>
      <c r="J693">
        <v>0.32519999999999999</v>
      </c>
      <c r="K693">
        <v>12</v>
      </c>
      <c r="L693">
        <v>387.1</v>
      </c>
      <c r="M693">
        <v>9999</v>
      </c>
      <c r="N693">
        <v>1</v>
      </c>
      <c r="O693">
        <v>0</v>
      </c>
    </row>
    <row r="694" spans="1:15" x14ac:dyDescent="0.25">
      <c r="A694" s="14" t="s">
        <v>944</v>
      </c>
      <c r="B694">
        <v>1.4</v>
      </c>
      <c r="C694">
        <v>1.64</v>
      </c>
      <c r="D694">
        <v>77</v>
      </c>
      <c r="E694">
        <v>0.316</v>
      </c>
      <c r="F694">
        <v>6</v>
      </c>
      <c r="G694" s="14" t="s">
        <v>822</v>
      </c>
      <c r="H694">
        <v>0.1052</v>
      </c>
      <c r="I694">
        <v>2800</v>
      </c>
      <c r="J694">
        <v>6.08E-2</v>
      </c>
      <c r="K694">
        <v>6</v>
      </c>
      <c r="L694">
        <v>72.7</v>
      </c>
      <c r="M694">
        <v>9999</v>
      </c>
      <c r="N694">
        <v>1</v>
      </c>
      <c r="O694">
        <v>0</v>
      </c>
    </row>
    <row r="695" spans="1:15" x14ac:dyDescent="0.25">
      <c r="A695" s="14" t="s">
        <v>950</v>
      </c>
      <c r="B695">
        <v>0.23400000000000001</v>
      </c>
      <c r="C695">
        <v>0.27300000000000002</v>
      </c>
      <c r="D695">
        <v>465</v>
      </c>
      <c r="E695">
        <v>0.78200000000000003</v>
      </c>
      <c r="F695">
        <v>6</v>
      </c>
      <c r="G695" s="14" t="s">
        <v>814</v>
      </c>
      <c r="H695">
        <v>0.1565</v>
      </c>
      <c r="I695">
        <v>15600</v>
      </c>
      <c r="J695">
        <v>0.36549999999999999</v>
      </c>
      <c r="K695">
        <v>12</v>
      </c>
      <c r="L695">
        <v>436.9</v>
      </c>
      <c r="M695">
        <v>9999</v>
      </c>
      <c r="N695">
        <v>1</v>
      </c>
      <c r="O695">
        <v>0</v>
      </c>
    </row>
    <row r="696" spans="1:15" x14ac:dyDescent="0.25">
      <c r="A696" s="14" t="s">
        <v>956</v>
      </c>
      <c r="B696">
        <v>0.55400000000000005</v>
      </c>
      <c r="C696">
        <v>0.64800000000000002</v>
      </c>
      <c r="D696">
        <v>196</v>
      </c>
      <c r="E696">
        <v>0.502</v>
      </c>
      <c r="F696">
        <v>6</v>
      </c>
      <c r="G696" s="14" t="s">
        <v>822</v>
      </c>
      <c r="H696">
        <v>0.16719999999999999</v>
      </c>
      <c r="I696">
        <v>6790</v>
      </c>
      <c r="J696">
        <v>0.1537</v>
      </c>
      <c r="K696">
        <v>6</v>
      </c>
      <c r="L696">
        <v>183.7</v>
      </c>
      <c r="M696">
        <v>9999</v>
      </c>
      <c r="N696">
        <v>1</v>
      </c>
      <c r="O696">
        <v>0</v>
      </c>
    </row>
    <row r="697" spans="1:15" x14ac:dyDescent="0.25">
      <c r="A697" s="14" t="s">
        <v>957</v>
      </c>
      <c r="B697">
        <v>0.69699999999999995</v>
      </c>
      <c r="C697">
        <v>0.81599999999999995</v>
      </c>
      <c r="D697">
        <v>155</v>
      </c>
      <c r="E697">
        <v>0.44700000000000001</v>
      </c>
      <c r="F697">
        <v>6</v>
      </c>
      <c r="G697" s="14" t="s">
        <v>822</v>
      </c>
      <c r="H697">
        <v>0.14899999999999999</v>
      </c>
      <c r="I697">
        <v>5390</v>
      </c>
      <c r="J697">
        <v>0.1221</v>
      </c>
      <c r="K697">
        <v>6</v>
      </c>
      <c r="L697">
        <v>145.9</v>
      </c>
      <c r="M697">
        <v>9999</v>
      </c>
      <c r="N697">
        <v>1</v>
      </c>
      <c r="O697">
        <v>0</v>
      </c>
    </row>
    <row r="698" spans="1:15" x14ac:dyDescent="0.25">
      <c r="A698" s="14" t="s">
        <v>936</v>
      </c>
      <c r="B698">
        <v>0.27600000000000002</v>
      </c>
      <c r="C698">
        <v>0.32200000000000001</v>
      </c>
      <c r="D698">
        <v>395</v>
      </c>
      <c r="E698">
        <v>0.72099999999999997</v>
      </c>
      <c r="F698">
        <v>6</v>
      </c>
      <c r="G698" s="14" t="s">
        <v>814</v>
      </c>
      <c r="H698">
        <v>0.14410000000000001</v>
      </c>
      <c r="I698">
        <v>13300</v>
      </c>
      <c r="J698">
        <v>0.30990000000000001</v>
      </c>
      <c r="K698">
        <v>12</v>
      </c>
      <c r="L698">
        <v>370.3</v>
      </c>
      <c r="M698">
        <v>9999</v>
      </c>
      <c r="N698">
        <v>1</v>
      </c>
      <c r="O698">
        <v>0</v>
      </c>
    </row>
    <row r="699" spans="1:15" x14ac:dyDescent="0.25">
      <c r="A699" s="14" t="s">
        <v>958</v>
      </c>
      <c r="B699">
        <v>0.15790000000000001</v>
      </c>
      <c r="C699">
        <v>0.1595</v>
      </c>
      <c r="D699">
        <v>682.84</v>
      </c>
      <c r="E699">
        <v>1.0349999999999999</v>
      </c>
      <c r="F699">
        <v>6</v>
      </c>
      <c r="G699" s="14" t="s">
        <v>833</v>
      </c>
      <c r="H699">
        <v>0.14760000000000001</v>
      </c>
      <c r="I699">
        <v>25853</v>
      </c>
      <c r="J699">
        <v>0.63349999999999995</v>
      </c>
      <c r="K699">
        <v>18</v>
      </c>
      <c r="L699">
        <v>752.6</v>
      </c>
      <c r="M699">
        <v>9999</v>
      </c>
      <c r="N699">
        <v>1</v>
      </c>
      <c r="O699">
        <v>0</v>
      </c>
    </row>
    <row r="700" spans="1:15" x14ac:dyDescent="0.25">
      <c r="A700" s="14" t="s">
        <v>941</v>
      </c>
      <c r="B700">
        <v>0.19109999999999999</v>
      </c>
      <c r="C700">
        <v>0.19309999999999999</v>
      </c>
      <c r="D700">
        <v>562.45000000000005</v>
      </c>
      <c r="E700">
        <v>0.93700000000000006</v>
      </c>
      <c r="F700">
        <v>6</v>
      </c>
      <c r="G700" s="14" t="s">
        <v>814</v>
      </c>
      <c r="H700">
        <v>0.187</v>
      </c>
      <c r="I700">
        <v>21222</v>
      </c>
      <c r="J700">
        <v>0.52190000000000003</v>
      </c>
      <c r="K700">
        <v>12</v>
      </c>
      <c r="L700">
        <v>620.9</v>
      </c>
      <c r="M700">
        <v>9999</v>
      </c>
      <c r="N700">
        <v>1</v>
      </c>
      <c r="O700">
        <v>0</v>
      </c>
    </row>
    <row r="701" spans="1:15" x14ac:dyDescent="0.25">
      <c r="A701" s="14" t="s">
        <v>933</v>
      </c>
      <c r="B701">
        <v>0.878</v>
      </c>
      <c r="C701">
        <v>1.028</v>
      </c>
      <c r="D701">
        <v>123</v>
      </c>
      <c r="E701">
        <v>0.39800000000000002</v>
      </c>
      <c r="F701">
        <v>6</v>
      </c>
      <c r="G701" s="14" t="s">
        <v>822</v>
      </c>
      <c r="H701">
        <v>0.13270000000000001</v>
      </c>
      <c r="I701">
        <v>4460</v>
      </c>
      <c r="J701">
        <v>9.6799999999999997E-2</v>
      </c>
      <c r="K701">
        <v>6</v>
      </c>
      <c r="L701">
        <v>115.7</v>
      </c>
      <c r="M701">
        <v>9999</v>
      </c>
      <c r="N701">
        <v>1</v>
      </c>
      <c r="O701">
        <v>0</v>
      </c>
    </row>
    <row r="702" spans="1:15" x14ac:dyDescent="0.25">
      <c r="A702" s="14" t="s">
        <v>937</v>
      </c>
      <c r="B702">
        <v>0.24679999999999999</v>
      </c>
      <c r="C702">
        <v>0.2462</v>
      </c>
      <c r="D702">
        <v>436.15</v>
      </c>
      <c r="E702">
        <v>0.82699999999999996</v>
      </c>
      <c r="F702">
        <v>6</v>
      </c>
      <c r="G702" s="14" t="s">
        <v>833</v>
      </c>
      <c r="H702">
        <v>0.1181</v>
      </c>
      <c r="I702">
        <v>16523</v>
      </c>
      <c r="J702">
        <v>0.40529999999999999</v>
      </c>
      <c r="K702">
        <v>18</v>
      </c>
      <c r="L702">
        <v>484.5</v>
      </c>
      <c r="M702">
        <v>9999</v>
      </c>
      <c r="N702">
        <v>1</v>
      </c>
      <c r="O702">
        <v>0</v>
      </c>
    </row>
    <row r="703" spans="1:15" x14ac:dyDescent="0.25">
      <c r="A703" s="14" t="s">
        <v>942</v>
      </c>
      <c r="B703">
        <v>2.2200000000000002</v>
      </c>
      <c r="C703">
        <v>2.6</v>
      </c>
      <c r="D703">
        <v>49</v>
      </c>
      <c r="E703">
        <v>0.25</v>
      </c>
      <c r="F703">
        <v>6</v>
      </c>
      <c r="G703" s="14" t="s">
        <v>822</v>
      </c>
      <c r="H703">
        <v>8.3400000000000002E-2</v>
      </c>
      <c r="I703">
        <v>1760</v>
      </c>
      <c r="J703">
        <v>3.8199999999999998E-2</v>
      </c>
      <c r="K703">
        <v>6</v>
      </c>
      <c r="L703">
        <v>45.7</v>
      </c>
      <c r="M703">
        <v>9999</v>
      </c>
      <c r="N703">
        <v>1</v>
      </c>
      <c r="O703">
        <v>0</v>
      </c>
    </row>
    <row r="704" spans="1:15" x14ac:dyDescent="0.25">
      <c r="A704" s="14" t="s">
        <v>947</v>
      </c>
      <c r="B704">
        <v>1.8643000000000001</v>
      </c>
      <c r="C704">
        <v>1.8668</v>
      </c>
      <c r="D704">
        <v>57.82</v>
      </c>
      <c r="E704">
        <v>0.29499999999999998</v>
      </c>
      <c r="F704">
        <v>6</v>
      </c>
      <c r="G704" s="14" t="s">
        <v>822</v>
      </c>
      <c r="H704">
        <v>9.8400000000000001E-2</v>
      </c>
      <c r="I704">
        <v>2167</v>
      </c>
      <c r="J704">
        <v>5.33E-2</v>
      </c>
      <c r="K704">
        <v>6</v>
      </c>
      <c r="L704">
        <v>63.4</v>
      </c>
      <c r="M704">
        <v>9999</v>
      </c>
      <c r="N704">
        <v>1</v>
      </c>
      <c r="O704">
        <v>0</v>
      </c>
    </row>
    <row r="705" spans="1:15" x14ac:dyDescent="0.25">
      <c r="A705" s="14" t="s">
        <v>949</v>
      </c>
      <c r="B705">
        <v>0.82899999999999996</v>
      </c>
      <c r="C705">
        <v>0.82879999999999998</v>
      </c>
      <c r="D705">
        <v>129.86000000000001</v>
      </c>
      <c r="E705">
        <v>0.44500000000000001</v>
      </c>
      <c r="F705">
        <v>6</v>
      </c>
      <c r="G705" s="14" t="s">
        <v>822</v>
      </c>
      <c r="H705">
        <v>0.14760000000000001</v>
      </c>
      <c r="I705">
        <v>4878</v>
      </c>
      <c r="J705">
        <v>0.1198</v>
      </c>
      <c r="K705">
        <v>6</v>
      </c>
      <c r="L705">
        <v>141.80000000000001</v>
      </c>
      <c r="M705">
        <v>9999</v>
      </c>
      <c r="N705">
        <v>1</v>
      </c>
      <c r="O705">
        <v>0</v>
      </c>
    </row>
    <row r="706" spans="1:15" x14ac:dyDescent="0.25">
      <c r="A706" s="14" t="s">
        <v>959</v>
      </c>
      <c r="B706">
        <v>0.11899999999999999</v>
      </c>
      <c r="C706">
        <v>0.13900000000000001</v>
      </c>
      <c r="D706">
        <v>927</v>
      </c>
      <c r="E706">
        <v>1.1080000000000001</v>
      </c>
      <c r="F706">
        <v>6</v>
      </c>
      <c r="G706" s="14" t="s">
        <v>833</v>
      </c>
      <c r="H706">
        <v>0.1583</v>
      </c>
      <c r="I706">
        <v>30500</v>
      </c>
      <c r="J706">
        <v>0.72819999999999996</v>
      </c>
      <c r="K706">
        <v>18</v>
      </c>
      <c r="L706">
        <v>870.4</v>
      </c>
      <c r="M706">
        <v>9999</v>
      </c>
      <c r="N706">
        <v>1</v>
      </c>
      <c r="O706">
        <v>0</v>
      </c>
    </row>
    <row r="707" spans="1:15" x14ac:dyDescent="0.25">
      <c r="A707" s="14" t="s">
        <v>938</v>
      </c>
      <c r="B707">
        <v>0.16800000000000001</v>
      </c>
      <c r="C707">
        <v>0.19600000000000001</v>
      </c>
      <c r="D707">
        <v>652</v>
      </c>
      <c r="E707">
        <v>0.92600000000000005</v>
      </c>
      <c r="F707">
        <v>6</v>
      </c>
      <c r="G707" s="14" t="s">
        <v>814</v>
      </c>
      <c r="H707">
        <v>0.18529999999999999</v>
      </c>
      <c r="I707">
        <v>21900</v>
      </c>
      <c r="J707">
        <v>0.51239999999999997</v>
      </c>
      <c r="K707">
        <v>12</v>
      </c>
      <c r="L707">
        <v>612.4</v>
      </c>
      <c r="M707">
        <v>9999</v>
      </c>
      <c r="N707">
        <v>1</v>
      </c>
      <c r="O707">
        <v>0</v>
      </c>
    </row>
    <row r="708" spans="1:15" x14ac:dyDescent="0.25">
      <c r="A708" s="14" t="s">
        <v>940</v>
      </c>
      <c r="B708">
        <v>1.2936000000000001</v>
      </c>
      <c r="C708">
        <v>1.2939000000000001</v>
      </c>
      <c r="D708">
        <v>83.09</v>
      </c>
      <c r="E708">
        <v>0.35399999999999998</v>
      </c>
      <c r="F708">
        <v>6</v>
      </c>
      <c r="G708" s="14" t="s">
        <v>822</v>
      </c>
      <c r="H708">
        <v>0.1181</v>
      </c>
      <c r="I708">
        <v>3125</v>
      </c>
      <c r="J708">
        <v>7.6700000000000004E-2</v>
      </c>
      <c r="K708">
        <v>6</v>
      </c>
      <c r="L708">
        <v>90.7</v>
      </c>
      <c r="M708">
        <v>9999</v>
      </c>
      <c r="N708">
        <v>1</v>
      </c>
      <c r="O708">
        <v>0</v>
      </c>
    </row>
    <row r="709" spans="1:15" x14ac:dyDescent="0.25">
      <c r="A709" s="14" t="s">
        <v>948</v>
      </c>
      <c r="B709">
        <v>0.51670000000000005</v>
      </c>
      <c r="C709">
        <v>0.51659999999999995</v>
      </c>
      <c r="D709">
        <v>209.19</v>
      </c>
      <c r="E709">
        <v>0.56299999999999994</v>
      </c>
      <c r="F709">
        <v>6</v>
      </c>
      <c r="G709" s="14" t="s">
        <v>822</v>
      </c>
      <c r="H709">
        <v>0.187</v>
      </c>
      <c r="I709">
        <v>7823</v>
      </c>
      <c r="J709">
        <v>0.19220000000000001</v>
      </c>
      <c r="K709">
        <v>6</v>
      </c>
      <c r="L709">
        <v>227.8</v>
      </c>
      <c r="M709">
        <v>9999</v>
      </c>
      <c r="N709">
        <v>1</v>
      </c>
      <c r="O709">
        <v>0</v>
      </c>
    </row>
    <row r="710" spans="1:15" x14ac:dyDescent="0.25">
      <c r="A710" s="14" t="s">
        <v>960</v>
      </c>
      <c r="B710">
        <v>0.14799999999999999</v>
      </c>
      <c r="C710">
        <v>0.17299999999999999</v>
      </c>
      <c r="D710">
        <v>741</v>
      </c>
      <c r="E710">
        <v>0.99</v>
      </c>
      <c r="F710">
        <v>6</v>
      </c>
      <c r="G710" s="14" t="s">
        <v>833</v>
      </c>
      <c r="H710">
        <v>0.14149999999999999</v>
      </c>
      <c r="I710">
        <v>24400</v>
      </c>
      <c r="J710">
        <v>0.58179999999999998</v>
      </c>
      <c r="K710">
        <v>18</v>
      </c>
      <c r="L710">
        <v>695.4</v>
      </c>
      <c r="M710">
        <v>9999</v>
      </c>
      <c r="N710">
        <v>1</v>
      </c>
      <c r="O710">
        <v>0</v>
      </c>
    </row>
    <row r="711" spans="1:15" x14ac:dyDescent="0.25">
      <c r="A711" s="14" t="s">
        <v>955</v>
      </c>
      <c r="B711">
        <v>0.19500000000000001</v>
      </c>
      <c r="C711">
        <v>0.22800000000000001</v>
      </c>
      <c r="D711">
        <v>559</v>
      </c>
      <c r="E711">
        <v>0.85799999999999998</v>
      </c>
      <c r="F711">
        <v>6</v>
      </c>
      <c r="G711" s="14" t="s">
        <v>814</v>
      </c>
      <c r="H711">
        <v>0.1716</v>
      </c>
      <c r="I711">
        <v>18800</v>
      </c>
      <c r="J711">
        <v>0.43940000000000001</v>
      </c>
      <c r="K711">
        <v>12</v>
      </c>
      <c r="L711">
        <v>525.20000000000005</v>
      </c>
      <c r="M711">
        <v>9999</v>
      </c>
      <c r="N711">
        <v>1</v>
      </c>
      <c r="O711">
        <v>0</v>
      </c>
    </row>
    <row r="712" spans="1:15" x14ac:dyDescent="0.25">
      <c r="A712" s="14" t="s">
        <v>988</v>
      </c>
      <c r="B712">
        <v>0.1525</v>
      </c>
      <c r="C712">
        <v>9999</v>
      </c>
      <c r="D712">
        <v>653</v>
      </c>
      <c r="E712">
        <v>0.92700000000000005</v>
      </c>
      <c r="F712">
        <v>7</v>
      </c>
      <c r="G712" s="14" t="s">
        <v>232</v>
      </c>
      <c r="H712">
        <v>0.18540000000000001</v>
      </c>
      <c r="I712">
        <v>16100</v>
      </c>
      <c r="J712">
        <v>0.51290000000000002</v>
      </c>
      <c r="K712">
        <v>12</v>
      </c>
      <c r="L712">
        <v>613</v>
      </c>
      <c r="M712">
        <v>9999</v>
      </c>
      <c r="N712">
        <v>1</v>
      </c>
      <c r="O712">
        <v>0</v>
      </c>
    </row>
    <row r="713" spans="1:15" x14ac:dyDescent="0.25">
      <c r="A713" s="14" t="s">
        <v>963</v>
      </c>
      <c r="B713">
        <v>8.7099999999999997E-2</v>
      </c>
      <c r="C713">
        <v>9999</v>
      </c>
      <c r="D713">
        <v>1197</v>
      </c>
      <c r="E713">
        <v>1.2589999999999999</v>
      </c>
      <c r="F713">
        <v>7</v>
      </c>
      <c r="G713" s="14" t="s">
        <v>964</v>
      </c>
      <c r="H713">
        <v>0.1799</v>
      </c>
      <c r="I713">
        <v>32300</v>
      </c>
      <c r="J713">
        <v>0.94</v>
      </c>
      <c r="K713">
        <v>18</v>
      </c>
      <c r="L713">
        <v>1124</v>
      </c>
      <c r="M713">
        <v>9999</v>
      </c>
      <c r="N713">
        <v>1</v>
      </c>
      <c r="O713">
        <v>0</v>
      </c>
    </row>
    <row r="714" spans="1:15" x14ac:dyDescent="0.25">
      <c r="A714" s="14" t="s">
        <v>993</v>
      </c>
      <c r="B714">
        <v>0.10059999999999999</v>
      </c>
      <c r="C714">
        <v>9999</v>
      </c>
      <c r="D714">
        <v>1024</v>
      </c>
      <c r="E714">
        <v>1.165</v>
      </c>
      <c r="F714">
        <v>7</v>
      </c>
      <c r="G714" s="14" t="s">
        <v>964</v>
      </c>
      <c r="H714">
        <v>0.16639999999999999</v>
      </c>
      <c r="I714">
        <v>27700</v>
      </c>
      <c r="J714">
        <v>0.80459999999999998</v>
      </c>
      <c r="K714">
        <v>18</v>
      </c>
      <c r="L714">
        <v>961.7</v>
      </c>
      <c r="M714">
        <v>9999</v>
      </c>
      <c r="N714">
        <v>1</v>
      </c>
      <c r="O714">
        <v>0</v>
      </c>
    </row>
    <row r="715" spans="1:15" x14ac:dyDescent="0.25">
      <c r="A715" s="14" t="s">
        <v>1004</v>
      </c>
      <c r="B715">
        <v>9.98E-2</v>
      </c>
      <c r="C715">
        <v>9999</v>
      </c>
      <c r="D715">
        <v>1012</v>
      </c>
      <c r="E715">
        <v>1.1579999999999999</v>
      </c>
      <c r="F715">
        <v>7</v>
      </c>
      <c r="G715" s="14" t="s">
        <v>972</v>
      </c>
      <c r="H715">
        <v>0.16539999999999999</v>
      </c>
      <c r="I715">
        <v>24700</v>
      </c>
      <c r="J715">
        <v>0.80459999999999998</v>
      </c>
      <c r="K715">
        <v>18</v>
      </c>
      <c r="L715">
        <v>950</v>
      </c>
      <c r="M715">
        <v>9999</v>
      </c>
      <c r="N715">
        <v>1</v>
      </c>
      <c r="O715">
        <v>0</v>
      </c>
    </row>
    <row r="716" spans="1:15" x14ac:dyDescent="0.25">
      <c r="A716" s="14" t="s">
        <v>1005</v>
      </c>
      <c r="B716">
        <v>0.10100000000000001</v>
      </c>
      <c r="C716">
        <v>9999</v>
      </c>
      <c r="D716">
        <v>983</v>
      </c>
      <c r="E716">
        <v>1.141</v>
      </c>
      <c r="F716">
        <v>7</v>
      </c>
      <c r="G716" s="14" t="s">
        <v>209</v>
      </c>
      <c r="H716">
        <v>0.16300000000000001</v>
      </c>
      <c r="I716">
        <v>21500</v>
      </c>
      <c r="J716">
        <v>0.80459999999999998</v>
      </c>
      <c r="K716">
        <v>18</v>
      </c>
      <c r="L716">
        <v>923</v>
      </c>
      <c r="M716">
        <v>9999</v>
      </c>
      <c r="N716">
        <v>1</v>
      </c>
      <c r="O716">
        <v>0</v>
      </c>
    </row>
    <row r="717" spans="1:15" x14ac:dyDescent="0.25">
      <c r="A717" s="14" t="s">
        <v>975</v>
      </c>
      <c r="B717">
        <v>0.1087</v>
      </c>
      <c r="C717">
        <v>9999</v>
      </c>
      <c r="D717">
        <v>927</v>
      </c>
      <c r="E717">
        <v>1.1080000000000001</v>
      </c>
      <c r="F717">
        <v>7</v>
      </c>
      <c r="G717" s="14" t="s">
        <v>972</v>
      </c>
      <c r="H717">
        <v>0.1583</v>
      </c>
      <c r="I717">
        <v>22600</v>
      </c>
      <c r="J717">
        <v>0.72819999999999996</v>
      </c>
      <c r="K717">
        <v>18</v>
      </c>
      <c r="L717">
        <v>870.4</v>
      </c>
      <c r="M717">
        <v>9999</v>
      </c>
      <c r="N717">
        <v>1</v>
      </c>
      <c r="O717">
        <v>0</v>
      </c>
    </row>
    <row r="718" spans="1:15" x14ac:dyDescent="0.25">
      <c r="A718" s="14" t="s">
        <v>986</v>
      </c>
      <c r="B718">
        <v>0.10580000000000001</v>
      </c>
      <c r="C718">
        <v>9999</v>
      </c>
      <c r="D718">
        <v>927</v>
      </c>
      <c r="E718">
        <v>1.1080000000000001</v>
      </c>
      <c r="F718">
        <v>7</v>
      </c>
      <c r="G718" s="14" t="s">
        <v>209</v>
      </c>
      <c r="H718">
        <v>0.1583</v>
      </c>
      <c r="I718">
        <v>20300</v>
      </c>
      <c r="J718">
        <v>0.72819999999999996</v>
      </c>
      <c r="K718">
        <v>18</v>
      </c>
      <c r="L718">
        <v>870.4</v>
      </c>
      <c r="M718">
        <v>9999</v>
      </c>
      <c r="N718">
        <v>1</v>
      </c>
      <c r="O718">
        <v>0</v>
      </c>
    </row>
    <row r="719" spans="1:15" x14ac:dyDescent="0.25">
      <c r="A719" s="14" t="s">
        <v>1009</v>
      </c>
      <c r="B719">
        <v>0.14879999999999999</v>
      </c>
      <c r="C719">
        <v>9999</v>
      </c>
      <c r="D719">
        <v>653</v>
      </c>
      <c r="E719">
        <v>0.92700000000000005</v>
      </c>
      <c r="F719">
        <v>7</v>
      </c>
      <c r="G719" s="14" t="s">
        <v>995</v>
      </c>
      <c r="H719">
        <v>0.18540000000000001</v>
      </c>
      <c r="I719">
        <v>14500</v>
      </c>
      <c r="J719">
        <v>0.51290000000000002</v>
      </c>
      <c r="K719">
        <v>12</v>
      </c>
      <c r="L719">
        <v>613</v>
      </c>
      <c r="M719">
        <v>9999</v>
      </c>
      <c r="N719">
        <v>1</v>
      </c>
      <c r="O719">
        <v>0</v>
      </c>
    </row>
    <row r="720" spans="1:15" x14ac:dyDescent="0.25">
      <c r="A720" s="14" t="s">
        <v>968</v>
      </c>
      <c r="B720">
        <v>7.8799999999999995E-2</v>
      </c>
      <c r="C720">
        <v>9999</v>
      </c>
      <c r="D720">
        <v>1280</v>
      </c>
      <c r="E720">
        <v>1.302</v>
      </c>
      <c r="F720">
        <v>7</v>
      </c>
      <c r="G720" s="14" t="s">
        <v>209</v>
      </c>
      <c r="H720">
        <v>0.186</v>
      </c>
      <c r="I720">
        <v>28000</v>
      </c>
      <c r="J720">
        <v>1.0049999999999999</v>
      </c>
      <c r="K720">
        <v>18</v>
      </c>
      <c r="L720">
        <v>1201</v>
      </c>
      <c r="M720">
        <v>9999</v>
      </c>
      <c r="N720">
        <v>1</v>
      </c>
      <c r="O720">
        <v>0</v>
      </c>
    </row>
    <row r="721" spans="1:15" x14ac:dyDescent="0.25">
      <c r="A721" s="14" t="s">
        <v>991</v>
      </c>
      <c r="B721">
        <v>8.5400000000000004E-2</v>
      </c>
      <c r="C721">
        <v>9999</v>
      </c>
      <c r="D721">
        <v>1172</v>
      </c>
      <c r="E721">
        <v>1.246</v>
      </c>
      <c r="F721">
        <v>7</v>
      </c>
      <c r="G721" s="14" t="s">
        <v>209</v>
      </c>
      <c r="H721">
        <v>0.17799999999999999</v>
      </c>
      <c r="I721">
        <v>25600</v>
      </c>
      <c r="J721">
        <v>0.92</v>
      </c>
      <c r="K721">
        <v>18</v>
      </c>
      <c r="L721">
        <v>1100</v>
      </c>
      <c r="M721">
        <v>9999</v>
      </c>
      <c r="N721">
        <v>1</v>
      </c>
      <c r="O721">
        <v>0</v>
      </c>
    </row>
    <row r="722" spans="1:15" x14ac:dyDescent="0.25">
      <c r="A722" s="14" t="s">
        <v>994</v>
      </c>
      <c r="B722">
        <v>0.1925</v>
      </c>
      <c r="C722">
        <v>9999</v>
      </c>
      <c r="D722">
        <v>504</v>
      </c>
      <c r="E722">
        <v>0.81399999999999995</v>
      </c>
      <c r="F722">
        <v>7</v>
      </c>
      <c r="G722" s="14" t="s">
        <v>995</v>
      </c>
      <c r="H722">
        <v>0.1628</v>
      </c>
      <c r="I722">
        <v>11200</v>
      </c>
      <c r="J722">
        <v>0.39500000000000002</v>
      </c>
      <c r="K722">
        <v>12</v>
      </c>
      <c r="L722">
        <v>472.1</v>
      </c>
      <c r="M722">
        <v>9999</v>
      </c>
      <c r="N722">
        <v>1</v>
      </c>
      <c r="O722">
        <v>0</v>
      </c>
    </row>
    <row r="723" spans="1:15" x14ac:dyDescent="0.25">
      <c r="A723" s="14" t="s">
        <v>971</v>
      </c>
      <c r="B723">
        <v>8.5199999999999998E-2</v>
      </c>
      <c r="C723">
        <v>9999</v>
      </c>
      <c r="D723">
        <v>1197</v>
      </c>
      <c r="E723">
        <v>1.2589999999999999</v>
      </c>
      <c r="F723">
        <v>7</v>
      </c>
      <c r="G723" s="14" t="s">
        <v>972</v>
      </c>
      <c r="H723">
        <v>0.1799</v>
      </c>
      <c r="I723">
        <v>29300</v>
      </c>
      <c r="J723">
        <v>0.94</v>
      </c>
      <c r="K723">
        <v>18</v>
      </c>
      <c r="L723">
        <v>1124</v>
      </c>
      <c r="M723">
        <v>9999</v>
      </c>
      <c r="N723">
        <v>1</v>
      </c>
      <c r="O723">
        <v>0</v>
      </c>
    </row>
    <row r="724" spans="1:15" x14ac:dyDescent="0.25">
      <c r="A724" s="14" t="s">
        <v>984</v>
      </c>
      <c r="B724">
        <v>0.11169999999999999</v>
      </c>
      <c r="C724">
        <v>9999</v>
      </c>
      <c r="D724">
        <v>927</v>
      </c>
      <c r="E724">
        <v>1.1080000000000001</v>
      </c>
      <c r="F724">
        <v>7</v>
      </c>
      <c r="G724" s="14" t="s">
        <v>964</v>
      </c>
      <c r="H724">
        <v>0.1583</v>
      </c>
      <c r="I724">
        <v>23300</v>
      </c>
      <c r="J724">
        <v>0.72819999999999996</v>
      </c>
      <c r="K724">
        <v>18</v>
      </c>
      <c r="L724">
        <v>870.4</v>
      </c>
      <c r="M724">
        <v>9999</v>
      </c>
      <c r="N724">
        <v>1</v>
      </c>
      <c r="O724">
        <v>0</v>
      </c>
    </row>
    <row r="725" spans="1:15" x14ac:dyDescent="0.25">
      <c r="A725" s="14" t="s">
        <v>976</v>
      </c>
      <c r="B725">
        <v>8.4500000000000006E-2</v>
      </c>
      <c r="C725">
        <v>9999</v>
      </c>
      <c r="D725">
        <v>1172</v>
      </c>
      <c r="E725">
        <v>1.246</v>
      </c>
      <c r="F725">
        <v>7</v>
      </c>
      <c r="G725" s="14" t="s">
        <v>977</v>
      </c>
      <c r="H725">
        <v>0.17799999999999999</v>
      </c>
      <c r="I725">
        <v>23100</v>
      </c>
      <c r="J725">
        <v>0.92</v>
      </c>
      <c r="K725">
        <v>18</v>
      </c>
      <c r="L725">
        <v>1100</v>
      </c>
      <c r="M725">
        <v>9999</v>
      </c>
      <c r="N725">
        <v>1</v>
      </c>
      <c r="O725">
        <v>0</v>
      </c>
    </row>
    <row r="726" spans="1:15" x14ac:dyDescent="0.25">
      <c r="A726" s="14" t="s">
        <v>989</v>
      </c>
      <c r="B726">
        <v>8.9200000000000002E-2</v>
      </c>
      <c r="C726">
        <v>9999</v>
      </c>
      <c r="D726">
        <v>1172</v>
      </c>
      <c r="E726">
        <v>1.246</v>
      </c>
      <c r="F726">
        <v>7</v>
      </c>
      <c r="G726" s="14" t="s">
        <v>964</v>
      </c>
      <c r="H726">
        <v>0.17799999999999999</v>
      </c>
      <c r="I726">
        <v>31600</v>
      </c>
      <c r="J726">
        <v>0.92</v>
      </c>
      <c r="K726">
        <v>18</v>
      </c>
      <c r="L726">
        <v>1100</v>
      </c>
      <c r="M726">
        <v>9999</v>
      </c>
      <c r="N726">
        <v>1</v>
      </c>
      <c r="O726">
        <v>0</v>
      </c>
    </row>
    <row r="727" spans="1:15" x14ac:dyDescent="0.25">
      <c r="A727" s="14" t="s">
        <v>990</v>
      </c>
      <c r="B727">
        <v>8.72E-2</v>
      </c>
      <c r="C727">
        <v>9999</v>
      </c>
      <c r="D727">
        <v>1172</v>
      </c>
      <c r="E727">
        <v>1.246</v>
      </c>
      <c r="F727">
        <v>7</v>
      </c>
      <c r="G727" s="14" t="s">
        <v>972</v>
      </c>
      <c r="H727">
        <v>0.17799999999999999</v>
      </c>
      <c r="I727">
        <v>28600</v>
      </c>
      <c r="J727">
        <v>0.92</v>
      </c>
      <c r="K727">
        <v>18</v>
      </c>
      <c r="L727">
        <v>1100</v>
      </c>
      <c r="M727">
        <v>9999</v>
      </c>
      <c r="N727">
        <v>1</v>
      </c>
      <c r="O727">
        <v>0</v>
      </c>
    </row>
    <row r="728" spans="1:15" x14ac:dyDescent="0.25">
      <c r="A728" s="14" t="s">
        <v>970</v>
      </c>
      <c r="B728">
        <v>7.3899999999999993E-2</v>
      </c>
      <c r="C728">
        <v>9999</v>
      </c>
      <c r="D728">
        <v>1362</v>
      </c>
      <c r="E728">
        <v>1.345</v>
      </c>
      <c r="F728">
        <v>7</v>
      </c>
      <c r="G728" s="14" t="s">
        <v>248</v>
      </c>
      <c r="H728">
        <v>0.14910000000000001</v>
      </c>
      <c r="I728">
        <v>27500</v>
      </c>
      <c r="J728">
        <v>1.07</v>
      </c>
      <c r="K728">
        <v>24</v>
      </c>
      <c r="L728">
        <v>1278</v>
      </c>
      <c r="M728">
        <v>9999</v>
      </c>
      <c r="N728">
        <v>1</v>
      </c>
      <c r="O728">
        <v>0</v>
      </c>
    </row>
    <row r="729" spans="1:15" x14ac:dyDescent="0.25">
      <c r="A729" s="14" t="s">
        <v>961</v>
      </c>
      <c r="B729">
        <v>4.65E-2</v>
      </c>
      <c r="C729">
        <v>9999</v>
      </c>
      <c r="D729">
        <v>2339</v>
      </c>
      <c r="E729">
        <v>1.762</v>
      </c>
      <c r="F729">
        <v>7</v>
      </c>
      <c r="G729" s="14" t="s">
        <v>430</v>
      </c>
      <c r="H729">
        <v>0.1958</v>
      </c>
      <c r="I729">
        <v>55000</v>
      </c>
      <c r="J729">
        <v>1.837</v>
      </c>
      <c r="K729">
        <v>24</v>
      </c>
      <c r="L729">
        <v>2194</v>
      </c>
      <c r="M729">
        <v>9999</v>
      </c>
      <c r="N729">
        <v>1</v>
      </c>
      <c r="O729">
        <v>0</v>
      </c>
    </row>
    <row r="730" spans="1:15" x14ac:dyDescent="0.25">
      <c r="A730" s="14" t="s">
        <v>987</v>
      </c>
      <c r="B730">
        <v>0.19639999999999999</v>
      </c>
      <c r="C730">
        <v>9999</v>
      </c>
      <c r="D730">
        <v>504</v>
      </c>
      <c r="E730">
        <v>0.81399999999999995</v>
      </c>
      <c r="F730">
        <v>7</v>
      </c>
      <c r="G730" s="14" t="s">
        <v>232</v>
      </c>
      <c r="H730">
        <v>0.1628</v>
      </c>
      <c r="I730">
        <v>12400</v>
      </c>
      <c r="J730">
        <v>0.39500000000000002</v>
      </c>
      <c r="K730">
        <v>12</v>
      </c>
      <c r="L730">
        <v>473</v>
      </c>
      <c r="M730">
        <v>9999</v>
      </c>
      <c r="N730">
        <v>1</v>
      </c>
      <c r="O730">
        <v>0</v>
      </c>
    </row>
    <row r="731" spans="1:15" x14ac:dyDescent="0.25">
      <c r="A731" s="14" t="s">
        <v>1014</v>
      </c>
      <c r="B731">
        <v>0.12039999999999999</v>
      </c>
      <c r="C731">
        <v>9999</v>
      </c>
      <c r="D731">
        <v>854</v>
      </c>
      <c r="E731">
        <v>1.0629999999999999</v>
      </c>
      <c r="F731">
        <v>7</v>
      </c>
      <c r="G731" s="14" t="s">
        <v>964</v>
      </c>
      <c r="H731">
        <v>0.15190000000000001</v>
      </c>
      <c r="I731">
        <v>23000</v>
      </c>
      <c r="J731">
        <v>0.67049999999999998</v>
      </c>
      <c r="K731">
        <v>18</v>
      </c>
      <c r="L731">
        <v>801.4</v>
      </c>
      <c r="M731">
        <v>9999</v>
      </c>
      <c r="N731">
        <v>1</v>
      </c>
      <c r="O731">
        <v>0</v>
      </c>
    </row>
    <row r="732" spans="1:15" x14ac:dyDescent="0.25">
      <c r="A732" s="14" t="s">
        <v>985</v>
      </c>
      <c r="B732">
        <v>4.8000000000000001E-2</v>
      </c>
      <c r="C732">
        <v>9999</v>
      </c>
      <c r="D732">
        <v>2267</v>
      </c>
      <c r="E732">
        <v>1.7350000000000001</v>
      </c>
      <c r="F732">
        <v>7</v>
      </c>
      <c r="G732" s="14" t="s">
        <v>430</v>
      </c>
      <c r="H732">
        <v>0.1928</v>
      </c>
      <c r="I732">
        <v>53300</v>
      </c>
      <c r="J732">
        <v>1.7809999999999999</v>
      </c>
      <c r="K732">
        <v>24</v>
      </c>
      <c r="L732">
        <v>2127</v>
      </c>
      <c r="M732">
        <v>9999</v>
      </c>
      <c r="N732">
        <v>1</v>
      </c>
      <c r="O732">
        <v>0</v>
      </c>
    </row>
    <row r="733" spans="1:15" x14ac:dyDescent="0.25">
      <c r="A733" s="14" t="s">
        <v>973</v>
      </c>
      <c r="B733">
        <v>7.5700000000000003E-2</v>
      </c>
      <c r="C733">
        <v>9999</v>
      </c>
      <c r="D733">
        <v>1362</v>
      </c>
      <c r="E733">
        <v>1.345</v>
      </c>
      <c r="F733">
        <v>7</v>
      </c>
      <c r="G733" s="14" t="s">
        <v>430</v>
      </c>
      <c r="H733">
        <v>0.14940000000000001</v>
      </c>
      <c r="I733">
        <v>32800</v>
      </c>
      <c r="J733">
        <v>1.07</v>
      </c>
      <c r="K733">
        <v>24</v>
      </c>
      <c r="L733">
        <v>1278</v>
      </c>
      <c r="M733">
        <v>9999</v>
      </c>
      <c r="N733">
        <v>1</v>
      </c>
      <c r="O733">
        <v>0</v>
      </c>
    </row>
    <row r="734" spans="1:15" x14ac:dyDescent="0.25">
      <c r="A734" s="14" t="s">
        <v>996</v>
      </c>
      <c r="B734">
        <v>9.3700000000000006E-2</v>
      </c>
      <c r="C734">
        <v>9999</v>
      </c>
      <c r="D734">
        <v>1109</v>
      </c>
      <c r="E734">
        <v>1.212</v>
      </c>
      <c r="F734">
        <v>7</v>
      </c>
      <c r="G734" s="14" t="s">
        <v>964</v>
      </c>
      <c r="H734">
        <v>0.1731</v>
      </c>
      <c r="I734">
        <v>29900</v>
      </c>
      <c r="J734">
        <v>0.871</v>
      </c>
      <c r="K734">
        <v>18</v>
      </c>
      <c r="L734">
        <v>1041</v>
      </c>
      <c r="M734">
        <v>9999</v>
      </c>
      <c r="N734">
        <v>1</v>
      </c>
      <c r="O734">
        <v>0</v>
      </c>
    </row>
    <row r="735" spans="1:15" x14ac:dyDescent="0.25">
      <c r="A735" s="14" t="s">
        <v>997</v>
      </c>
      <c r="B735">
        <v>9.1700000000000004E-2</v>
      </c>
      <c r="C735">
        <v>9999</v>
      </c>
      <c r="D735">
        <v>1109</v>
      </c>
      <c r="E735">
        <v>1.212</v>
      </c>
      <c r="F735">
        <v>7</v>
      </c>
      <c r="G735" s="14" t="s">
        <v>972</v>
      </c>
      <c r="H735">
        <v>0.1731</v>
      </c>
      <c r="I735">
        <v>27000</v>
      </c>
      <c r="J735">
        <v>0.871</v>
      </c>
      <c r="K735">
        <v>18</v>
      </c>
      <c r="L735">
        <v>1041</v>
      </c>
      <c r="M735">
        <v>9999</v>
      </c>
      <c r="N735">
        <v>1</v>
      </c>
      <c r="O735">
        <v>0</v>
      </c>
    </row>
    <row r="736" spans="1:15" x14ac:dyDescent="0.25">
      <c r="A736" s="14" t="s">
        <v>998</v>
      </c>
      <c r="B736">
        <v>8.9700000000000002E-2</v>
      </c>
      <c r="C736">
        <v>9999</v>
      </c>
      <c r="D736">
        <v>1109</v>
      </c>
      <c r="E736">
        <v>1.212</v>
      </c>
      <c r="F736">
        <v>7</v>
      </c>
      <c r="G736" s="14" t="s">
        <v>209</v>
      </c>
      <c r="H736">
        <v>0.1731</v>
      </c>
      <c r="I736">
        <v>24200</v>
      </c>
      <c r="J736">
        <v>0.871</v>
      </c>
      <c r="K736">
        <v>18</v>
      </c>
      <c r="L736">
        <v>1041</v>
      </c>
      <c r="M736">
        <v>9999</v>
      </c>
      <c r="N736">
        <v>1</v>
      </c>
      <c r="O736">
        <v>0</v>
      </c>
    </row>
    <row r="737" spans="1:15" x14ac:dyDescent="0.25">
      <c r="A737" s="14" t="s">
        <v>1002</v>
      </c>
      <c r="B737">
        <v>9.8599999999999993E-2</v>
      </c>
      <c r="C737">
        <v>9999</v>
      </c>
      <c r="D737">
        <v>1024</v>
      </c>
      <c r="E737">
        <v>1.165</v>
      </c>
      <c r="F737">
        <v>7</v>
      </c>
      <c r="G737" s="14" t="s">
        <v>972</v>
      </c>
      <c r="H737">
        <v>0.16639999999999999</v>
      </c>
      <c r="I737">
        <v>25000</v>
      </c>
      <c r="J737">
        <v>0.80459999999999998</v>
      </c>
      <c r="K737">
        <v>18</v>
      </c>
      <c r="L737">
        <v>961.7</v>
      </c>
      <c r="M737">
        <v>9999</v>
      </c>
      <c r="N737">
        <v>1</v>
      </c>
      <c r="O737">
        <v>0</v>
      </c>
    </row>
    <row r="738" spans="1:15" x14ac:dyDescent="0.25">
      <c r="A738" s="14" t="s">
        <v>965</v>
      </c>
      <c r="B738">
        <v>4.5999999999999999E-2</v>
      </c>
      <c r="C738">
        <v>9999</v>
      </c>
      <c r="D738">
        <v>2339</v>
      </c>
      <c r="E738">
        <v>1.762</v>
      </c>
      <c r="F738">
        <v>7</v>
      </c>
      <c r="G738" s="14" t="s">
        <v>966</v>
      </c>
      <c r="H738">
        <v>0.1958</v>
      </c>
      <c r="I738">
        <v>51600</v>
      </c>
      <c r="J738">
        <v>1.837</v>
      </c>
      <c r="K738">
        <v>24</v>
      </c>
      <c r="L738">
        <v>2194</v>
      </c>
      <c r="M738">
        <v>9999</v>
      </c>
      <c r="N738">
        <v>1</v>
      </c>
      <c r="O738">
        <v>0</v>
      </c>
    </row>
    <row r="739" spans="1:15" x14ac:dyDescent="0.25">
      <c r="A739" s="14" t="s">
        <v>962</v>
      </c>
      <c r="B739">
        <v>8.3400000000000002E-2</v>
      </c>
      <c r="C739">
        <v>9999</v>
      </c>
      <c r="D739">
        <v>1197</v>
      </c>
      <c r="E739">
        <v>1.2589999999999999</v>
      </c>
      <c r="F739">
        <v>7</v>
      </c>
      <c r="G739" s="14" t="s">
        <v>209</v>
      </c>
      <c r="H739">
        <v>0.1799</v>
      </c>
      <c r="I739">
        <v>26200</v>
      </c>
      <c r="J739">
        <v>0.94</v>
      </c>
      <c r="K739">
        <v>18</v>
      </c>
      <c r="L739">
        <v>1124</v>
      </c>
      <c r="M739">
        <v>9999</v>
      </c>
      <c r="N739">
        <v>1</v>
      </c>
      <c r="O739">
        <v>0</v>
      </c>
    </row>
    <row r="740" spans="1:15" x14ac:dyDescent="0.25">
      <c r="A740" s="14" t="s">
        <v>982</v>
      </c>
      <c r="B740">
        <v>0.1192</v>
      </c>
      <c r="C740">
        <v>9999</v>
      </c>
      <c r="D740">
        <v>819</v>
      </c>
      <c r="E740">
        <v>1.042</v>
      </c>
      <c r="F740">
        <v>7</v>
      </c>
      <c r="G740" s="14" t="s">
        <v>209</v>
      </c>
      <c r="H740">
        <v>0.14879999999999999</v>
      </c>
      <c r="I740">
        <v>18100</v>
      </c>
      <c r="J740">
        <v>0.72819999999999996</v>
      </c>
      <c r="K740">
        <v>18</v>
      </c>
      <c r="L740">
        <v>769</v>
      </c>
      <c r="M740">
        <v>9999</v>
      </c>
      <c r="N740">
        <v>1</v>
      </c>
      <c r="O740">
        <v>0</v>
      </c>
    </row>
    <row r="741" spans="1:15" x14ac:dyDescent="0.25">
      <c r="A741" s="14" t="s">
        <v>999</v>
      </c>
      <c r="B741">
        <v>0.27800000000000002</v>
      </c>
      <c r="C741">
        <v>9999</v>
      </c>
      <c r="D741">
        <v>355</v>
      </c>
      <c r="E741">
        <v>0.68300000000000005</v>
      </c>
      <c r="F741">
        <v>7</v>
      </c>
      <c r="G741" s="14" t="s">
        <v>232</v>
      </c>
      <c r="H741">
        <v>0.13669999999999999</v>
      </c>
      <c r="I741">
        <v>8900</v>
      </c>
      <c r="J741">
        <v>0.27889999999999998</v>
      </c>
      <c r="K741">
        <v>12</v>
      </c>
      <c r="L741">
        <v>333</v>
      </c>
      <c r="M741">
        <v>9999</v>
      </c>
      <c r="N741">
        <v>1</v>
      </c>
      <c r="O741">
        <v>0</v>
      </c>
    </row>
    <row r="742" spans="1:15" x14ac:dyDescent="0.25">
      <c r="A742" s="14" t="s">
        <v>1000</v>
      </c>
      <c r="B742">
        <v>0.27110000000000001</v>
      </c>
      <c r="C742">
        <v>9999</v>
      </c>
      <c r="D742">
        <v>355</v>
      </c>
      <c r="E742">
        <v>0.68300000000000005</v>
      </c>
      <c r="F742">
        <v>7</v>
      </c>
      <c r="G742" s="14" t="s">
        <v>995</v>
      </c>
      <c r="H742">
        <v>0.13669999999999999</v>
      </c>
      <c r="I742">
        <v>8100</v>
      </c>
      <c r="J742">
        <v>0.27889999999999998</v>
      </c>
      <c r="K742">
        <v>12</v>
      </c>
      <c r="L742">
        <v>333.3</v>
      </c>
      <c r="M742">
        <v>9999</v>
      </c>
      <c r="N742">
        <v>1</v>
      </c>
      <c r="O742">
        <v>0</v>
      </c>
    </row>
    <row r="743" spans="1:15" x14ac:dyDescent="0.25">
      <c r="A743" s="14" t="s">
        <v>992</v>
      </c>
      <c r="B743">
        <v>0.1192</v>
      </c>
      <c r="C743">
        <v>9999</v>
      </c>
      <c r="D743">
        <v>840</v>
      </c>
      <c r="E743">
        <v>1.0549999999999999</v>
      </c>
      <c r="F743">
        <v>7</v>
      </c>
      <c r="G743" s="14" t="s">
        <v>972</v>
      </c>
      <c r="H743">
        <v>0.1507</v>
      </c>
      <c r="I743">
        <v>20500</v>
      </c>
      <c r="J743">
        <v>0.72819999999999996</v>
      </c>
      <c r="K743">
        <v>18</v>
      </c>
      <c r="L743">
        <v>789</v>
      </c>
      <c r="M743">
        <v>9999</v>
      </c>
      <c r="N743">
        <v>1</v>
      </c>
      <c r="O743">
        <v>0</v>
      </c>
    </row>
    <row r="744" spans="1:15" x14ac:dyDescent="0.25">
      <c r="A744" s="14" t="s">
        <v>974</v>
      </c>
      <c r="B744">
        <v>8.0500000000000002E-2</v>
      </c>
      <c r="C744">
        <v>9999</v>
      </c>
      <c r="D744">
        <v>1280</v>
      </c>
      <c r="E744">
        <v>1.302</v>
      </c>
      <c r="F744">
        <v>7</v>
      </c>
      <c r="G744" s="14" t="s">
        <v>972</v>
      </c>
      <c r="H744">
        <v>0.186</v>
      </c>
      <c r="I744">
        <v>31300</v>
      </c>
      <c r="J744">
        <v>1.0049999999999999</v>
      </c>
      <c r="K744">
        <v>18</v>
      </c>
      <c r="L744">
        <v>1201</v>
      </c>
      <c r="M744">
        <v>9999</v>
      </c>
      <c r="N744">
        <v>1</v>
      </c>
      <c r="O744">
        <v>0</v>
      </c>
    </row>
    <row r="745" spans="1:15" x14ac:dyDescent="0.25">
      <c r="A745" s="14" t="s">
        <v>1010</v>
      </c>
      <c r="B745">
        <v>9.6500000000000002E-2</v>
      </c>
      <c r="C745">
        <v>9999</v>
      </c>
      <c r="D745">
        <v>1024</v>
      </c>
      <c r="E745">
        <v>1.165</v>
      </c>
      <c r="F745">
        <v>7</v>
      </c>
      <c r="G745" s="14" t="s">
        <v>209</v>
      </c>
      <c r="H745">
        <v>0.16639999999999999</v>
      </c>
      <c r="I745">
        <v>22400</v>
      </c>
      <c r="J745">
        <v>0.80459999999999998</v>
      </c>
      <c r="K745">
        <v>18</v>
      </c>
      <c r="L745">
        <v>961.7</v>
      </c>
      <c r="M745">
        <v>9999</v>
      </c>
      <c r="N745">
        <v>1</v>
      </c>
      <c r="O745">
        <v>0</v>
      </c>
    </row>
    <row r="746" spans="1:15" x14ac:dyDescent="0.25">
      <c r="A746" s="14" t="s">
        <v>969</v>
      </c>
      <c r="B746">
        <v>8.2299999999999998E-2</v>
      </c>
      <c r="C746">
        <v>9999</v>
      </c>
      <c r="D746">
        <v>1280</v>
      </c>
      <c r="E746">
        <v>1.302</v>
      </c>
      <c r="F746">
        <v>7</v>
      </c>
      <c r="G746" s="14" t="s">
        <v>964</v>
      </c>
      <c r="H746">
        <v>0.186</v>
      </c>
      <c r="I746">
        <v>34500</v>
      </c>
      <c r="J746">
        <v>1.0049999999999999</v>
      </c>
      <c r="K746">
        <v>18</v>
      </c>
      <c r="L746">
        <v>1201</v>
      </c>
      <c r="M746">
        <v>9999</v>
      </c>
      <c r="N746">
        <v>1</v>
      </c>
      <c r="O746">
        <v>0</v>
      </c>
    </row>
    <row r="747" spans="1:15" x14ac:dyDescent="0.25">
      <c r="A747" s="14" t="s">
        <v>967</v>
      </c>
      <c r="B747">
        <v>4.5400000000000003E-2</v>
      </c>
      <c r="C747">
        <v>9999</v>
      </c>
      <c r="D747">
        <v>2339</v>
      </c>
      <c r="E747">
        <v>1.762</v>
      </c>
      <c r="F747">
        <v>7</v>
      </c>
      <c r="G747" s="14" t="s">
        <v>248</v>
      </c>
      <c r="H747">
        <v>0.1958</v>
      </c>
      <c r="I747">
        <v>46100</v>
      </c>
      <c r="J747">
        <v>1.837</v>
      </c>
      <c r="K747">
        <v>24</v>
      </c>
      <c r="L747">
        <v>2194</v>
      </c>
      <c r="M747">
        <v>9999</v>
      </c>
      <c r="N747">
        <v>1</v>
      </c>
      <c r="O747">
        <v>0</v>
      </c>
    </row>
    <row r="748" spans="1:15" x14ac:dyDescent="0.25">
      <c r="A748" s="14" t="s">
        <v>979</v>
      </c>
      <c r="B748">
        <v>0.1348</v>
      </c>
      <c r="C748">
        <v>9999</v>
      </c>
      <c r="D748">
        <v>740</v>
      </c>
      <c r="E748">
        <v>0.99</v>
      </c>
      <c r="F748">
        <v>7</v>
      </c>
      <c r="G748" s="14" t="s">
        <v>972</v>
      </c>
      <c r="H748">
        <v>0.1414</v>
      </c>
      <c r="I748">
        <v>18300</v>
      </c>
      <c r="J748">
        <v>0.58120000000000005</v>
      </c>
      <c r="K748">
        <v>18</v>
      </c>
      <c r="L748">
        <v>695</v>
      </c>
      <c r="M748">
        <v>9999</v>
      </c>
      <c r="N748">
        <v>1</v>
      </c>
      <c r="O748">
        <v>0</v>
      </c>
    </row>
    <row r="749" spans="1:15" x14ac:dyDescent="0.25">
      <c r="A749" s="14" t="s">
        <v>983</v>
      </c>
      <c r="B749">
        <v>9.1999999999999998E-2</v>
      </c>
      <c r="C749">
        <v>9999</v>
      </c>
      <c r="D749">
        <v>1081</v>
      </c>
      <c r="E749">
        <v>1.196</v>
      </c>
      <c r="F749">
        <v>7</v>
      </c>
      <c r="G749" s="14" t="s">
        <v>209</v>
      </c>
      <c r="H749">
        <v>0.1709</v>
      </c>
      <c r="I749">
        <v>23600</v>
      </c>
      <c r="J749">
        <v>0.84870000000000001</v>
      </c>
      <c r="K749">
        <v>18</v>
      </c>
      <c r="L749">
        <v>1015</v>
      </c>
      <c r="M749">
        <v>9999</v>
      </c>
      <c r="N749">
        <v>1</v>
      </c>
      <c r="O749">
        <v>0</v>
      </c>
    </row>
    <row r="750" spans="1:15" x14ac:dyDescent="0.25">
      <c r="A750" s="14" t="s">
        <v>1012</v>
      </c>
      <c r="B750">
        <v>9.4E-2</v>
      </c>
      <c r="C750">
        <v>9999</v>
      </c>
      <c r="D750">
        <v>1081</v>
      </c>
      <c r="E750">
        <v>1.196</v>
      </c>
      <c r="F750">
        <v>7</v>
      </c>
      <c r="G750" s="14" t="s">
        <v>972</v>
      </c>
      <c r="H750">
        <v>0.1709</v>
      </c>
      <c r="I750">
        <v>26400</v>
      </c>
      <c r="J750">
        <v>0.84870000000000001</v>
      </c>
      <c r="K750">
        <v>18</v>
      </c>
      <c r="L750">
        <v>1015</v>
      </c>
      <c r="M750">
        <v>9999</v>
      </c>
      <c r="N750">
        <v>1</v>
      </c>
      <c r="O750">
        <v>0</v>
      </c>
    </row>
    <row r="751" spans="1:15" x14ac:dyDescent="0.25">
      <c r="A751" s="14" t="s">
        <v>1013</v>
      </c>
      <c r="B751">
        <v>9.6199999999999994E-2</v>
      </c>
      <c r="C751">
        <v>9999</v>
      </c>
      <c r="D751">
        <v>1081</v>
      </c>
      <c r="E751">
        <v>1.196</v>
      </c>
      <c r="F751">
        <v>7</v>
      </c>
      <c r="G751" s="14" t="s">
        <v>964</v>
      </c>
      <c r="H751">
        <v>0.1709</v>
      </c>
      <c r="I751">
        <v>29200</v>
      </c>
      <c r="J751">
        <v>0.84870000000000001</v>
      </c>
      <c r="K751">
        <v>18</v>
      </c>
      <c r="L751">
        <v>1015</v>
      </c>
      <c r="M751">
        <v>9999</v>
      </c>
      <c r="N751">
        <v>1</v>
      </c>
      <c r="O751">
        <v>0</v>
      </c>
    </row>
    <row r="752" spans="1:15" x14ac:dyDescent="0.25">
      <c r="A752" s="14" t="s">
        <v>1016</v>
      </c>
      <c r="B752">
        <v>0.1144</v>
      </c>
      <c r="C752">
        <v>9999</v>
      </c>
      <c r="D752">
        <v>854</v>
      </c>
      <c r="E752">
        <v>1.0629999999999999</v>
      </c>
      <c r="F752">
        <v>7</v>
      </c>
      <c r="G752" s="14" t="s">
        <v>209</v>
      </c>
      <c r="H752">
        <v>0.15190000000000001</v>
      </c>
      <c r="I752">
        <v>18600</v>
      </c>
      <c r="J752">
        <v>0.67049999999999998</v>
      </c>
      <c r="K752">
        <v>18</v>
      </c>
      <c r="L752">
        <v>801.4</v>
      </c>
      <c r="M752">
        <v>9999</v>
      </c>
      <c r="N752">
        <v>1</v>
      </c>
      <c r="O752">
        <v>0</v>
      </c>
    </row>
    <row r="753" spans="1:15" x14ac:dyDescent="0.25">
      <c r="A753" s="14" t="s">
        <v>1015</v>
      </c>
      <c r="B753">
        <v>0.11749999999999999</v>
      </c>
      <c r="C753">
        <v>9999</v>
      </c>
      <c r="D753">
        <v>854</v>
      </c>
      <c r="E753">
        <v>1.0629999999999999</v>
      </c>
      <c r="F753">
        <v>7</v>
      </c>
      <c r="G753" s="14" t="s">
        <v>972</v>
      </c>
      <c r="H753">
        <v>0.15190000000000001</v>
      </c>
      <c r="I753">
        <v>20800</v>
      </c>
      <c r="J753">
        <v>0.67049999999999998</v>
      </c>
      <c r="K753">
        <v>18</v>
      </c>
      <c r="L753">
        <v>801.4</v>
      </c>
      <c r="M753">
        <v>9999</v>
      </c>
      <c r="N753">
        <v>1</v>
      </c>
      <c r="O753">
        <v>0</v>
      </c>
    </row>
    <row r="754" spans="1:15" x14ac:dyDescent="0.25">
      <c r="A754" s="14" t="s">
        <v>980</v>
      </c>
      <c r="B754">
        <v>0.1318</v>
      </c>
      <c r="C754">
        <v>9999</v>
      </c>
      <c r="D754">
        <v>740</v>
      </c>
      <c r="E754">
        <v>0.99</v>
      </c>
      <c r="F754">
        <v>7</v>
      </c>
      <c r="G754" s="14" t="s">
        <v>209</v>
      </c>
      <c r="H754">
        <v>0.1414</v>
      </c>
      <c r="I754">
        <v>16400</v>
      </c>
      <c r="J754">
        <v>0.58120000000000005</v>
      </c>
      <c r="K754">
        <v>18</v>
      </c>
      <c r="L754">
        <v>695</v>
      </c>
      <c r="M754">
        <v>9999</v>
      </c>
      <c r="N754">
        <v>1</v>
      </c>
      <c r="O754">
        <v>0</v>
      </c>
    </row>
    <row r="755" spans="1:15" x14ac:dyDescent="0.25">
      <c r="A755" s="14" t="s">
        <v>1011</v>
      </c>
      <c r="B755">
        <v>8.77E-2</v>
      </c>
      <c r="C755">
        <v>9999</v>
      </c>
      <c r="D755">
        <v>1160</v>
      </c>
      <c r="E755">
        <v>1.24</v>
      </c>
      <c r="F755">
        <v>7</v>
      </c>
      <c r="G755" s="14" t="s">
        <v>209</v>
      </c>
      <c r="H755">
        <v>0.1772</v>
      </c>
      <c r="I755">
        <v>26078</v>
      </c>
      <c r="J755">
        <v>0.91139999999999999</v>
      </c>
      <c r="K755">
        <v>18</v>
      </c>
      <c r="L755">
        <v>1091.3</v>
      </c>
      <c r="M755">
        <v>9999</v>
      </c>
      <c r="N755">
        <v>1</v>
      </c>
      <c r="O755">
        <v>0</v>
      </c>
    </row>
    <row r="756" spans="1:15" x14ac:dyDescent="0.25">
      <c r="A756" s="14" t="s">
        <v>978</v>
      </c>
      <c r="B756">
        <v>0.13780000000000001</v>
      </c>
      <c r="C756">
        <v>9999</v>
      </c>
      <c r="D756">
        <v>740</v>
      </c>
      <c r="E756">
        <v>0.99</v>
      </c>
      <c r="F756">
        <v>7</v>
      </c>
      <c r="G756" s="14" t="s">
        <v>964</v>
      </c>
      <c r="H756">
        <v>0.1414</v>
      </c>
      <c r="I756">
        <v>20100</v>
      </c>
      <c r="J756">
        <v>0.58120000000000005</v>
      </c>
      <c r="K756">
        <v>18</v>
      </c>
      <c r="L756">
        <v>695</v>
      </c>
      <c r="M756">
        <v>9999</v>
      </c>
      <c r="N756">
        <v>1</v>
      </c>
      <c r="O756">
        <v>0</v>
      </c>
    </row>
    <row r="757" spans="1:15" x14ac:dyDescent="0.25">
      <c r="A757" s="14" t="s">
        <v>1007</v>
      </c>
      <c r="B757">
        <v>6.1499999999999999E-2</v>
      </c>
      <c r="C757">
        <v>9999</v>
      </c>
      <c r="D757">
        <v>1703</v>
      </c>
      <c r="E757">
        <v>1.504</v>
      </c>
      <c r="F757">
        <v>7</v>
      </c>
      <c r="G757" s="14" t="s">
        <v>966</v>
      </c>
      <c r="H757">
        <v>0.1671</v>
      </c>
      <c r="I757">
        <v>37900</v>
      </c>
      <c r="J757">
        <v>1.3380000000000001</v>
      </c>
      <c r="K757">
        <v>24</v>
      </c>
      <c r="L757">
        <v>1599</v>
      </c>
      <c r="M757">
        <v>9999</v>
      </c>
      <c r="N757">
        <v>1</v>
      </c>
      <c r="O757">
        <v>0</v>
      </c>
    </row>
    <row r="758" spans="1:15" x14ac:dyDescent="0.25">
      <c r="A758" s="14" t="s">
        <v>1003</v>
      </c>
      <c r="B758">
        <v>4.7500000000000001E-2</v>
      </c>
      <c r="C758">
        <v>9999</v>
      </c>
      <c r="D758">
        <v>2267</v>
      </c>
      <c r="E758">
        <v>1.7350000000000001</v>
      </c>
      <c r="F758">
        <v>7</v>
      </c>
      <c r="G758" s="14" t="s">
        <v>966</v>
      </c>
      <c r="H758">
        <v>0.1928</v>
      </c>
      <c r="I758">
        <v>50000</v>
      </c>
      <c r="J758">
        <v>1.7809999999999999</v>
      </c>
      <c r="K758">
        <v>24</v>
      </c>
      <c r="L758">
        <v>2127</v>
      </c>
      <c r="M758">
        <v>9999</v>
      </c>
      <c r="N758">
        <v>1</v>
      </c>
      <c r="O758">
        <v>0</v>
      </c>
    </row>
    <row r="759" spans="1:15" x14ac:dyDescent="0.25">
      <c r="A759" s="14" t="s">
        <v>981</v>
      </c>
      <c r="B759">
        <v>0.12970000000000001</v>
      </c>
      <c r="C759">
        <v>9999</v>
      </c>
      <c r="D759">
        <v>740</v>
      </c>
      <c r="E759">
        <v>0.99</v>
      </c>
      <c r="F759">
        <v>7</v>
      </c>
      <c r="G759" s="14" t="s">
        <v>977</v>
      </c>
      <c r="H759">
        <v>0.1414</v>
      </c>
      <c r="I759">
        <v>14900</v>
      </c>
      <c r="J759">
        <v>0.58120000000000005</v>
      </c>
      <c r="K759">
        <v>18</v>
      </c>
      <c r="L759">
        <v>695</v>
      </c>
      <c r="M759">
        <v>9999</v>
      </c>
      <c r="N759">
        <v>1</v>
      </c>
      <c r="O759">
        <v>0</v>
      </c>
    </row>
    <row r="760" spans="1:15" x14ac:dyDescent="0.25">
      <c r="A760" s="14" t="s">
        <v>1008</v>
      </c>
      <c r="B760">
        <v>6.08E-2</v>
      </c>
      <c r="C760">
        <v>9999</v>
      </c>
      <c r="D760">
        <v>1703</v>
      </c>
      <c r="E760">
        <v>1.504</v>
      </c>
      <c r="F760">
        <v>7</v>
      </c>
      <c r="G760" s="14" t="s">
        <v>248</v>
      </c>
      <c r="H760">
        <v>0.1671</v>
      </c>
      <c r="I760">
        <v>35200</v>
      </c>
      <c r="J760">
        <v>1.3380000000000001</v>
      </c>
      <c r="K760">
        <v>24</v>
      </c>
      <c r="L760">
        <v>1599</v>
      </c>
      <c r="M760">
        <v>9999</v>
      </c>
      <c r="N760">
        <v>1</v>
      </c>
      <c r="O760">
        <v>0</v>
      </c>
    </row>
    <row r="761" spans="1:15" x14ac:dyDescent="0.25">
      <c r="A761" s="14" t="s">
        <v>1001</v>
      </c>
      <c r="B761">
        <v>4.6800000000000001E-2</v>
      </c>
      <c r="C761">
        <v>9999</v>
      </c>
      <c r="D761">
        <v>2267</v>
      </c>
      <c r="E761">
        <v>1.7350000000000001</v>
      </c>
      <c r="F761">
        <v>7</v>
      </c>
      <c r="G761" s="14" t="s">
        <v>248</v>
      </c>
      <c r="H761">
        <v>0.1928</v>
      </c>
      <c r="I761">
        <v>44800</v>
      </c>
      <c r="J761">
        <v>1.7809999999999999</v>
      </c>
      <c r="K761">
        <v>24</v>
      </c>
      <c r="L761">
        <v>2127</v>
      </c>
      <c r="M761">
        <v>9999</v>
      </c>
      <c r="N761">
        <v>1</v>
      </c>
      <c r="O761">
        <v>0</v>
      </c>
    </row>
    <row r="762" spans="1:15" x14ac:dyDescent="0.25">
      <c r="A762" s="14" t="s">
        <v>1006</v>
      </c>
      <c r="B762">
        <v>6.2300000000000001E-2</v>
      </c>
      <c r="C762">
        <v>9999</v>
      </c>
      <c r="D762">
        <v>1703</v>
      </c>
      <c r="E762">
        <v>1.504</v>
      </c>
      <c r="F762">
        <v>7</v>
      </c>
      <c r="G762" s="14" t="s">
        <v>430</v>
      </c>
      <c r="H762">
        <v>0.1671</v>
      </c>
      <c r="I762">
        <v>40500</v>
      </c>
      <c r="J762">
        <v>1.3380000000000001</v>
      </c>
      <c r="K762">
        <v>24</v>
      </c>
      <c r="L762">
        <v>1599</v>
      </c>
      <c r="M762">
        <v>9999</v>
      </c>
      <c r="N762">
        <v>1</v>
      </c>
      <c r="O762">
        <v>0</v>
      </c>
    </row>
    <row r="763" spans="1:15" x14ac:dyDescent="0.25">
      <c r="A763" s="14" t="s">
        <v>1017</v>
      </c>
      <c r="B763">
        <v>5.4399999999999997E-2</v>
      </c>
      <c r="C763">
        <v>9999</v>
      </c>
      <c r="D763">
        <v>1933</v>
      </c>
      <c r="E763">
        <v>1.6020000000000001</v>
      </c>
      <c r="F763">
        <v>7</v>
      </c>
      <c r="G763" s="14" t="s">
        <v>248</v>
      </c>
      <c r="H763">
        <v>0.17799999999999999</v>
      </c>
      <c r="I763">
        <v>39900</v>
      </c>
      <c r="J763">
        <v>1.518</v>
      </c>
      <c r="K763">
        <v>24</v>
      </c>
      <c r="L763">
        <v>1814</v>
      </c>
      <c r="M763">
        <v>9999</v>
      </c>
      <c r="N763">
        <v>1</v>
      </c>
      <c r="O763">
        <v>0</v>
      </c>
    </row>
    <row r="764" spans="1:15" x14ac:dyDescent="0.25">
      <c r="A764" s="14" t="s">
        <v>1018</v>
      </c>
      <c r="B764">
        <v>5.5E-2</v>
      </c>
      <c r="C764">
        <v>9999</v>
      </c>
      <c r="D764">
        <v>1933</v>
      </c>
      <c r="E764">
        <v>1.6020000000000001</v>
      </c>
      <c r="F764">
        <v>7</v>
      </c>
      <c r="G764" s="14" t="s">
        <v>966</v>
      </c>
      <c r="H764">
        <v>0.17799999999999999</v>
      </c>
      <c r="I764">
        <v>43000</v>
      </c>
      <c r="J764">
        <v>1.518</v>
      </c>
      <c r="K764">
        <v>24</v>
      </c>
      <c r="L764">
        <v>1814</v>
      </c>
      <c r="M764">
        <v>9999</v>
      </c>
      <c r="N764">
        <v>1</v>
      </c>
      <c r="O764">
        <v>0</v>
      </c>
    </row>
    <row r="765" spans="1:15" x14ac:dyDescent="0.25">
      <c r="A765" s="14" t="s">
        <v>1019</v>
      </c>
      <c r="B765">
        <v>5.57E-2</v>
      </c>
      <c r="C765">
        <v>9999</v>
      </c>
      <c r="D765">
        <v>1933</v>
      </c>
      <c r="E765">
        <v>1.6020000000000001</v>
      </c>
      <c r="F765">
        <v>7</v>
      </c>
      <c r="G765" s="14" t="s">
        <v>430</v>
      </c>
      <c r="H765">
        <v>0.17799999999999999</v>
      </c>
      <c r="I765">
        <v>46000</v>
      </c>
      <c r="J765">
        <v>1.518</v>
      </c>
      <c r="K765">
        <v>24</v>
      </c>
      <c r="L765">
        <v>1814</v>
      </c>
      <c r="M765">
        <v>9999</v>
      </c>
      <c r="N765">
        <v>1</v>
      </c>
      <c r="O765">
        <v>0</v>
      </c>
    </row>
    <row r="766" spans="1:15" x14ac:dyDescent="0.25">
      <c r="A766" s="14" t="s">
        <v>1034</v>
      </c>
      <c r="B766">
        <v>8.8699999999999992</v>
      </c>
      <c r="C766">
        <v>10.467000000000001</v>
      </c>
      <c r="D766">
        <v>31.2</v>
      </c>
      <c r="E766">
        <v>0.22</v>
      </c>
      <c r="F766">
        <v>8</v>
      </c>
      <c r="G766" s="14" t="s">
        <v>3</v>
      </c>
      <c r="H766">
        <v>7.3300000000000004E-2</v>
      </c>
      <c r="I766">
        <v>4532</v>
      </c>
      <c r="J766">
        <v>2.4500000000000001E-2</v>
      </c>
      <c r="K766">
        <v>3</v>
      </c>
      <c r="L766">
        <v>70.400000000000006</v>
      </c>
      <c r="M766">
        <v>9999</v>
      </c>
      <c r="N766">
        <v>1</v>
      </c>
      <c r="O766">
        <v>0</v>
      </c>
    </row>
    <row r="767" spans="1:15" x14ac:dyDescent="0.25">
      <c r="A767" s="14" t="s">
        <v>1036</v>
      </c>
      <c r="B767">
        <v>0.90400000000000003</v>
      </c>
      <c r="C767">
        <v>1.0660000000000001</v>
      </c>
      <c r="D767">
        <v>313.7</v>
      </c>
      <c r="E767">
        <v>0.64200000000000002</v>
      </c>
      <c r="F767">
        <v>8</v>
      </c>
      <c r="G767" s="14" t="s">
        <v>814</v>
      </c>
      <c r="H767">
        <v>0.12839999999999999</v>
      </c>
      <c r="I767">
        <v>43240</v>
      </c>
      <c r="J767">
        <v>0.24640000000000001</v>
      </c>
      <c r="K767">
        <v>12</v>
      </c>
      <c r="L767">
        <v>713.5</v>
      </c>
      <c r="M767">
        <v>9999</v>
      </c>
      <c r="N767">
        <v>1</v>
      </c>
      <c r="O767">
        <v>0</v>
      </c>
    </row>
    <row r="768" spans="1:15" x14ac:dyDescent="0.25">
      <c r="A768" s="14" t="s">
        <v>1039</v>
      </c>
      <c r="B768">
        <v>0.45100000000000001</v>
      </c>
      <c r="C768">
        <v>0.53200000000000003</v>
      </c>
      <c r="D768">
        <v>628.70000000000005</v>
      </c>
      <c r="E768">
        <v>0.91</v>
      </c>
      <c r="F768">
        <v>8</v>
      </c>
      <c r="G768" s="14" t="s">
        <v>814</v>
      </c>
      <c r="H768">
        <v>0.182</v>
      </c>
      <c r="I768">
        <v>73350</v>
      </c>
      <c r="J768">
        <v>0.49399999999999999</v>
      </c>
      <c r="K768">
        <v>12</v>
      </c>
      <c r="L768">
        <v>1430</v>
      </c>
      <c r="M768">
        <v>9999</v>
      </c>
      <c r="N768">
        <v>1</v>
      </c>
      <c r="O768">
        <v>0</v>
      </c>
    </row>
    <row r="769" spans="1:15" x14ac:dyDescent="0.25">
      <c r="A769" s="14" t="s">
        <v>1027</v>
      </c>
      <c r="B769">
        <v>1.24</v>
      </c>
      <c r="C769">
        <v>1.4630000000000001</v>
      </c>
      <c r="D769">
        <v>231.6</v>
      </c>
      <c r="E769">
        <v>0.54600000000000004</v>
      </c>
      <c r="F769">
        <v>8</v>
      </c>
      <c r="G769" s="14" t="s">
        <v>822</v>
      </c>
      <c r="H769">
        <v>0.182</v>
      </c>
      <c r="I769">
        <v>27030</v>
      </c>
      <c r="J769">
        <v>0.182</v>
      </c>
      <c r="K769">
        <v>6</v>
      </c>
      <c r="L769">
        <v>524.9</v>
      </c>
      <c r="M769">
        <v>9999</v>
      </c>
      <c r="N769">
        <v>1</v>
      </c>
      <c r="O769">
        <v>0</v>
      </c>
    </row>
    <row r="770" spans="1:15" x14ac:dyDescent="0.25">
      <c r="A770" s="14" t="s">
        <v>1037</v>
      </c>
      <c r="B770">
        <v>0.71699999999999997</v>
      </c>
      <c r="C770">
        <v>0.84599999999999997</v>
      </c>
      <c r="D770">
        <v>395.6</v>
      </c>
      <c r="E770">
        <v>0.72099999999999997</v>
      </c>
      <c r="F770">
        <v>8</v>
      </c>
      <c r="G770" s="14" t="s">
        <v>814</v>
      </c>
      <c r="H770">
        <v>0.14419999999999999</v>
      </c>
      <c r="I770">
        <v>51730</v>
      </c>
      <c r="J770">
        <v>0.31069999999999998</v>
      </c>
      <c r="K770">
        <v>12</v>
      </c>
      <c r="L770">
        <v>899.5</v>
      </c>
      <c r="M770">
        <v>9999</v>
      </c>
      <c r="N770">
        <v>1</v>
      </c>
      <c r="O770">
        <v>0</v>
      </c>
    </row>
    <row r="771" spans="1:15" x14ac:dyDescent="0.25">
      <c r="A771" s="14" t="s">
        <v>1035</v>
      </c>
      <c r="B771">
        <v>1.1399999999999999</v>
      </c>
      <c r="C771">
        <v>1.345</v>
      </c>
      <c r="D771">
        <v>248.7</v>
      </c>
      <c r="E771">
        <v>0.57199999999999995</v>
      </c>
      <c r="F771">
        <v>8</v>
      </c>
      <c r="G771" s="14" t="s">
        <v>814</v>
      </c>
      <c r="H771">
        <v>0.1144</v>
      </c>
      <c r="I771">
        <v>34290</v>
      </c>
      <c r="J771">
        <v>0.19539999999999999</v>
      </c>
      <c r="K771">
        <v>12</v>
      </c>
      <c r="L771">
        <v>565.79999999999995</v>
      </c>
      <c r="M771">
        <v>9999</v>
      </c>
      <c r="N771">
        <v>1</v>
      </c>
      <c r="O771">
        <v>0</v>
      </c>
    </row>
    <row r="772" spans="1:15" x14ac:dyDescent="0.25">
      <c r="A772" s="14" t="s">
        <v>1040</v>
      </c>
      <c r="B772">
        <v>1.4370000000000001</v>
      </c>
      <c r="C772">
        <v>1.696</v>
      </c>
      <c r="D772">
        <v>197.3</v>
      </c>
      <c r="E772">
        <v>0.50900000000000001</v>
      </c>
      <c r="F772">
        <v>8</v>
      </c>
      <c r="G772" s="14" t="s">
        <v>814</v>
      </c>
      <c r="H772">
        <v>0.1018</v>
      </c>
      <c r="I772">
        <v>27190</v>
      </c>
      <c r="J772">
        <v>0.15490000000000001</v>
      </c>
      <c r="K772">
        <v>12</v>
      </c>
      <c r="L772">
        <v>448.7</v>
      </c>
      <c r="M772">
        <v>9999</v>
      </c>
      <c r="N772">
        <v>1</v>
      </c>
      <c r="O772">
        <v>0</v>
      </c>
    </row>
    <row r="773" spans="1:15" x14ac:dyDescent="0.25">
      <c r="A773" s="14" t="s">
        <v>1041</v>
      </c>
      <c r="B773">
        <v>2.44</v>
      </c>
      <c r="C773">
        <v>2.879</v>
      </c>
      <c r="D773">
        <v>115.6</v>
      </c>
      <c r="E773">
        <v>0.38500000000000001</v>
      </c>
      <c r="F773">
        <v>8</v>
      </c>
      <c r="G773" s="14" t="s">
        <v>822</v>
      </c>
      <c r="H773">
        <v>0.128</v>
      </c>
      <c r="I773">
        <v>15930</v>
      </c>
      <c r="J773">
        <v>9.0800000000000006E-2</v>
      </c>
      <c r="K773">
        <v>6</v>
      </c>
      <c r="L773">
        <v>261.8</v>
      </c>
      <c r="M773">
        <v>9999</v>
      </c>
      <c r="N773">
        <v>1</v>
      </c>
      <c r="O773">
        <v>0</v>
      </c>
    </row>
    <row r="774" spans="1:15" x14ac:dyDescent="0.25">
      <c r="A774" s="14" t="s">
        <v>1021</v>
      </c>
      <c r="B774">
        <v>3.88</v>
      </c>
      <c r="C774">
        <v>4.5780000000000003</v>
      </c>
      <c r="D774">
        <v>72.7</v>
      </c>
      <c r="E774">
        <v>0.30599999999999999</v>
      </c>
      <c r="F774">
        <v>8</v>
      </c>
      <c r="G774" s="14" t="s">
        <v>822</v>
      </c>
      <c r="H774">
        <v>0.10199999999999999</v>
      </c>
      <c r="I774">
        <v>10020</v>
      </c>
      <c r="J774">
        <v>5.7099999999999998E-2</v>
      </c>
      <c r="K774">
        <v>6</v>
      </c>
      <c r="L774">
        <v>164.7</v>
      </c>
      <c r="M774">
        <v>9999</v>
      </c>
      <c r="N774">
        <v>1</v>
      </c>
      <c r="O774">
        <v>0</v>
      </c>
    </row>
    <row r="775" spans="1:15" x14ac:dyDescent="0.25">
      <c r="A775" s="14" t="s">
        <v>1022</v>
      </c>
      <c r="B775">
        <v>0.58899999999999997</v>
      </c>
      <c r="C775">
        <v>0.69499999999999995</v>
      </c>
      <c r="D775">
        <v>484.2</v>
      </c>
      <c r="E775">
        <v>0.80100000000000005</v>
      </c>
      <c r="F775">
        <v>8</v>
      </c>
      <c r="G775" s="14" t="s">
        <v>833</v>
      </c>
      <c r="H775">
        <v>0.1144</v>
      </c>
      <c r="I775">
        <v>66770</v>
      </c>
      <c r="J775">
        <v>0.3805</v>
      </c>
      <c r="K775">
        <v>18</v>
      </c>
      <c r="L775">
        <v>1108</v>
      </c>
      <c r="M775">
        <v>9999</v>
      </c>
      <c r="N775">
        <v>1</v>
      </c>
      <c r="O775">
        <v>0</v>
      </c>
    </row>
    <row r="776" spans="1:15" x14ac:dyDescent="0.25">
      <c r="A776" s="14" t="s">
        <v>1023</v>
      </c>
      <c r="B776">
        <v>0.46700000000000003</v>
      </c>
      <c r="C776">
        <v>0.55100000000000005</v>
      </c>
      <c r="D776">
        <v>611</v>
      </c>
      <c r="E776">
        <v>0.89900000000000002</v>
      </c>
      <c r="F776">
        <v>8</v>
      </c>
      <c r="G776" s="14" t="s">
        <v>833</v>
      </c>
      <c r="H776">
        <v>0.12839999999999999</v>
      </c>
      <c r="I776">
        <v>84200</v>
      </c>
      <c r="J776">
        <v>0.4798</v>
      </c>
      <c r="K776">
        <v>18</v>
      </c>
      <c r="L776">
        <v>1398</v>
      </c>
      <c r="M776">
        <v>9999</v>
      </c>
      <c r="N776">
        <v>1</v>
      </c>
      <c r="O776">
        <v>0</v>
      </c>
    </row>
    <row r="777" spans="1:15" x14ac:dyDescent="0.25">
      <c r="A777" s="14" t="s">
        <v>1024</v>
      </c>
      <c r="B777">
        <v>0.23300000000000001</v>
      </c>
      <c r="C777">
        <v>0.27500000000000002</v>
      </c>
      <c r="D777">
        <v>770.4</v>
      </c>
      <c r="E777">
        <v>1.01</v>
      </c>
      <c r="F777">
        <v>8</v>
      </c>
      <c r="G777" s="14" t="s">
        <v>833</v>
      </c>
      <c r="H777">
        <v>0.14430000000000001</v>
      </c>
      <c r="I777">
        <v>100700</v>
      </c>
      <c r="J777">
        <v>0.60499999999999998</v>
      </c>
      <c r="K777">
        <v>18</v>
      </c>
      <c r="L777">
        <v>1762</v>
      </c>
      <c r="M777">
        <v>9999</v>
      </c>
      <c r="N777">
        <v>1</v>
      </c>
      <c r="O777">
        <v>0</v>
      </c>
    </row>
    <row r="778" spans="1:15" x14ac:dyDescent="0.25">
      <c r="A778" s="14" t="s">
        <v>1025</v>
      </c>
      <c r="B778">
        <v>0.29399999999999998</v>
      </c>
      <c r="C778">
        <v>0.34599999999999997</v>
      </c>
      <c r="D778">
        <v>971</v>
      </c>
      <c r="E778">
        <v>1.1339999999999999</v>
      </c>
      <c r="F778">
        <v>8</v>
      </c>
      <c r="G778" s="14" t="s">
        <v>833</v>
      </c>
      <c r="H778">
        <v>0.16139999999999999</v>
      </c>
      <c r="I778">
        <v>120200</v>
      </c>
      <c r="J778">
        <v>0.76290000000000002</v>
      </c>
      <c r="K778">
        <v>18</v>
      </c>
      <c r="L778">
        <v>2222</v>
      </c>
      <c r="M778">
        <v>9999</v>
      </c>
      <c r="N778">
        <v>1</v>
      </c>
      <c r="O778">
        <v>0</v>
      </c>
    </row>
    <row r="779" spans="1:15" x14ac:dyDescent="0.25">
      <c r="A779" s="14" t="s">
        <v>1028</v>
      </c>
      <c r="B779">
        <v>1.536</v>
      </c>
      <c r="C779">
        <v>1.8120000000000001</v>
      </c>
      <c r="D779">
        <v>183.7</v>
      </c>
      <c r="E779">
        <v>0.48599999999999999</v>
      </c>
      <c r="F779">
        <v>8</v>
      </c>
      <c r="G779" s="14" t="s">
        <v>822</v>
      </c>
      <c r="H779">
        <v>0.16200000000000001</v>
      </c>
      <c r="I779">
        <v>22730</v>
      </c>
      <c r="J779">
        <v>0.14430000000000001</v>
      </c>
      <c r="K779">
        <v>6</v>
      </c>
      <c r="L779">
        <v>416.3</v>
      </c>
      <c r="M779">
        <v>9999</v>
      </c>
      <c r="N779">
        <v>1</v>
      </c>
      <c r="O779">
        <v>0</v>
      </c>
    </row>
    <row r="780" spans="1:15" x14ac:dyDescent="0.25">
      <c r="A780" s="14" t="s">
        <v>1038</v>
      </c>
      <c r="B780">
        <v>0.56799999999999995</v>
      </c>
      <c r="C780">
        <v>0.67100000000000004</v>
      </c>
      <c r="D780">
        <v>498.6</v>
      </c>
      <c r="E780">
        <v>0.81</v>
      </c>
      <c r="F780">
        <v>8</v>
      </c>
      <c r="G780" s="14" t="s">
        <v>814</v>
      </c>
      <c r="H780">
        <v>0.16200000000000001</v>
      </c>
      <c r="I780">
        <v>61700</v>
      </c>
      <c r="J780">
        <v>0.39169999999999999</v>
      </c>
      <c r="K780">
        <v>12</v>
      </c>
      <c r="L780">
        <v>1134</v>
      </c>
      <c r="M780">
        <v>9999</v>
      </c>
      <c r="N780">
        <v>1</v>
      </c>
      <c r="O780">
        <v>0</v>
      </c>
    </row>
    <row r="781" spans="1:15" x14ac:dyDescent="0.25">
      <c r="A781" s="14" t="s">
        <v>1029</v>
      </c>
      <c r="B781">
        <v>1.9370000000000001</v>
      </c>
      <c r="C781">
        <v>2.286</v>
      </c>
      <c r="D781">
        <v>145.80000000000001</v>
      </c>
      <c r="E781">
        <v>0.433</v>
      </c>
      <c r="F781">
        <v>8</v>
      </c>
      <c r="G781" s="14" t="s">
        <v>822</v>
      </c>
      <c r="H781">
        <v>0.14399999999999999</v>
      </c>
      <c r="I781">
        <v>19060</v>
      </c>
      <c r="J781">
        <v>0.1145</v>
      </c>
      <c r="K781">
        <v>6</v>
      </c>
      <c r="L781">
        <v>330</v>
      </c>
      <c r="M781">
        <v>9999</v>
      </c>
      <c r="N781">
        <v>1</v>
      </c>
      <c r="O781">
        <v>0</v>
      </c>
    </row>
    <row r="782" spans="1:15" x14ac:dyDescent="0.25">
      <c r="A782" s="14" t="s">
        <v>1033</v>
      </c>
      <c r="B782">
        <v>2.78</v>
      </c>
      <c r="C782">
        <v>3.28</v>
      </c>
      <c r="D782">
        <v>99.3</v>
      </c>
      <c r="E782">
        <v>0.39200000000000002</v>
      </c>
      <c r="F782">
        <v>8</v>
      </c>
      <c r="G782" s="14" t="s">
        <v>3</v>
      </c>
      <c r="H782">
        <v>0.13070000000000001</v>
      </c>
      <c r="I782">
        <v>12230</v>
      </c>
      <c r="J782">
        <v>7.8E-2</v>
      </c>
      <c r="K782">
        <v>3</v>
      </c>
      <c r="L782">
        <v>224.5</v>
      </c>
      <c r="M782">
        <v>9999</v>
      </c>
      <c r="N782">
        <v>1</v>
      </c>
      <c r="O782">
        <v>0</v>
      </c>
    </row>
    <row r="783" spans="1:15" x14ac:dyDescent="0.25">
      <c r="A783" s="14" t="s">
        <v>1042</v>
      </c>
      <c r="B783">
        <v>3.08</v>
      </c>
      <c r="C783">
        <v>3.6339999999999999</v>
      </c>
      <c r="D783">
        <v>91.6</v>
      </c>
      <c r="E783">
        <v>0.34300000000000003</v>
      </c>
      <c r="F783">
        <v>8</v>
      </c>
      <c r="G783" s="14" t="s">
        <v>822</v>
      </c>
      <c r="H783">
        <v>0.114</v>
      </c>
      <c r="I783">
        <v>12630</v>
      </c>
      <c r="J783">
        <v>7.1999999999999995E-2</v>
      </c>
      <c r="K783">
        <v>6</v>
      </c>
      <c r="L783">
        <v>207.6</v>
      </c>
      <c r="M783">
        <v>9999</v>
      </c>
      <c r="N783">
        <v>1</v>
      </c>
      <c r="O783">
        <v>0</v>
      </c>
    </row>
    <row r="784" spans="1:15" x14ac:dyDescent="0.25">
      <c r="A784" s="14" t="s">
        <v>1030</v>
      </c>
      <c r="B784">
        <v>7.04</v>
      </c>
      <c r="C784">
        <v>8.3070000000000004</v>
      </c>
      <c r="D784">
        <v>39.299999999999997</v>
      </c>
      <c r="E784">
        <v>0.246</v>
      </c>
      <c r="F784">
        <v>8</v>
      </c>
      <c r="G784" s="14" t="s">
        <v>3</v>
      </c>
      <c r="H784">
        <v>8.2299999999999998E-2</v>
      </c>
      <c r="I784">
        <v>5715</v>
      </c>
      <c r="J784">
        <v>3.0800000000000001E-2</v>
      </c>
      <c r="K784">
        <v>3</v>
      </c>
      <c r="L784">
        <v>88.8</v>
      </c>
      <c r="M784">
        <v>9999</v>
      </c>
      <c r="N784">
        <v>1</v>
      </c>
      <c r="O784">
        <v>0</v>
      </c>
    </row>
    <row r="785" spans="1:15" x14ac:dyDescent="0.25">
      <c r="A785" s="14" t="s">
        <v>1020</v>
      </c>
      <c r="B785">
        <v>3.51</v>
      </c>
      <c r="C785">
        <v>4.1420000000000003</v>
      </c>
      <c r="D785">
        <v>78.7</v>
      </c>
      <c r="E785">
        <v>0.34899999999999998</v>
      </c>
      <c r="F785">
        <v>8</v>
      </c>
      <c r="G785" s="14" t="s">
        <v>3</v>
      </c>
      <c r="H785">
        <v>0.1163</v>
      </c>
      <c r="I785">
        <v>10280</v>
      </c>
      <c r="J785">
        <v>6.1800000000000001E-2</v>
      </c>
      <c r="K785">
        <v>3</v>
      </c>
      <c r="L785">
        <v>178.1</v>
      </c>
      <c r="M785">
        <v>9999</v>
      </c>
      <c r="N785">
        <v>1</v>
      </c>
      <c r="O785">
        <v>0</v>
      </c>
    </row>
    <row r="786" spans="1:15" x14ac:dyDescent="0.25">
      <c r="A786" s="14" t="s">
        <v>1031</v>
      </c>
      <c r="B786">
        <v>4.42</v>
      </c>
      <c r="C786">
        <v>5.2160000000000002</v>
      </c>
      <c r="D786">
        <v>62.5</v>
      </c>
      <c r="E786">
        <v>0.311</v>
      </c>
      <c r="F786">
        <v>8</v>
      </c>
      <c r="G786" s="14" t="s">
        <v>3</v>
      </c>
      <c r="H786">
        <v>0.1037</v>
      </c>
      <c r="I786">
        <v>8621</v>
      </c>
      <c r="J786">
        <v>4.9000000000000002E-2</v>
      </c>
      <c r="K786">
        <v>3</v>
      </c>
      <c r="L786">
        <v>141.19999999999999</v>
      </c>
      <c r="M786">
        <v>9999</v>
      </c>
      <c r="N786">
        <v>1</v>
      </c>
      <c r="O786">
        <v>0</v>
      </c>
    </row>
    <row r="787" spans="1:15" x14ac:dyDescent="0.25">
      <c r="A787" s="14" t="s">
        <v>1043</v>
      </c>
      <c r="B787">
        <v>5.58</v>
      </c>
      <c r="C787">
        <v>6.5839999999999996</v>
      </c>
      <c r="D787">
        <v>49.5</v>
      </c>
      <c r="E787">
        <v>0.27700000000000002</v>
      </c>
      <c r="F787">
        <v>8</v>
      </c>
      <c r="G787" s="14" t="s">
        <v>3</v>
      </c>
      <c r="H787">
        <v>9.2299999999999993E-2</v>
      </c>
      <c r="I787">
        <v>7206</v>
      </c>
      <c r="J787">
        <v>3.8899999999999997E-2</v>
      </c>
      <c r="K787">
        <v>3</v>
      </c>
      <c r="L787">
        <v>112</v>
      </c>
      <c r="M787">
        <v>9999</v>
      </c>
      <c r="N787">
        <v>1</v>
      </c>
      <c r="O787">
        <v>0</v>
      </c>
    </row>
    <row r="788" spans="1:15" x14ac:dyDescent="0.25">
      <c r="A788" s="14" t="s">
        <v>1026</v>
      </c>
      <c r="B788">
        <v>0.23300000000000001</v>
      </c>
      <c r="C788">
        <v>0.27500000000000002</v>
      </c>
      <c r="D788">
        <v>1224.2</v>
      </c>
      <c r="E788">
        <v>1.2729999999999999</v>
      </c>
      <c r="F788">
        <v>8</v>
      </c>
      <c r="G788" s="14" t="s">
        <v>833</v>
      </c>
      <c r="H788">
        <v>0.18140000000000001</v>
      </c>
      <c r="I788">
        <v>142800</v>
      </c>
      <c r="J788">
        <v>0.96189999999999998</v>
      </c>
      <c r="K788">
        <v>18</v>
      </c>
      <c r="L788">
        <v>2802</v>
      </c>
      <c r="M788">
        <v>9999</v>
      </c>
      <c r="N788">
        <v>1</v>
      </c>
      <c r="O788">
        <v>0</v>
      </c>
    </row>
    <row r="789" spans="1:15" x14ac:dyDescent="0.25">
      <c r="A789" s="14" t="s">
        <v>1032</v>
      </c>
      <c r="B789">
        <v>0.74099999999999999</v>
      </c>
      <c r="C789">
        <v>0.874</v>
      </c>
      <c r="D789">
        <v>384.2</v>
      </c>
      <c r="E789">
        <v>0.71299999999999997</v>
      </c>
      <c r="F789">
        <v>8</v>
      </c>
      <c r="G789" s="14" t="s">
        <v>833</v>
      </c>
      <c r="H789">
        <v>0.1019</v>
      </c>
      <c r="I789">
        <v>52950</v>
      </c>
      <c r="J789">
        <v>0.30170000000000002</v>
      </c>
      <c r="K789">
        <v>18</v>
      </c>
      <c r="L789">
        <v>879</v>
      </c>
      <c r="M789">
        <v>9999</v>
      </c>
      <c r="N789">
        <v>1</v>
      </c>
      <c r="O789">
        <v>0</v>
      </c>
    </row>
    <row r="790" spans="1:15" x14ac:dyDescent="0.25">
      <c r="A790" s="14" t="s">
        <v>1051</v>
      </c>
      <c r="B790">
        <v>3.66</v>
      </c>
      <c r="C790">
        <v>4.2460000000000004</v>
      </c>
      <c r="D790">
        <v>0</v>
      </c>
      <c r="E790">
        <v>0.495</v>
      </c>
      <c r="F790">
        <v>9</v>
      </c>
      <c r="G790" s="14" t="s">
        <v>822</v>
      </c>
      <c r="H790">
        <v>0.16500000000000001</v>
      </c>
      <c r="I790">
        <v>26900</v>
      </c>
      <c r="J790">
        <v>0.1497</v>
      </c>
      <c r="K790">
        <v>6</v>
      </c>
      <c r="L790">
        <v>517</v>
      </c>
      <c r="M790">
        <v>9999</v>
      </c>
      <c r="N790">
        <v>1</v>
      </c>
      <c r="O790">
        <v>0</v>
      </c>
    </row>
    <row r="791" spans="1:15" x14ac:dyDescent="0.25">
      <c r="A791" s="14" t="s">
        <v>1045</v>
      </c>
      <c r="B791">
        <v>2.3199999999999998</v>
      </c>
      <c r="C791">
        <v>2.6909999999999998</v>
      </c>
      <c r="D791">
        <v>0</v>
      </c>
      <c r="E791">
        <v>0.621</v>
      </c>
      <c r="F791">
        <v>9</v>
      </c>
      <c r="G791" s="14" t="s">
        <v>822</v>
      </c>
      <c r="H791">
        <v>0.20699999999999999</v>
      </c>
      <c r="I791">
        <v>42400</v>
      </c>
      <c r="J791">
        <v>0.23549999999999999</v>
      </c>
      <c r="K791">
        <v>6</v>
      </c>
      <c r="L791">
        <v>813</v>
      </c>
      <c r="M791">
        <v>9999</v>
      </c>
      <c r="N791">
        <v>1</v>
      </c>
      <c r="O791">
        <v>0</v>
      </c>
    </row>
    <row r="792" spans="1:15" x14ac:dyDescent="0.25">
      <c r="A792" s="14" t="s">
        <v>1044</v>
      </c>
      <c r="B792">
        <v>2.27</v>
      </c>
      <c r="C792">
        <v>2.633</v>
      </c>
      <c r="D792">
        <v>0</v>
      </c>
      <c r="E792">
        <v>0.621</v>
      </c>
      <c r="F792">
        <v>9</v>
      </c>
      <c r="G792" s="14" t="s">
        <v>822</v>
      </c>
      <c r="H792">
        <v>0.20699999999999999</v>
      </c>
      <c r="I792">
        <v>29600</v>
      </c>
      <c r="J792">
        <v>0.23549999999999999</v>
      </c>
      <c r="K792">
        <v>6</v>
      </c>
      <c r="L792">
        <v>813</v>
      </c>
      <c r="M792">
        <v>9999</v>
      </c>
      <c r="N792">
        <v>1</v>
      </c>
      <c r="O792">
        <v>0</v>
      </c>
    </row>
    <row r="793" spans="1:15" x14ac:dyDescent="0.25">
      <c r="A793" s="14" t="s">
        <v>1047</v>
      </c>
      <c r="B793">
        <v>4.74</v>
      </c>
      <c r="C793">
        <v>5.4980000000000002</v>
      </c>
      <c r="D793">
        <v>0</v>
      </c>
      <c r="E793">
        <v>0.435</v>
      </c>
      <c r="F793">
        <v>9</v>
      </c>
      <c r="G793" s="14" t="s">
        <v>822</v>
      </c>
      <c r="H793">
        <v>0.14499999999999999</v>
      </c>
      <c r="I793">
        <v>20800</v>
      </c>
      <c r="J793">
        <v>0.11559999999999999</v>
      </c>
      <c r="K793">
        <v>6</v>
      </c>
      <c r="L793">
        <v>399</v>
      </c>
      <c r="M793">
        <v>9999</v>
      </c>
      <c r="N793">
        <v>1</v>
      </c>
      <c r="O793">
        <v>0</v>
      </c>
    </row>
    <row r="794" spans="1:15" x14ac:dyDescent="0.25">
      <c r="A794" s="14" t="s">
        <v>1046</v>
      </c>
      <c r="B794">
        <v>9.1999999999999993</v>
      </c>
      <c r="C794">
        <v>10.672000000000001</v>
      </c>
      <c r="D794">
        <v>0</v>
      </c>
      <c r="E794">
        <v>0.312</v>
      </c>
      <c r="F794">
        <v>9</v>
      </c>
      <c r="G794" s="14" t="s">
        <v>822</v>
      </c>
      <c r="H794">
        <v>0.104</v>
      </c>
      <c r="I794">
        <v>11200</v>
      </c>
      <c r="J794">
        <v>5.9499999999999997E-2</v>
      </c>
      <c r="K794">
        <v>6</v>
      </c>
      <c r="L794">
        <v>205</v>
      </c>
      <c r="M794">
        <v>9999</v>
      </c>
      <c r="N794">
        <v>1</v>
      </c>
      <c r="O794">
        <v>0</v>
      </c>
    </row>
    <row r="795" spans="1:15" x14ac:dyDescent="0.25">
      <c r="A795" s="14" t="s">
        <v>1050</v>
      </c>
      <c r="B795">
        <v>3.57</v>
      </c>
      <c r="C795">
        <v>4.141</v>
      </c>
      <c r="D795">
        <v>0</v>
      </c>
      <c r="E795">
        <v>0.495</v>
      </c>
      <c r="F795">
        <v>9</v>
      </c>
      <c r="G795" s="14" t="s">
        <v>822</v>
      </c>
      <c r="H795">
        <v>0.16500000000000001</v>
      </c>
      <c r="I795">
        <v>18800</v>
      </c>
      <c r="J795">
        <v>0.1497</v>
      </c>
      <c r="K795">
        <v>6</v>
      </c>
      <c r="L795">
        <v>517</v>
      </c>
      <c r="M795">
        <v>9999</v>
      </c>
      <c r="N795">
        <v>1</v>
      </c>
      <c r="O795">
        <v>0</v>
      </c>
    </row>
    <row r="796" spans="1:15" x14ac:dyDescent="0.25">
      <c r="A796" s="14" t="s">
        <v>1049</v>
      </c>
      <c r="B796">
        <v>4.62</v>
      </c>
      <c r="C796">
        <v>5.359</v>
      </c>
      <c r="D796">
        <v>0</v>
      </c>
      <c r="E796">
        <v>0.435</v>
      </c>
      <c r="F796">
        <v>9</v>
      </c>
      <c r="G796" s="14" t="s">
        <v>822</v>
      </c>
      <c r="H796">
        <v>0.14499999999999999</v>
      </c>
      <c r="I796">
        <v>14500</v>
      </c>
      <c r="J796">
        <v>0.11559999999999999</v>
      </c>
      <c r="K796">
        <v>6</v>
      </c>
      <c r="L796">
        <v>399</v>
      </c>
      <c r="M796">
        <v>9999</v>
      </c>
      <c r="N796">
        <v>1</v>
      </c>
      <c r="O796">
        <v>0</v>
      </c>
    </row>
    <row r="797" spans="1:15" x14ac:dyDescent="0.25">
      <c r="A797" s="14" t="s">
        <v>1048</v>
      </c>
      <c r="B797">
        <v>6.93</v>
      </c>
      <c r="C797">
        <v>8.0389999999999997</v>
      </c>
      <c r="D797">
        <v>0</v>
      </c>
      <c r="E797">
        <v>0.36</v>
      </c>
      <c r="F797">
        <v>9</v>
      </c>
      <c r="G797" s="14" t="s">
        <v>822</v>
      </c>
      <c r="H797">
        <v>0.12</v>
      </c>
      <c r="I797">
        <v>15400</v>
      </c>
      <c r="J797">
        <v>7.9200000000000007E-2</v>
      </c>
      <c r="K797">
        <v>6</v>
      </c>
      <c r="L797">
        <v>273</v>
      </c>
      <c r="M797">
        <v>9999</v>
      </c>
      <c r="N797">
        <v>1</v>
      </c>
      <c r="O797">
        <v>0</v>
      </c>
    </row>
    <row r="798" spans="1:15" x14ac:dyDescent="0.25">
      <c r="A798" s="14" t="s">
        <v>1052</v>
      </c>
      <c r="B798">
        <v>6.75</v>
      </c>
      <c r="C798">
        <v>7.83</v>
      </c>
      <c r="D798">
        <v>0</v>
      </c>
      <c r="E798">
        <v>0.36</v>
      </c>
      <c r="F798">
        <v>9</v>
      </c>
      <c r="G798" s="14" t="s">
        <v>822</v>
      </c>
      <c r="H798">
        <v>0.12</v>
      </c>
      <c r="I798">
        <v>10800</v>
      </c>
      <c r="J798">
        <v>7.9200000000000007E-2</v>
      </c>
      <c r="K798">
        <v>6</v>
      </c>
      <c r="L798">
        <v>273</v>
      </c>
      <c r="M798">
        <v>9999</v>
      </c>
      <c r="N798">
        <v>1</v>
      </c>
      <c r="O798">
        <v>0</v>
      </c>
    </row>
    <row r="799" spans="1:15" x14ac:dyDescent="0.25">
      <c r="A799" s="14" t="s">
        <v>1074</v>
      </c>
      <c r="B799">
        <v>3.5141</v>
      </c>
      <c r="C799">
        <v>4.1676000000000002</v>
      </c>
      <c r="D799">
        <v>16.510000000000002</v>
      </c>
      <c r="E799">
        <v>0.1285</v>
      </c>
      <c r="F799">
        <v>10</v>
      </c>
      <c r="G799" s="14" t="s">
        <v>5</v>
      </c>
      <c r="H799">
        <v>0.1285</v>
      </c>
      <c r="I799">
        <v>826</v>
      </c>
      <c r="J799">
        <v>1.2999999999999999E-2</v>
      </c>
      <c r="K799">
        <v>1</v>
      </c>
      <c r="L799">
        <v>50</v>
      </c>
      <c r="M799">
        <v>9999</v>
      </c>
      <c r="N799">
        <v>1</v>
      </c>
      <c r="O799">
        <v>0</v>
      </c>
    </row>
    <row r="800" spans="1:15" x14ac:dyDescent="0.25">
      <c r="A800" s="14" t="s">
        <v>1073</v>
      </c>
      <c r="B800">
        <v>7.0199999999999999E-2</v>
      </c>
      <c r="C800">
        <v>8.1799999999999998E-2</v>
      </c>
      <c r="D800">
        <v>900</v>
      </c>
      <c r="E800">
        <v>1.0920000000000001</v>
      </c>
      <c r="F800">
        <v>10</v>
      </c>
      <c r="G800" s="14" t="s">
        <v>833</v>
      </c>
      <c r="H800">
        <v>0.156</v>
      </c>
      <c r="I800">
        <v>39500</v>
      </c>
      <c r="J800">
        <v>0.70720000000000005</v>
      </c>
      <c r="K800">
        <v>18</v>
      </c>
      <c r="L800">
        <v>2780.1</v>
      </c>
      <c r="M800">
        <v>9999</v>
      </c>
      <c r="N800">
        <v>1</v>
      </c>
      <c r="O800">
        <v>0</v>
      </c>
    </row>
    <row r="801" spans="1:15" x14ac:dyDescent="0.25">
      <c r="A801" s="14" t="s">
        <v>1068</v>
      </c>
      <c r="B801">
        <v>7.0199999999999999E-2</v>
      </c>
      <c r="C801">
        <v>8.1799999999999998E-2</v>
      </c>
      <c r="D801">
        <v>900</v>
      </c>
      <c r="E801">
        <v>1.0934999999999999</v>
      </c>
      <c r="F801">
        <v>10</v>
      </c>
      <c r="G801" s="14" t="s">
        <v>820</v>
      </c>
      <c r="H801">
        <v>0.1215</v>
      </c>
      <c r="I801">
        <v>40500</v>
      </c>
      <c r="J801">
        <v>0.70720000000000005</v>
      </c>
      <c r="K801">
        <v>24</v>
      </c>
      <c r="L801">
        <v>2780.3</v>
      </c>
      <c r="M801">
        <v>9999</v>
      </c>
      <c r="N801">
        <v>1</v>
      </c>
      <c r="O801">
        <v>0</v>
      </c>
    </row>
    <row r="802" spans="1:15" x14ac:dyDescent="0.25">
      <c r="A802" s="14" t="s">
        <v>1076</v>
      </c>
      <c r="B802">
        <v>7.8E-2</v>
      </c>
      <c r="C802">
        <v>9.11E-2</v>
      </c>
      <c r="D802">
        <v>800</v>
      </c>
      <c r="E802">
        <v>1.0289999999999999</v>
      </c>
      <c r="F802">
        <v>10</v>
      </c>
      <c r="G802" s="14" t="s">
        <v>833</v>
      </c>
      <c r="H802">
        <v>0.14699999999999999</v>
      </c>
      <c r="I802">
        <v>35100</v>
      </c>
      <c r="J802">
        <v>0.628</v>
      </c>
      <c r="K802">
        <v>18</v>
      </c>
      <c r="L802">
        <v>2468.6</v>
      </c>
      <c r="M802">
        <v>9999</v>
      </c>
      <c r="N802">
        <v>1</v>
      </c>
      <c r="O802">
        <v>0</v>
      </c>
    </row>
    <row r="803" spans="1:15" x14ac:dyDescent="0.25">
      <c r="A803" s="14" t="s">
        <v>1075</v>
      </c>
      <c r="B803">
        <v>7.8E-2</v>
      </c>
      <c r="C803">
        <v>9.11E-2</v>
      </c>
      <c r="D803">
        <v>800</v>
      </c>
      <c r="E803">
        <v>1.0305</v>
      </c>
      <c r="F803">
        <v>10</v>
      </c>
      <c r="G803" s="14" t="s">
        <v>820</v>
      </c>
      <c r="H803">
        <v>0.1145</v>
      </c>
      <c r="I803">
        <v>36300</v>
      </c>
      <c r="J803">
        <v>0.62809999999999999</v>
      </c>
      <c r="K803">
        <v>24</v>
      </c>
      <c r="L803">
        <v>2469.1999999999998</v>
      </c>
      <c r="M803">
        <v>9999</v>
      </c>
      <c r="N803">
        <v>1</v>
      </c>
      <c r="O803">
        <v>0</v>
      </c>
    </row>
    <row r="804" spans="1:15" x14ac:dyDescent="0.25">
      <c r="A804" s="14" t="s">
        <v>1082</v>
      </c>
      <c r="B804">
        <v>0.1988</v>
      </c>
      <c r="C804">
        <v>0.23530000000000001</v>
      </c>
      <c r="D804">
        <v>300</v>
      </c>
      <c r="E804">
        <v>0.63</v>
      </c>
      <c r="F804">
        <v>10</v>
      </c>
      <c r="G804" s="14" t="s">
        <v>833</v>
      </c>
      <c r="H804">
        <v>0.09</v>
      </c>
      <c r="I804">
        <v>13900</v>
      </c>
      <c r="J804">
        <v>0.2354</v>
      </c>
      <c r="K804">
        <v>18</v>
      </c>
      <c r="L804">
        <v>925.3</v>
      </c>
      <c r="M804">
        <v>9999</v>
      </c>
      <c r="N804">
        <v>1</v>
      </c>
      <c r="O804">
        <v>0</v>
      </c>
    </row>
    <row r="805" spans="1:15" x14ac:dyDescent="0.25">
      <c r="A805" s="14" t="s">
        <v>1093</v>
      </c>
      <c r="B805">
        <v>0.70069999999999999</v>
      </c>
      <c r="C805">
        <v>0.83089999999999997</v>
      </c>
      <c r="D805">
        <v>83.69</v>
      </c>
      <c r="E805">
        <v>0.3599</v>
      </c>
      <c r="F805">
        <v>10</v>
      </c>
      <c r="G805" s="14" t="s">
        <v>3</v>
      </c>
      <c r="H805">
        <v>0.16700000000000001</v>
      </c>
      <c r="I805">
        <v>3620</v>
      </c>
      <c r="J805">
        <v>6.5699999999999995E-2</v>
      </c>
      <c r="K805">
        <v>3</v>
      </c>
      <c r="L805">
        <v>255.9</v>
      </c>
      <c r="M805">
        <v>9999</v>
      </c>
      <c r="N805">
        <v>1</v>
      </c>
      <c r="O805">
        <v>0</v>
      </c>
    </row>
    <row r="806" spans="1:15" x14ac:dyDescent="0.25">
      <c r="A806" s="14" t="s">
        <v>1105</v>
      </c>
      <c r="B806">
        <v>0.28079999999999999</v>
      </c>
      <c r="C806">
        <v>0.33260000000000001</v>
      </c>
      <c r="D806">
        <v>211.6</v>
      </c>
      <c r="E806">
        <v>0.55179999999999996</v>
      </c>
      <c r="F806">
        <v>10</v>
      </c>
      <c r="G806" s="14" t="s">
        <v>1060</v>
      </c>
      <c r="H806">
        <v>0.1328</v>
      </c>
      <c r="I806">
        <v>9480</v>
      </c>
      <c r="J806">
        <v>0.16619999999999999</v>
      </c>
      <c r="K806">
        <v>6</v>
      </c>
      <c r="L806">
        <v>653.4</v>
      </c>
      <c r="M806">
        <v>9999</v>
      </c>
      <c r="N806">
        <v>1</v>
      </c>
      <c r="O806">
        <v>0</v>
      </c>
    </row>
    <row r="807" spans="1:15" x14ac:dyDescent="0.25">
      <c r="A807" s="14" t="s">
        <v>1110</v>
      </c>
      <c r="B807">
        <v>0.27300000000000002</v>
      </c>
      <c r="C807">
        <v>0.32369999999999999</v>
      </c>
      <c r="D807">
        <v>211.6</v>
      </c>
      <c r="E807">
        <v>0.46</v>
      </c>
      <c r="F807">
        <v>10</v>
      </c>
      <c r="G807" s="14" t="s">
        <v>5</v>
      </c>
      <c r="H807">
        <v>0.46</v>
      </c>
      <c r="I807">
        <v>8140</v>
      </c>
      <c r="J807">
        <v>0.16619999999999999</v>
      </c>
      <c r="K807">
        <v>1</v>
      </c>
      <c r="L807">
        <v>641</v>
      </c>
      <c r="M807">
        <v>9999</v>
      </c>
      <c r="N807">
        <v>1</v>
      </c>
      <c r="O807">
        <v>0</v>
      </c>
    </row>
    <row r="808" spans="1:15" x14ac:dyDescent="0.25">
      <c r="A808" s="14" t="s">
        <v>1103</v>
      </c>
      <c r="B808">
        <v>1.1248</v>
      </c>
      <c r="C808">
        <v>1.3339000000000001</v>
      </c>
      <c r="D808">
        <v>52.63</v>
      </c>
      <c r="E808">
        <v>0.2601</v>
      </c>
      <c r="F808">
        <v>10</v>
      </c>
      <c r="G808" s="14" t="s">
        <v>822</v>
      </c>
      <c r="H808">
        <v>8.6699999999999999E-2</v>
      </c>
      <c r="I808">
        <v>2430</v>
      </c>
      <c r="J808">
        <v>4.1300000000000003E-2</v>
      </c>
      <c r="K808">
        <v>6</v>
      </c>
      <c r="L808">
        <v>162.5</v>
      </c>
      <c r="M808">
        <v>9999</v>
      </c>
      <c r="N808">
        <v>1</v>
      </c>
      <c r="O808">
        <v>0</v>
      </c>
    </row>
    <row r="809" spans="1:15" x14ac:dyDescent="0.25">
      <c r="A809" s="14" t="s">
        <v>1102</v>
      </c>
      <c r="B809">
        <v>1.1140000000000001</v>
      </c>
      <c r="C809">
        <v>1.3210999999999999</v>
      </c>
      <c r="D809">
        <v>52.63</v>
      </c>
      <c r="E809">
        <v>0.28549999999999998</v>
      </c>
      <c r="F809">
        <v>10</v>
      </c>
      <c r="G809" s="14" t="s">
        <v>3</v>
      </c>
      <c r="H809">
        <v>0.13250000000000001</v>
      </c>
      <c r="I809">
        <v>2360</v>
      </c>
      <c r="J809">
        <v>4.1399999999999999E-2</v>
      </c>
      <c r="K809">
        <v>3</v>
      </c>
      <c r="L809">
        <v>160.9</v>
      </c>
      <c r="M809">
        <v>9999</v>
      </c>
      <c r="N809">
        <v>1</v>
      </c>
      <c r="O809">
        <v>0</v>
      </c>
    </row>
    <row r="810" spans="1:15" x14ac:dyDescent="0.25">
      <c r="A810" s="14" t="s">
        <v>1101</v>
      </c>
      <c r="B810">
        <v>1.103</v>
      </c>
      <c r="C810">
        <v>1.3080000000000001</v>
      </c>
      <c r="D810">
        <v>52.63</v>
      </c>
      <c r="E810">
        <v>0.22939999999999999</v>
      </c>
      <c r="F810">
        <v>10</v>
      </c>
      <c r="G810" s="14" t="s">
        <v>5</v>
      </c>
      <c r="H810">
        <v>0.22939999999999999</v>
      </c>
      <c r="I810">
        <v>2440</v>
      </c>
      <c r="J810">
        <v>4.1300000000000003E-2</v>
      </c>
      <c r="K810">
        <v>1</v>
      </c>
      <c r="L810">
        <v>159</v>
      </c>
      <c r="M810">
        <v>9999</v>
      </c>
      <c r="N810">
        <v>1</v>
      </c>
      <c r="O810">
        <v>0</v>
      </c>
    </row>
    <row r="811" spans="1:15" x14ac:dyDescent="0.25">
      <c r="A811" s="14" t="s">
        <v>1099</v>
      </c>
      <c r="B811">
        <v>0.1709</v>
      </c>
      <c r="C811">
        <v>0.2021</v>
      </c>
      <c r="D811">
        <v>350</v>
      </c>
      <c r="E811">
        <v>0.68110000000000004</v>
      </c>
      <c r="F811">
        <v>10</v>
      </c>
      <c r="G811" s="14" t="s">
        <v>833</v>
      </c>
      <c r="H811">
        <v>9.7299999999999998E-2</v>
      </c>
      <c r="I811">
        <v>16100</v>
      </c>
      <c r="J811">
        <v>0.27510000000000001</v>
      </c>
      <c r="K811">
        <v>18</v>
      </c>
      <c r="L811">
        <v>1081.5</v>
      </c>
      <c r="M811">
        <v>9999</v>
      </c>
      <c r="N811">
        <v>1</v>
      </c>
      <c r="O811">
        <v>0</v>
      </c>
    </row>
    <row r="812" spans="1:15" x14ac:dyDescent="0.25">
      <c r="A812" s="14" t="s">
        <v>1069</v>
      </c>
      <c r="B812">
        <v>0.1709</v>
      </c>
      <c r="C812">
        <v>0.2021</v>
      </c>
      <c r="D812">
        <v>350</v>
      </c>
      <c r="E812">
        <v>0.67849999999999999</v>
      </c>
      <c r="F812">
        <v>10</v>
      </c>
      <c r="G812" s="14" t="s">
        <v>814</v>
      </c>
      <c r="H812">
        <v>0.13569999999999999</v>
      </c>
      <c r="I812">
        <v>15600</v>
      </c>
      <c r="J812">
        <v>0.27479999999999999</v>
      </c>
      <c r="K812">
        <v>12</v>
      </c>
      <c r="L812">
        <v>1080.3</v>
      </c>
      <c r="M812">
        <v>9999</v>
      </c>
      <c r="N812">
        <v>1</v>
      </c>
      <c r="O812">
        <v>0</v>
      </c>
    </row>
    <row r="813" spans="1:15" x14ac:dyDescent="0.25">
      <c r="A813" s="14" t="s">
        <v>1100</v>
      </c>
      <c r="B813">
        <v>0.1709</v>
      </c>
      <c r="C813">
        <v>0.2021</v>
      </c>
      <c r="D813">
        <v>350</v>
      </c>
      <c r="E813">
        <v>0.7097</v>
      </c>
      <c r="F813">
        <v>10</v>
      </c>
      <c r="G813" s="14" t="s">
        <v>1060</v>
      </c>
      <c r="H813">
        <v>0.17080000000000001</v>
      </c>
      <c r="I813">
        <v>15100</v>
      </c>
      <c r="J813">
        <v>0.27489999999999998</v>
      </c>
      <c r="K813">
        <v>6</v>
      </c>
      <c r="L813">
        <v>1080.9000000000001</v>
      </c>
      <c r="M813">
        <v>9999</v>
      </c>
      <c r="N813">
        <v>1</v>
      </c>
      <c r="O813">
        <v>0</v>
      </c>
    </row>
    <row r="814" spans="1:15" x14ac:dyDescent="0.25">
      <c r="A814" s="14" t="s">
        <v>1092</v>
      </c>
      <c r="B814">
        <v>0.70760000000000001</v>
      </c>
      <c r="C814">
        <v>0.83909999999999996</v>
      </c>
      <c r="D814">
        <v>83.69</v>
      </c>
      <c r="E814">
        <v>0.32790000000000002</v>
      </c>
      <c r="F814">
        <v>10</v>
      </c>
      <c r="G814" s="14" t="s">
        <v>822</v>
      </c>
      <c r="H814">
        <v>0.10929999999999999</v>
      </c>
      <c r="I814">
        <v>3800</v>
      </c>
      <c r="J814">
        <v>6.5699999999999995E-2</v>
      </c>
      <c r="K814">
        <v>6</v>
      </c>
      <c r="L814">
        <v>258.39999999999998</v>
      </c>
      <c r="M814">
        <v>9999</v>
      </c>
      <c r="N814">
        <v>1</v>
      </c>
      <c r="O814">
        <v>0</v>
      </c>
    </row>
    <row r="815" spans="1:15" x14ac:dyDescent="0.25">
      <c r="A815" s="14" t="s">
        <v>1091</v>
      </c>
      <c r="B815">
        <v>0.43290000000000001</v>
      </c>
      <c r="C815">
        <v>0.51359999999999995</v>
      </c>
      <c r="D815">
        <v>133.1</v>
      </c>
      <c r="E815">
        <v>0.36480000000000001</v>
      </c>
      <c r="F815">
        <v>10</v>
      </c>
      <c r="G815" s="14" t="s">
        <v>5</v>
      </c>
      <c r="H815">
        <v>0.36480000000000001</v>
      </c>
      <c r="I815">
        <v>5520</v>
      </c>
      <c r="J815">
        <v>0.1045</v>
      </c>
      <c r="K815">
        <v>1</v>
      </c>
      <c r="L815">
        <v>403</v>
      </c>
      <c r="M815">
        <v>9999</v>
      </c>
      <c r="N815">
        <v>1</v>
      </c>
      <c r="O815">
        <v>0</v>
      </c>
    </row>
    <row r="816" spans="1:15" x14ac:dyDescent="0.25">
      <c r="A816" s="14" t="s">
        <v>1053</v>
      </c>
      <c r="B816">
        <v>0.87470000000000003</v>
      </c>
      <c r="C816">
        <v>1.0373000000000001</v>
      </c>
      <c r="D816">
        <v>66.37</v>
      </c>
      <c r="E816">
        <v>0.2576</v>
      </c>
      <c r="F816">
        <v>10</v>
      </c>
      <c r="G816" s="14" t="s">
        <v>5</v>
      </c>
      <c r="H816">
        <v>0.2576</v>
      </c>
      <c r="I816">
        <v>3000</v>
      </c>
      <c r="J816">
        <v>5.21E-2</v>
      </c>
      <c r="K816">
        <v>1</v>
      </c>
      <c r="L816">
        <v>201</v>
      </c>
      <c r="M816">
        <v>9999</v>
      </c>
      <c r="N816">
        <v>1</v>
      </c>
      <c r="O816">
        <v>0</v>
      </c>
    </row>
    <row r="817" spans="1:15" x14ac:dyDescent="0.25">
      <c r="A817" s="14" t="s">
        <v>1087</v>
      </c>
      <c r="B817">
        <v>0.44540000000000002</v>
      </c>
      <c r="C817">
        <v>0.52790000000000004</v>
      </c>
      <c r="D817">
        <v>133.1</v>
      </c>
      <c r="E817">
        <v>0.41370000000000001</v>
      </c>
      <c r="F817">
        <v>10</v>
      </c>
      <c r="G817" s="14" t="s">
        <v>822</v>
      </c>
      <c r="H817">
        <v>0.13789999999999999</v>
      </c>
      <c r="I817">
        <v>5930</v>
      </c>
      <c r="J817">
        <v>0.1045</v>
      </c>
      <c r="K817">
        <v>6</v>
      </c>
      <c r="L817">
        <v>411</v>
      </c>
      <c r="M817">
        <v>9999</v>
      </c>
      <c r="N817">
        <v>1</v>
      </c>
      <c r="O817">
        <v>0</v>
      </c>
    </row>
    <row r="818" spans="1:15" x14ac:dyDescent="0.25">
      <c r="A818" s="14" t="s">
        <v>1054</v>
      </c>
      <c r="B818">
        <v>0.28079999999999999</v>
      </c>
      <c r="C818">
        <v>0.33260000000000001</v>
      </c>
      <c r="D818">
        <v>211.6</v>
      </c>
      <c r="E818">
        <v>0.52170000000000005</v>
      </c>
      <c r="F818">
        <v>10</v>
      </c>
      <c r="G818" s="14" t="s">
        <v>822</v>
      </c>
      <c r="H818">
        <v>0.1739</v>
      </c>
      <c r="I818">
        <v>9160</v>
      </c>
      <c r="J818">
        <v>0.1663</v>
      </c>
      <c r="K818">
        <v>6</v>
      </c>
      <c r="L818">
        <v>653.29999999999995</v>
      </c>
      <c r="M818">
        <v>9999</v>
      </c>
      <c r="N818">
        <v>1</v>
      </c>
      <c r="O818">
        <v>0</v>
      </c>
    </row>
    <row r="819" spans="1:15" x14ac:dyDescent="0.25">
      <c r="A819" s="14" t="s">
        <v>1066</v>
      </c>
      <c r="B819">
        <v>0.1988</v>
      </c>
      <c r="C819">
        <v>0.23530000000000001</v>
      </c>
      <c r="D819">
        <v>300</v>
      </c>
      <c r="E819">
        <v>0.62849999999999995</v>
      </c>
      <c r="F819">
        <v>10</v>
      </c>
      <c r="G819" s="14" t="s">
        <v>814</v>
      </c>
      <c r="H819">
        <v>0.12570000000000001</v>
      </c>
      <c r="I819">
        <v>13500</v>
      </c>
      <c r="J819">
        <v>0.23580000000000001</v>
      </c>
      <c r="K819">
        <v>12</v>
      </c>
      <c r="L819">
        <v>926.9</v>
      </c>
      <c r="M819">
        <v>9999</v>
      </c>
      <c r="N819">
        <v>1</v>
      </c>
      <c r="O819">
        <v>0</v>
      </c>
    </row>
    <row r="820" spans="1:15" x14ac:dyDescent="0.25">
      <c r="A820" s="14" t="s">
        <v>1077</v>
      </c>
      <c r="B820">
        <v>2.7867999999999999</v>
      </c>
      <c r="C820">
        <v>3.3050000000000002</v>
      </c>
      <c r="D820">
        <v>20.82</v>
      </c>
      <c r="E820">
        <v>0.14430000000000001</v>
      </c>
      <c r="F820">
        <v>10</v>
      </c>
      <c r="G820" s="14" t="s">
        <v>5</v>
      </c>
      <c r="H820">
        <v>0.14430000000000001</v>
      </c>
      <c r="I820">
        <v>1030</v>
      </c>
      <c r="J820">
        <v>1.6400000000000001E-2</v>
      </c>
      <c r="K820">
        <v>1</v>
      </c>
      <c r="L820">
        <v>63</v>
      </c>
      <c r="M820">
        <v>9999</v>
      </c>
      <c r="N820">
        <v>1</v>
      </c>
      <c r="O820">
        <v>0</v>
      </c>
    </row>
    <row r="821" spans="1:15" x14ac:dyDescent="0.25">
      <c r="A821" s="14" t="s">
        <v>1086</v>
      </c>
      <c r="B821">
        <v>0.23799999999999999</v>
      </c>
      <c r="C821">
        <v>0.28189999999999998</v>
      </c>
      <c r="D821">
        <v>250</v>
      </c>
      <c r="E821">
        <v>0.59960000000000002</v>
      </c>
      <c r="F821">
        <v>10</v>
      </c>
      <c r="G821" s="14" t="s">
        <v>1060</v>
      </c>
      <c r="H821">
        <v>0.14430000000000001</v>
      </c>
      <c r="I821">
        <v>11100</v>
      </c>
      <c r="J821">
        <v>0.19620000000000001</v>
      </c>
      <c r="K821">
        <v>6</v>
      </c>
      <c r="L821">
        <v>771.5</v>
      </c>
      <c r="M821">
        <v>9999</v>
      </c>
      <c r="N821">
        <v>1</v>
      </c>
      <c r="O821">
        <v>0</v>
      </c>
    </row>
    <row r="822" spans="1:15" x14ac:dyDescent="0.25">
      <c r="A822" s="14" t="s">
        <v>1079</v>
      </c>
      <c r="B822">
        <v>8.8099999999999998E-2</v>
      </c>
      <c r="C822">
        <v>0.1033</v>
      </c>
      <c r="D822">
        <v>700</v>
      </c>
      <c r="E822">
        <v>0.96389999999999998</v>
      </c>
      <c r="F822">
        <v>10</v>
      </c>
      <c r="G822" s="14" t="s">
        <v>820</v>
      </c>
      <c r="H822">
        <v>0.1071</v>
      </c>
      <c r="I822">
        <v>31800</v>
      </c>
      <c r="J822">
        <v>0.54949999999999999</v>
      </c>
      <c r="K822">
        <v>24</v>
      </c>
      <c r="L822">
        <v>2160.3000000000002</v>
      </c>
      <c r="M822">
        <v>9999</v>
      </c>
      <c r="N822">
        <v>1</v>
      </c>
      <c r="O822">
        <v>0</v>
      </c>
    </row>
    <row r="823" spans="1:15" x14ac:dyDescent="0.25">
      <c r="A823" s="14" t="s">
        <v>1085</v>
      </c>
      <c r="B823">
        <v>0.23799999999999999</v>
      </c>
      <c r="C823">
        <v>0.28189999999999998</v>
      </c>
      <c r="D823">
        <v>250</v>
      </c>
      <c r="E823">
        <v>0.57350000000000001</v>
      </c>
      <c r="F823">
        <v>10</v>
      </c>
      <c r="G823" s="14" t="s">
        <v>814</v>
      </c>
      <c r="H823">
        <v>0.1147</v>
      </c>
      <c r="I823">
        <v>11400</v>
      </c>
      <c r="J823">
        <v>0.1963</v>
      </c>
      <c r="K823">
        <v>12</v>
      </c>
      <c r="L823">
        <v>771.8</v>
      </c>
      <c r="M823">
        <v>9999</v>
      </c>
      <c r="N823">
        <v>1</v>
      </c>
      <c r="O823">
        <v>0</v>
      </c>
    </row>
    <row r="824" spans="1:15" x14ac:dyDescent="0.25">
      <c r="A824" s="14" t="s">
        <v>1084</v>
      </c>
      <c r="B824">
        <v>0.23799999999999999</v>
      </c>
      <c r="C824">
        <v>0.28189999999999998</v>
      </c>
      <c r="D824">
        <v>250</v>
      </c>
      <c r="E824">
        <v>0.57540000000000002</v>
      </c>
      <c r="F824">
        <v>10</v>
      </c>
      <c r="G824" s="14" t="s">
        <v>833</v>
      </c>
      <c r="H824">
        <v>8.2199999999999995E-2</v>
      </c>
      <c r="I824">
        <v>11600</v>
      </c>
      <c r="J824">
        <v>0.19639999999999999</v>
      </c>
      <c r="K824">
        <v>18</v>
      </c>
      <c r="L824">
        <v>771.9</v>
      </c>
      <c r="M824">
        <v>9999</v>
      </c>
      <c r="N824">
        <v>1</v>
      </c>
      <c r="O824">
        <v>0</v>
      </c>
    </row>
    <row r="825" spans="1:15" x14ac:dyDescent="0.25">
      <c r="A825" s="14" t="s">
        <v>1062</v>
      </c>
      <c r="B825">
        <v>0.35360000000000003</v>
      </c>
      <c r="C825">
        <v>0.41899999999999998</v>
      </c>
      <c r="D825">
        <v>167.8</v>
      </c>
      <c r="E825">
        <v>0.46439999999999998</v>
      </c>
      <c r="F825">
        <v>10</v>
      </c>
      <c r="G825" s="14" t="s">
        <v>822</v>
      </c>
      <c r="H825">
        <v>0.15479999999999999</v>
      </c>
      <c r="I825">
        <v>7360</v>
      </c>
      <c r="J825">
        <v>0.13170000000000001</v>
      </c>
      <c r="K825">
        <v>6</v>
      </c>
      <c r="L825">
        <v>517.9</v>
      </c>
      <c r="M825">
        <v>9999</v>
      </c>
      <c r="N825">
        <v>1</v>
      </c>
      <c r="O825">
        <v>0</v>
      </c>
    </row>
    <row r="826" spans="1:15" x14ac:dyDescent="0.25">
      <c r="A826" s="14" t="s">
        <v>1061</v>
      </c>
      <c r="B826">
        <v>0.35360000000000003</v>
      </c>
      <c r="C826">
        <v>0.41899999999999998</v>
      </c>
      <c r="D826">
        <v>167.8</v>
      </c>
      <c r="E826">
        <v>0.45200000000000001</v>
      </c>
      <c r="F826">
        <v>10</v>
      </c>
      <c r="G826" s="14" t="s">
        <v>814</v>
      </c>
      <c r="H826">
        <v>9.0399999999999994E-2</v>
      </c>
      <c r="I826">
        <v>7180</v>
      </c>
      <c r="J826">
        <v>0.12189999999999999</v>
      </c>
      <c r="K826">
        <v>12</v>
      </c>
      <c r="L826">
        <v>479.4</v>
      </c>
      <c r="M826">
        <v>9999</v>
      </c>
      <c r="N826">
        <v>1</v>
      </c>
      <c r="O826">
        <v>0</v>
      </c>
    </row>
    <row r="827" spans="1:15" x14ac:dyDescent="0.25">
      <c r="A827" s="14" t="s">
        <v>1059</v>
      </c>
      <c r="B827">
        <v>0.35360000000000003</v>
      </c>
      <c r="C827">
        <v>0.41899999999999998</v>
      </c>
      <c r="D827">
        <v>167.8</v>
      </c>
      <c r="E827">
        <v>0.49149999999999999</v>
      </c>
      <c r="F827">
        <v>10</v>
      </c>
      <c r="G827" s="14" t="s">
        <v>1060</v>
      </c>
      <c r="H827">
        <v>0.1183</v>
      </c>
      <c r="I827">
        <v>7560</v>
      </c>
      <c r="J827">
        <v>0.13189999999999999</v>
      </c>
      <c r="K827">
        <v>6</v>
      </c>
      <c r="L827">
        <v>518.5</v>
      </c>
      <c r="M827">
        <v>9999</v>
      </c>
      <c r="N827">
        <v>1</v>
      </c>
      <c r="O827">
        <v>0</v>
      </c>
    </row>
    <row r="828" spans="1:15" x14ac:dyDescent="0.25">
      <c r="A828" s="14" t="s">
        <v>1058</v>
      </c>
      <c r="B828">
        <v>0.34370000000000001</v>
      </c>
      <c r="C828">
        <v>0.40770000000000001</v>
      </c>
      <c r="D828">
        <v>167.8</v>
      </c>
      <c r="E828">
        <v>0.40960000000000002</v>
      </c>
      <c r="F828">
        <v>10</v>
      </c>
      <c r="G828" s="14" t="s">
        <v>5</v>
      </c>
      <c r="H828">
        <v>0.40960000000000002</v>
      </c>
      <c r="I828">
        <v>6720</v>
      </c>
      <c r="J828">
        <v>0.1318</v>
      </c>
      <c r="K828">
        <v>1</v>
      </c>
      <c r="L828">
        <v>508</v>
      </c>
      <c r="M828">
        <v>9999</v>
      </c>
      <c r="N828">
        <v>1</v>
      </c>
      <c r="O828">
        <v>0</v>
      </c>
    </row>
    <row r="829" spans="1:15" x14ac:dyDescent="0.25">
      <c r="A829" s="14" t="s">
        <v>1057</v>
      </c>
      <c r="B829">
        <v>0.8921</v>
      </c>
      <c r="C829">
        <v>1.0579000000000001</v>
      </c>
      <c r="D829">
        <v>66.37</v>
      </c>
      <c r="E829">
        <v>0.29220000000000002</v>
      </c>
      <c r="F829">
        <v>10</v>
      </c>
      <c r="G829" s="14" t="s">
        <v>822</v>
      </c>
      <c r="H829">
        <v>9.74E-2</v>
      </c>
      <c r="I829">
        <v>3050</v>
      </c>
      <c r="J829">
        <v>5.2200000000000003E-2</v>
      </c>
      <c r="K829">
        <v>6</v>
      </c>
      <c r="L829">
        <v>204.9</v>
      </c>
      <c r="M829">
        <v>9999</v>
      </c>
      <c r="N829">
        <v>1</v>
      </c>
      <c r="O829">
        <v>0</v>
      </c>
    </row>
    <row r="830" spans="1:15" x14ac:dyDescent="0.25">
      <c r="A830" s="14" t="s">
        <v>1056</v>
      </c>
      <c r="B830">
        <v>0.88349999999999995</v>
      </c>
      <c r="C830">
        <v>1.0477000000000001</v>
      </c>
      <c r="D830">
        <v>66.37</v>
      </c>
      <c r="E830">
        <v>0.32040000000000002</v>
      </c>
      <c r="F830">
        <v>10</v>
      </c>
      <c r="G830" s="14" t="s">
        <v>3</v>
      </c>
      <c r="H830">
        <v>0.1487</v>
      </c>
      <c r="I830">
        <v>2910</v>
      </c>
      <c r="J830">
        <v>5.21E-2</v>
      </c>
      <c r="K830">
        <v>3</v>
      </c>
      <c r="L830">
        <v>202.9</v>
      </c>
      <c r="M830">
        <v>9999</v>
      </c>
      <c r="N830">
        <v>1</v>
      </c>
      <c r="O830">
        <v>0</v>
      </c>
    </row>
    <row r="831" spans="1:15" x14ac:dyDescent="0.25">
      <c r="A831" s="14" t="s">
        <v>1088</v>
      </c>
      <c r="B831">
        <v>0.44540000000000002</v>
      </c>
      <c r="C831">
        <v>0.52790000000000004</v>
      </c>
      <c r="D831">
        <v>133.1</v>
      </c>
      <c r="E831">
        <v>0.41849999999999998</v>
      </c>
      <c r="F831">
        <v>10</v>
      </c>
      <c r="G831" s="14" t="s">
        <v>814</v>
      </c>
      <c r="H831">
        <v>8.3699999999999997E-2</v>
      </c>
      <c r="I831">
        <v>6150</v>
      </c>
      <c r="J831">
        <v>0.1045</v>
      </c>
      <c r="K831">
        <v>12</v>
      </c>
      <c r="L831">
        <v>411</v>
      </c>
      <c r="M831">
        <v>9999</v>
      </c>
      <c r="N831">
        <v>1</v>
      </c>
      <c r="O831">
        <v>0</v>
      </c>
    </row>
    <row r="832" spans="1:15" x14ac:dyDescent="0.25">
      <c r="A832" s="14" t="s">
        <v>1108</v>
      </c>
      <c r="B832">
        <v>0.54590000000000005</v>
      </c>
      <c r="C832">
        <v>0.64770000000000005</v>
      </c>
      <c r="D832">
        <v>105.5</v>
      </c>
      <c r="E832">
        <v>0.32490000000000002</v>
      </c>
      <c r="F832">
        <v>10</v>
      </c>
      <c r="G832" s="14" t="s">
        <v>5</v>
      </c>
      <c r="H832">
        <v>0.32490000000000002</v>
      </c>
      <c r="I832">
        <v>4520</v>
      </c>
      <c r="J832">
        <v>8.2900000000000001E-2</v>
      </c>
      <c r="K832">
        <v>1</v>
      </c>
      <c r="L832">
        <v>320</v>
      </c>
      <c r="M832">
        <v>9999</v>
      </c>
      <c r="N832">
        <v>1</v>
      </c>
      <c r="O832">
        <v>0</v>
      </c>
    </row>
    <row r="833" spans="1:15" x14ac:dyDescent="0.25">
      <c r="A833" s="14" t="s">
        <v>1078</v>
      </c>
      <c r="B833">
        <v>8.2699999999999996E-2</v>
      </c>
      <c r="C833">
        <v>9.6799999999999997E-2</v>
      </c>
      <c r="D833">
        <v>750</v>
      </c>
      <c r="E833">
        <v>0.99809999999999999</v>
      </c>
      <c r="F833">
        <v>10</v>
      </c>
      <c r="G833" s="14" t="s">
        <v>820</v>
      </c>
      <c r="H833">
        <v>0.1109</v>
      </c>
      <c r="I833">
        <v>34100</v>
      </c>
      <c r="J833">
        <v>0.58919999999999995</v>
      </c>
      <c r="K833">
        <v>24</v>
      </c>
      <c r="L833">
        <v>2316.4</v>
      </c>
      <c r="M833">
        <v>9999</v>
      </c>
      <c r="N833">
        <v>1</v>
      </c>
      <c r="O833">
        <v>0</v>
      </c>
    </row>
    <row r="834" spans="1:15" x14ac:dyDescent="0.25">
      <c r="A834" s="14" t="s">
        <v>1055</v>
      </c>
      <c r="B834">
        <v>8.2699999999999996E-2</v>
      </c>
      <c r="C834">
        <v>9.6799999999999997E-2</v>
      </c>
      <c r="D834">
        <v>750</v>
      </c>
      <c r="E834">
        <v>0.99680000000000002</v>
      </c>
      <c r="F834">
        <v>10</v>
      </c>
      <c r="G834" s="14" t="s">
        <v>833</v>
      </c>
      <c r="H834">
        <v>0.1424</v>
      </c>
      <c r="I834">
        <v>33400</v>
      </c>
      <c r="J834">
        <v>0.58930000000000005</v>
      </c>
      <c r="K834">
        <v>18</v>
      </c>
      <c r="L834">
        <v>2316.5</v>
      </c>
      <c r="M834">
        <v>9999</v>
      </c>
      <c r="N834">
        <v>1</v>
      </c>
      <c r="O834">
        <v>0</v>
      </c>
    </row>
    <row r="835" spans="1:15" x14ac:dyDescent="0.25">
      <c r="A835" s="14" t="s">
        <v>1072</v>
      </c>
      <c r="B835">
        <v>8.8099999999999998E-2</v>
      </c>
      <c r="C835">
        <v>0.1033</v>
      </c>
      <c r="D835">
        <v>700</v>
      </c>
      <c r="E835">
        <v>0.96250000000000002</v>
      </c>
      <c r="F835">
        <v>10</v>
      </c>
      <c r="G835" s="14" t="s">
        <v>833</v>
      </c>
      <c r="H835">
        <v>0.13750000000000001</v>
      </c>
      <c r="I835">
        <v>31200</v>
      </c>
      <c r="J835">
        <v>0.5494</v>
      </c>
      <c r="K835">
        <v>18</v>
      </c>
      <c r="L835">
        <v>2159.8000000000002</v>
      </c>
      <c r="M835">
        <v>9999</v>
      </c>
      <c r="N835">
        <v>1</v>
      </c>
      <c r="O835">
        <v>0</v>
      </c>
    </row>
    <row r="836" spans="1:15" x14ac:dyDescent="0.25">
      <c r="A836" s="14" t="s">
        <v>1071</v>
      </c>
      <c r="B836">
        <v>2.2113999999999998</v>
      </c>
      <c r="C836">
        <v>2.6225999999999998</v>
      </c>
      <c r="D836">
        <v>26.25</v>
      </c>
      <c r="E836">
        <v>0.16200000000000001</v>
      </c>
      <c r="F836">
        <v>10</v>
      </c>
      <c r="G836" s="14" t="s">
        <v>5</v>
      </c>
      <c r="H836">
        <v>0.16200000000000001</v>
      </c>
      <c r="I836">
        <v>1280</v>
      </c>
      <c r="J836">
        <v>2.06E-2</v>
      </c>
      <c r="K836">
        <v>1</v>
      </c>
      <c r="L836">
        <v>79</v>
      </c>
      <c r="M836">
        <v>9999</v>
      </c>
      <c r="N836">
        <v>1</v>
      </c>
      <c r="O836">
        <v>0</v>
      </c>
    </row>
    <row r="837" spans="1:15" x14ac:dyDescent="0.25">
      <c r="A837" s="14" t="s">
        <v>1070</v>
      </c>
      <c r="B837">
        <v>0.1017</v>
      </c>
      <c r="C837">
        <v>0.1196</v>
      </c>
      <c r="D837">
        <v>600</v>
      </c>
      <c r="E837">
        <v>0.89280000000000004</v>
      </c>
      <c r="F837">
        <v>10</v>
      </c>
      <c r="G837" s="14" t="s">
        <v>820</v>
      </c>
      <c r="H837">
        <v>9.9199999999999997E-2</v>
      </c>
      <c r="I837">
        <v>27500</v>
      </c>
      <c r="J837">
        <v>0.47149999999999997</v>
      </c>
      <c r="K837">
        <v>24</v>
      </c>
      <c r="L837">
        <v>1853.4</v>
      </c>
      <c r="M837">
        <v>9999</v>
      </c>
      <c r="N837">
        <v>1</v>
      </c>
      <c r="O837">
        <v>0</v>
      </c>
    </row>
    <row r="838" spans="1:15" x14ac:dyDescent="0.25">
      <c r="A838" s="14" t="s">
        <v>1065</v>
      </c>
      <c r="B838">
        <v>0.1009</v>
      </c>
      <c r="C838">
        <v>0.1187</v>
      </c>
      <c r="D838">
        <v>600</v>
      </c>
      <c r="E838">
        <v>0.8911</v>
      </c>
      <c r="F838">
        <v>10</v>
      </c>
      <c r="G838" s="14" t="s">
        <v>833</v>
      </c>
      <c r="H838">
        <v>0.1273</v>
      </c>
      <c r="I838">
        <v>27000</v>
      </c>
      <c r="J838">
        <v>0.47089999999999999</v>
      </c>
      <c r="K838">
        <v>18</v>
      </c>
      <c r="L838">
        <v>1851.3</v>
      </c>
      <c r="M838">
        <v>9999</v>
      </c>
      <c r="N838">
        <v>1</v>
      </c>
      <c r="O838">
        <v>0</v>
      </c>
    </row>
    <row r="839" spans="1:15" x14ac:dyDescent="0.25">
      <c r="A839" s="14" t="s">
        <v>1064</v>
      </c>
      <c r="B839">
        <v>1.7532000000000001</v>
      </c>
      <c r="C839">
        <v>2.0790999999999999</v>
      </c>
      <c r="D839">
        <v>33.1</v>
      </c>
      <c r="E839">
        <v>0.18190000000000001</v>
      </c>
      <c r="F839">
        <v>10</v>
      </c>
      <c r="G839" s="14" t="s">
        <v>5</v>
      </c>
      <c r="H839">
        <v>0.18190000000000001</v>
      </c>
      <c r="I839">
        <v>1590</v>
      </c>
      <c r="J839">
        <v>2.5999999999999999E-2</v>
      </c>
      <c r="K839">
        <v>1</v>
      </c>
      <c r="L839">
        <v>100</v>
      </c>
      <c r="M839">
        <v>9999</v>
      </c>
      <c r="N839">
        <v>1</v>
      </c>
      <c r="O839">
        <v>0</v>
      </c>
    </row>
    <row r="840" spans="1:15" x14ac:dyDescent="0.25">
      <c r="A840" s="14" t="s">
        <v>1063</v>
      </c>
      <c r="B840">
        <v>0.12089999999999999</v>
      </c>
      <c r="C840">
        <v>0.14249999999999999</v>
      </c>
      <c r="D840">
        <v>500</v>
      </c>
      <c r="E840">
        <v>0.81340000000000001</v>
      </c>
      <c r="F840">
        <v>10</v>
      </c>
      <c r="G840" s="14" t="s">
        <v>833</v>
      </c>
      <c r="H840">
        <v>0.1162</v>
      </c>
      <c r="I840">
        <v>22500</v>
      </c>
      <c r="J840">
        <v>0.39240000000000003</v>
      </c>
      <c r="K840">
        <v>18</v>
      </c>
      <c r="L840">
        <v>1542.5</v>
      </c>
      <c r="M840">
        <v>9999</v>
      </c>
      <c r="N840">
        <v>1</v>
      </c>
      <c r="O840">
        <v>0</v>
      </c>
    </row>
    <row r="841" spans="1:15" x14ac:dyDescent="0.25">
      <c r="A841" s="14" t="s">
        <v>1106</v>
      </c>
      <c r="B841">
        <v>0.12089999999999999</v>
      </c>
      <c r="C841">
        <v>0.14249999999999999</v>
      </c>
      <c r="D841">
        <v>500</v>
      </c>
      <c r="E841">
        <v>0.81100000000000005</v>
      </c>
      <c r="F841">
        <v>10</v>
      </c>
      <c r="G841" s="14" t="s">
        <v>814</v>
      </c>
      <c r="H841">
        <v>0.16220000000000001</v>
      </c>
      <c r="I841">
        <v>21900</v>
      </c>
      <c r="J841">
        <v>0.3926</v>
      </c>
      <c r="K841">
        <v>12</v>
      </c>
      <c r="L841">
        <v>1543.4</v>
      </c>
      <c r="M841">
        <v>9999</v>
      </c>
      <c r="N841">
        <v>1</v>
      </c>
      <c r="O841">
        <v>0</v>
      </c>
    </row>
    <row r="842" spans="1:15" x14ac:dyDescent="0.25">
      <c r="A842" s="14" t="s">
        <v>1107</v>
      </c>
      <c r="B842">
        <v>1.4180999999999999</v>
      </c>
      <c r="C842">
        <v>1.6818</v>
      </c>
      <c r="D842">
        <v>41.74</v>
      </c>
      <c r="E842">
        <v>0.2316</v>
      </c>
      <c r="F842">
        <v>10</v>
      </c>
      <c r="G842" s="14" t="s">
        <v>822</v>
      </c>
      <c r="H842">
        <v>7.7200000000000005E-2</v>
      </c>
      <c r="I842">
        <v>1940</v>
      </c>
      <c r="J842">
        <v>3.2800000000000003E-2</v>
      </c>
      <c r="K842">
        <v>6</v>
      </c>
      <c r="L842">
        <v>128.9</v>
      </c>
      <c r="M842">
        <v>9999</v>
      </c>
      <c r="N842">
        <v>1</v>
      </c>
      <c r="O842">
        <v>0</v>
      </c>
    </row>
    <row r="843" spans="1:15" x14ac:dyDescent="0.25">
      <c r="A843" s="14" t="s">
        <v>1104</v>
      </c>
      <c r="B843">
        <v>1.4041999999999999</v>
      </c>
      <c r="C843">
        <v>1.6653</v>
      </c>
      <c r="D843">
        <v>41.74</v>
      </c>
      <c r="E843">
        <v>0.25430000000000003</v>
      </c>
      <c r="F843">
        <v>10</v>
      </c>
      <c r="G843" s="14" t="s">
        <v>3</v>
      </c>
      <c r="H843">
        <v>0.11799999999999999</v>
      </c>
      <c r="I843">
        <v>1880</v>
      </c>
      <c r="J843">
        <v>3.2800000000000003E-2</v>
      </c>
      <c r="K843">
        <v>3</v>
      </c>
      <c r="L843">
        <v>127.6</v>
      </c>
      <c r="M843">
        <v>9999</v>
      </c>
      <c r="N843">
        <v>1</v>
      </c>
      <c r="O843">
        <v>0</v>
      </c>
    </row>
    <row r="844" spans="1:15" x14ac:dyDescent="0.25">
      <c r="A844" s="14" t="s">
        <v>1095</v>
      </c>
      <c r="B844">
        <v>1.3903000000000001</v>
      </c>
      <c r="C844">
        <v>1.6488</v>
      </c>
      <c r="D844">
        <v>41.74</v>
      </c>
      <c r="E844">
        <v>0.20430000000000001</v>
      </c>
      <c r="F844">
        <v>10</v>
      </c>
      <c r="G844" s="14" t="s">
        <v>5</v>
      </c>
      <c r="H844">
        <v>0.20430000000000001</v>
      </c>
      <c r="I844">
        <v>1970</v>
      </c>
      <c r="J844">
        <v>3.2800000000000003E-2</v>
      </c>
      <c r="K844">
        <v>1</v>
      </c>
      <c r="L844">
        <v>126</v>
      </c>
      <c r="M844">
        <v>9999</v>
      </c>
      <c r="N844">
        <v>1</v>
      </c>
      <c r="O844">
        <v>0</v>
      </c>
    </row>
    <row r="845" spans="1:15" x14ac:dyDescent="0.25">
      <c r="A845" s="14" t="s">
        <v>1094</v>
      </c>
      <c r="B845">
        <v>0.69379999999999997</v>
      </c>
      <c r="C845">
        <v>0.8226</v>
      </c>
      <c r="D845">
        <v>83.69</v>
      </c>
      <c r="E845">
        <v>0.2893</v>
      </c>
      <c r="F845">
        <v>10</v>
      </c>
      <c r="G845" s="14" t="s">
        <v>5</v>
      </c>
      <c r="H845">
        <v>0.2893</v>
      </c>
      <c r="I845">
        <v>3690</v>
      </c>
      <c r="J845">
        <v>6.5699999999999995E-2</v>
      </c>
      <c r="K845">
        <v>1</v>
      </c>
      <c r="L845">
        <v>253</v>
      </c>
      <c r="M845">
        <v>9999</v>
      </c>
      <c r="N845">
        <v>1</v>
      </c>
      <c r="O845">
        <v>0</v>
      </c>
    </row>
    <row r="846" spans="1:15" x14ac:dyDescent="0.25">
      <c r="A846" s="14" t="s">
        <v>1089</v>
      </c>
      <c r="B846">
        <v>0.1338</v>
      </c>
      <c r="C846">
        <v>0.15790000000000001</v>
      </c>
      <c r="D846">
        <v>450</v>
      </c>
      <c r="E846">
        <v>0.76949999999999996</v>
      </c>
      <c r="F846">
        <v>10</v>
      </c>
      <c r="G846" s="14" t="s">
        <v>814</v>
      </c>
      <c r="H846">
        <v>0.15390000000000001</v>
      </c>
      <c r="I846">
        <v>19800</v>
      </c>
      <c r="J846">
        <v>0.35339999999999999</v>
      </c>
      <c r="K846">
        <v>12</v>
      </c>
      <c r="L846">
        <v>1389.5</v>
      </c>
      <c r="M846">
        <v>9999</v>
      </c>
      <c r="N846">
        <v>1</v>
      </c>
      <c r="O846">
        <v>0</v>
      </c>
    </row>
    <row r="847" spans="1:15" x14ac:dyDescent="0.25">
      <c r="A847" s="14" t="s">
        <v>1098</v>
      </c>
      <c r="B847">
        <v>0.28079999999999999</v>
      </c>
      <c r="C847">
        <v>0.33260000000000001</v>
      </c>
      <c r="D847">
        <v>211.6</v>
      </c>
      <c r="E847">
        <v>0.52749999999999997</v>
      </c>
      <c r="F847">
        <v>10</v>
      </c>
      <c r="G847" s="14" t="s">
        <v>814</v>
      </c>
      <c r="H847">
        <v>0.1055</v>
      </c>
      <c r="I847">
        <v>9610</v>
      </c>
      <c r="J847">
        <v>0.1661</v>
      </c>
      <c r="K847">
        <v>12</v>
      </c>
      <c r="L847">
        <v>652.9</v>
      </c>
      <c r="M847">
        <v>9999</v>
      </c>
      <c r="N847">
        <v>1</v>
      </c>
      <c r="O847">
        <v>0</v>
      </c>
    </row>
    <row r="848" spans="1:15" x14ac:dyDescent="0.25">
      <c r="A848" s="14" t="s">
        <v>1109</v>
      </c>
      <c r="B848">
        <v>0.5615</v>
      </c>
      <c r="C848">
        <v>0.66579999999999995</v>
      </c>
      <c r="D848">
        <v>105.5</v>
      </c>
      <c r="E848">
        <v>0.3725</v>
      </c>
      <c r="F848">
        <v>10</v>
      </c>
      <c r="G848" s="14" t="s">
        <v>814</v>
      </c>
      <c r="H848">
        <v>7.4499999999999997E-2</v>
      </c>
      <c r="I848">
        <v>4900</v>
      </c>
      <c r="J848">
        <v>8.2799999999999999E-2</v>
      </c>
      <c r="K848">
        <v>12</v>
      </c>
      <c r="L848">
        <v>325.60000000000002</v>
      </c>
      <c r="M848">
        <v>9999</v>
      </c>
      <c r="N848">
        <v>1</v>
      </c>
      <c r="O848">
        <v>0</v>
      </c>
    </row>
    <row r="849" spans="1:15" x14ac:dyDescent="0.25">
      <c r="A849" s="14" t="s">
        <v>1083</v>
      </c>
      <c r="B849">
        <v>0.55059999999999998</v>
      </c>
      <c r="C849">
        <v>0.66579999999999995</v>
      </c>
      <c r="D849">
        <v>105.5</v>
      </c>
      <c r="E849">
        <v>0.36840000000000001</v>
      </c>
      <c r="F849">
        <v>10</v>
      </c>
      <c r="G849" s="14" t="s">
        <v>822</v>
      </c>
      <c r="H849">
        <v>0.12280000000000001</v>
      </c>
      <c r="I849">
        <v>4750</v>
      </c>
      <c r="J849">
        <v>8.2900000000000001E-2</v>
      </c>
      <c r="K849">
        <v>6</v>
      </c>
      <c r="L849">
        <v>325.89999999999998</v>
      </c>
      <c r="M849">
        <v>9999</v>
      </c>
      <c r="N849">
        <v>1</v>
      </c>
      <c r="O849">
        <v>0</v>
      </c>
    </row>
    <row r="850" spans="1:15" x14ac:dyDescent="0.25">
      <c r="A850" s="14" t="s">
        <v>1097</v>
      </c>
      <c r="B850">
        <v>6.4000000000000001E-2</v>
      </c>
      <c r="C850">
        <v>7.4399999999999994E-2</v>
      </c>
      <c r="D850">
        <v>1000</v>
      </c>
      <c r="E850">
        <v>1.1508</v>
      </c>
      <c r="F850">
        <v>10</v>
      </c>
      <c r="G850" s="14" t="s">
        <v>833</v>
      </c>
      <c r="H850">
        <v>0.16439999999999999</v>
      </c>
      <c r="I850">
        <v>43800</v>
      </c>
      <c r="J850">
        <v>0.78539999999999999</v>
      </c>
      <c r="K850">
        <v>18</v>
      </c>
      <c r="L850">
        <v>3087.6</v>
      </c>
      <c r="M850">
        <v>9999</v>
      </c>
      <c r="N850">
        <v>1</v>
      </c>
      <c r="O850">
        <v>0</v>
      </c>
    </row>
    <row r="851" spans="1:15" x14ac:dyDescent="0.25">
      <c r="A851" s="14" t="s">
        <v>1096</v>
      </c>
      <c r="B851">
        <v>6.4000000000000001E-2</v>
      </c>
      <c r="C851">
        <v>7.4399999999999994E-2</v>
      </c>
      <c r="D851">
        <v>1000</v>
      </c>
      <c r="E851">
        <v>1.1519999999999999</v>
      </c>
      <c r="F851">
        <v>10</v>
      </c>
      <c r="G851" s="14" t="s">
        <v>820</v>
      </c>
      <c r="H851">
        <v>0.128</v>
      </c>
      <c r="I851">
        <v>45000</v>
      </c>
      <c r="J851">
        <v>0.78490000000000004</v>
      </c>
      <c r="K851">
        <v>24</v>
      </c>
      <c r="L851">
        <v>3085.8</v>
      </c>
      <c r="M851">
        <v>9999</v>
      </c>
      <c r="N851">
        <v>1</v>
      </c>
      <c r="O851">
        <v>0</v>
      </c>
    </row>
    <row r="852" spans="1:15" x14ac:dyDescent="0.25">
      <c r="A852" s="14" t="s">
        <v>1081</v>
      </c>
      <c r="B852">
        <v>0.15</v>
      </c>
      <c r="C852">
        <v>0.1772</v>
      </c>
      <c r="D852">
        <v>400</v>
      </c>
      <c r="E852">
        <v>0.72799999999999998</v>
      </c>
      <c r="F852">
        <v>10</v>
      </c>
      <c r="G852" s="14" t="s">
        <v>833</v>
      </c>
      <c r="H852">
        <v>0.104</v>
      </c>
      <c r="I852">
        <v>18300</v>
      </c>
      <c r="J852">
        <v>0.31430000000000002</v>
      </c>
      <c r="K852">
        <v>18</v>
      </c>
      <c r="L852">
        <v>1235.5999999999999</v>
      </c>
      <c r="M852">
        <v>9999</v>
      </c>
      <c r="N852">
        <v>1</v>
      </c>
      <c r="O852">
        <v>0</v>
      </c>
    </row>
    <row r="853" spans="1:15" x14ac:dyDescent="0.25">
      <c r="A853" s="14" t="s">
        <v>1080</v>
      </c>
      <c r="B853">
        <v>0.15</v>
      </c>
      <c r="C853">
        <v>0.1772</v>
      </c>
      <c r="D853">
        <v>400</v>
      </c>
      <c r="E853">
        <v>0.72550000000000003</v>
      </c>
      <c r="F853">
        <v>10</v>
      </c>
      <c r="G853" s="14" t="s">
        <v>814</v>
      </c>
      <c r="H853">
        <v>0.14510000000000001</v>
      </c>
      <c r="I853">
        <v>17800</v>
      </c>
      <c r="J853">
        <v>0.31419999999999998</v>
      </c>
      <c r="K853">
        <v>12</v>
      </c>
      <c r="L853">
        <v>1235.0999999999999</v>
      </c>
      <c r="M853">
        <v>9999</v>
      </c>
      <c r="N853">
        <v>1</v>
      </c>
      <c r="O853">
        <v>0</v>
      </c>
    </row>
    <row r="854" spans="1:15" x14ac:dyDescent="0.25">
      <c r="A854" s="14" t="s">
        <v>1067</v>
      </c>
      <c r="B854">
        <v>0.1988</v>
      </c>
      <c r="C854">
        <v>0.23530000000000001</v>
      </c>
      <c r="D854">
        <v>300</v>
      </c>
      <c r="E854">
        <v>0.65690000000000004</v>
      </c>
      <c r="F854">
        <v>10</v>
      </c>
      <c r="G854" s="14" t="s">
        <v>1060</v>
      </c>
      <c r="H854">
        <v>0.15809999999999999</v>
      </c>
      <c r="I854">
        <v>13200</v>
      </c>
      <c r="J854">
        <v>0.2356</v>
      </c>
      <c r="K854">
        <v>6</v>
      </c>
      <c r="L854">
        <v>926.1</v>
      </c>
      <c r="M854">
        <v>9999</v>
      </c>
      <c r="N854">
        <v>1</v>
      </c>
      <c r="O854">
        <v>0</v>
      </c>
    </row>
    <row r="855" spans="1:15" x14ac:dyDescent="0.25">
      <c r="A855" s="14" t="s">
        <v>1090</v>
      </c>
      <c r="B855">
        <v>0.1338</v>
      </c>
      <c r="C855">
        <v>0.15790000000000001</v>
      </c>
      <c r="D855">
        <v>450</v>
      </c>
      <c r="E855">
        <v>0.77210000000000001</v>
      </c>
      <c r="F855">
        <v>10</v>
      </c>
      <c r="G855" s="14" t="s">
        <v>833</v>
      </c>
      <c r="H855">
        <v>0.1103</v>
      </c>
      <c r="I855">
        <v>20500</v>
      </c>
      <c r="J855">
        <v>0.35349999999999998</v>
      </c>
      <c r="K855">
        <v>18</v>
      </c>
      <c r="L855">
        <v>1389.8</v>
      </c>
      <c r="M855">
        <v>9999</v>
      </c>
      <c r="N855">
        <v>1</v>
      </c>
      <c r="O855">
        <v>0</v>
      </c>
    </row>
    <row r="856" spans="1:15" x14ac:dyDescent="0.25">
      <c r="A856" s="14" t="s">
        <v>1112</v>
      </c>
      <c r="B856">
        <v>8.8200000000000001E-2</v>
      </c>
      <c r="C856">
        <v>0.1057</v>
      </c>
      <c r="D856">
        <v>1033</v>
      </c>
      <c r="E856">
        <v>1.24</v>
      </c>
      <c r="F856">
        <v>11</v>
      </c>
      <c r="G856" s="14" t="s">
        <v>211</v>
      </c>
      <c r="H856">
        <v>0.13800000000000001</v>
      </c>
      <c r="I856">
        <v>35470</v>
      </c>
      <c r="J856">
        <v>0.91400000000000003</v>
      </c>
      <c r="K856">
        <v>24</v>
      </c>
      <c r="L856">
        <v>1130</v>
      </c>
      <c r="M856">
        <v>1E-4</v>
      </c>
      <c r="N856">
        <v>1</v>
      </c>
      <c r="O856">
        <v>0</v>
      </c>
    </row>
    <row r="857" spans="1:15" x14ac:dyDescent="0.25">
      <c r="A857" s="14" t="s">
        <v>1111</v>
      </c>
      <c r="B857">
        <v>8.1900000000000001E-2</v>
      </c>
      <c r="C857">
        <v>9.8100000000000007E-2</v>
      </c>
      <c r="D857">
        <v>1113</v>
      </c>
      <c r="E857">
        <v>1.29</v>
      </c>
      <c r="F857">
        <v>11</v>
      </c>
      <c r="G857" s="14" t="s">
        <v>211</v>
      </c>
      <c r="H857">
        <v>0.14399999999999999</v>
      </c>
      <c r="I857">
        <v>38217</v>
      </c>
      <c r="J857">
        <v>0.98499999999999999</v>
      </c>
      <c r="K857">
        <v>24</v>
      </c>
      <c r="L857">
        <v>1218</v>
      </c>
      <c r="M857">
        <v>1E-4</v>
      </c>
      <c r="N857">
        <v>1</v>
      </c>
      <c r="O857">
        <v>0</v>
      </c>
    </row>
    <row r="858" spans="1:15" x14ac:dyDescent="0.25">
      <c r="A858" s="14" t="s">
        <v>1113</v>
      </c>
      <c r="B858">
        <v>7.17E-2</v>
      </c>
      <c r="C858">
        <v>8.5800000000000001E-2</v>
      </c>
      <c r="D858">
        <v>1272</v>
      </c>
      <c r="E858">
        <v>1.38</v>
      </c>
      <c r="F858">
        <v>11</v>
      </c>
      <c r="G858" s="14" t="s">
        <v>211</v>
      </c>
      <c r="H858">
        <v>0.153</v>
      </c>
      <c r="I858">
        <v>43677</v>
      </c>
      <c r="J858">
        <v>1.1259999999999999</v>
      </c>
      <c r="K858">
        <v>24</v>
      </c>
      <c r="L858">
        <v>1392</v>
      </c>
      <c r="M858">
        <v>1E-4</v>
      </c>
      <c r="N858">
        <v>1</v>
      </c>
      <c r="O858">
        <v>0</v>
      </c>
    </row>
    <row r="859" spans="1:15" x14ac:dyDescent="0.25">
      <c r="A859" s="14" t="s">
        <v>1114</v>
      </c>
      <c r="B859">
        <v>6.7500000000000004E-2</v>
      </c>
      <c r="C859">
        <v>8.0799999999999997E-2</v>
      </c>
      <c r="D859">
        <v>1351</v>
      </c>
      <c r="E859">
        <v>1.42</v>
      </c>
      <c r="F859">
        <v>11</v>
      </c>
      <c r="G859" s="14" t="s">
        <v>211</v>
      </c>
      <c r="H859">
        <v>0.158</v>
      </c>
      <c r="I859">
        <v>46389</v>
      </c>
      <c r="J859">
        <v>1.1950000000000001</v>
      </c>
      <c r="K859">
        <v>24</v>
      </c>
      <c r="L859">
        <v>1478</v>
      </c>
      <c r="M859">
        <v>1E-4</v>
      </c>
      <c r="N859">
        <v>1</v>
      </c>
      <c r="O859">
        <v>0</v>
      </c>
    </row>
    <row r="860" spans="1:15" x14ac:dyDescent="0.25">
      <c r="A860" s="14" t="s">
        <v>1119</v>
      </c>
      <c r="B860">
        <v>5.7299999999999997E-2</v>
      </c>
      <c r="C860">
        <v>6.8699999999999997E-2</v>
      </c>
      <c r="D860">
        <v>1590</v>
      </c>
      <c r="E860">
        <v>1.54</v>
      </c>
      <c r="F860">
        <v>11</v>
      </c>
      <c r="G860" s="14" t="s">
        <v>211</v>
      </c>
      <c r="H860">
        <v>0.17199999999999999</v>
      </c>
      <c r="I860">
        <v>54596</v>
      </c>
      <c r="J860">
        <v>1.407</v>
      </c>
      <c r="K860">
        <v>24</v>
      </c>
      <c r="L860">
        <v>1740</v>
      </c>
      <c r="M860">
        <v>1E-4</v>
      </c>
      <c r="N860">
        <v>1</v>
      </c>
      <c r="O860">
        <v>0</v>
      </c>
    </row>
    <row r="861" spans="1:15" x14ac:dyDescent="0.25">
      <c r="A861" s="14" t="s">
        <v>1121</v>
      </c>
      <c r="B861">
        <v>0.11260000000000001</v>
      </c>
      <c r="C861">
        <v>0.13489999999999999</v>
      </c>
      <c r="D861">
        <v>795</v>
      </c>
      <c r="E861">
        <v>1.1080000000000001</v>
      </c>
      <c r="F861">
        <v>11</v>
      </c>
      <c r="G861" s="14" t="s">
        <v>1116</v>
      </c>
      <c r="H861">
        <v>0.1749</v>
      </c>
      <c r="I861">
        <v>31100</v>
      </c>
      <c r="J861">
        <v>0.7238</v>
      </c>
      <c r="K861">
        <v>16</v>
      </c>
      <c r="L861">
        <v>896</v>
      </c>
      <c r="M861">
        <v>1E-4</v>
      </c>
      <c r="N861">
        <v>1</v>
      </c>
      <c r="O861">
        <v>0</v>
      </c>
    </row>
    <row r="862" spans="1:15" x14ac:dyDescent="0.25">
      <c r="A862" s="14" t="s">
        <v>1117</v>
      </c>
      <c r="B862">
        <v>9.5500000000000002E-2</v>
      </c>
      <c r="C862">
        <v>0.1145</v>
      </c>
      <c r="D862">
        <v>954</v>
      </c>
      <c r="E862">
        <v>1.2</v>
      </c>
      <c r="F862">
        <v>11</v>
      </c>
      <c r="G862" s="14" t="s">
        <v>211</v>
      </c>
      <c r="H862">
        <v>0.13300000000000001</v>
      </c>
      <c r="I862">
        <v>32758</v>
      </c>
      <c r="J862">
        <v>0.84399999999999997</v>
      </c>
      <c r="K862">
        <v>24</v>
      </c>
      <c r="L862">
        <v>1044</v>
      </c>
      <c r="M862">
        <v>1E-4</v>
      </c>
      <c r="N862">
        <v>1</v>
      </c>
      <c r="O862">
        <v>0</v>
      </c>
    </row>
    <row r="863" spans="1:15" x14ac:dyDescent="0.25">
      <c r="A863" s="14" t="s">
        <v>1115</v>
      </c>
      <c r="B863">
        <v>0.14069999999999999</v>
      </c>
      <c r="C863">
        <v>0.1686</v>
      </c>
      <c r="D863">
        <v>636</v>
      </c>
      <c r="E863">
        <v>0.99</v>
      </c>
      <c r="F863">
        <v>11</v>
      </c>
      <c r="G863" s="14" t="s">
        <v>1116</v>
      </c>
      <c r="H863">
        <v>0.156</v>
      </c>
      <c r="I863">
        <v>25091</v>
      </c>
      <c r="J863">
        <v>0.57899999999999996</v>
      </c>
      <c r="K863">
        <v>16</v>
      </c>
      <c r="L863">
        <v>717</v>
      </c>
      <c r="M863">
        <v>1E-4</v>
      </c>
      <c r="N863">
        <v>1</v>
      </c>
      <c r="O863">
        <v>0</v>
      </c>
    </row>
    <row r="864" spans="1:15" x14ac:dyDescent="0.25">
      <c r="A864" s="14" t="s">
        <v>1120</v>
      </c>
      <c r="B864">
        <v>0.16059999999999999</v>
      </c>
      <c r="C864">
        <v>0.19239999999999999</v>
      </c>
      <c r="D864">
        <v>556</v>
      </c>
      <c r="E864">
        <v>0.93</v>
      </c>
      <c r="F864">
        <v>11</v>
      </c>
      <c r="G864" s="14" t="s">
        <v>236</v>
      </c>
      <c r="H864">
        <v>0.14599999999999999</v>
      </c>
      <c r="I864">
        <v>22743</v>
      </c>
      <c r="J864">
        <v>0.50800000000000001</v>
      </c>
      <c r="K864">
        <v>16</v>
      </c>
      <c r="L864">
        <v>630</v>
      </c>
      <c r="M864">
        <v>1E-4</v>
      </c>
      <c r="N864">
        <v>1</v>
      </c>
      <c r="O864">
        <v>0</v>
      </c>
    </row>
    <row r="865" spans="1:15" x14ac:dyDescent="0.25">
      <c r="A865" s="14" t="s">
        <v>1118</v>
      </c>
      <c r="B865">
        <v>0.1875</v>
      </c>
      <c r="C865">
        <v>0.22470000000000001</v>
      </c>
      <c r="D865">
        <v>477</v>
      </c>
      <c r="E865">
        <v>0.86</v>
      </c>
      <c r="F865">
        <v>11</v>
      </c>
      <c r="G865" s="14" t="s">
        <v>236</v>
      </c>
      <c r="H865">
        <v>0.13500000000000001</v>
      </c>
      <c r="I865">
        <v>19476</v>
      </c>
      <c r="J865">
        <v>0.435</v>
      </c>
      <c r="K865">
        <v>16</v>
      </c>
      <c r="L865">
        <v>539</v>
      </c>
      <c r="M865">
        <v>1E-4</v>
      </c>
      <c r="N865">
        <v>1</v>
      </c>
      <c r="O865">
        <v>0</v>
      </c>
    </row>
    <row r="866" spans="1:15" x14ac:dyDescent="0.25">
      <c r="A866" s="14" t="s">
        <v>1123</v>
      </c>
      <c r="B866">
        <v>0.26590000000000003</v>
      </c>
      <c r="C866">
        <v>0.31850000000000001</v>
      </c>
      <c r="D866">
        <v>336</v>
      </c>
      <c r="E866">
        <v>0.72</v>
      </c>
      <c r="F866">
        <v>11</v>
      </c>
      <c r="G866" s="14" t="s">
        <v>236</v>
      </c>
      <c r="H866">
        <v>0.114</v>
      </c>
      <c r="I866">
        <v>13977</v>
      </c>
      <c r="J866">
        <v>0.307</v>
      </c>
      <c r="K866">
        <v>16</v>
      </c>
      <c r="L866">
        <v>380</v>
      </c>
      <c r="M866">
        <v>1E-4</v>
      </c>
      <c r="N866">
        <v>1</v>
      </c>
      <c r="O866">
        <v>0</v>
      </c>
    </row>
    <row r="867" spans="1:15" x14ac:dyDescent="0.25">
      <c r="A867" s="14" t="s">
        <v>1122</v>
      </c>
      <c r="B867">
        <v>0.22500000000000001</v>
      </c>
      <c r="C867">
        <v>0.26950000000000002</v>
      </c>
      <c r="D867">
        <v>397</v>
      </c>
      <c r="E867">
        <v>0.78</v>
      </c>
      <c r="F867">
        <v>11</v>
      </c>
      <c r="G867" s="14" t="s">
        <v>236</v>
      </c>
      <c r="H867">
        <v>0.124</v>
      </c>
      <c r="I867">
        <v>16398</v>
      </c>
      <c r="J867">
        <v>0.36299999999999999</v>
      </c>
      <c r="K867">
        <v>16</v>
      </c>
      <c r="L867">
        <v>449</v>
      </c>
      <c r="M867">
        <v>1E-4</v>
      </c>
      <c r="N867">
        <v>1</v>
      </c>
      <c r="O867">
        <v>0</v>
      </c>
    </row>
    <row r="868" spans="1:15" x14ac:dyDescent="0.25">
      <c r="A868" s="14" t="s">
        <v>1134</v>
      </c>
      <c r="B868">
        <v>0.149508058</v>
      </c>
      <c r="C868">
        <v>0.17960279000000001</v>
      </c>
      <c r="D868">
        <v>611</v>
      </c>
      <c r="E868">
        <v>0.85799999999999998</v>
      </c>
      <c r="F868">
        <v>12</v>
      </c>
      <c r="G868" s="14" t="s">
        <v>1130</v>
      </c>
      <c r="H868">
        <v>0.19639999999999999</v>
      </c>
      <c r="I868">
        <v>23200</v>
      </c>
      <c r="J868">
        <v>0.54149999999999998</v>
      </c>
      <c r="K868">
        <v>10</v>
      </c>
      <c r="L868">
        <v>623</v>
      </c>
      <c r="M868">
        <v>0.28000000000000003</v>
      </c>
      <c r="N868">
        <v>1</v>
      </c>
      <c r="O868">
        <v>0</v>
      </c>
    </row>
    <row r="869" spans="1:15" x14ac:dyDescent="0.25">
      <c r="A869" s="14" t="s">
        <v>1124</v>
      </c>
      <c r="B869">
        <v>3.9589862000000003E-2</v>
      </c>
      <c r="C869">
        <v>4.5544435000000001E-2</v>
      </c>
      <c r="D869">
        <v>2727</v>
      </c>
      <c r="E869">
        <v>1.762</v>
      </c>
      <c r="F869">
        <v>12</v>
      </c>
      <c r="G869" s="14" t="s">
        <v>1125</v>
      </c>
      <c r="H869">
        <v>0.20649999999999999</v>
      </c>
      <c r="I869">
        <v>59800</v>
      </c>
      <c r="J869">
        <v>2.2776999999999998</v>
      </c>
      <c r="K869">
        <v>23</v>
      </c>
      <c r="L869">
        <v>2696</v>
      </c>
      <c r="M869">
        <v>0.41499999999999998</v>
      </c>
      <c r="N869">
        <v>1</v>
      </c>
      <c r="O869">
        <v>0</v>
      </c>
    </row>
    <row r="870" spans="1:15" x14ac:dyDescent="0.25">
      <c r="A870" s="14" t="s">
        <v>1126</v>
      </c>
      <c r="B870">
        <v>4.5866303999999997E-2</v>
      </c>
      <c r="C870">
        <v>5.3430221E-2</v>
      </c>
      <c r="D870">
        <v>2242</v>
      </c>
      <c r="E870">
        <v>1.6020000000000001</v>
      </c>
      <c r="F870">
        <v>12</v>
      </c>
      <c r="G870" s="14" t="s">
        <v>1127</v>
      </c>
      <c r="H870">
        <v>0.2001</v>
      </c>
      <c r="I870">
        <v>52700</v>
      </c>
      <c r="J870">
        <v>1.8835999999999999</v>
      </c>
      <c r="K870">
        <v>20</v>
      </c>
      <c r="L870">
        <v>2225</v>
      </c>
      <c r="M870">
        <v>0.39500000000000002</v>
      </c>
      <c r="N870">
        <v>1</v>
      </c>
      <c r="O870">
        <v>0</v>
      </c>
    </row>
    <row r="871" spans="1:15" x14ac:dyDescent="0.25">
      <c r="A871" s="14" t="s">
        <v>1128</v>
      </c>
      <c r="B871">
        <v>5.1016205000000002E-2</v>
      </c>
      <c r="C871">
        <v>5.9867597000000002E-2</v>
      </c>
      <c r="D871">
        <v>1966</v>
      </c>
      <c r="E871">
        <v>1.504</v>
      </c>
      <c r="F871">
        <v>12</v>
      </c>
      <c r="G871" s="14" t="s">
        <v>1127</v>
      </c>
      <c r="H871">
        <v>0.188</v>
      </c>
      <c r="I871">
        <v>49000</v>
      </c>
      <c r="J871">
        <v>1.6608000000000001</v>
      </c>
      <c r="K871">
        <v>20</v>
      </c>
      <c r="L871">
        <v>1960</v>
      </c>
      <c r="M871">
        <v>0.38500000000000001</v>
      </c>
      <c r="N871">
        <v>1</v>
      </c>
      <c r="O871">
        <v>0</v>
      </c>
    </row>
    <row r="872" spans="1:15" x14ac:dyDescent="0.25">
      <c r="A872" s="14" t="s">
        <v>1136</v>
      </c>
      <c r="B872">
        <v>6.1476941E-2</v>
      </c>
      <c r="C872">
        <v>7.2581413999999997E-2</v>
      </c>
      <c r="D872">
        <v>1572</v>
      </c>
      <c r="E872">
        <v>1.345</v>
      </c>
      <c r="F872">
        <v>12</v>
      </c>
      <c r="G872" s="14" t="s">
        <v>1137</v>
      </c>
      <c r="H872">
        <v>0.20080000000000001</v>
      </c>
      <c r="I872">
        <v>39300</v>
      </c>
      <c r="J872">
        <v>1.3283</v>
      </c>
      <c r="K872">
        <v>18</v>
      </c>
      <c r="L872">
        <v>1554</v>
      </c>
      <c r="M872">
        <v>0.34499999999999997</v>
      </c>
      <c r="N872">
        <v>1</v>
      </c>
      <c r="O872">
        <v>0</v>
      </c>
    </row>
    <row r="873" spans="1:15" x14ac:dyDescent="0.25">
      <c r="A873" s="14" t="s">
        <v>1135</v>
      </c>
      <c r="B873">
        <v>7.7087578000000004E-2</v>
      </c>
      <c r="C873">
        <v>9.1893541999999995E-2</v>
      </c>
      <c r="D873">
        <v>1222</v>
      </c>
      <c r="E873">
        <v>1.196</v>
      </c>
      <c r="F873">
        <v>12</v>
      </c>
      <c r="G873" s="14" t="s">
        <v>457</v>
      </c>
      <c r="H873">
        <v>0.18429999999999999</v>
      </c>
      <c r="I873">
        <v>37100</v>
      </c>
      <c r="J873">
        <v>1.0536000000000001</v>
      </c>
      <c r="K873">
        <v>16</v>
      </c>
      <c r="L873">
        <v>1228</v>
      </c>
      <c r="M873">
        <v>0.34499999999999997</v>
      </c>
      <c r="N873">
        <v>1</v>
      </c>
      <c r="O873">
        <v>0</v>
      </c>
    </row>
    <row r="874" spans="1:15" x14ac:dyDescent="0.25">
      <c r="A874" s="14" t="s">
        <v>1138</v>
      </c>
      <c r="B874">
        <v>9.0767001999999999E-2</v>
      </c>
      <c r="C874">
        <v>0.10863072</v>
      </c>
      <c r="D874">
        <v>1020</v>
      </c>
      <c r="E874">
        <v>1.1080000000000001</v>
      </c>
      <c r="F874">
        <v>12</v>
      </c>
      <c r="G874" s="14" t="s">
        <v>1139</v>
      </c>
      <c r="H874">
        <v>0.21540000000000001</v>
      </c>
      <c r="I874">
        <v>41100</v>
      </c>
      <c r="J874">
        <v>0.91159999999999997</v>
      </c>
      <c r="K874">
        <v>14</v>
      </c>
      <c r="L874">
        <v>1046</v>
      </c>
      <c r="M874">
        <v>0.375</v>
      </c>
      <c r="N874">
        <v>1</v>
      </c>
      <c r="O874">
        <v>0</v>
      </c>
    </row>
    <row r="875" spans="1:15" x14ac:dyDescent="0.25">
      <c r="A875" s="14" t="s">
        <v>1129</v>
      </c>
      <c r="B875">
        <v>0.21114593300000001</v>
      </c>
      <c r="C875">
        <v>0.25379354900000001</v>
      </c>
      <c r="D875">
        <v>431</v>
      </c>
      <c r="E875">
        <v>0.72</v>
      </c>
      <c r="F875">
        <v>12</v>
      </c>
      <c r="G875" s="14" t="s">
        <v>1130</v>
      </c>
      <c r="H875">
        <v>0.1641</v>
      </c>
      <c r="I875">
        <v>16300</v>
      </c>
      <c r="J875">
        <v>0.38190000000000002</v>
      </c>
      <c r="K875">
        <v>10</v>
      </c>
      <c r="L875">
        <v>439</v>
      </c>
      <c r="M875">
        <v>0.23499999999999999</v>
      </c>
      <c r="N875">
        <v>1</v>
      </c>
      <c r="O875">
        <v>0</v>
      </c>
    </row>
    <row r="876" spans="1:15" x14ac:dyDescent="0.25">
      <c r="A876" s="14" t="s">
        <v>1133</v>
      </c>
      <c r="B876">
        <v>0.128586586</v>
      </c>
      <c r="C876">
        <v>0.15417515500000001</v>
      </c>
      <c r="D876">
        <v>713</v>
      </c>
      <c r="E876">
        <v>0.92700000000000005</v>
      </c>
      <c r="F876">
        <v>12</v>
      </c>
      <c r="G876" s="14" t="s">
        <v>213</v>
      </c>
      <c r="H876">
        <v>0.19900000000000001</v>
      </c>
      <c r="I876">
        <v>27500</v>
      </c>
      <c r="J876">
        <v>0.63280000000000003</v>
      </c>
      <c r="K876">
        <v>11</v>
      </c>
      <c r="L876">
        <v>727</v>
      </c>
      <c r="M876">
        <v>0.30499999999999999</v>
      </c>
      <c r="N876">
        <v>1</v>
      </c>
      <c r="O876">
        <v>0</v>
      </c>
    </row>
    <row r="877" spans="1:15" x14ac:dyDescent="0.25">
      <c r="A877" s="14" t="s">
        <v>1131</v>
      </c>
      <c r="B877">
        <v>0.11265408</v>
      </c>
      <c r="C877">
        <v>0.135023962</v>
      </c>
      <c r="D877">
        <v>816</v>
      </c>
      <c r="E877">
        <v>0.99</v>
      </c>
      <c r="F877">
        <v>12</v>
      </c>
      <c r="G877" s="14" t="s">
        <v>1132</v>
      </c>
      <c r="H877">
        <v>0.2072</v>
      </c>
      <c r="I877">
        <v>30400</v>
      </c>
      <c r="J877">
        <v>0.72150000000000003</v>
      </c>
      <c r="K877">
        <v>12</v>
      </c>
      <c r="L877">
        <v>832</v>
      </c>
      <c r="M877">
        <v>0.32</v>
      </c>
      <c r="N877">
        <v>1</v>
      </c>
      <c r="O877">
        <v>0</v>
      </c>
    </row>
    <row r="878" spans="1:15" x14ac:dyDescent="0.25">
      <c r="A878" s="14" t="s">
        <v>1144</v>
      </c>
      <c r="B878">
        <v>1.49E-2</v>
      </c>
      <c r="C878">
        <v>1.7500000000000002E-2</v>
      </c>
      <c r="D878">
        <v>999</v>
      </c>
      <c r="E878">
        <v>6.625</v>
      </c>
      <c r="F878">
        <v>13</v>
      </c>
      <c r="G878" s="14" t="s">
        <v>1141</v>
      </c>
      <c r="H878">
        <v>0.1</v>
      </c>
      <c r="I878">
        <v>99999</v>
      </c>
      <c r="J878">
        <v>5.5810000000000004</v>
      </c>
      <c r="K878">
        <v>99</v>
      </c>
      <c r="L878">
        <v>6564</v>
      </c>
      <c r="M878">
        <v>9999</v>
      </c>
      <c r="N878">
        <v>1</v>
      </c>
      <c r="O878">
        <v>0</v>
      </c>
    </row>
    <row r="879" spans="1:15" x14ac:dyDescent="0.25">
      <c r="A879" s="14" t="s">
        <v>1147</v>
      </c>
      <c r="B879">
        <v>2.6100000000000002E-2</v>
      </c>
      <c r="C879">
        <v>3.0599999999999999E-2</v>
      </c>
      <c r="D879">
        <v>999</v>
      </c>
      <c r="E879">
        <v>4.5</v>
      </c>
      <c r="F879">
        <v>13</v>
      </c>
      <c r="G879" s="14" t="s">
        <v>1141</v>
      </c>
      <c r="H879">
        <v>0.1</v>
      </c>
      <c r="I879">
        <v>99999</v>
      </c>
      <c r="J879">
        <v>3.1739999999999999</v>
      </c>
      <c r="K879">
        <v>99</v>
      </c>
      <c r="L879">
        <v>3733</v>
      </c>
      <c r="M879">
        <v>9999</v>
      </c>
      <c r="N879">
        <v>1</v>
      </c>
      <c r="O879">
        <v>0</v>
      </c>
    </row>
    <row r="880" spans="1:15" x14ac:dyDescent="0.25">
      <c r="A880" s="14" t="s">
        <v>1142</v>
      </c>
      <c r="B880">
        <v>0.1673</v>
      </c>
      <c r="C880">
        <v>0.19600000000000001</v>
      </c>
      <c r="D880">
        <v>999</v>
      </c>
      <c r="E880">
        <v>1.3149999999999999</v>
      </c>
      <c r="F880">
        <v>13</v>
      </c>
      <c r="G880" s="14" t="s">
        <v>1141</v>
      </c>
      <c r="H880">
        <v>0.1</v>
      </c>
      <c r="I880">
        <v>99999</v>
      </c>
      <c r="J880">
        <v>0.49390000000000001</v>
      </c>
      <c r="K880">
        <v>99</v>
      </c>
      <c r="L880">
        <v>581</v>
      </c>
      <c r="M880">
        <v>9999</v>
      </c>
      <c r="N880">
        <v>1</v>
      </c>
      <c r="O880">
        <v>0</v>
      </c>
    </row>
    <row r="881" spans="1:15" x14ac:dyDescent="0.25">
      <c r="A881" s="14" t="s">
        <v>1140</v>
      </c>
      <c r="B881">
        <v>0.1033</v>
      </c>
      <c r="C881">
        <v>0.1211</v>
      </c>
      <c r="D881">
        <v>999</v>
      </c>
      <c r="E881">
        <v>1.9</v>
      </c>
      <c r="F881">
        <v>13</v>
      </c>
      <c r="G881" s="14" t="s">
        <v>1141</v>
      </c>
      <c r="H881">
        <v>0.1</v>
      </c>
      <c r="I881">
        <v>99999</v>
      </c>
      <c r="J881">
        <v>0.79949999999999999</v>
      </c>
      <c r="K881">
        <v>99</v>
      </c>
      <c r="L881">
        <v>940</v>
      </c>
      <c r="M881">
        <v>9999</v>
      </c>
      <c r="N881">
        <v>1</v>
      </c>
      <c r="O881">
        <v>0</v>
      </c>
    </row>
    <row r="882" spans="1:15" x14ac:dyDescent="0.25">
      <c r="A882" s="14" t="s">
        <v>1148</v>
      </c>
      <c r="B882">
        <v>3.7199999999999997E-2</v>
      </c>
      <c r="C882">
        <v>4.3499999999999997E-2</v>
      </c>
      <c r="D882">
        <v>999</v>
      </c>
      <c r="E882">
        <v>3.5</v>
      </c>
      <c r="F882">
        <v>13</v>
      </c>
      <c r="G882" s="14" t="s">
        <v>1141</v>
      </c>
      <c r="H882">
        <v>0.1</v>
      </c>
      <c r="I882">
        <v>99999</v>
      </c>
      <c r="J882">
        <v>2.2280000000000002</v>
      </c>
      <c r="K882">
        <v>99</v>
      </c>
      <c r="L882">
        <v>2621</v>
      </c>
      <c r="M882">
        <v>9999</v>
      </c>
      <c r="N882">
        <v>1</v>
      </c>
      <c r="O882">
        <v>0</v>
      </c>
    </row>
    <row r="883" spans="1:15" x14ac:dyDescent="0.25">
      <c r="A883" s="14" t="s">
        <v>1145</v>
      </c>
      <c r="B883">
        <v>4.8599999999999997E-2</v>
      </c>
      <c r="C883">
        <v>5.6899999999999999E-2</v>
      </c>
      <c r="D883">
        <v>999</v>
      </c>
      <c r="E883">
        <v>2.875</v>
      </c>
      <c r="F883">
        <v>13</v>
      </c>
      <c r="G883" s="14" t="s">
        <v>1141</v>
      </c>
      <c r="H883">
        <v>0.1</v>
      </c>
      <c r="I883">
        <v>99999</v>
      </c>
      <c r="J883">
        <v>1.704</v>
      </c>
      <c r="K883">
        <v>99</v>
      </c>
      <c r="L883">
        <v>2004</v>
      </c>
      <c r="M883">
        <v>9999</v>
      </c>
      <c r="N883">
        <v>1</v>
      </c>
      <c r="O883">
        <v>0</v>
      </c>
    </row>
    <row r="884" spans="1:15" x14ac:dyDescent="0.25">
      <c r="A884" s="14" t="s">
        <v>1149</v>
      </c>
      <c r="B884">
        <v>7.6899999999999996E-2</v>
      </c>
      <c r="C884">
        <v>9.01E-2</v>
      </c>
      <c r="D884">
        <v>999</v>
      </c>
      <c r="E884">
        <v>2.375</v>
      </c>
      <c r="F884">
        <v>13</v>
      </c>
      <c r="G884" s="14" t="s">
        <v>1141</v>
      </c>
      <c r="H884">
        <v>0.1</v>
      </c>
      <c r="I884">
        <v>99999</v>
      </c>
      <c r="J884">
        <v>1.075</v>
      </c>
      <c r="K884">
        <v>99</v>
      </c>
      <c r="L884">
        <v>1264</v>
      </c>
      <c r="M884">
        <v>9999</v>
      </c>
      <c r="N884">
        <v>1</v>
      </c>
      <c r="O884">
        <v>0</v>
      </c>
    </row>
    <row r="885" spans="1:15" x14ac:dyDescent="0.25">
      <c r="A885" s="14" t="s">
        <v>1143</v>
      </c>
      <c r="B885">
        <v>3.09E-2</v>
      </c>
      <c r="C885">
        <v>3.6200000000000003E-2</v>
      </c>
      <c r="D885">
        <v>999</v>
      </c>
      <c r="E885">
        <v>4</v>
      </c>
      <c r="F885">
        <v>13</v>
      </c>
      <c r="G885" s="14" t="s">
        <v>1141</v>
      </c>
      <c r="H885">
        <v>0.1</v>
      </c>
      <c r="I885">
        <v>99999</v>
      </c>
      <c r="J885">
        <v>2.68</v>
      </c>
      <c r="K885">
        <v>99</v>
      </c>
      <c r="L885">
        <v>3151</v>
      </c>
      <c r="M885">
        <v>9999</v>
      </c>
      <c r="N885">
        <v>1</v>
      </c>
      <c r="O885">
        <v>0</v>
      </c>
    </row>
    <row r="886" spans="1:15" x14ac:dyDescent="0.25">
      <c r="A886" s="14" t="s">
        <v>1146</v>
      </c>
      <c r="B886">
        <v>1.9300000000000001E-2</v>
      </c>
      <c r="C886">
        <v>2.2599999999999999E-2</v>
      </c>
      <c r="D886">
        <v>999</v>
      </c>
      <c r="E886">
        <v>5.5629999999999997</v>
      </c>
      <c r="F886">
        <v>13</v>
      </c>
      <c r="G886" s="14" t="s">
        <v>1141</v>
      </c>
      <c r="H886">
        <v>0.1</v>
      </c>
      <c r="I886">
        <v>99999</v>
      </c>
      <c r="J886">
        <v>4.3</v>
      </c>
      <c r="K886">
        <v>99</v>
      </c>
      <c r="L886">
        <v>5057</v>
      </c>
      <c r="M886">
        <v>9999</v>
      </c>
      <c r="N886">
        <v>1</v>
      </c>
      <c r="O886">
        <v>0</v>
      </c>
    </row>
    <row r="887" spans="1:15" x14ac:dyDescent="0.25">
      <c r="A887" s="14" t="s">
        <v>1156</v>
      </c>
      <c r="B887">
        <v>2.46E-2</v>
      </c>
      <c r="C887">
        <v>2.93E-2</v>
      </c>
      <c r="D887">
        <v>999</v>
      </c>
      <c r="E887">
        <v>2.875</v>
      </c>
      <c r="F887">
        <v>14</v>
      </c>
      <c r="G887" s="14" t="s">
        <v>1141</v>
      </c>
      <c r="H887">
        <v>0.1</v>
      </c>
      <c r="I887">
        <v>99999</v>
      </c>
      <c r="J887">
        <v>1.583</v>
      </c>
      <c r="K887">
        <v>99</v>
      </c>
      <c r="L887">
        <v>6120</v>
      </c>
      <c r="M887">
        <v>9999</v>
      </c>
      <c r="N887">
        <v>1</v>
      </c>
      <c r="O887">
        <v>0</v>
      </c>
    </row>
    <row r="888" spans="1:15" x14ac:dyDescent="0.25">
      <c r="A888" s="14" t="s">
        <v>1158</v>
      </c>
      <c r="B888">
        <v>2.06E-2</v>
      </c>
      <c r="C888">
        <v>2.4500000000000001E-2</v>
      </c>
      <c r="D888">
        <v>999</v>
      </c>
      <c r="E888">
        <v>3.5</v>
      </c>
      <c r="F888">
        <v>14</v>
      </c>
      <c r="G888" s="14" t="s">
        <v>1141</v>
      </c>
      <c r="H888">
        <v>0.1</v>
      </c>
      <c r="I888">
        <v>99999</v>
      </c>
      <c r="J888">
        <v>2.2570000000000001</v>
      </c>
      <c r="K888">
        <v>99</v>
      </c>
      <c r="L888">
        <v>8720</v>
      </c>
      <c r="M888">
        <v>9999</v>
      </c>
      <c r="N888">
        <v>1</v>
      </c>
      <c r="O888">
        <v>0</v>
      </c>
    </row>
    <row r="889" spans="1:15" x14ac:dyDescent="0.25">
      <c r="A889" s="14" t="s">
        <v>1151</v>
      </c>
      <c r="B889">
        <v>1.8599999999999998E-2</v>
      </c>
      <c r="C889">
        <v>2.2100000000000002E-2</v>
      </c>
      <c r="D889">
        <v>999</v>
      </c>
      <c r="E889">
        <v>4</v>
      </c>
      <c r="F889">
        <v>14</v>
      </c>
      <c r="G889" s="14" t="s">
        <v>1141</v>
      </c>
      <c r="H889">
        <v>0.1</v>
      </c>
      <c r="I889">
        <v>99999</v>
      </c>
      <c r="J889">
        <v>2.9449999999999998</v>
      </c>
      <c r="K889">
        <v>99</v>
      </c>
      <c r="L889">
        <v>11380</v>
      </c>
      <c r="M889">
        <v>9999</v>
      </c>
      <c r="N889">
        <v>1</v>
      </c>
      <c r="O889">
        <v>0</v>
      </c>
    </row>
    <row r="890" spans="1:15" x14ac:dyDescent="0.25">
      <c r="A890" s="14" t="s">
        <v>1157</v>
      </c>
      <c r="B890">
        <v>4.24E-2</v>
      </c>
      <c r="C890">
        <v>5.04E-2</v>
      </c>
      <c r="D890">
        <v>999</v>
      </c>
      <c r="E890">
        <v>2.375</v>
      </c>
      <c r="F890">
        <v>14</v>
      </c>
      <c r="G890" s="14" t="s">
        <v>1141</v>
      </c>
      <c r="H890">
        <v>0.1</v>
      </c>
      <c r="I890">
        <v>99999</v>
      </c>
      <c r="J890">
        <v>1.091</v>
      </c>
      <c r="K890">
        <v>99</v>
      </c>
      <c r="L890">
        <v>4210</v>
      </c>
      <c r="M890">
        <v>9999</v>
      </c>
      <c r="N890">
        <v>1</v>
      </c>
      <c r="O890">
        <v>0</v>
      </c>
    </row>
    <row r="891" spans="1:15" x14ac:dyDescent="0.25">
      <c r="A891" s="14" t="s">
        <v>1155</v>
      </c>
      <c r="B891">
        <v>5.7799999999999997E-2</v>
      </c>
      <c r="C891">
        <v>6.8699999999999997E-2</v>
      </c>
      <c r="D891">
        <v>999</v>
      </c>
      <c r="E891">
        <v>1.9</v>
      </c>
      <c r="F891">
        <v>14</v>
      </c>
      <c r="G891" s="14" t="s">
        <v>1141</v>
      </c>
      <c r="H891">
        <v>0.1</v>
      </c>
      <c r="I891">
        <v>99999</v>
      </c>
      <c r="J891">
        <v>0.82469999999999999</v>
      </c>
      <c r="K891">
        <v>99</v>
      </c>
      <c r="L891">
        <v>3190</v>
      </c>
      <c r="M891">
        <v>9999</v>
      </c>
      <c r="N891">
        <v>1</v>
      </c>
      <c r="O891">
        <v>0</v>
      </c>
    </row>
    <row r="892" spans="1:15" x14ac:dyDescent="0.25">
      <c r="A892" s="14" t="s">
        <v>1154</v>
      </c>
      <c r="B892">
        <v>6.8500000000000005E-2</v>
      </c>
      <c r="C892">
        <v>8.1500000000000003E-2</v>
      </c>
      <c r="D892">
        <v>999</v>
      </c>
      <c r="E892">
        <v>1.66</v>
      </c>
      <c r="F892">
        <v>14</v>
      </c>
      <c r="G892" s="14" t="s">
        <v>1141</v>
      </c>
      <c r="H892">
        <v>0.1</v>
      </c>
      <c r="I892">
        <v>99999</v>
      </c>
      <c r="J892">
        <v>0.69440000000000002</v>
      </c>
      <c r="K892">
        <v>99</v>
      </c>
      <c r="L892">
        <v>2680</v>
      </c>
      <c r="M892">
        <v>9999</v>
      </c>
      <c r="N892">
        <v>1</v>
      </c>
      <c r="O892">
        <v>0</v>
      </c>
    </row>
    <row r="893" spans="1:15" x14ac:dyDescent="0.25">
      <c r="A893" s="14" t="s">
        <v>1153</v>
      </c>
      <c r="B893">
        <v>8.6599999999999996E-2</v>
      </c>
      <c r="C893">
        <v>0.10290000000000001</v>
      </c>
      <c r="D893">
        <v>999</v>
      </c>
      <c r="E893">
        <v>1.3149999999999999</v>
      </c>
      <c r="F893">
        <v>14</v>
      </c>
      <c r="G893" s="14" t="s">
        <v>1141</v>
      </c>
      <c r="H893">
        <v>0.1</v>
      </c>
      <c r="I893">
        <v>99999</v>
      </c>
      <c r="J893">
        <v>0.4723</v>
      </c>
      <c r="K893">
        <v>99</v>
      </c>
      <c r="L893">
        <v>1830</v>
      </c>
      <c r="M893">
        <v>9999</v>
      </c>
      <c r="N893">
        <v>1</v>
      </c>
      <c r="O893">
        <v>0</v>
      </c>
    </row>
    <row r="894" spans="1:15" x14ac:dyDescent="0.25">
      <c r="A894" s="14" t="s">
        <v>1152</v>
      </c>
      <c r="B894">
        <v>1.5100000000000001E-2</v>
      </c>
      <c r="C894">
        <v>1.7899999999999999E-2</v>
      </c>
      <c r="D894">
        <v>999</v>
      </c>
      <c r="E894">
        <v>4.5</v>
      </c>
      <c r="F894">
        <v>14</v>
      </c>
      <c r="G894" s="14" t="s">
        <v>1141</v>
      </c>
      <c r="H894">
        <v>0.1</v>
      </c>
      <c r="I894">
        <v>99999</v>
      </c>
      <c r="J894">
        <v>3.3380000000000001</v>
      </c>
      <c r="K894">
        <v>99</v>
      </c>
      <c r="L894">
        <v>12900</v>
      </c>
      <c r="M894">
        <v>9999</v>
      </c>
      <c r="N894">
        <v>1</v>
      </c>
      <c r="O894">
        <v>0</v>
      </c>
    </row>
    <row r="895" spans="1:15" x14ac:dyDescent="0.25">
      <c r="A895" s="14" t="s">
        <v>1150</v>
      </c>
      <c r="B895">
        <v>0.12180000000000001</v>
      </c>
      <c r="C895">
        <v>0.1449</v>
      </c>
      <c r="D895">
        <v>999</v>
      </c>
      <c r="E895">
        <v>1.05</v>
      </c>
      <c r="F895">
        <v>14</v>
      </c>
      <c r="G895" s="14" t="s">
        <v>1141</v>
      </c>
      <c r="H895">
        <v>0.1</v>
      </c>
      <c r="I895">
        <v>99999</v>
      </c>
      <c r="J895">
        <v>0.3352</v>
      </c>
      <c r="K895">
        <v>99</v>
      </c>
      <c r="L895">
        <v>1300</v>
      </c>
      <c r="M895">
        <v>9999</v>
      </c>
      <c r="N895">
        <v>1</v>
      </c>
      <c r="O895">
        <v>0</v>
      </c>
    </row>
  </sheetData>
  <mergeCells count="1">
    <mergeCell ref="A1:O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754-CF94-4A77-8F35-B01A25DA67B6}">
  <dimension ref="A1:R952"/>
  <sheetViews>
    <sheetView workbookViewId="0">
      <selection activeCell="J4" sqref="J4"/>
    </sheetView>
  </sheetViews>
  <sheetFormatPr defaultRowHeight="15" x14ac:dyDescent="0.25"/>
  <cols>
    <col min="2" max="2" width="12.7109375" customWidth="1"/>
    <col min="4" max="4" width="13.85546875" customWidth="1"/>
    <col min="5" max="5" width="13.42578125" customWidth="1"/>
    <col min="6" max="6" width="15.85546875" customWidth="1"/>
    <col min="7" max="7" width="15.42578125" customWidth="1"/>
    <col min="8" max="8" width="10.42578125" customWidth="1"/>
    <col min="9" max="9" width="11.5703125" customWidth="1"/>
    <col min="10" max="10" width="12.140625" customWidth="1"/>
    <col min="11" max="11" width="10.85546875" customWidth="1"/>
    <col min="12" max="13" width="12.140625" customWidth="1"/>
    <col min="14" max="14" width="16.5703125" customWidth="1"/>
    <col min="15" max="15" width="10.42578125" customWidth="1"/>
    <col min="16" max="16" width="14.85546875" customWidth="1"/>
    <col min="17" max="17" width="12" customWidth="1"/>
    <col min="18" max="18" width="11.85546875" customWidth="1"/>
  </cols>
  <sheetData>
    <row r="1" spans="1:18" ht="15.75" thickBot="1" x14ac:dyDescent="0.3">
      <c r="A1" s="27" t="s">
        <v>5336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25">
      <c r="A2" t="s">
        <v>1161</v>
      </c>
      <c r="B2" t="s">
        <v>1162</v>
      </c>
      <c r="C2" t="s">
        <v>1163</v>
      </c>
      <c r="D2" t="s">
        <v>1164</v>
      </c>
      <c r="E2" t="s">
        <v>1165</v>
      </c>
      <c r="F2" t="s">
        <v>1166</v>
      </c>
      <c r="G2" t="s">
        <v>1167</v>
      </c>
      <c r="H2" t="s">
        <v>1168</v>
      </c>
      <c r="I2" t="s">
        <v>1169</v>
      </c>
      <c r="J2" t="s">
        <v>1170</v>
      </c>
      <c r="K2" t="s">
        <v>1171</v>
      </c>
      <c r="L2" t="s">
        <v>1172</v>
      </c>
      <c r="M2" t="s">
        <v>1173</v>
      </c>
      <c r="N2" t="s">
        <v>1174</v>
      </c>
      <c r="O2" t="s">
        <v>1175</v>
      </c>
      <c r="P2" t="s">
        <v>1176</v>
      </c>
      <c r="Q2" t="s">
        <v>1177</v>
      </c>
      <c r="R2" t="s">
        <v>1178</v>
      </c>
    </row>
    <row r="3" spans="1:18" x14ac:dyDescent="0.25">
      <c r="A3" s="14" t="s">
        <v>1179</v>
      </c>
      <c r="B3" s="14" t="s">
        <v>1180</v>
      </c>
      <c r="C3" t="s">
        <v>1181</v>
      </c>
      <c r="D3" t="s">
        <v>2</v>
      </c>
      <c r="F3" t="s">
        <v>1182</v>
      </c>
      <c r="I3" t="s">
        <v>1183</v>
      </c>
      <c r="M3" t="s">
        <v>1184</v>
      </c>
      <c r="N3" t="s">
        <v>1185</v>
      </c>
      <c r="O3" t="s">
        <v>1186</v>
      </c>
      <c r="P3" t="s">
        <v>1187</v>
      </c>
      <c r="Q3" t="s">
        <v>1188</v>
      </c>
    </row>
    <row r="4" spans="1:18" x14ac:dyDescent="0.25">
      <c r="A4" s="14" t="s">
        <v>1179</v>
      </c>
      <c r="B4" s="14" t="s">
        <v>1189</v>
      </c>
      <c r="C4" t="s">
        <v>1190</v>
      </c>
      <c r="D4" t="s">
        <v>2</v>
      </c>
      <c r="F4" t="s">
        <v>1191</v>
      </c>
      <c r="I4" t="s">
        <v>1192</v>
      </c>
      <c r="M4" t="s">
        <v>1184</v>
      </c>
      <c r="N4" t="s">
        <v>1193</v>
      </c>
      <c r="O4" t="s">
        <v>1186</v>
      </c>
      <c r="P4" t="s">
        <v>1194</v>
      </c>
      <c r="Q4" t="s">
        <v>1195</v>
      </c>
    </row>
    <row r="5" spans="1:18" x14ac:dyDescent="0.25">
      <c r="A5" s="14" t="s">
        <v>1179</v>
      </c>
      <c r="B5" s="14" t="s">
        <v>1196</v>
      </c>
      <c r="C5" t="s">
        <v>1197</v>
      </c>
      <c r="D5" t="s">
        <v>2</v>
      </c>
      <c r="F5" t="s">
        <v>1198</v>
      </c>
      <c r="I5" t="s">
        <v>1199</v>
      </c>
      <c r="M5" t="s">
        <v>1184</v>
      </c>
      <c r="N5" t="s">
        <v>1200</v>
      </c>
      <c r="O5" t="s">
        <v>1186</v>
      </c>
      <c r="P5" t="s">
        <v>1201</v>
      </c>
      <c r="Q5" t="s">
        <v>1202</v>
      </c>
    </row>
    <row r="6" spans="1:18" x14ac:dyDescent="0.25">
      <c r="A6" s="14" t="s">
        <v>1179</v>
      </c>
      <c r="B6" s="14" t="s">
        <v>1203</v>
      </c>
      <c r="C6" t="s">
        <v>1190</v>
      </c>
      <c r="D6" t="s">
        <v>1204</v>
      </c>
      <c r="E6" t="s">
        <v>1205</v>
      </c>
      <c r="F6" t="s">
        <v>1206</v>
      </c>
      <c r="G6" t="s">
        <v>1205</v>
      </c>
      <c r="I6" t="s">
        <v>1207</v>
      </c>
      <c r="J6" t="s">
        <v>1205</v>
      </c>
      <c r="K6" t="s">
        <v>1205</v>
      </c>
      <c r="L6" t="s">
        <v>1205</v>
      </c>
      <c r="M6" t="s">
        <v>1184</v>
      </c>
      <c r="N6" t="s">
        <v>1193</v>
      </c>
      <c r="O6" t="s">
        <v>1186</v>
      </c>
      <c r="P6" t="s">
        <v>1194</v>
      </c>
      <c r="Q6" t="s">
        <v>1208</v>
      </c>
    </row>
    <row r="7" spans="1:18" x14ac:dyDescent="0.25">
      <c r="A7" s="14" t="s">
        <v>1179</v>
      </c>
      <c r="B7" s="14" t="s">
        <v>1209</v>
      </c>
      <c r="C7" t="s">
        <v>1210</v>
      </c>
      <c r="D7" t="s">
        <v>2</v>
      </c>
      <c r="F7" t="s">
        <v>1211</v>
      </c>
      <c r="I7" t="s">
        <v>1212</v>
      </c>
      <c r="M7" t="s">
        <v>1184</v>
      </c>
      <c r="N7" t="s">
        <v>1213</v>
      </c>
      <c r="O7" t="s">
        <v>1186</v>
      </c>
      <c r="P7" t="s">
        <v>1214</v>
      </c>
      <c r="Q7" t="s">
        <v>1215</v>
      </c>
    </row>
    <row r="8" spans="1:18" x14ac:dyDescent="0.25">
      <c r="A8" s="14" t="s">
        <v>1179</v>
      </c>
      <c r="B8" s="14" t="s">
        <v>1216</v>
      </c>
      <c r="C8" t="s">
        <v>1217</v>
      </c>
      <c r="D8" t="s">
        <v>2</v>
      </c>
      <c r="F8" t="s">
        <v>1218</v>
      </c>
      <c r="I8" t="s">
        <v>1219</v>
      </c>
      <c r="M8" t="s">
        <v>1184</v>
      </c>
      <c r="N8" t="s">
        <v>1220</v>
      </c>
      <c r="O8" t="s">
        <v>1186</v>
      </c>
      <c r="P8" t="s">
        <v>1221</v>
      </c>
      <c r="Q8" t="s">
        <v>1222</v>
      </c>
    </row>
    <row r="9" spans="1:18" x14ac:dyDescent="0.25">
      <c r="A9" s="14" t="s">
        <v>1179</v>
      </c>
      <c r="B9" s="14" t="s">
        <v>1223</v>
      </c>
      <c r="C9" t="s">
        <v>1224</v>
      </c>
      <c r="D9" t="s">
        <v>2</v>
      </c>
      <c r="F9" t="s">
        <v>1225</v>
      </c>
      <c r="I9" t="s">
        <v>1226</v>
      </c>
      <c r="M9" t="s">
        <v>1184</v>
      </c>
      <c r="N9" t="s">
        <v>1227</v>
      </c>
      <c r="O9" t="s">
        <v>1186</v>
      </c>
      <c r="P9" t="s">
        <v>1228</v>
      </c>
      <c r="Q9" t="s">
        <v>1229</v>
      </c>
    </row>
    <row r="10" spans="1:18" x14ac:dyDescent="0.25">
      <c r="A10" s="14" t="s">
        <v>1179</v>
      </c>
      <c r="B10" s="14" t="s">
        <v>1230</v>
      </c>
      <c r="C10" t="s">
        <v>1231</v>
      </c>
      <c r="D10" t="s">
        <v>2</v>
      </c>
      <c r="F10" t="s">
        <v>1232</v>
      </c>
      <c r="I10" t="s">
        <v>1233</v>
      </c>
      <c r="M10" t="s">
        <v>1184</v>
      </c>
      <c r="N10" t="s">
        <v>1234</v>
      </c>
      <c r="O10" t="s">
        <v>1186</v>
      </c>
      <c r="P10" t="s">
        <v>1235</v>
      </c>
      <c r="Q10" t="s">
        <v>1236</v>
      </c>
    </row>
    <row r="11" spans="1:18" x14ac:dyDescent="0.25">
      <c r="A11" s="14" t="s">
        <v>1179</v>
      </c>
      <c r="B11" s="14" t="s">
        <v>1237</v>
      </c>
      <c r="C11" t="s">
        <v>1238</v>
      </c>
      <c r="D11" t="s">
        <v>1204</v>
      </c>
      <c r="F11" t="s">
        <v>1239</v>
      </c>
      <c r="I11" t="s">
        <v>1240</v>
      </c>
      <c r="M11" t="s">
        <v>1184</v>
      </c>
      <c r="N11" t="s">
        <v>1241</v>
      </c>
      <c r="O11" t="s">
        <v>1186</v>
      </c>
      <c r="P11" t="s">
        <v>1242</v>
      </c>
      <c r="Q11" t="s">
        <v>1243</v>
      </c>
    </row>
    <row r="12" spans="1:18" x14ac:dyDescent="0.25">
      <c r="A12" s="14" t="s">
        <v>1179</v>
      </c>
      <c r="B12" s="14" t="s">
        <v>1244</v>
      </c>
      <c r="C12" t="s">
        <v>1245</v>
      </c>
      <c r="D12" t="s">
        <v>1204</v>
      </c>
      <c r="F12" t="s">
        <v>1246</v>
      </c>
      <c r="I12" t="s">
        <v>1247</v>
      </c>
      <c r="M12" t="s">
        <v>1184</v>
      </c>
      <c r="N12" t="s">
        <v>1248</v>
      </c>
      <c r="O12" t="s">
        <v>1186</v>
      </c>
      <c r="P12" t="s">
        <v>1249</v>
      </c>
      <c r="Q12" t="s">
        <v>1250</v>
      </c>
    </row>
    <row r="13" spans="1:18" x14ac:dyDescent="0.25">
      <c r="A13" s="14" t="s">
        <v>1179</v>
      </c>
      <c r="B13" s="14" t="s">
        <v>1251</v>
      </c>
      <c r="C13" t="s">
        <v>1252</v>
      </c>
      <c r="D13" t="s">
        <v>1204</v>
      </c>
      <c r="F13" t="s">
        <v>1253</v>
      </c>
      <c r="I13" t="s">
        <v>1254</v>
      </c>
      <c r="M13" t="s">
        <v>1184</v>
      </c>
      <c r="N13" t="s">
        <v>1255</v>
      </c>
      <c r="O13" t="s">
        <v>1186</v>
      </c>
      <c r="P13" t="s">
        <v>1256</v>
      </c>
      <c r="Q13" t="s">
        <v>1257</v>
      </c>
    </row>
    <row r="14" spans="1:18" x14ac:dyDescent="0.25">
      <c r="A14" s="14" t="s">
        <v>1179</v>
      </c>
      <c r="B14" s="14" t="s">
        <v>1258</v>
      </c>
      <c r="C14" t="s">
        <v>1259</v>
      </c>
      <c r="D14" t="s">
        <v>1204</v>
      </c>
      <c r="F14" t="s">
        <v>1260</v>
      </c>
      <c r="I14" t="s">
        <v>1261</v>
      </c>
      <c r="M14" t="s">
        <v>1184</v>
      </c>
      <c r="N14" t="s">
        <v>1262</v>
      </c>
      <c r="O14" t="s">
        <v>1186</v>
      </c>
      <c r="P14" t="s">
        <v>1263</v>
      </c>
      <c r="Q14" t="s">
        <v>1264</v>
      </c>
    </row>
    <row r="15" spans="1:18" x14ac:dyDescent="0.25">
      <c r="A15" s="14" t="s">
        <v>1179</v>
      </c>
      <c r="B15" s="14" t="s">
        <v>1265</v>
      </c>
      <c r="C15" t="s">
        <v>1266</v>
      </c>
      <c r="D15" t="s">
        <v>1204</v>
      </c>
      <c r="F15" t="s">
        <v>1267</v>
      </c>
      <c r="I15" t="s">
        <v>1268</v>
      </c>
      <c r="M15" t="s">
        <v>1184</v>
      </c>
      <c r="N15" t="s">
        <v>1269</v>
      </c>
      <c r="O15" t="s">
        <v>1186</v>
      </c>
      <c r="P15" t="s">
        <v>1270</v>
      </c>
      <c r="Q15" t="s">
        <v>1271</v>
      </c>
    </row>
    <row r="16" spans="1:18" x14ac:dyDescent="0.25">
      <c r="A16" s="14" t="s">
        <v>1179</v>
      </c>
      <c r="B16" s="14" t="s">
        <v>1272</v>
      </c>
      <c r="C16" t="s">
        <v>1273</v>
      </c>
      <c r="D16" t="s">
        <v>1274</v>
      </c>
      <c r="F16" t="s">
        <v>1275</v>
      </c>
      <c r="I16" t="s">
        <v>1276</v>
      </c>
      <c r="M16" t="s">
        <v>1184</v>
      </c>
      <c r="N16" t="s">
        <v>1277</v>
      </c>
      <c r="O16" t="s">
        <v>1186</v>
      </c>
      <c r="P16" t="s">
        <v>1278</v>
      </c>
      <c r="Q16" t="s">
        <v>1279</v>
      </c>
    </row>
    <row r="17" spans="1:17" x14ac:dyDescent="0.25">
      <c r="A17" s="14" t="s">
        <v>1179</v>
      </c>
      <c r="B17" s="14" t="s">
        <v>1280</v>
      </c>
      <c r="C17" t="s">
        <v>1281</v>
      </c>
      <c r="D17" t="s">
        <v>1274</v>
      </c>
      <c r="F17" t="s">
        <v>1282</v>
      </c>
      <c r="I17" t="s">
        <v>1283</v>
      </c>
      <c r="M17" t="s">
        <v>1184</v>
      </c>
      <c r="N17" t="s">
        <v>1284</v>
      </c>
      <c r="O17" t="s">
        <v>1186</v>
      </c>
      <c r="P17" t="s">
        <v>1285</v>
      </c>
      <c r="Q17" t="s">
        <v>1286</v>
      </c>
    </row>
    <row r="18" spans="1:17" x14ac:dyDescent="0.25">
      <c r="A18" s="14" t="s">
        <v>1287</v>
      </c>
      <c r="B18" s="14" t="s">
        <v>1288</v>
      </c>
      <c r="C18" t="s">
        <v>1289</v>
      </c>
      <c r="D18" t="s">
        <v>1274</v>
      </c>
      <c r="F18" t="s">
        <v>1290</v>
      </c>
      <c r="I18" t="s">
        <v>1291</v>
      </c>
      <c r="M18" t="s">
        <v>1184</v>
      </c>
      <c r="N18" t="s">
        <v>1292</v>
      </c>
      <c r="O18" t="s">
        <v>1186</v>
      </c>
      <c r="P18" t="s">
        <v>1293</v>
      </c>
      <c r="Q18" t="s">
        <v>1294</v>
      </c>
    </row>
    <row r="19" spans="1:17" x14ac:dyDescent="0.25">
      <c r="A19" s="14" t="s">
        <v>1287</v>
      </c>
      <c r="B19" s="14" t="s">
        <v>1295</v>
      </c>
      <c r="C19" t="s">
        <v>1296</v>
      </c>
      <c r="D19" t="s">
        <v>1274</v>
      </c>
      <c r="F19" t="s">
        <v>1297</v>
      </c>
      <c r="I19" t="s">
        <v>1298</v>
      </c>
      <c r="M19" t="s">
        <v>1184</v>
      </c>
      <c r="N19" t="s">
        <v>1299</v>
      </c>
      <c r="O19" t="s">
        <v>1186</v>
      </c>
      <c r="P19" t="s">
        <v>1300</v>
      </c>
      <c r="Q19" t="s">
        <v>1301</v>
      </c>
    </row>
    <row r="20" spans="1:17" x14ac:dyDescent="0.25">
      <c r="A20" s="14" t="s">
        <v>1287</v>
      </c>
      <c r="B20" s="14" t="s">
        <v>1302</v>
      </c>
      <c r="C20" t="s">
        <v>1303</v>
      </c>
      <c r="D20" t="s">
        <v>2</v>
      </c>
      <c r="F20" t="s">
        <v>1304</v>
      </c>
      <c r="I20" t="s">
        <v>1305</v>
      </c>
      <c r="M20" t="s">
        <v>1184</v>
      </c>
      <c r="N20" t="s">
        <v>1306</v>
      </c>
      <c r="O20" t="s">
        <v>1186</v>
      </c>
      <c r="P20" t="s">
        <v>1307</v>
      </c>
      <c r="Q20" t="s">
        <v>1308</v>
      </c>
    </row>
    <row r="21" spans="1:17" x14ac:dyDescent="0.25">
      <c r="A21" s="14" t="s">
        <v>1287</v>
      </c>
      <c r="B21" s="14" t="s">
        <v>1309</v>
      </c>
      <c r="C21" t="s">
        <v>1310</v>
      </c>
      <c r="D21" t="s">
        <v>1274</v>
      </c>
      <c r="F21" t="s">
        <v>1311</v>
      </c>
      <c r="I21" t="s">
        <v>1312</v>
      </c>
      <c r="M21" t="s">
        <v>1184</v>
      </c>
      <c r="N21" t="s">
        <v>1313</v>
      </c>
      <c r="O21" t="s">
        <v>1186</v>
      </c>
      <c r="P21" t="s">
        <v>1314</v>
      </c>
      <c r="Q21" t="s">
        <v>1315</v>
      </c>
    </row>
    <row r="22" spans="1:17" x14ac:dyDescent="0.25">
      <c r="A22" s="14" t="s">
        <v>1287</v>
      </c>
      <c r="B22" s="14" t="s">
        <v>1316</v>
      </c>
      <c r="C22" t="s">
        <v>1317</v>
      </c>
      <c r="D22" t="s">
        <v>1318</v>
      </c>
      <c r="F22" t="s">
        <v>1319</v>
      </c>
      <c r="I22" t="s">
        <v>1320</v>
      </c>
      <c r="M22" t="s">
        <v>1184</v>
      </c>
      <c r="N22" t="s">
        <v>1321</v>
      </c>
      <c r="O22" t="s">
        <v>1186</v>
      </c>
      <c r="P22" t="s">
        <v>1322</v>
      </c>
      <c r="Q22" t="s">
        <v>1323</v>
      </c>
    </row>
    <row r="23" spans="1:17" x14ac:dyDescent="0.25">
      <c r="A23" s="14" t="s">
        <v>1287</v>
      </c>
      <c r="B23" s="14" t="s">
        <v>1324</v>
      </c>
      <c r="C23" t="s">
        <v>1325</v>
      </c>
      <c r="D23" t="s">
        <v>1326</v>
      </c>
      <c r="F23" t="s">
        <v>1327</v>
      </c>
      <c r="I23" t="s">
        <v>1328</v>
      </c>
      <c r="M23" t="s">
        <v>1184</v>
      </c>
      <c r="N23" t="s">
        <v>1329</v>
      </c>
      <c r="O23" t="s">
        <v>1186</v>
      </c>
      <c r="P23" t="s">
        <v>1330</v>
      </c>
      <c r="Q23" t="s">
        <v>1331</v>
      </c>
    </row>
    <row r="24" spans="1:17" x14ac:dyDescent="0.25">
      <c r="A24" s="14" t="s">
        <v>1287</v>
      </c>
      <c r="B24" s="14" t="s">
        <v>1332</v>
      </c>
      <c r="C24" t="s">
        <v>1333</v>
      </c>
      <c r="D24" t="s">
        <v>1204</v>
      </c>
      <c r="F24" t="s">
        <v>1334</v>
      </c>
      <c r="I24" t="s">
        <v>1335</v>
      </c>
      <c r="M24" t="s">
        <v>1184</v>
      </c>
      <c r="N24" t="s">
        <v>1336</v>
      </c>
      <c r="O24" t="s">
        <v>1186</v>
      </c>
      <c r="P24" t="s">
        <v>1337</v>
      </c>
      <c r="Q24" t="s">
        <v>1338</v>
      </c>
    </row>
    <row r="25" spans="1:17" x14ac:dyDescent="0.25">
      <c r="A25" s="14" t="s">
        <v>1287</v>
      </c>
      <c r="B25" s="14" t="s">
        <v>1339</v>
      </c>
      <c r="C25" t="s">
        <v>1340</v>
      </c>
      <c r="D25" t="s">
        <v>1326</v>
      </c>
      <c r="F25" t="s">
        <v>1341</v>
      </c>
      <c r="I25" t="s">
        <v>1342</v>
      </c>
      <c r="M25" t="s">
        <v>1184</v>
      </c>
      <c r="N25" t="s">
        <v>1343</v>
      </c>
      <c r="O25" t="s">
        <v>1186</v>
      </c>
      <c r="P25" t="s">
        <v>1344</v>
      </c>
      <c r="Q25" t="s">
        <v>1345</v>
      </c>
    </row>
    <row r="26" spans="1:17" x14ac:dyDescent="0.25">
      <c r="A26" s="14" t="s">
        <v>1287</v>
      </c>
      <c r="B26" s="14" t="s">
        <v>1346</v>
      </c>
      <c r="C26" t="s">
        <v>1347</v>
      </c>
      <c r="D26" t="s">
        <v>1326</v>
      </c>
      <c r="F26" t="s">
        <v>1348</v>
      </c>
      <c r="I26" t="s">
        <v>1349</v>
      </c>
      <c r="M26" t="s">
        <v>1184</v>
      </c>
      <c r="N26" t="s">
        <v>1350</v>
      </c>
      <c r="O26" t="s">
        <v>1186</v>
      </c>
      <c r="P26" t="s">
        <v>1351</v>
      </c>
      <c r="Q26" t="s">
        <v>1352</v>
      </c>
    </row>
    <row r="27" spans="1:17" x14ac:dyDescent="0.25">
      <c r="A27" s="14" t="s">
        <v>1287</v>
      </c>
      <c r="B27" s="14" t="s">
        <v>1353</v>
      </c>
      <c r="C27" t="s">
        <v>1354</v>
      </c>
      <c r="D27" t="s">
        <v>1274</v>
      </c>
      <c r="F27" t="s">
        <v>1355</v>
      </c>
      <c r="I27" t="s">
        <v>1356</v>
      </c>
      <c r="M27" t="s">
        <v>1184</v>
      </c>
      <c r="N27" t="s">
        <v>1357</v>
      </c>
      <c r="O27" t="s">
        <v>1186</v>
      </c>
      <c r="P27" t="s">
        <v>1358</v>
      </c>
      <c r="Q27" t="s">
        <v>1359</v>
      </c>
    </row>
    <row r="28" spans="1:17" x14ac:dyDescent="0.25">
      <c r="A28" s="14" t="s">
        <v>1287</v>
      </c>
      <c r="B28" s="14" t="s">
        <v>1360</v>
      </c>
      <c r="C28" t="s">
        <v>1361</v>
      </c>
      <c r="D28" t="s">
        <v>1326</v>
      </c>
      <c r="F28" t="s">
        <v>1362</v>
      </c>
      <c r="I28" t="s">
        <v>1363</v>
      </c>
      <c r="M28" t="s">
        <v>1184</v>
      </c>
      <c r="N28" t="s">
        <v>1364</v>
      </c>
      <c r="O28" t="s">
        <v>1186</v>
      </c>
      <c r="P28" t="s">
        <v>1365</v>
      </c>
      <c r="Q28" t="s">
        <v>1366</v>
      </c>
    </row>
    <row r="29" spans="1:17" x14ac:dyDescent="0.25">
      <c r="A29" s="14" t="s">
        <v>1287</v>
      </c>
      <c r="B29" s="14" t="s">
        <v>1367</v>
      </c>
      <c r="C29" t="s">
        <v>1368</v>
      </c>
      <c r="D29" t="s">
        <v>1326</v>
      </c>
      <c r="F29" t="s">
        <v>1369</v>
      </c>
      <c r="I29" t="s">
        <v>1370</v>
      </c>
      <c r="M29" t="s">
        <v>1184</v>
      </c>
      <c r="N29" t="s">
        <v>1371</v>
      </c>
      <c r="O29" t="s">
        <v>1186</v>
      </c>
      <c r="P29" t="s">
        <v>1372</v>
      </c>
      <c r="Q29" t="s">
        <v>1373</v>
      </c>
    </row>
    <row r="30" spans="1:17" x14ac:dyDescent="0.25">
      <c r="A30" s="14" t="s">
        <v>1287</v>
      </c>
      <c r="B30" s="14" t="s">
        <v>1374</v>
      </c>
      <c r="C30" t="s">
        <v>1375</v>
      </c>
      <c r="D30" t="s">
        <v>1204</v>
      </c>
      <c r="F30" t="s">
        <v>1376</v>
      </c>
      <c r="I30" t="s">
        <v>1377</v>
      </c>
      <c r="M30" t="s">
        <v>1184</v>
      </c>
      <c r="N30" t="s">
        <v>1378</v>
      </c>
      <c r="O30" t="s">
        <v>1186</v>
      </c>
      <c r="P30" t="s">
        <v>1379</v>
      </c>
      <c r="Q30" t="s">
        <v>1380</v>
      </c>
    </row>
    <row r="31" spans="1:17" x14ac:dyDescent="0.25">
      <c r="A31" s="14" t="s">
        <v>1287</v>
      </c>
      <c r="B31" s="14" t="s">
        <v>1381</v>
      </c>
      <c r="C31" t="s">
        <v>1382</v>
      </c>
      <c r="D31" t="s">
        <v>1383</v>
      </c>
      <c r="F31" t="s">
        <v>1277</v>
      </c>
      <c r="I31" t="s">
        <v>1384</v>
      </c>
      <c r="M31" t="s">
        <v>1184</v>
      </c>
      <c r="N31" t="s">
        <v>1385</v>
      </c>
      <c r="O31" t="s">
        <v>1186</v>
      </c>
      <c r="P31" t="s">
        <v>1386</v>
      </c>
      <c r="Q31" t="s">
        <v>1387</v>
      </c>
    </row>
    <row r="32" spans="1:17" x14ac:dyDescent="0.25">
      <c r="A32" s="14" t="s">
        <v>1287</v>
      </c>
      <c r="B32" s="14" t="s">
        <v>1388</v>
      </c>
      <c r="C32" t="s">
        <v>1289</v>
      </c>
      <c r="D32" t="s">
        <v>1326</v>
      </c>
      <c r="F32" t="s">
        <v>1389</v>
      </c>
      <c r="I32" t="s">
        <v>1390</v>
      </c>
      <c r="M32" t="s">
        <v>1184</v>
      </c>
      <c r="N32" t="s">
        <v>1292</v>
      </c>
      <c r="O32" t="s">
        <v>1186</v>
      </c>
      <c r="P32" t="s">
        <v>1391</v>
      </c>
      <c r="Q32" t="s">
        <v>1392</v>
      </c>
    </row>
    <row r="33" spans="1:17" x14ac:dyDescent="0.25">
      <c r="A33" s="14" t="s">
        <v>1287</v>
      </c>
      <c r="B33" s="14" t="s">
        <v>1393</v>
      </c>
      <c r="C33" t="s">
        <v>1394</v>
      </c>
      <c r="D33" t="s">
        <v>1204</v>
      </c>
      <c r="F33" t="s">
        <v>1395</v>
      </c>
      <c r="I33" t="s">
        <v>1396</v>
      </c>
      <c r="M33" t="s">
        <v>1184</v>
      </c>
      <c r="N33" t="s">
        <v>1397</v>
      </c>
      <c r="O33" t="s">
        <v>1186</v>
      </c>
      <c r="P33" t="s">
        <v>1398</v>
      </c>
      <c r="Q33" t="s">
        <v>1399</v>
      </c>
    </row>
    <row r="34" spans="1:17" x14ac:dyDescent="0.25">
      <c r="A34" s="14" t="s">
        <v>1287</v>
      </c>
      <c r="B34" s="14" t="s">
        <v>1400</v>
      </c>
      <c r="C34" t="s">
        <v>1401</v>
      </c>
      <c r="D34" t="s">
        <v>1204</v>
      </c>
      <c r="F34" t="s">
        <v>1402</v>
      </c>
      <c r="I34" t="s">
        <v>1403</v>
      </c>
      <c r="M34" t="s">
        <v>1184</v>
      </c>
      <c r="N34" t="s">
        <v>1404</v>
      </c>
      <c r="O34" t="s">
        <v>1186</v>
      </c>
      <c r="P34" t="s">
        <v>1405</v>
      </c>
      <c r="Q34" t="s">
        <v>1406</v>
      </c>
    </row>
    <row r="35" spans="1:17" x14ac:dyDescent="0.25">
      <c r="A35" s="14" t="s">
        <v>1287</v>
      </c>
      <c r="B35" s="14" t="s">
        <v>1407</v>
      </c>
      <c r="C35" t="s">
        <v>1408</v>
      </c>
      <c r="D35" t="s">
        <v>2</v>
      </c>
      <c r="F35" t="s">
        <v>1409</v>
      </c>
      <c r="I35" t="s">
        <v>1410</v>
      </c>
      <c r="M35" t="s">
        <v>1184</v>
      </c>
      <c r="N35" t="s">
        <v>1411</v>
      </c>
      <c r="O35" t="s">
        <v>1186</v>
      </c>
      <c r="P35" t="s">
        <v>1412</v>
      </c>
      <c r="Q35" t="s">
        <v>1413</v>
      </c>
    </row>
    <row r="36" spans="1:17" x14ac:dyDescent="0.25">
      <c r="A36" s="14" t="s">
        <v>1287</v>
      </c>
      <c r="B36" s="14" t="s">
        <v>1414</v>
      </c>
      <c r="C36" t="s">
        <v>1415</v>
      </c>
      <c r="D36" t="s">
        <v>1326</v>
      </c>
      <c r="F36" t="s">
        <v>1416</v>
      </c>
      <c r="I36" t="s">
        <v>1417</v>
      </c>
      <c r="M36" t="s">
        <v>1184</v>
      </c>
      <c r="N36" t="s">
        <v>1418</v>
      </c>
      <c r="O36" t="s">
        <v>1186</v>
      </c>
      <c r="P36" t="s">
        <v>1419</v>
      </c>
      <c r="Q36" t="s">
        <v>1420</v>
      </c>
    </row>
    <row r="37" spans="1:17" x14ac:dyDescent="0.25">
      <c r="A37" s="14" t="s">
        <v>1287</v>
      </c>
      <c r="B37" s="14" t="s">
        <v>1421</v>
      </c>
      <c r="C37" t="s">
        <v>1422</v>
      </c>
      <c r="D37" t="s">
        <v>1326</v>
      </c>
      <c r="F37" t="s">
        <v>1423</v>
      </c>
      <c r="I37" t="s">
        <v>1424</v>
      </c>
      <c r="M37" t="s">
        <v>1184</v>
      </c>
      <c r="N37" t="s">
        <v>1425</v>
      </c>
      <c r="O37" t="s">
        <v>1186</v>
      </c>
      <c r="P37" t="s">
        <v>1426</v>
      </c>
      <c r="Q37" t="s">
        <v>1427</v>
      </c>
    </row>
    <row r="38" spans="1:17" x14ac:dyDescent="0.25">
      <c r="A38" s="14" t="s">
        <v>1287</v>
      </c>
      <c r="B38" s="14" t="s">
        <v>1428</v>
      </c>
      <c r="C38" t="s">
        <v>37</v>
      </c>
      <c r="D38" t="s">
        <v>1326</v>
      </c>
      <c r="F38" t="s">
        <v>1429</v>
      </c>
      <c r="I38" t="s">
        <v>1430</v>
      </c>
      <c r="M38" t="s">
        <v>1184</v>
      </c>
      <c r="N38" t="s">
        <v>1431</v>
      </c>
      <c r="O38" t="s">
        <v>1186</v>
      </c>
      <c r="P38" t="s">
        <v>1432</v>
      </c>
      <c r="Q38" t="s">
        <v>1433</v>
      </c>
    </row>
    <row r="39" spans="1:17" x14ac:dyDescent="0.25">
      <c r="A39" s="14" t="s">
        <v>1287</v>
      </c>
      <c r="B39" s="14" t="s">
        <v>1434</v>
      </c>
      <c r="C39" t="s">
        <v>1435</v>
      </c>
      <c r="D39" t="s">
        <v>1204</v>
      </c>
      <c r="F39" t="s">
        <v>1436</v>
      </c>
      <c r="I39" t="s">
        <v>1437</v>
      </c>
      <c r="M39" t="s">
        <v>1184</v>
      </c>
      <c r="N39" t="s">
        <v>1438</v>
      </c>
      <c r="O39" t="s">
        <v>1186</v>
      </c>
      <c r="P39" t="s">
        <v>1439</v>
      </c>
      <c r="Q39" t="s">
        <v>1440</v>
      </c>
    </row>
    <row r="40" spans="1:17" x14ac:dyDescent="0.25">
      <c r="A40" s="14" t="s">
        <v>1287</v>
      </c>
      <c r="B40" s="14" t="s">
        <v>1441</v>
      </c>
      <c r="C40" t="s">
        <v>1325</v>
      </c>
      <c r="D40" t="s">
        <v>1274</v>
      </c>
      <c r="F40" t="s">
        <v>1442</v>
      </c>
      <c r="I40" t="s">
        <v>1443</v>
      </c>
      <c r="M40" t="s">
        <v>1184</v>
      </c>
      <c r="N40" t="s">
        <v>1329</v>
      </c>
      <c r="O40" t="s">
        <v>1186</v>
      </c>
      <c r="P40" t="s">
        <v>1330</v>
      </c>
      <c r="Q40" t="s">
        <v>1444</v>
      </c>
    </row>
    <row r="41" spans="1:17" x14ac:dyDescent="0.25">
      <c r="A41" s="14" t="s">
        <v>1287</v>
      </c>
      <c r="B41" s="14" t="s">
        <v>1445</v>
      </c>
      <c r="C41" t="s">
        <v>1446</v>
      </c>
      <c r="D41" t="s">
        <v>1326</v>
      </c>
      <c r="F41" t="s">
        <v>1447</v>
      </c>
      <c r="I41" t="s">
        <v>1448</v>
      </c>
      <c r="M41" t="s">
        <v>1184</v>
      </c>
      <c r="N41" t="s">
        <v>1449</v>
      </c>
      <c r="O41" t="s">
        <v>1186</v>
      </c>
      <c r="P41" t="s">
        <v>1450</v>
      </c>
      <c r="Q41" t="s">
        <v>1451</v>
      </c>
    </row>
    <row r="42" spans="1:17" x14ac:dyDescent="0.25">
      <c r="A42" s="14" t="s">
        <v>1287</v>
      </c>
      <c r="B42" s="14" t="s">
        <v>1452</v>
      </c>
      <c r="C42" t="s">
        <v>1453</v>
      </c>
      <c r="D42" t="s">
        <v>1274</v>
      </c>
      <c r="F42" t="s">
        <v>1454</v>
      </c>
      <c r="I42" t="s">
        <v>1455</v>
      </c>
      <c r="M42" t="s">
        <v>1184</v>
      </c>
      <c r="N42" t="s">
        <v>1456</v>
      </c>
      <c r="O42" t="s">
        <v>1186</v>
      </c>
      <c r="P42" t="s">
        <v>1457</v>
      </c>
      <c r="Q42" t="s">
        <v>1458</v>
      </c>
    </row>
    <row r="43" spans="1:17" x14ac:dyDescent="0.25">
      <c r="A43" s="14" t="s">
        <v>1287</v>
      </c>
      <c r="B43" s="14" t="s">
        <v>1459</v>
      </c>
      <c r="C43" t="s">
        <v>8</v>
      </c>
      <c r="D43" t="s">
        <v>2</v>
      </c>
      <c r="F43" t="s">
        <v>1460</v>
      </c>
      <c r="I43" t="s">
        <v>1461</v>
      </c>
      <c r="M43" t="s">
        <v>1184</v>
      </c>
      <c r="N43" t="s">
        <v>1462</v>
      </c>
      <c r="O43" t="s">
        <v>1186</v>
      </c>
      <c r="P43" t="s">
        <v>1463</v>
      </c>
      <c r="Q43" t="s">
        <v>1464</v>
      </c>
    </row>
    <row r="44" spans="1:17" x14ac:dyDescent="0.25">
      <c r="A44" s="14" t="s">
        <v>1287</v>
      </c>
      <c r="B44" s="14" t="s">
        <v>1465</v>
      </c>
      <c r="C44" t="s">
        <v>1466</v>
      </c>
      <c r="D44" t="s">
        <v>1326</v>
      </c>
      <c r="F44" t="s">
        <v>1467</v>
      </c>
      <c r="I44" t="s">
        <v>1468</v>
      </c>
      <c r="M44" t="s">
        <v>1184</v>
      </c>
      <c r="N44" t="s">
        <v>1469</v>
      </c>
      <c r="O44" t="s">
        <v>1186</v>
      </c>
      <c r="P44" t="s">
        <v>1470</v>
      </c>
      <c r="Q44" t="s">
        <v>1471</v>
      </c>
    </row>
    <row r="45" spans="1:17" x14ac:dyDescent="0.25">
      <c r="A45" s="14" t="s">
        <v>1287</v>
      </c>
      <c r="B45" s="14" t="s">
        <v>1472</v>
      </c>
      <c r="C45" t="s">
        <v>1310</v>
      </c>
      <c r="D45" t="s">
        <v>1326</v>
      </c>
      <c r="F45" t="s">
        <v>1473</v>
      </c>
      <c r="I45" t="s">
        <v>1474</v>
      </c>
      <c r="M45" t="s">
        <v>1184</v>
      </c>
      <c r="N45" t="s">
        <v>1313</v>
      </c>
      <c r="O45" t="s">
        <v>1186</v>
      </c>
      <c r="P45" t="s">
        <v>1314</v>
      </c>
      <c r="Q45" t="s">
        <v>1475</v>
      </c>
    </row>
    <row r="46" spans="1:17" x14ac:dyDescent="0.25">
      <c r="A46" s="14" t="s">
        <v>1287</v>
      </c>
      <c r="B46" s="14" t="s">
        <v>1476</v>
      </c>
      <c r="C46" t="s">
        <v>1408</v>
      </c>
      <c r="D46" t="s">
        <v>1204</v>
      </c>
      <c r="F46" t="s">
        <v>1477</v>
      </c>
      <c r="I46" t="s">
        <v>1478</v>
      </c>
      <c r="M46" t="s">
        <v>1184</v>
      </c>
      <c r="N46" t="s">
        <v>1411</v>
      </c>
      <c r="O46" t="s">
        <v>1186</v>
      </c>
      <c r="P46" t="s">
        <v>1412</v>
      </c>
      <c r="Q46" t="s">
        <v>1479</v>
      </c>
    </row>
    <row r="47" spans="1:17" x14ac:dyDescent="0.25">
      <c r="A47" s="14" t="s">
        <v>1287</v>
      </c>
      <c r="B47" s="14" t="s">
        <v>1480</v>
      </c>
      <c r="C47" t="s">
        <v>1296</v>
      </c>
      <c r="D47" t="s">
        <v>1326</v>
      </c>
      <c r="F47" t="s">
        <v>1330</v>
      </c>
      <c r="I47" t="s">
        <v>1481</v>
      </c>
      <c r="M47" t="s">
        <v>1184</v>
      </c>
      <c r="N47" t="s">
        <v>1299</v>
      </c>
      <c r="O47" t="s">
        <v>1186</v>
      </c>
      <c r="P47" t="s">
        <v>1300</v>
      </c>
      <c r="Q47" t="s">
        <v>1482</v>
      </c>
    </row>
    <row r="48" spans="1:17" x14ac:dyDescent="0.25">
      <c r="A48" s="14" t="s">
        <v>1287</v>
      </c>
      <c r="B48" s="14" t="s">
        <v>1483</v>
      </c>
      <c r="C48" t="s">
        <v>1484</v>
      </c>
      <c r="D48" t="s">
        <v>1383</v>
      </c>
      <c r="F48" t="s">
        <v>1485</v>
      </c>
      <c r="I48" t="s">
        <v>1486</v>
      </c>
      <c r="M48" t="s">
        <v>1184</v>
      </c>
      <c r="N48" t="s">
        <v>1487</v>
      </c>
      <c r="O48" t="s">
        <v>1186</v>
      </c>
      <c r="P48" t="s">
        <v>1488</v>
      </c>
      <c r="Q48" t="s">
        <v>1489</v>
      </c>
    </row>
    <row r="49" spans="1:17" x14ac:dyDescent="0.25">
      <c r="A49" s="14" t="s">
        <v>1287</v>
      </c>
      <c r="B49" s="14" t="s">
        <v>1490</v>
      </c>
      <c r="C49" t="s">
        <v>37</v>
      </c>
      <c r="D49" t="s">
        <v>1274</v>
      </c>
      <c r="F49" t="s">
        <v>1491</v>
      </c>
      <c r="I49" t="s">
        <v>1492</v>
      </c>
      <c r="M49" t="s">
        <v>1184</v>
      </c>
      <c r="N49" t="s">
        <v>1431</v>
      </c>
      <c r="O49" t="s">
        <v>1186</v>
      </c>
      <c r="P49" t="s">
        <v>1432</v>
      </c>
      <c r="Q49" t="s">
        <v>1493</v>
      </c>
    </row>
    <row r="50" spans="1:17" x14ac:dyDescent="0.25">
      <c r="A50" s="14" t="s">
        <v>1287</v>
      </c>
      <c r="B50" s="14" t="s">
        <v>1494</v>
      </c>
      <c r="C50" t="s">
        <v>1495</v>
      </c>
      <c r="D50" t="s">
        <v>1326</v>
      </c>
      <c r="F50" t="s">
        <v>1496</v>
      </c>
      <c r="I50" t="s">
        <v>1497</v>
      </c>
      <c r="M50" t="s">
        <v>1184</v>
      </c>
      <c r="N50" t="s">
        <v>1498</v>
      </c>
      <c r="O50" t="s">
        <v>1186</v>
      </c>
      <c r="P50" t="s">
        <v>1499</v>
      </c>
      <c r="Q50" t="s">
        <v>1500</v>
      </c>
    </row>
    <row r="51" spans="1:17" x14ac:dyDescent="0.25">
      <c r="A51" s="14" t="s">
        <v>1287</v>
      </c>
      <c r="B51" s="14" t="s">
        <v>1501</v>
      </c>
      <c r="C51" t="s">
        <v>1502</v>
      </c>
      <c r="D51" t="s">
        <v>1274</v>
      </c>
      <c r="F51" t="s">
        <v>1503</v>
      </c>
      <c r="I51" t="s">
        <v>1504</v>
      </c>
      <c r="M51" t="s">
        <v>1184</v>
      </c>
      <c r="N51" t="s">
        <v>1505</v>
      </c>
      <c r="O51" t="s">
        <v>1186</v>
      </c>
      <c r="P51" t="s">
        <v>1506</v>
      </c>
      <c r="Q51" t="s">
        <v>1507</v>
      </c>
    </row>
    <row r="52" spans="1:17" x14ac:dyDescent="0.25">
      <c r="A52" s="14" t="s">
        <v>1287</v>
      </c>
      <c r="B52" s="14" t="s">
        <v>1508</v>
      </c>
      <c r="C52" t="s">
        <v>1401</v>
      </c>
      <c r="D52" t="s">
        <v>1274</v>
      </c>
      <c r="F52" t="s">
        <v>1509</v>
      </c>
      <c r="I52" t="s">
        <v>1261</v>
      </c>
      <c r="M52" t="s">
        <v>1184</v>
      </c>
      <c r="N52" t="s">
        <v>1404</v>
      </c>
      <c r="O52" t="s">
        <v>1186</v>
      </c>
      <c r="P52" t="s">
        <v>1405</v>
      </c>
      <c r="Q52" t="s">
        <v>1510</v>
      </c>
    </row>
    <row r="53" spans="1:17" x14ac:dyDescent="0.25">
      <c r="A53" s="14" t="s">
        <v>1287</v>
      </c>
      <c r="B53" s="14" t="s">
        <v>1511</v>
      </c>
      <c r="C53" t="s">
        <v>1512</v>
      </c>
      <c r="D53" t="s">
        <v>1326</v>
      </c>
      <c r="F53" t="s">
        <v>1513</v>
      </c>
      <c r="I53" t="s">
        <v>1514</v>
      </c>
      <c r="M53" t="s">
        <v>1184</v>
      </c>
      <c r="N53" t="s">
        <v>1515</v>
      </c>
      <c r="O53" t="s">
        <v>1186</v>
      </c>
      <c r="P53" t="s">
        <v>1516</v>
      </c>
      <c r="Q53" t="s">
        <v>1517</v>
      </c>
    </row>
    <row r="54" spans="1:17" x14ac:dyDescent="0.25">
      <c r="A54" s="14" t="s">
        <v>1287</v>
      </c>
      <c r="B54" s="14" t="s">
        <v>1518</v>
      </c>
      <c r="C54" t="s">
        <v>1519</v>
      </c>
      <c r="D54" t="s">
        <v>1326</v>
      </c>
      <c r="F54" t="s">
        <v>1520</v>
      </c>
      <c r="I54" t="s">
        <v>1521</v>
      </c>
      <c r="M54" t="s">
        <v>1184</v>
      </c>
      <c r="N54" t="s">
        <v>1522</v>
      </c>
      <c r="O54" t="s">
        <v>1186</v>
      </c>
      <c r="P54" t="s">
        <v>1523</v>
      </c>
      <c r="Q54" t="s">
        <v>1524</v>
      </c>
    </row>
    <row r="55" spans="1:17" x14ac:dyDescent="0.25">
      <c r="A55" s="14" t="s">
        <v>1287</v>
      </c>
      <c r="B55" s="14" t="s">
        <v>1525</v>
      </c>
      <c r="C55" t="s">
        <v>1526</v>
      </c>
      <c r="D55" t="s">
        <v>1274</v>
      </c>
      <c r="F55" t="s">
        <v>1527</v>
      </c>
      <c r="I55" t="s">
        <v>1528</v>
      </c>
      <c r="M55" t="s">
        <v>1184</v>
      </c>
      <c r="N55" t="s">
        <v>1529</v>
      </c>
      <c r="O55" t="s">
        <v>1186</v>
      </c>
      <c r="P55" t="s">
        <v>1530</v>
      </c>
      <c r="Q55" t="s">
        <v>1531</v>
      </c>
    </row>
    <row r="56" spans="1:17" x14ac:dyDescent="0.25">
      <c r="A56" s="14" t="s">
        <v>1287</v>
      </c>
      <c r="B56" s="14" t="s">
        <v>1532</v>
      </c>
      <c r="C56" t="s">
        <v>1533</v>
      </c>
      <c r="D56" t="s">
        <v>2</v>
      </c>
      <c r="F56" t="s">
        <v>1534</v>
      </c>
      <c r="I56" t="s">
        <v>1535</v>
      </c>
      <c r="M56" t="s">
        <v>1184</v>
      </c>
      <c r="N56" t="s">
        <v>1536</v>
      </c>
      <c r="O56" t="s">
        <v>1186</v>
      </c>
      <c r="P56" t="s">
        <v>1537</v>
      </c>
      <c r="Q56" t="s">
        <v>1538</v>
      </c>
    </row>
    <row r="57" spans="1:17" x14ac:dyDescent="0.25">
      <c r="A57" s="14" t="s">
        <v>1287</v>
      </c>
      <c r="B57" s="14" t="s">
        <v>1539</v>
      </c>
      <c r="C57" t="s">
        <v>6</v>
      </c>
      <c r="D57" t="s">
        <v>2</v>
      </c>
      <c r="F57" t="s">
        <v>1540</v>
      </c>
      <c r="I57" t="s">
        <v>1541</v>
      </c>
      <c r="M57" t="s">
        <v>1184</v>
      </c>
      <c r="N57" t="s">
        <v>1542</v>
      </c>
      <c r="O57" t="s">
        <v>1186</v>
      </c>
      <c r="P57" t="s">
        <v>1543</v>
      </c>
      <c r="Q57" t="s">
        <v>1544</v>
      </c>
    </row>
    <row r="58" spans="1:17" x14ac:dyDescent="0.25">
      <c r="A58" s="14" t="s">
        <v>1287</v>
      </c>
      <c r="B58" s="14" t="s">
        <v>1545</v>
      </c>
      <c r="C58" t="s">
        <v>11</v>
      </c>
      <c r="D58" t="s">
        <v>2</v>
      </c>
      <c r="F58" t="s">
        <v>1546</v>
      </c>
      <c r="I58" t="s">
        <v>1547</v>
      </c>
      <c r="M58" t="s">
        <v>1184</v>
      </c>
      <c r="N58" t="s">
        <v>1548</v>
      </c>
      <c r="O58" t="s">
        <v>1186</v>
      </c>
      <c r="P58" t="s">
        <v>1549</v>
      </c>
      <c r="Q58" t="s">
        <v>1550</v>
      </c>
    </row>
    <row r="59" spans="1:17" x14ac:dyDescent="0.25">
      <c r="A59" s="14" t="s">
        <v>1287</v>
      </c>
      <c r="B59" s="14" t="s">
        <v>1551</v>
      </c>
      <c r="C59" t="s">
        <v>1552</v>
      </c>
      <c r="D59" t="s">
        <v>1204</v>
      </c>
      <c r="F59" t="s">
        <v>1553</v>
      </c>
      <c r="I59" t="s">
        <v>1554</v>
      </c>
      <c r="M59" t="s">
        <v>1184</v>
      </c>
      <c r="N59" t="s">
        <v>1555</v>
      </c>
      <c r="O59" t="s">
        <v>1186</v>
      </c>
      <c r="P59" t="s">
        <v>1556</v>
      </c>
      <c r="Q59" t="s">
        <v>1557</v>
      </c>
    </row>
    <row r="60" spans="1:17" x14ac:dyDescent="0.25">
      <c r="A60" s="14" t="s">
        <v>1287</v>
      </c>
      <c r="B60" s="14" t="s">
        <v>1558</v>
      </c>
      <c r="C60" t="s">
        <v>1347</v>
      </c>
      <c r="D60" t="s">
        <v>1274</v>
      </c>
      <c r="F60" t="s">
        <v>1559</v>
      </c>
      <c r="I60" t="s">
        <v>1560</v>
      </c>
      <c r="M60" t="s">
        <v>1184</v>
      </c>
      <c r="N60" t="s">
        <v>1350</v>
      </c>
      <c r="O60" t="s">
        <v>1186</v>
      </c>
      <c r="P60" t="s">
        <v>1351</v>
      </c>
      <c r="Q60" t="s">
        <v>1352</v>
      </c>
    </row>
    <row r="61" spans="1:17" x14ac:dyDescent="0.25">
      <c r="A61" s="14" t="s">
        <v>1287</v>
      </c>
      <c r="B61" s="14" t="s">
        <v>1561</v>
      </c>
      <c r="C61" t="s">
        <v>1562</v>
      </c>
      <c r="D61" t="s">
        <v>2</v>
      </c>
      <c r="F61" t="s">
        <v>1563</v>
      </c>
      <c r="I61" t="s">
        <v>1564</v>
      </c>
      <c r="M61" t="s">
        <v>1184</v>
      </c>
      <c r="N61" t="s">
        <v>1565</v>
      </c>
      <c r="O61" t="s">
        <v>1186</v>
      </c>
      <c r="P61" t="s">
        <v>1566</v>
      </c>
      <c r="Q61" t="s">
        <v>1567</v>
      </c>
    </row>
    <row r="62" spans="1:17" x14ac:dyDescent="0.25">
      <c r="A62" s="14" t="s">
        <v>1287</v>
      </c>
      <c r="B62" s="14" t="s">
        <v>1568</v>
      </c>
      <c r="C62" t="s">
        <v>1569</v>
      </c>
      <c r="D62" t="s">
        <v>2</v>
      </c>
      <c r="F62" t="s">
        <v>1570</v>
      </c>
      <c r="I62" t="s">
        <v>1571</v>
      </c>
      <c r="M62" t="s">
        <v>1184</v>
      </c>
      <c r="N62" t="s">
        <v>1572</v>
      </c>
      <c r="O62" t="s">
        <v>1186</v>
      </c>
      <c r="P62" t="s">
        <v>1573</v>
      </c>
      <c r="Q62" t="s">
        <v>1574</v>
      </c>
    </row>
    <row r="63" spans="1:17" x14ac:dyDescent="0.25">
      <c r="A63" s="14" t="s">
        <v>1287</v>
      </c>
      <c r="B63" s="14" t="s">
        <v>1575</v>
      </c>
      <c r="C63" t="s">
        <v>9</v>
      </c>
      <c r="D63" t="s">
        <v>2</v>
      </c>
      <c r="F63" t="s">
        <v>1515</v>
      </c>
      <c r="I63" t="s">
        <v>1576</v>
      </c>
      <c r="M63" t="s">
        <v>1184</v>
      </c>
      <c r="N63" t="s">
        <v>1577</v>
      </c>
      <c r="O63" t="s">
        <v>1186</v>
      </c>
      <c r="P63" t="s">
        <v>1578</v>
      </c>
      <c r="Q63" t="s">
        <v>1579</v>
      </c>
    </row>
    <row r="64" spans="1:17" x14ac:dyDescent="0.25">
      <c r="A64" s="14" t="s">
        <v>1287</v>
      </c>
      <c r="B64" s="14" t="s">
        <v>1580</v>
      </c>
      <c r="C64" t="s">
        <v>1354</v>
      </c>
      <c r="D64" t="s">
        <v>1326</v>
      </c>
      <c r="F64" t="s">
        <v>1581</v>
      </c>
      <c r="I64" t="s">
        <v>1582</v>
      </c>
      <c r="M64" t="s">
        <v>1184</v>
      </c>
      <c r="N64" t="s">
        <v>1357</v>
      </c>
      <c r="O64" t="s">
        <v>1186</v>
      </c>
      <c r="P64" t="s">
        <v>1358</v>
      </c>
      <c r="Q64" t="s">
        <v>1359</v>
      </c>
    </row>
    <row r="65" spans="1:18" x14ac:dyDescent="0.25">
      <c r="A65" s="14" t="s">
        <v>1287</v>
      </c>
      <c r="B65" s="14" t="s">
        <v>1583</v>
      </c>
      <c r="C65" t="s">
        <v>1584</v>
      </c>
      <c r="D65" t="s">
        <v>2</v>
      </c>
      <c r="F65" t="s">
        <v>1585</v>
      </c>
      <c r="I65" t="s">
        <v>1586</v>
      </c>
      <c r="M65" t="s">
        <v>1184</v>
      </c>
      <c r="N65" t="s">
        <v>1587</v>
      </c>
      <c r="O65" t="s">
        <v>1186</v>
      </c>
      <c r="P65" t="s">
        <v>1588</v>
      </c>
      <c r="Q65" t="s">
        <v>1589</v>
      </c>
    </row>
    <row r="66" spans="1:18" x14ac:dyDescent="0.25">
      <c r="A66" s="14" t="s">
        <v>1287</v>
      </c>
      <c r="B66" s="14" t="s">
        <v>1590</v>
      </c>
      <c r="C66" t="s">
        <v>1375</v>
      </c>
      <c r="D66" t="s">
        <v>1274</v>
      </c>
      <c r="F66" t="s">
        <v>1591</v>
      </c>
      <c r="I66" t="s">
        <v>1592</v>
      </c>
      <c r="M66" t="s">
        <v>1184</v>
      </c>
      <c r="N66" t="s">
        <v>1378</v>
      </c>
      <c r="O66" t="s">
        <v>1186</v>
      </c>
      <c r="P66" t="s">
        <v>1379</v>
      </c>
      <c r="Q66" t="s">
        <v>1380</v>
      </c>
    </row>
    <row r="67" spans="1:18" x14ac:dyDescent="0.25">
      <c r="A67" s="14" t="s">
        <v>1287</v>
      </c>
      <c r="B67" s="14" t="s">
        <v>1593</v>
      </c>
      <c r="C67" t="s">
        <v>1594</v>
      </c>
      <c r="D67" t="s">
        <v>1318</v>
      </c>
      <c r="F67" t="s">
        <v>1595</v>
      </c>
      <c r="I67" t="s">
        <v>1596</v>
      </c>
      <c r="M67" t="s">
        <v>1184</v>
      </c>
      <c r="N67" t="s">
        <v>1597</v>
      </c>
      <c r="O67" t="s">
        <v>1186</v>
      </c>
      <c r="P67" t="s">
        <v>1598</v>
      </c>
      <c r="Q67" t="s">
        <v>1599</v>
      </c>
    </row>
    <row r="68" spans="1:18" x14ac:dyDescent="0.25">
      <c r="A68" s="14" t="s">
        <v>1287</v>
      </c>
      <c r="B68" s="14" t="s">
        <v>1600</v>
      </c>
      <c r="C68" t="s">
        <v>1601</v>
      </c>
      <c r="D68" t="s">
        <v>1204</v>
      </c>
      <c r="F68" t="s">
        <v>1602</v>
      </c>
      <c r="I68" t="s">
        <v>1603</v>
      </c>
      <c r="M68" t="s">
        <v>1184</v>
      </c>
      <c r="N68" t="s">
        <v>1604</v>
      </c>
      <c r="O68" t="s">
        <v>1186</v>
      </c>
      <c r="P68" t="s">
        <v>1605</v>
      </c>
      <c r="Q68" t="s">
        <v>1606</v>
      </c>
    </row>
    <row r="69" spans="1:18" x14ac:dyDescent="0.25">
      <c r="A69" s="14" t="s">
        <v>1287</v>
      </c>
      <c r="B69" s="14" t="s">
        <v>1607</v>
      </c>
      <c r="C69" t="s">
        <v>1584</v>
      </c>
      <c r="D69" t="s">
        <v>1204</v>
      </c>
      <c r="F69" t="s">
        <v>1608</v>
      </c>
      <c r="I69" t="s">
        <v>1609</v>
      </c>
      <c r="M69" t="s">
        <v>1184</v>
      </c>
      <c r="N69" t="s">
        <v>1587</v>
      </c>
      <c r="O69" t="s">
        <v>1186</v>
      </c>
      <c r="P69" t="s">
        <v>1588</v>
      </c>
      <c r="Q69" t="s">
        <v>1610</v>
      </c>
    </row>
    <row r="70" spans="1:18" x14ac:dyDescent="0.25">
      <c r="A70" s="14" t="s">
        <v>1287</v>
      </c>
      <c r="B70" s="14" t="s">
        <v>1611</v>
      </c>
      <c r="C70" t="s">
        <v>1415</v>
      </c>
      <c r="D70" t="s">
        <v>1274</v>
      </c>
      <c r="F70" t="s">
        <v>1612</v>
      </c>
      <c r="I70" t="s">
        <v>1613</v>
      </c>
      <c r="M70" t="s">
        <v>1184</v>
      </c>
      <c r="N70" t="s">
        <v>1418</v>
      </c>
      <c r="O70" t="s">
        <v>1186</v>
      </c>
      <c r="P70" t="s">
        <v>1419</v>
      </c>
      <c r="Q70" t="s">
        <v>1614</v>
      </c>
    </row>
    <row r="71" spans="1:18" x14ac:dyDescent="0.25">
      <c r="A71" s="14" t="s">
        <v>1287</v>
      </c>
      <c r="B71" s="14" t="s">
        <v>1615</v>
      </c>
      <c r="C71" t="s">
        <v>1519</v>
      </c>
      <c r="D71" t="s">
        <v>1274</v>
      </c>
      <c r="F71" t="s">
        <v>1616</v>
      </c>
      <c r="I71" t="s">
        <v>1617</v>
      </c>
      <c r="M71" t="s">
        <v>1184</v>
      </c>
      <c r="N71" t="s">
        <v>1522</v>
      </c>
      <c r="O71" t="s">
        <v>1186</v>
      </c>
      <c r="P71" t="s">
        <v>1523</v>
      </c>
      <c r="Q71" t="s">
        <v>1618</v>
      </c>
    </row>
    <row r="72" spans="1:18" x14ac:dyDescent="0.25">
      <c r="A72" s="14" t="s">
        <v>1287</v>
      </c>
      <c r="B72" s="14" t="s">
        <v>1619</v>
      </c>
      <c r="C72" t="s">
        <v>1453</v>
      </c>
      <c r="D72" t="s">
        <v>1204</v>
      </c>
      <c r="F72" t="s">
        <v>1620</v>
      </c>
      <c r="I72" t="s">
        <v>1621</v>
      </c>
      <c r="M72" t="s">
        <v>1184</v>
      </c>
      <c r="N72" t="s">
        <v>1456</v>
      </c>
      <c r="O72" t="s">
        <v>1186</v>
      </c>
      <c r="P72" t="s">
        <v>1457</v>
      </c>
      <c r="Q72" t="s">
        <v>1622</v>
      </c>
    </row>
    <row r="73" spans="1:18" x14ac:dyDescent="0.25">
      <c r="A73" s="14" t="s">
        <v>1623</v>
      </c>
      <c r="B73" s="14" t="s">
        <v>1624</v>
      </c>
      <c r="C73" t="s">
        <v>1310</v>
      </c>
      <c r="D73" t="s">
        <v>1625</v>
      </c>
      <c r="E73" t="s">
        <v>2</v>
      </c>
      <c r="F73" t="s">
        <v>1626</v>
      </c>
      <c r="G73" t="s">
        <v>1627</v>
      </c>
      <c r="H73" t="s">
        <v>1628</v>
      </c>
      <c r="I73" t="s">
        <v>1629</v>
      </c>
      <c r="J73" t="s">
        <v>1205</v>
      </c>
      <c r="K73" t="s">
        <v>1205</v>
      </c>
      <c r="L73" t="s">
        <v>1205</v>
      </c>
      <c r="M73" t="s">
        <v>1184</v>
      </c>
      <c r="N73" t="s">
        <v>1630</v>
      </c>
      <c r="O73" t="s">
        <v>1186</v>
      </c>
      <c r="P73" t="s">
        <v>1631</v>
      </c>
      <c r="Q73" t="s">
        <v>1632</v>
      </c>
      <c r="R73" t="s">
        <v>1633</v>
      </c>
    </row>
    <row r="74" spans="1:18" x14ac:dyDescent="0.25">
      <c r="A74" s="14" t="s">
        <v>1623</v>
      </c>
      <c r="B74" s="14" t="s">
        <v>1634</v>
      </c>
      <c r="C74" t="s">
        <v>1310</v>
      </c>
      <c r="D74" t="s">
        <v>1635</v>
      </c>
      <c r="E74" t="s">
        <v>2</v>
      </c>
      <c r="F74" t="s">
        <v>1636</v>
      </c>
      <c r="G74" t="s">
        <v>1636</v>
      </c>
      <c r="H74" t="s">
        <v>1637</v>
      </c>
      <c r="I74" t="s">
        <v>1638</v>
      </c>
      <c r="J74" t="s">
        <v>1205</v>
      </c>
      <c r="K74" t="s">
        <v>1205</v>
      </c>
      <c r="L74" t="s">
        <v>1205</v>
      </c>
      <c r="M74" t="s">
        <v>1184</v>
      </c>
      <c r="N74" t="s">
        <v>1639</v>
      </c>
      <c r="O74" t="s">
        <v>1186</v>
      </c>
      <c r="P74" t="s">
        <v>1640</v>
      </c>
      <c r="Q74" t="s">
        <v>1632</v>
      </c>
      <c r="R74" t="s">
        <v>1641</v>
      </c>
    </row>
    <row r="75" spans="1:18" x14ac:dyDescent="0.25">
      <c r="A75" s="14" t="s">
        <v>1623</v>
      </c>
      <c r="B75" s="14" t="s">
        <v>1642</v>
      </c>
      <c r="C75" t="s">
        <v>1643</v>
      </c>
      <c r="D75" t="s">
        <v>1625</v>
      </c>
      <c r="E75" t="s">
        <v>2</v>
      </c>
      <c r="F75" t="s">
        <v>1644</v>
      </c>
      <c r="G75" t="s">
        <v>1639</v>
      </c>
      <c r="H75" t="s">
        <v>1645</v>
      </c>
      <c r="I75" t="s">
        <v>1646</v>
      </c>
      <c r="J75" t="s">
        <v>1205</v>
      </c>
      <c r="K75" t="s">
        <v>1205</v>
      </c>
      <c r="L75" t="s">
        <v>1205</v>
      </c>
      <c r="M75" t="s">
        <v>1184</v>
      </c>
      <c r="N75" t="s">
        <v>1647</v>
      </c>
      <c r="O75" t="s">
        <v>1186</v>
      </c>
      <c r="P75" t="s">
        <v>1648</v>
      </c>
      <c r="Q75" t="s">
        <v>1649</v>
      </c>
      <c r="R75" t="s">
        <v>1650</v>
      </c>
    </row>
    <row r="76" spans="1:18" x14ac:dyDescent="0.25">
      <c r="A76" s="14" t="s">
        <v>1623</v>
      </c>
      <c r="B76" s="14" t="s">
        <v>1651</v>
      </c>
      <c r="C76" t="s">
        <v>1643</v>
      </c>
      <c r="D76" t="s">
        <v>1635</v>
      </c>
      <c r="E76" t="s">
        <v>1204</v>
      </c>
      <c r="F76" t="s">
        <v>1652</v>
      </c>
      <c r="G76" t="s">
        <v>1653</v>
      </c>
      <c r="H76" t="s">
        <v>1654</v>
      </c>
      <c r="I76" t="s">
        <v>1655</v>
      </c>
      <c r="J76" t="s">
        <v>1205</v>
      </c>
      <c r="K76" t="s">
        <v>1205</v>
      </c>
      <c r="L76" t="s">
        <v>1205</v>
      </c>
      <c r="M76" t="s">
        <v>1184</v>
      </c>
      <c r="N76" t="s">
        <v>1656</v>
      </c>
      <c r="O76" t="s">
        <v>1186</v>
      </c>
      <c r="P76" t="s">
        <v>1657</v>
      </c>
      <c r="Q76" t="s">
        <v>1658</v>
      </c>
      <c r="R76" t="s">
        <v>1659</v>
      </c>
    </row>
    <row r="77" spans="1:18" x14ac:dyDescent="0.25">
      <c r="A77" s="14" t="s">
        <v>1623</v>
      </c>
      <c r="B77" s="14" t="s">
        <v>1660</v>
      </c>
      <c r="C77" t="s">
        <v>1446</v>
      </c>
      <c r="D77" t="s">
        <v>1625</v>
      </c>
      <c r="E77" t="s">
        <v>2</v>
      </c>
      <c r="F77" t="s">
        <v>1661</v>
      </c>
      <c r="G77" t="s">
        <v>1662</v>
      </c>
      <c r="H77" t="s">
        <v>1663</v>
      </c>
      <c r="I77" t="s">
        <v>1664</v>
      </c>
      <c r="J77" t="s">
        <v>1205</v>
      </c>
      <c r="K77" t="s">
        <v>1205</v>
      </c>
      <c r="L77" t="s">
        <v>1205</v>
      </c>
      <c r="M77" t="s">
        <v>1184</v>
      </c>
      <c r="N77" t="s">
        <v>1665</v>
      </c>
      <c r="O77" t="s">
        <v>1186</v>
      </c>
      <c r="P77" t="s">
        <v>1520</v>
      </c>
      <c r="Q77" t="s">
        <v>1666</v>
      </c>
      <c r="R77" t="s">
        <v>1667</v>
      </c>
    </row>
    <row r="78" spans="1:18" x14ac:dyDescent="0.25">
      <c r="A78" s="14" t="s">
        <v>1623</v>
      </c>
      <c r="B78" s="14" t="s">
        <v>1668</v>
      </c>
      <c r="C78" t="s">
        <v>1446</v>
      </c>
      <c r="D78" t="s">
        <v>1635</v>
      </c>
      <c r="E78" t="s">
        <v>1204</v>
      </c>
      <c r="F78" t="s">
        <v>1669</v>
      </c>
      <c r="G78" t="s">
        <v>1670</v>
      </c>
      <c r="H78" t="s">
        <v>1671</v>
      </c>
      <c r="I78" t="s">
        <v>1672</v>
      </c>
      <c r="J78" t="s">
        <v>1205</v>
      </c>
      <c r="K78" t="s">
        <v>1205</v>
      </c>
      <c r="L78" t="s">
        <v>1205</v>
      </c>
      <c r="M78" t="s">
        <v>1184</v>
      </c>
      <c r="N78" t="s">
        <v>1673</v>
      </c>
      <c r="O78" t="s">
        <v>1186</v>
      </c>
      <c r="P78" t="s">
        <v>1674</v>
      </c>
      <c r="Q78" t="s">
        <v>1675</v>
      </c>
      <c r="R78" t="s">
        <v>1676</v>
      </c>
    </row>
    <row r="79" spans="1:18" x14ac:dyDescent="0.25">
      <c r="A79" s="14" t="s">
        <v>1623</v>
      </c>
      <c r="B79" s="14" t="s">
        <v>1677</v>
      </c>
      <c r="C79" t="s">
        <v>1678</v>
      </c>
      <c r="D79" t="s">
        <v>1625</v>
      </c>
      <c r="E79" t="s">
        <v>2</v>
      </c>
      <c r="F79" t="s">
        <v>1679</v>
      </c>
      <c r="G79" t="s">
        <v>1680</v>
      </c>
      <c r="H79" t="s">
        <v>1681</v>
      </c>
      <c r="I79" t="s">
        <v>1682</v>
      </c>
      <c r="J79" t="s">
        <v>1205</v>
      </c>
      <c r="K79" t="s">
        <v>1205</v>
      </c>
      <c r="L79" t="s">
        <v>1205</v>
      </c>
      <c r="M79" t="s">
        <v>1184</v>
      </c>
      <c r="N79" t="s">
        <v>1498</v>
      </c>
      <c r="O79" t="s">
        <v>1186</v>
      </c>
      <c r="P79" t="s">
        <v>1683</v>
      </c>
      <c r="Q79" t="s">
        <v>1684</v>
      </c>
      <c r="R79" t="s">
        <v>1685</v>
      </c>
    </row>
    <row r="80" spans="1:18" x14ac:dyDescent="0.25">
      <c r="A80" s="14" t="s">
        <v>1623</v>
      </c>
      <c r="B80" s="14" t="s">
        <v>1686</v>
      </c>
      <c r="C80" t="s">
        <v>1678</v>
      </c>
      <c r="D80" t="s">
        <v>1635</v>
      </c>
      <c r="E80" t="s">
        <v>1204</v>
      </c>
      <c r="F80" t="s">
        <v>1687</v>
      </c>
      <c r="G80" t="s">
        <v>1688</v>
      </c>
      <c r="H80" t="s">
        <v>1689</v>
      </c>
      <c r="I80" t="s">
        <v>1690</v>
      </c>
      <c r="J80" t="s">
        <v>1205</v>
      </c>
      <c r="K80" t="s">
        <v>1205</v>
      </c>
      <c r="L80" t="s">
        <v>1205</v>
      </c>
      <c r="M80" t="s">
        <v>1184</v>
      </c>
      <c r="N80" t="s">
        <v>1691</v>
      </c>
      <c r="O80" t="s">
        <v>1186</v>
      </c>
      <c r="P80" t="s">
        <v>1692</v>
      </c>
      <c r="Q80" t="s">
        <v>1693</v>
      </c>
      <c r="R80" t="s">
        <v>1694</v>
      </c>
    </row>
    <row r="81" spans="1:18" x14ac:dyDescent="0.25">
      <c r="A81" s="14" t="s">
        <v>1623</v>
      </c>
      <c r="B81" s="14" t="s">
        <v>1695</v>
      </c>
      <c r="C81" t="s">
        <v>1361</v>
      </c>
      <c r="D81" t="s">
        <v>1625</v>
      </c>
      <c r="E81" t="s">
        <v>2</v>
      </c>
      <c r="F81" t="s">
        <v>1696</v>
      </c>
      <c r="G81" t="s">
        <v>1697</v>
      </c>
      <c r="H81" t="s">
        <v>1698</v>
      </c>
      <c r="I81" t="s">
        <v>1699</v>
      </c>
      <c r="J81" t="s">
        <v>1205</v>
      </c>
      <c r="K81" t="s">
        <v>1205</v>
      </c>
      <c r="L81" t="s">
        <v>1205</v>
      </c>
      <c r="M81" t="s">
        <v>1184</v>
      </c>
      <c r="N81" t="s">
        <v>1700</v>
      </c>
      <c r="O81" t="s">
        <v>1186</v>
      </c>
      <c r="P81" t="s">
        <v>1701</v>
      </c>
      <c r="Q81" t="s">
        <v>1702</v>
      </c>
      <c r="R81" t="s">
        <v>1703</v>
      </c>
    </row>
    <row r="82" spans="1:18" x14ac:dyDescent="0.25">
      <c r="A82" s="14" t="s">
        <v>1623</v>
      </c>
      <c r="B82" s="14" t="s">
        <v>1704</v>
      </c>
      <c r="C82" t="s">
        <v>1361</v>
      </c>
      <c r="D82" t="s">
        <v>1635</v>
      </c>
      <c r="E82" t="s">
        <v>1204</v>
      </c>
      <c r="F82" t="s">
        <v>1705</v>
      </c>
      <c r="G82" t="s">
        <v>1706</v>
      </c>
      <c r="H82" t="s">
        <v>1707</v>
      </c>
      <c r="I82" t="s">
        <v>1708</v>
      </c>
      <c r="J82" t="s">
        <v>1205</v>
      </c>
      <c r="K82" t="s">
        <v>1205</v>
      </c>
      <c r="L82" t="s">
        <v>1205</v>
      </c>
      <c r="M82" t="s">
        <v>1184</v>
      </c>
      <c r="N82" t="s">
        <v>1709</v>
      </c>
      <c r="O82" t="s">
        <v>1186</v>
      </c>
      <c r="P82" t="s">
        <v>1710</v>
      </c>
      <c r="Q82" t="s">
        <v>1711</v>
      </c>
      <c r="R82" t="s">
        <v>1712</v>
      </c>
    </row>
    <row r="83" spans="1:18" x14ac:dyDescent="0.25">
      <c r="A83" s="14" t="s">
        <v>1623</v>
      </c>
      <c r="B83" s="14" t="s">
        <v>1713</v>
      </c>
      <c r="C83" t="s">
        <v>1714</v>
      </c>
      <c r="D83" t="s">
        <v>1625</v>
      </c>
      <c r="E83" t="s">
        <v>2</v>
      </c>
      <c r="F83" t="s">
        <v>1715</v>
      </c>
      <c r="G83" t="s">
        <v>1716</v>
      </c>
      <c r="H83" t="s">
        <v>1717</v>
      </c>
      <c r="I83" t="s">
        <v>1718</v>
      </c>
      <c r="J83" t="s">
        <v>1205</v>
      </c>
      <c r="K83" t="s">
        <v>1205</v>
      </c>
      <c r="L83" t="s">
        <v>1205</v>
      </c>
      <c r="M83" t="s">
        <v>1184</v>
      </c>
      <c r="N83" t="s">
        <v>1719</v>
      </c>
      <c r="O83" t="s">
        <v>1186</v>
      </c>
      <c r="P83" t="s">
        <v>1720</v>
      </c>
      <c r="Q83" t="s">
        <v>1721</v>
      </c>
      <c r="R83" t="s">
        <v>1722</v>
      </c>
    </row>
    <row r="84" spans="1:18" x14ac:dyDescent="0.25">
      <c r="A84" s="14" t="s">
        <v>1623</v>
      </c>
      <c r="B84" s="14" t="s">
        <v>1723</v>
      </c>
      <c r="C84" t="s">
        <v>1714</v>
      </c>
      <c r="D84" t="s">
        <v>1635</v>
      </c>
      <c r="E84" t="s">
        <v>1204</v>
      </c>
      <c r="F84" t="s">
        <v>1661</v>
      </c>
      <c r="G84" t="s">
        <v>1724</v>
      </c>
      <c r="H84" t="s">
        <v>1725</v>
      </c>
      <c r="I84" t="s">
        <v>1726</v>
      </c>
      <c r="J84" t="s">
        <v>1205</v>
      </c>
      <c r="K84" t="s">
        <v>1205</v>
      </c>
      <c r="L84" t="s">
        <v>1205</v>
      </c>
      <c r="M84" t="s">
        <v>1184</v>
      </c>
      <c r="N84" t="s">
        <v>1515</v>
      </c>
      <c r="O84" t="s">
        <v>1186</v>
      </c>
      <c r="P84" t="s">
        <v>1673</v>
      </c>
      <c r="Q84" t="s">
        <v>1727</v>
      </c>
      <c r="R84" t="s">
        <v>1728</v>
      </c>
    </row>
    <row r="85" spans="1:18" x14ac:dyDescent="0.25">
      <c r="A85" s="14" t="s">
        <v>1623</v>
      </c>
      <c r="B85" s="14" t="s">
        <v>1729</v>
      </c>
      <c r="C85" t="s">
        <v>1422</v>
      </c>
      <c r="D85" t="s">
        <v>1625</v>
      </c>
      <c r="E85" t="s">
        <v>2</v>
      </c>
      <c r="F85" t="s">
        <v>1730</v>
      </c>
      <c r="G85" t="s">
        <v>1731</v>
      </c>
      <c r="H85" t="s">
        <v>1732</v>
      </c>
      <c r="I85" t="s">
        <v>1733</v>
      </c>
      <c r="J85" t="s">
        <v>1205</v>
      </c>
      <c r="K85" t="s">
        <v>1205</v>
      </c>
      <c r="L85" t="s">
        <v>1205</v>
      </c>
      <c r="M85" t="s">
        <v>1184</v>
      </c>
      <c r="N85" t="s">
        <v>1372</v>
      </c>
      <c r="O85" t="s">
        <v>1186</v>
      </c>
      <c r="P85" t="s">
        <v>1691</v>
      </c>
      <c r="Q85" t="s">
        <v>1734</v>
      </c>
      <c r="R85" t="s">
        <v>1735</v>
      </c>
    </row>
    <row r="86" spans="1:18" x14ac:dyDescent="0.25">
      <c r="A86" s="14" t="s">
        <v>1623</v>
      </c>
      <c r="B86" s="14" t="s">
        <v>1736</v>
      </c>
      <c r="C86" t="s">
        <v>1422</v>
      </c>
      <c r="D86" t="s">
        <v>1635</v>
      </c>
      <c r="E86" t="s">
        <v>1204</v>
      </c>
      <c r="F86" t="s">
        <v>1218</v>
      </c>
      <c r="G86" t="s">
        <v>1737</v>
      </c>
      <c r="H86" t="s">
        <v>1738</v>
      </c>
      <c r="I86" t="s">
        <v>1739</v>
      </c>
      <c r="J86" t="s">
        <v>1205</v>
      </c>
      <c r="K86" t="s">
        <v>1205</v>
      </c>
      <c r="L86" t="s">
        <v>1205</v>
      </c>
      <c r="M86" t="s">
        <v>1184</v>
      </c>
      <c r="N86" t="s">
        <v>1740</v>
      </c>
      <c r="O86" t="s">
        <v>1186</v>
      </c>
      <c r="P86" t="s">
        <v>1498</v>
      </c>
      <c r="Q86" t="s">
        <v>1741</v>
      </c>
      <c r="R86" t="s">
        <v>1742</v>
      </c>
    </row>
    <row r="87" spans="1:18" x14ac:dyDescent="0.25">
      <c r="A87" s="14" t="s">
        <v>1623</v>
      </c>
      <c r="B87" s="14" t="s">
        <v>1743</v>
      </c>
      <c r="C87" t="s">
        <v>1744</v>
      </c>
      <c r="D87" t="s">
        <v>1625</v>
      </c>
      <c r="E87" t="s">
        <v>2</v>
      </c>
      <c r="F87" t="s">
        <v>1745</v>
      </c>
      <c r="G87" t="s">
        <v>1746</v>
      </c>
      <c r="H87" t="s">
        <v>1747</v>
      </c>
      <c r="I87" t="s">
        <v>1748</v>
      </c>
      <c r="J87" t="s">
        <v>1205</v>
      </c>
      <c r="K87" t="s">
        <v>1205</v>
      </c>
      <c r="L87" t="s">
        <v>1205</v>
      </c>
      <c r="M87" t="s">
        <v>1184</v>
      </c>
      <c r="N87" t="s">
        <v>1749</v>
      </c>
      <c r="O87" t="s">
        <v>1186</v>
      </c>
      <c r="P87" t="s">
        <v>1700</v>
      </c>
      <c r="Q87" t="s">
        <v>1750</v>
      </c>
      <c r="R87" t="s">
        <v>1751</v>
      </c>
    </row>
    <row r="88" spans="1:18" x14ac:dyDescent="0.25">
      <c r="A88" s="14" t="s">
        <v>1623</v>
      </c>
      <c r="B88" s="14" t="s">
        <v>1752</v>
      </c>
      <c r="C88" t="s">
        <v>1744</v>
      </c>
      <c r="D88" t="s">
        <v>1635</v>
      </c>
      <c r="E88" t="s">
        <v>1204</v>
      </c>
      <c r="F88" t="s">
        <v>1260</v>
      </c>
      <c r="G88" t="s">
        <v>1753</v>
      </c>
      <c r="H88" t="s">
        <v>1754</v>
      </c>
      <c r="I88" t="s">
        <v>1755</v>
      </c>
      <c r="J88" t="s">
        <v>1205</v>
      </c>
      <c r="K88" t="s">
        <v>1205</v>
      </c>
      <c r="L88" t="s">
        <v>1205</v>
      </c>
      <c r="M88" t="s">
        <v>1184</v>
      </c>
      <c r="N88" t="s">
        <v>1756</v>
      </c>
      <c r="O88" t="s">
        <v>1186</v>
      </c>
      <c r="P88" t="s">
        <v>1757</v>
      </c>
      <c r="Q88" t="s">
        <v>1758</v>
      </c>
      <c r="R88" t="s">
        <v>1759</v>
      </c>
    </row>
    <row r="89" spans="1:18" x14ac:dyDescent="0.25">
      <c r="A89" s="14" t="s">
        <v>1623</v>
      </c>
      <c r="B89" s="14" t="s">
        <v>1760</v>
      </c>
      <c r="C89" t="s">
        <v>1761</v>
      </c>
      <c r="D89" t="s">
        <v>1762</v>
      </c>
      <c r="E89" t="s">
        <v>1204</v>
      </c>
      <c r="F89" t="s">
        <v>1763</v>
      </c>
      <c r="G89" t="s">
        <v>1764</v>
      </c>
      <c r="H89" t="s">
        <v>1765</v>
      </c>
      <c r="I89" t="s">
        <v>1766</v>
      </c>
      <c r="J89" t="s">
        <v>1205</v>
      </c>
      <c r="K89" t="s">
        <v>1205</v>
      </c>
      <c r="L89" t="s">
        <v>1205</v>
      </c>
      <c r="M89" t="s">
        <v>1184</v>
      </c>
      <c r="N89" t="s">
        <v>1767</v>
      </c>
      <c r="O89" t="s">
        <v>1186</v>
      </c>
      <c r="P89" t="s">
        <v>1768</v>
      </c>
      <c r="Q89" t="s">
        <v>1769</v>
      </c>
      <c r="R89" t="s">
        <v>1770</v>
      </c>
    </row>
    <row r="90" spans="1:18" x14ac:dyDescent="0.25">
      <c r="A90" s="14" t="s">
        <v>1623</v>
      </c>
      <c r="B90" s="14" t="s">
        <v>1771</v>
      </c>
      <c r="C90" t="s">
        <v>1772</v>
      </c>
      <c r="D90" t="s">
        <v>1773</v>
      </c>
      <c r="E90" t="s">
        <v>2</v>
      </c>
      <c r="F90" t="s">
        <v>1679</v>
      </c>
      <c r="G90" t="s">
        <v>1774</v>
      </c>
      <c r="H90" t="s">
        <v>1775</v>
      </c>
      <c r="I90" t="s">
        <v>1776</v>
      </c>
      <c r="J90" t="s">
        <v>1205</v>
      </c>
      <c r="K90" t="s">
        <v>1205</v>
      </c>
      <c r="L90" t="s">
        <v>1205</v>
      </c>
      <c r="M90" t="s">
        <v>1184</v>
      </c>
      <c r="N90" t="s">
        <v>1777</v>
      </c>
      <c r="O90" t="s">
        <v>1186</v>
      </c>
      <c r="P90" t="s">
        <v>1425</v>
      </c>
      <c r="Q90" t="s">
        <v>1778</v>
      </c>
      <c r="R90" t="s">
        <v>1610</v>
      </c>
    </row>
    <row r="91" spans="1:18" x14ac:dyDescent="0.25">
      <c r="A91" s="14" t="s">
        <v>1623</v>
      </c>
      <c r="B91" s="14" t="s">
        <v>1779</v>
      </c>
      <c r="C91" t="s">
        <v>1780</v>
      </c>
      <c r="D91" t="s">
        <v>1781</v>
      </c>
      <c r="E91" t="s">
        <v>1204</v>
      </c>
      <c r="F91" t="s">
        <v>1782</v>
      </c>
      <c r="G91" t="s">
        <v>1783</v>
      </c>
      <c r="H91" t="s">
        <v>1784</v>
      </c>
      <c r="I91" t="s">
        <v>1785</v>
      </c>
      <c r="J91" t="s">
        <v>1205</v>
      </c>
      <c r="K91" t="s">
        <v>1205</v>
      </c>
      <c r="L91" t="s">
        <v>1205</v>
      </c>
      <c r="M91" t="s">
        <v>1184</v>
      </c>
      <c r="N91" t="s">
        <v>1786</v>
      </c>
      <c r="O91" t="s">
        <v>1186</v>
      </c>
      <c r="P91" t="s">
        <v>1787</v>
      </c>
      <c r="Q91" t="s">
        <v>1788</v>
      </c>
      <c r="R91" t="s">
        <v>1789</v>
      </c>
    </row>
    <row r="92" spans="1:18" x14ac:dyDescent="0.25">
      <c r="A92" s="14" t="s">
        <v>1623</v>
      </c>
      <c r="B92" s="14" t="s">
        <v>1790</v>
      </c>
      <c r="C92" t="s">
        <v>1791</v>
      </c>
      <c r="D92" t="s">
        <v>1762</v>
      </c>
      <c r="E92" t="s">
        <v>1204</v>
      </c>
      <c r="F92" t="s">
        <v>1792</v>
      </c>
      <c r="G92" t="s">
        <v>1701</v>
      </c>
      <c r="H92" t="s">
        <v>1793</v>
      </c>
      <c r="I92" t="s">
        <v>1794</v>
      </c>
      <c r="J92" t="s">
        <v>1205</v>
      </c>
      <c r="K92" t="s">
        <v>1205</v>
      </c>
      <c r="L92" t="s">
        <v>1205</v>
      </c>
      <c r="M92" t="s">
        <v>1184</v>
      </c>
      <c r="N92" t="s">
        <v>1795</v>
      </c>
      <c r="O92" t="s">
        <v>1186</v>
      </c>
      <c r="P92" t="s">
        <v>1796</v>
      </c>
      <c r="Q92" t="s">
        <v>1797</v>
      </c>
      <c r="R92" t="s">
        <v>1798</v>
      </c>
    </row>
    <row r="93" spans="1:18" x14ac:dyDescent="0.25">
      <c r="A93" s="14" t="s">
        <v>1623</v>
      </c>
      <c r="B93" s="14" t="s">
        <v>1799</v>
      </c>
      <c r="C93" t="s">
        <v>1800</v>
      </c>
      <c r="D93" t="s">
        <v>1773</v>
      </c>
      <c r="E93" t="s">
        <v>2</v>
      </c>
      <c r="F93" t="s">
        <v>1801</v>
      </c>
      <c r="G93" t="s">
        <v>1802</v>
      </c>
      <c r="H93" t="s">
        <v>1803</v>
      </c>
      <c r="I93" t="s">
        <v>1804</v>
      </c>
      <c r="J93" t="s">
        <v>1205</v>
      </c>
      <c r="K93" t="s">
        <v>1205</v>
      </c>
      <c r="L93" t="s">
        <v>1205</v>
      </c>
      <c r="M93" t="s">
        <v>1184</v>
      </c>
      <c r="N93" t="s">
        <v>1805</v>
      </c>
      <c r="O93" t="s">
        <v>1186</v>
      </c>
      <c r="P93" t="s">
        <v>1806</v>
      </c>
      <c r="Q93" t="s">
        <v>1807</v>
      </c>
      <c r="R93" t="s">
        <v>1808</v>
      </c>
    </row>
    <row r="94" spans="1:18" x14ac:dyDescent="0.25">
      <c r="A94" s="14" t="s">
        <v>1623</v>
      </c>
      <c r="B94" s="14" t="s">
        <v>1809</v>
      </c>
      <c r="C94" t="s">
        <v>1810</v>
      </c>
      <c r="D94" t="s">
        <v>1781</v>
      </c>
      <c r="E94" t="s">
        <v>1204</v>
      </c>
      <c r="F94" t="s">
        <v>1811</v>
      </c>
      <c r="G94" t="s">
        <v>1812</v>
      </c>
      <c r="H94" t="s">
        <v>1813</v>
      </c>
      <c r="I94" t="s">
        <v>1814</v>
      </c>
      <c r="J94" t="s">
        <v>1205</v>
      </c>
      <c r="K94" t="s">
        <v>1205</v>
      </c>
      <c r="L94" t="s">
        <v>1205</v>
      </c>
      <c r="M94" t="s">
        <v>1184</v>
      </c>
      <c r="N94" t="s">
        <v>1815</v>
      </c>
      <c r="O94" t="s">
        <v>1186</v>
      </c>
      <c r="P94" t="s">
        <v>1816</v>
      </c>
      <c r="Q94" t="s">
        <v>1817</v>
      </c>
      <c r="R94" t="s">
        <v>1818</v>
      </c>
    </row>
    <row r="95" spans="1:18" x14ac:dyDescent="0.25">
      <c r="A95" s="14" t="s">
        <v>1623</v>
      </c>
      <c r="B95" s="14" t="s">
        <v>1819</v>
      </c>
      <c r="C95" t="s">
        <v>1820</v>
      </c>
      <c r="D95" t="s">
        <v>1781</v>
      </c>
      <c r="E95" t="s">
        <v>1204</v>
      </c>
      <c r="F95" t="s">
        <v>1821</v>
      </c>
      <c r="G95" t="s">
        <v>1822</v>
      </c>
      <c r="H95" t="s">
        <v>1823</v>
      </c>
      <c r="I95" t="s">
        <v>1824</v>
      </c>
      <c r="J95" t="s">
        <v>1205</v>
      </c>
      <c r="K95" t="s">
        <v>1205</v>
      </c>
      <c r="L95" t="s">
        <v>1205</v>
      </c>
      <c r="M95" t="s">
        <v>1184</v>
      </c>
      <c r="N95" t="s">
        <v>1825</v>
      </c>
      <c r="O95" t="s">
        <v>1186</v>
      </c>
      <c r="P95" t="s">
        <v>1826</v>
      </c>
      <c r="Q95" t="s">
        <v>1827</v>
      </c>
      <c r="R95" t="s">
        <v>1828</v>
      </c>
    </row>
    <row r="96" spans="1:18" x14ac:dyDescent="0.25">
      <c r="A96" s="14" t="s">
        <v>1623</v>
      </c>
      <c r="B96" s="14" t="s">
        <v>1829</v>
      </c>
      <c r="C96" t="s">
        <v>1408</v>
      </c>
      <c r="D96" t="s">
        <v>1830</v>
      </c>
      <c r="E96" t="s">
        <v>2</v>
      </c>
      <c r="F96" t="s">
        <v>1831</v>
      </c>
      <c r="G96" t="s">
        <v>1832</v>
      </c>
      <c r="H96" t="s">
        <v>1833</v>
      </c>
      <c r="I96" t="s">
        <v>1240</v>
      </c>
      <c r="J96" t="s">
        <v>1205</v>
      </c>
      <c r="K96" t="s">
        <v>1205</v>
      </c>
      <c r="L96" t="s">
        <v>1205</v>
      </c>
      <c r="M96" t="s">
        <v>1184</v>
      </c>
      <c r="N96" t="s">
        <v>1834</v>
      </c>
      <c r="O96" t="s">
        <v>1186</v>
      </c>
      <c r="P96" t="s">
        <v>1835</v>
      </c>
      <c r="Q96" t="s">
        <v>1584</v>
      </c>
      <c r="R96" t="s">
        <v>1836</v>
      </c>
    </row>
    <row r="97" spans="1:18" x14ac:dyDescent="0.25">
      <c r="A97" s="14" t="s">
        <v>1623</v>
      </c>
      <c r="B97" s="14" t="s">
        <v>1837</v>
      </c>
      <c r="C97" t="s">
        <v>1408</v>
      </c>
      <c r="D97" t="s">
        <v>1838</v>
      </c>
      <c r="E97" t="s">
        <v>2</v>
      </c>
      <c r="F97" t="s">
        <v>1839</v>
      </c>
      <c r="G97" t="s">
        <v>1839</v>
      </c>
      <c r="H97" t="s">
        <v>1840</v>
      </c>
      <c r="I97" t="s">
        <v>1841</v>
      </c>
      <c r="J97" t="s">
        <v>1205</v>
      </c>
      <c r="K97" t="s">
        <v>1205</v>
      </c>
      <c r="L97" t="s">
        <v>1205</v>
      </c>
      <c r="M97" t="s">
        <v>1184</v>
      </c>
      <c r="N97" t="s">
        <v>1842</v>
      </c>
      <c r="O97" t="s">
        <v>1186</v>
      </c>
      <c r="P97" t="s">
        <v>1843</v>
      </c>
      <c r="Q97" t="s">
        <v>1844</v>
      </c>
      <c r="R97" t="s">
        <v>1845</v>
      </c>
    </row>
    <row r="98" spans="1:18" x14ac:dyDescent="0.25">
      <c r="A98" s="14" t="s">
        <v>1623</v>
      </c>
      <c r="B98" s="14" t="s">
        <v>1846</v>
      </c>
      <c r="C98" t="s">
        <v>1847</v>
      </c>
      <c r="D98" t="s">
        <v>1830</v>
      </c>
      <c r="E98" t="s">
        <v>2</v>
      </c>
      <c r="F98" t="s">
        <v>1848</v>
      </c>
      <c r="G98" t="s">
        <v>1849</v>
      </c>
      <c r="H98" t="s">
        <v>1850</v>
      </c>
      <c r="I98" t="s">
        <v>1851</v>
      </c>
      <c r="J98" t="s">
        <v>1205</v>
      </c>
      <c r="K98" t="s">
        <v>1205</v>
      </c>
      <c r="L98" t="s">
        <v>1205</v>
      </c>
      <c r="M98" t="s">
        <v>1184</v>
      </c>
      <c r="N98" t="s">
        <v>1852</v>
      </c>
      <c r="O98" t="s">
        <v>1186</v>
      </c>
      <c r="P98" t="s">
        <v>1853</v>
      </c>
      <c r="Q98" t="s">
        <v>1854</v>
      </c>
      <c r="R98" t="s">
        <v>1855</v>
      </c>
    </row>
    <row r="99" spans="1:18" x14ac:dyDescent="0.25">
      <c r="A99" s="14" t="s">
        <v>1623</v>
      </c>
      <c r="B99" s="14" t="s">
        <v>1856</v>
      </c>
      <c r="C99" t="s">
        <v>1601</v>
      </c>
      <c r="D99" t="s">
        <v>1830</v>
      </c>
      <c r="E99" t="s">
        <v>2</v>
      </c>
      <c r="F99" t="s">
        <v>1857</v>
      </c>
      <c r="G99" t="s">
        <v>1858</v>
      </c>
      <c r="H99" t="s">
        <v>1859</v>
      </c>
      <c r="I99" t="s">
        <v>1860</v>
      </c>
      <c r="J99" t="s">
        <v>1205</v>
      </c>
      <c r="K99" t="s">
        <v>1205</v>
      </c>
      <c r="L99" t="s">
        <v>1205</v>
      </c>
      <c r="M99" t="s">
        <v>1184</v>
      </c>
      <c r="N99" t="s">
        <v>1861</v>
      </c>
      <c r="O99" t="s">
        <v>1186</v>
      </c>
      <c r="P99" t="s">
        <v>1862</v>
      </c>
      <c r="Q99" t="s">
        <v>1863</v>
      </c>
      <c r="R99" t="s">
        <v>1864</v>
      </c>
    </row>
    <row r="100" spans="1:18" x14ac:dyDescent="0.25">
      <c r="A100" s="14" t="s">
        <v>1623</v>
      </c>
      <c r="B100" s="14" t="s">
        <v>1865</v>
      </c>
      <c r="C100" t="s">
        <v>1601</v>
      </c>
      <c r="D100" t="s">
        <v>1838</v>
      </c>
      <c r="E100" t="s">
        <v>2</v>
      </c>
      <c r="F100" t="s">
        <v>1866</v>
      </c>
      <c r="G100" t="s">
        <v>1866</v>
      </c>
      <c r="H100" t="s">
        <v>1867</v>
      </c>
      <c r="I100" t="s">
        <v>1868</v>
      </c>
      <c r="J100" t="s">
        <v>1205</v>
      </c>
      <c r="K100" t="s">
        <v>1205</v>
      </c>
      <c r="L100" t="s">
        <v>1205</v>
      </c>
      <c r="M100" t="s">
        <v>1184</v>
      </c>
      <c r="N100" t="s">
        <v>1869</v>
      </c>
      <c r="O100" t="s">
        <v>1186</v>
      </c>
      <c r="P100" t="s">
        <v>1732</v>
      </c>
      <c r="Q100" t="s">
        <v>1870</v>
      </c>
      <c r="R100" t="s">
        <v>1871</v>
      </c>
    </row>
    <row r="101" spans="1:18" x14ac:dyDescent="0.25">
      <c r="A101" s="14" t="s">
        <v>1623</v>
      </c>
      <c r="B101" s="14" t="s">
        <v>1872</v>
      </c>
      <c r="C101" t="s">
        <v>1333</v>
      </c>
      <c r="D101" t="s">
        <v>1830</v>
      </c>
      <c r="E101" t="s">
        <v>2</v>
      </c>
      <c r="F101" t="s">
        <v>1873</v>
      </c>
      <c r="G101" t="s">
        <v>1701</v>
      </c>
      <c r="H101" t="s">
        <v>1874</v>
      </c>
      <c r="I101" t="s">
        <v>1247</v>
      </c>
      <c r="J101" t="s">
        <v>1205</v>
      </c>
      <c r="K101" t="s">
        <v>1205</v>
      </c>
      <c r="L101" t="s">
        <v>1205</v>
      </c>
      <c r="M101" t="s">
        <v>1184</v>
      </c>
      <c r="N101" t="s">
        <v>1875</v>
      </c>
      <c r="O101" t="s">
        <v>1186</v>
      </c>
      <c r="P101" t="s">
        <v>1876</v>
      </c>
      <c r="Q101" t="s">
        <v>1877</v>
      </c>
      <c r="R101" t="s">
        <v>1878</v>
      </c>
    </row>
    <row r="102" spans="1:18" x14ac:dyDescent="0.25">
      <c r="A102" s="14" t="s">
        <v>1623</v>
      </c>
      <c r="B102" s="14" t="s">
        <v>1879</v>
      </c>
      <c r="C102" t="s">
        <v>1333</v>
      </c>
      <c r="D102" t="s">
        <v>1838</v>
      </c>
      <c r="E102" t="s">
        <v>2</v>
      </c>
      <c r="F102" t="s">
        <v>1880</v>
      </c>
      <c r="G102" t="s">
        <v>1880</v>
      </c>
      <c r="H102" t="s">
        <v>1881</v>
      </c>
      <c r="I102" t="s">
        <v>1882</v>
      </c>
      <c r="J102" t="s">
        <v>1205</v>
      </c>
      <c r="K102" t="s">
        <v>1205</v>
      </c>
      <c r="L102" t="s">
        <v>1205</v>
      </c>
      <c r="M102" t="s">
        <v>1184</v>
      </c>
      <c r="N102" t="s">
        <v>1883</v>
      </c>
      <c r="O102" t="s">
        <v>1186</v>
      </c>
      <c r="P102" t="s">
        <v>1884</v>
      </c>
      <c r="Q102" t="s">
        <v>1885</v>
      </c>
      <c r="R102" t="s">
        <v>1886</v>
      </c>
    </row>
    <row r="103" spans="1:18" x14ac:dyDescent="0.25">
      <c r="A103" s="14" t="s">
        <v>1623</v>
      </c>
      <c r="B103" s="14" t="s">
        <v>1887</v>
      </c>
      <c r="C103" t="s">
        <v>1888</v>
      </c>
      <c r="D103" t="s">
        <v>1830</v>
      </c>
      <c r="E103" t="s">
        <v>2</v>
      </c>
      <c r="F103" t="s">
        <v>1889</v>
      </c>
      <c r="G103" t="s">
        <v>1890</v>
      </c>
      <c r="H103" t="s">
        <v>1891</v>
      </c>
      <c r="I103" t="s">
        <v>1261</v>
      </c>
      <c r="J103" t="s">
        <v>1205</v>
      </c>
      <c r="K103" t="s">
        <v>1205</v>
      </c>
      <c r="L103" t="s">
        <v>1205</v>
      </c>
      <c r="M103" t="s">
        <v>1184</v>
      </c>
      <c r="N103" t="s">
        <v>1892</v>
      </c>
      <c r="O103" t="s">
        <v>1186</v>
      </c>
      <c r="P103" t="s">
        <v>1893</v>
      </c>
      <c r="Q103" t="s">
        <v>1894</v>
      </c>
      <c r="R103" t="s">
        <v>1895</v>
      </c>
    </row>
    <row r="104" spans="1:18" x14ac:dyDescent="0.25">
      <c r="A104" s="14" t="s">
        <v>1623</v>
      </c>
      <c r="B104" s="14" t="s">
        <v>1896</v>
      </c>
      <c r="C104" t="s">
        <v>1888</v>
      </c>
      <c r="D104" t="s">
        <v>1838</v>
      </c>
      <c r="E104" t="s">
        <v>2</v>
      </c>
      <c r="F104" t="s">
        <v>1897</v>
      </c>
      <c r="G104" t="s">
        <v>1897</v>
      </c>
      <c r="H104" t="s">
        <v>1898</v>
      </c>
      <c r="I104" t="s">
        <v>1899</v>
      </c>
      <c r="J104" t="s">
        <v>1205</v>
      </c>
      <c r="K104" t="s">
        <v>1205</v>
      </c>
      <c r="L104" t="s">
        <v>1205</v>
      </c>
      <c r="M104" t="s">
        <v>1184</v>
      </c>
      <c r="N104" t="s">
        <v>1900</v>
      </c>
      <c r="O104" t="s">
        <v>1186</v>
      </c>
      <c r="P104" t="s">
        <v>1901</v>
      </c>
      <c r="Q104" t="s">
        <v>1902</v>
      </c>
      <c r="R104" t="s">
        <v>1903</v>
      </c>
    </row>
    <row r="105" spans="1:18" x14ac:dyDescent="0.25">
      <c r="A105" s="14" t="s">
        <v>1623</v>
      </c>
      <c r="B105" s="14" t="s">
        <v>1904</v>
      </c>
      <c r="C105" t="s">
        <v>1401</v>
      </c>
      <c r="D105" t="s">
        <v>1830</v>
      </c>
      <c r="E105" t="s">
        <v>2</v>
      </c>
      <c r="F105" t="s">
        <v>1905</v>
      </c>
      <c r="G105" t="s">
        <v>1906</v>
      </c>
      <c r="H105" t="s">
        <v>1907</v>
      </c>
      <c r="I105" t="s">
        <v>1268</v>
      </c>
      <c r="J105" t="s">
        <v>1205</v>
      </c>
      <c r="K105" t="s">
        <v>1205</v>
      </c>
      <c r="L105" t="s">
        <v>1205</v>
      </c>
      <c r="M105" t="s">
        <v>1184</v>
      </c>
      <c r="N105" t="s">
        <v>1908</v>
      </c>
      <c r="O105" t="s">
        <v>1186</v>
      </c>
      <c r="P105" t="s">
        <v>1909</v>
      </c>
      <c r="Q105" t="s">
        <v>1910</v>
      </c>
      <c r="R105" t="s">
        <v>1911</v>
      </c>
    </row>
    <row r="106" spans="1:18" x14ac:dyDescent="0.25">
      <c r="A106" s="14" t="s">
        <v>1623</v>
      </c>
      <c r="B106" s="14" t="s">
        <v>1912</v>
      </c>
      <c r="C106" t="s">
        <v>1401</v>
      </c>
      <c r="D106" t="s">
        <v>1838</v>
      </c>
      <c r="E106" t="s">
        <v>2</v>
      </c>
      <c r="F106" t="s">
        <v>1913</v>
      </c>
      <c r="G106" t="s">
        <v>1913</v>
      </c>
      <c r="H106" t="s">
        <v>1914</v>
      </c>
      <c r="I106" t="s">
        <v>1915</v>
      </c>
      <c r="J106" t="s">
        <v>1205</v>
      </c>
      <c r="K106" t="s">
        <v>1205</v>
      </c>
      <c r="L106" t="s">
        <v>1205</v>
      </c>
      <c r="M106" t="s">
        <v>1184</v>
      </c>
      <c r="N106" t="s">
        <v>1916</v>
      </c>
      <c r="O106" t="s">
        <v>1186</v>
      </c>
      <c r="P106" t="s">
        <v>1917</v>
      </c>
      <c r="Q106" t="s">
        <v>1918</v>
      </c>
      <c r="R106" t="s">
        <v>1919</v>
      </c>
    </row>
    <row r="107" spans="1:18" x14ac:dyDescent="0.25">
      <c r="A107" s="14" t="s">
        <v>1623</v>
      </c>
      <c r="B107" s="14" t="s">
        <v>1920</v>
      </c>
      <c r="C107" t="s">
        <v>1921</v>
      </c>
      <c r="D107" t="s">
        <v>1830</v>
      </c>
      <c r="E107" t="s">
        <v>2</v>
      </c>
      <c r="F107" t="s">
        <v>1922</v>
      </c>
      <c r="G107" t="s">
        <v>1923</v>
      </c>
      <c r="H107" t="s">
        <v>1924</v>
      </c>
      <c r="I107" t="s">
        <v>1925</v>
      </c>
      <c r="J107" t="s">
        <v>1205</v>
      </c>
      <c r="K107" t="s">
        <v>1205</v>
      </c>
      <c r="L107" t="s">
        <v>1205</v>
      </c>
      <c r="M107" t="s">
        <v>1184</v>
      </c>
      <c r="N107" t="s">
        <v>1926</v>
      </c>
      <c r="O107" t="s">
        <v>1186</v>
      </c>
      <c r="P107" t="s">
        <v>1927</v>
      </c>
      <c r="Q107" t="s">
        <v>1928</v>
      </c>
      <c r="R107" t="s">
        <v>1929</v>
      </c>
    </row>
    <row r="108" spans="1:18" x14ac:dyDescent="0.25">
      <c r="A108" s="14" t="s">
        <v>1623</v>
      </c>
      <c r="B108" s="14" t="s">
        <v>1930</v>
      </c>
      <c r="C108" t="s">
        <v>1921</v>
      </c>
      <c r="D108" t="s">
        <v>1838</v>
      </c>
      <c r="E108" t="s">
        <v>1204</v>
      </c>
      <c r="F108" t="s">
        <v>1931</v>
      </c>
      <c r="G108" t="s">
        <v>1932</v>
      </c>
      <c r="H108" t="s">
        <v>1933</v>
      </c>
      <c r="I108" t="s">
        <v>1934</v>
      </c>
      <c r="J108" t="s">
        <v>1205</v>
      </c>
      <c r="K108" t="s">
        <v>1205</v>
      </c>
      <c r="L108" t="s">
        <v>1205</v>
      </c>
      <c r="M108" t="s">
        <v>1184</v>
      </c>
      <c r="N108" t="s">
        <v>1935</v>
      </c>
      <c r="O108" t="s">
        <v>1186</v>
      </c>
      <c r="P108" t="s">
        <v>1936</v>
      </c>
      <c r="Q108" t="s">
        <v>1937</v>
      </c>
      <c r="R108" t="s">
        <v>1938</v>
      </c>
    </row>
    <row r="109" spans="1:18" x14ac:dyDescent="0.25">
      <c r="A109" s="14" t="s">
        <v>1623</v>
      </c>
      <c r="B109" s="14" t="s">
        <v>1939</v>
      </c>
      <c r="C109" t="s">
        <v>1921</v>
      </c>
      <c r="D109" t="s">
        <v>1838</v>
      </c>
      <c r="E109" t="s">
        <v>2</v>
      </c>
      <c r="F109" t="s">
        <v>1931</v>
      </c>
      <c r="G109" t="s">
        <v>1931</v>
      </c>
      <c r="H109" t="s">
        <v>1933</v>
      </c>
      <c r="I109" t="s">
        <v>1934</v>
      </c>
      <c r="J109" t="s">
        <v>1205</v>
      </c>
      <c r="K109" t="s">
        <v>1205</v>
      </c>
      <c r="L109" t="s">
        <v>1205</v>
      </c>
      <c r="M109" t="s">
        <v>1184</v>
      </c>
      <c r="N109" t="s">
        <v>1940</v>
      </c>
      <c r="O109" t="s">
        <v>1186</v>
      </c>
      <c r="P109" t="s">
        <v>1941</v>
      </c>
      <c r="Q109" t="s">
        <v>1937</v>
      </c>
      <c r="R109" t="s">
        <v>1942</v>
      </c>
    </row>
    <row r="110" spans="1:18" x14ac:dyDescent="0.25">
      <c r="A110" s="14" t="s">
        <v>1623</v>
      </c>
      <c r="B110" s="14" t="s">
        <v>1943</v>
      </c>
      <c r="C110" t="s">
        <v>1944</v>
      </c>
      <c r="D110" t="s">
        <v>1830</v>
      </c>
      <c r="E110" t="s">
        <v>2</v>
      </c>
      <c r="F110" t="s">
        <v>1945</v>
      </c>
      <c r="G110" t="s">
        <v>1946</v>
      </c>
      <c r="H110" t="s">
        <v>1947</v>
      </c>
      <c r="I110" t="s">
        <v>1948</v>
      </c>
      <c r="J110" t="s">
        <v>1205</v>
      </c>
      <c r="K110" t="s">
        <v>1205</v>
      </c>
      <c r="L110" t="s">
        <v>1205</v>
      </c>
      <c r="M110" t="s">
        <v>1184</v>
      </c>
      <c r="N110" t="s">
        <v>1949</v>
      </c>
      <c r="O110" t="s">
        <v>1186</v>
      </c>
      <c r="P110" t="s">
        <v>1950</v>
      </c>
      <c r="Q110" t="s">
        <v>1951</v>
      </c>
      <c r="R110" t="s">
        <v>1952</v>
      </c>
    </row>
    <row r="111" spans="1:18" x14ac:dyDescent="0.25">
      <c r="A111" s="14" t="s">
        <v>1623</v>
      </c>
      <c r="B111" s="14" t="s">
        <v>1953</v>
      </c>
      <c r="C111" t="s">
        <v>1944</v>
      </c>
      <c r="D111" t="s">
        <v>1838</v>
      </c>
      <c r="E111" t="s">
        <v>1204</v>
      </c>
      <c r="F111" t="s">
        <v>1763</v>
      </c>
      <c r="G111" t="s">
        <v>1764</v>
      </c>
      <c r="H111" t="s">
        <v>1765</v>
      </c>
      <c r="I111" t="s">
        <v>1954</v>
      </c>
      <c r="J111" t="s">
        <v>1205</v>
      </c>
      <c r="K111" t="s">
        <v>1205</v>
      </c>
      <c r="L111" t="s">
        <v>1205</v>
      </c>
      <c r="M111" t="s">
        <v>1184</v>
      </c>
      <c r="N111" t="s">
        <v>1955</v>
      </c>
      <c r="O111" t="s">
        <v>1186</v>
      </c>
      <c r="P111" t="s">
        <v>1956</v>
      </c>
      <c r="Q111" t="s">
        <v>1957</v>
      </c>
      <c r="R111" t="s">
        <v>1770</v>
      </c>
    </row>
    <row r="112" spans="1:18" x14ac:dyDescent="0.25">
      <c r="A112" s="14" t="s">
        <v>1623</v>
      </c>
      <c r="B112" s="14" t="s">
        <v>1958</v>
      </c>
      <c r="C112" t="s">
        <v>1944</v>
      </c>
      <c r="D112" t="s">
        <v>1838</v>
      </c>
      <c r="E112" t="s">
        <v>2</v>
      </c>
      <c r="F112" t="s">
        <v>1763</v>
      </c>
      <c r="G112" t="s">
        <v>1763</v>
      </c>
      <c r="H112" t="s">
        <v>1959</v>
      </c>
      <c r="I112" t="s">
        <v>1954</v>
      </c>
      <c r="J112" t="s">
        <v>1205</v>
      </c>
      <c r="K112" t="s">
        <v>1205</v>
      </c>
      <c r="L112" t="s">
        <v>1205</v>
      </c>
      <c r="M112" t="s">
        <v>1184</v>
      </c>
      <c r="N112" t="s">
        <v>1960</v>
      </c>
      <c r="O112" t="s">
        <v>1186</v>
      </c>
      <c r="P112" t="s">
        <v>1961</v>
      </c>
      <c r="Q112" t="s">
        <v>1957</v>
      </c>
      <c r="R112" t="s">
        <v>1252</v>
      </c>
    </row>
    <row r="113" spans="1:18" x14ac:dyDescent="0.25">
      <c r="A113" s="14" t="s">
        <v>1623</v>
      </c>
      <c r="B113" s="14" t="s">
        <v>1962</v>
      </c>
      <c r="C113" t="s">
        <v>1963</v>
      </c>
      <c r="D113" t="s">
        <v>1830</v>
      </c>
      <c r="E113" t="s">
        <v>2</v>
      </c>
      <c r="F113" t="s">
        <v>1964</v>
      </c>
      <c r="G113" t="s">
        <v>1965</v>
      </c>
      <c r="H113" t="s">
        <v>1966</v>
      </c>
      <c r="I113" t="s">
        <v>1967</v>
      </c>
      <c r="J113" t="s">
        <v>1205</v>
      </c>
      <c r="K113" t="s">
        <v>1205</v>
      </c>
      <c r="L113" t="s">
        <v>1205</v>
      </c>
      <c r="M113" t="s">
        <v>1184</v>
      </c>
      <c r="N113" t="s">
        <v>1964</v>
      </c>
      <c r="O113" t="s">
        <v>1186</v>
      </c>
      <c r="P113" t="s">
        <v>1968</v>
      </c>
      <c r="Q113" t="s">
        <v>1969</v>
      </c>
      <c r="R113" t="s">
        <v>1970</v>
      </c>
    </row>
    <row r="114" spans="1:18" x14ac:dyDescent="0.25">
      <c r="A114" s="14" t="s">
        <v>1623</v>
      </c>
      <c r="B114" s="14" t="s">
        <v>1971</v>
      </c>
      <c r="C114" t="s">
        <v>1519</v>
      </c>
      <c r="D114" t="s">
        <v>1830</v>
      </c>
      <c r="E114" t="s">
        <v>2</v>
      </c>
      <c r="F114" t="s">
        <v>1972</v>
      </c>
      <c r="G114" t="s">
        <v>1973</v>
      </c>
      <c r="H114" t="s">
        <v>1974</v>
      </c>
      <c r="I114" t="s">
        <v>1975</v>
      </c>
      <c r="J114" t="s">
        <v>1205</v>
      </c>
      <c r="K114" t="s">
        <v>1205</v>
      </c>
      <c r="L114" t="s">
        <v>1205</v>
      </c>
      <c r="M114" t="s">
        <v>1184</v>
      </c>
      <c r="N114" t="s">
        <v>1976</v>
      </c>
      <c r="O114" t="s">
        <v>1186</v>
      </c>
      <c r="P114" t="s">
        <v>1811</v>
      </c>
      <c r="Q114" t="s">
        <v>1524</v>
      </c>
      <c r="R114" t="s">
        <v>1977</v>
      </c>
    </row>
    <row r="115" spans="1:18" x14ac:dyDescent="0.25">
      <c r="A115" s="14" t="s">
        <v>1623</v>
      </c>
      <c r="B115" s="14" t="s">
        <v>1978</v>
      </c>
      <c r="C115" t="s">
        <v>1519</v>
      </c>
      <c r="D115" t="s">
        <v>1838</v>
      </c>
      <c r="E115" t="s">
        <v>1204</v>
      </c>
      <c r="F115" t="s">
        <v>1979</v>
      </c>
      <c r="G115" t="s">
        <v>1980</v>
      </c>
      <c r="H115" t="s">
        <v>1981</v>
      </c>
      <c r="I115" t="s">
        <v>1982</v>
      </c>
      <c r="J115" t="s">
        <v>1205</v>
      </c>
      <c r="K115" t="s">
        <v>1205</v>
      </c>
      <c r="L115" t="s">
        <v>1205</v>
      </c>
      <c r="M115" t="s">
        <v>1184</v>
      </c>
      <c r="N115" t="s">
        <v>1983</v>
      </c>
      <c r="O115" t="s">
        <v>1186</v>
      </c>
      <c r="P115" t="s">
        <v>1984</v>
      </c>
      <c r="Q115" t="s">
        <v>1985</v>
      </c>
      <c r="R115" t="s">
        <v>1986</v>
      </c>
    </row>
    <row r="116" spans="1:18" x14ac:dyDescent="0.25">
      <c r="A116" s="14" t="s">
        <v>1623</v>
      </c>
      <c r="B116" s="14" t="s">
        <v>1987</v>
      </c>
      <c r="C116" t="s">
        <v>1988</v>
      </c>
      <c r="D116" t="s">
        <v>1830</v>
      </c>
      <c r="E116" t="s">
        <v>2</v>
      </c>
      <c r="F116" t="s">
        <v>1989</v>
      </c>
      <c r="G116" t="s">
        <v>1990</v>
      </c>
      <c r="H116" t="s">
        <v>1991</v>
      </c>
      <c r="I116" t="s">
        <v>1283</v>
      </c>
      <c r="J116" t="s">
        <v>1205</v>
      </c>
      <c r="K116" t="s">
        <v>1205</v>
      </c>
      <c r="L116" t="s">
        <v>1205</v>
      </c>
      <c r="M116" t="s">
        <v>1184</v>
      </c>
      <c r="N116" t="s">
        <v>1992</v>
      </c>
      <c r="O116" t="s">
        <v>1186</v>
      </c>
      <c r="P116" t="s">
        <v>1993</v>
      </c>
      <c r="Q116" t="s">
        <v>1301</v>
      </c>
      <c r="R116" t="s">
        <v>1994</v>
      </c>
    </row>
    <row r="117" spans="1:18" x14ac:dyDescent="0.25">
      <c r="A117" s="14" t="s">
        <v>1623</v>
      </c>
      <c r="B117" s="14" t="s">
        <v>1995</v>
      </c>
      <c r="C117" t="s">
        <v>1988</v>
      </c>
      <c r="D117" t="s">
        <v>1838</v>
      </c>
      <c r="E117" t="s">
        <v>1204</v>
      </c>
      <c r="F117" t="s">
        <v>1661</v>
      </c>
      <c r="G117" t="s">
        <v>1724</v>
      </c>
      <c r="H117" t="s">
        <v>1725</v>
      </c>
      <c r="I117" t="s">
        <v>1996</v>
      </c>
      <c r="J117" t="s">
        <v>1205</v>
      </c>
      <c r="K117" t="s">
        <v>1205</v>
      </c>
      <c r="L117" t="s">
        <v>1205</v>
      </c>
      <c r="M117" t="s">
        <v>1184</v>
      </c>
      <c r="N117" t="s">
        <v>1997</v>
      </c>
      <c r="O117" t="s">
        <v>1186</v>
      </c>
      <c r="P117" t="s">
        <v>1998</v>
      </c>
      <c r="Q117" t="s">
        <v>1999</v>
      </c>
      <c r="R117" t="s">
        <v>1728</v>
      </c>
    </row>
    <row r="118" spans="1:18" x14ac:dyDescent="0.25">
      <c r="A118" s="14" t="s">
        <v>1623</v>
      </c>
      <c r="B118" s="14" t="s">
        <v>2000</v>
      </c>
      <c r="C118" t="s">
        <v>1988</v>
      </c>
      <c r="D118" t="s">
        <v>1625</v>
      </c>
      <c r="E118" t="s">
        <v>2</v>
      </c>
      <c r="F118" t="s">
        <v>2001</v>
      </c>
      <c r="G118" t="s">
        <v>2002</v>
      </c>
      <c r="H118" t="s">
        <v>2003</v>
      </c>
      <c r="I118" t="s">
        <v>2004</v>
      </c>
      <c r="J118" t="s">
        <v>1205</v>
      </c>
      <c r="K118" t="s">
        <v>1205</v>
      </c>
      <c r="L118" t="s">
        <v>1205</v>
      </c>
      <c r="M118" t="s">
        <v>1184</v>
      </c>
      <c r="N118" t="s">
        <v>2005</v>
      </c>
      <c r="O118" t="s">
        <v>1186</v>
      </c>
      <c r="P118" t="s">
        <v>2006</v>
      </c>
      <c r="Q118" t="s">
        <v>2007</v>
      </c>
      <c r="R118" t="s">
        <v>2008</v>
      </c>
    </row>
    <row r="119" spans="1:18" x14ac:dyDescent="0.25">
      <c r="A119" s="14" t="s">
        <v>1623</v>
      </c>
      <c r="B119" s="14" t="s">
        <v>2009</v>
      </c>
      <c r="C119" t="s">
        <v>1988</v>
      </c>
      <c r="D119" t="s">
        <v>1635</v>
      </c>
      <c r="E119" t="s">
        <v>2</v>
      </c>
      <c r="F119" t="s">
        <v>2010</v>
      </c>
      <c r="G119" t="s">
        <v>2010</v>
      </c>
      <c r="H119" t="s">
        <v>2011</v>
      </c>
      <c r="I119" t="s">
        <v>1356</v>
      </c>
      <c r="J119" t="s">
        <v>1205</v>
      </c>
      <c r="K119" t="s">
        <v>1205</v>
      </c>
      <c r="L119" t="s">
        <v>1205</v>
      </c>
      <c r="M119" t="s">
        <v>1184</v>
      </c>
      <c r="N119" t="s">
        <v>1889</v>
      </c>
      <c r="O119" t="s">
        <v>1186</v>
      </c>
      <c r="P119" t="s">
        <v>2012</v>
      </c>
      <c r="Q119" t="s">
        <v>2013</v>
      </c>
      <c r="R119" t="s">
        <v>2014</v>
      </c>
    </row>
    <row r="120" spans="1:18" x14ac:dyDescent="0.25">
      <c r="A120" s="14" t="s">
        <v>1623</v>
      </c>
      <c r="B120" s="14" t="s">
        <v>2015</v>
      </c>
      <c r="C120" t="s">
        <v>1988</v>
      </c>
      <c r="D120" t="s">
        <v>1838</v>
      </c>
      <c r="E120" t="s">
        <v>2</v>
      </c>
      <c r="F120" t="s">
        <v>1661</v>
      </c>
      <c r="G120" t="s">
        <v>1661</v>
      </c>
      <c r="H120" t="s">
        <v>2016</v>
      </c>
      <c r="I120" t="s">
        <v>1996</v>
      </c>
      <c r="J120" t="s">
        <v>1205</v>
      </c>
      <c r="K120" t="s">
        <v>1205</v>
      </c>
      <c r="L120" t="s">
        <v>1205</v>
      </c>
      <c r="M120" t="s">
        <v>1184</v>
      </c>
      <c r="N120" t="s">
        <v>2017</v>
      </c>
      <c r="O120" t="s">
        <v>1186</v>
      </c>
      <c r="P120" t="s">
        <v>2018</v>
      </c>
      <c r="Q120" t="s">
        <v>1999</v>
      </c>
      <c r="R120" t="s">
        <v>2019</v>
      </c>
    </row>
    <row r="121" spans="1:18" x14ac:dyDescent="0.25">
      <c r="A121" s="14" t="s">
        <v>1623</v>
      </c>
      <c r="B121" s="14" t="s">
        <v>2020</v>
      </c>
      <c r="C121" t="s">
        <v>2021</v>
      </c>
      <c r="D121" t="s">
        <v>1625</v>
      </c>
      <c r="E121" t="s">
        <v>2</v>
      </c>
      <c r="F121" t="s">
        <v>2022</v>
      </c>
      <c r="G121" t="s">
        <v>1839</v>
      </c>
      <c r="H121" t="s">
        <v>1840</v>
      </c>
      <c r="I121" t="s">
        <v>2023</v>
      </c>
      <c r="J121" t="s">
        <v>1205</v>
      </c>
      <c r="K121" t="s">
        <v>1205</v>
      </c>
      <c r="L121" t="s">
        <v>1205</v>
      </c>
      <c r="M121" t="s">
        <v>1184</v>
      </c>
      <c r="N121" t="s">
        <v>2024</v>
      </c>
      <c r="O121" t="s">
        <v>1186</v>
      </c>
      <c r="P121" t="s">
        <v>1559</v>
      </c>
      <c r="Q121" t="s">
        <v>2025</v>
      </c>
      <c r="R121" t="s">
        <v>1845</v>
      </c>
    </row>
    <row r="122" spans="1:18" x14ac:dyDescent="0.25">
      <c r="A122" s="14" t="s">
        <v>1623</v>
      </c>
      <c r="B122" s="14" t="s">
        <v>2026</v>
      </c>
      <c r="C122" t="s">
        <v>2021</v>
      </c>
      <c r="D122" t="s">
        <v>1635</v>
      </c>
      <c r="E122" t="s">
        <v>2</v>
      </c>
      <c r="F122" t="s">
        <v>2027</v>
      </c>
      <c r="G122" t="s">
        <v>2027</v>
      </c>
      <c r="H122" t="s">
        <v>2028</v>
      </c>
      <c r="I122" t="s">
        <v>2029</v>
      </c>
      <c r="J122" t="s">
        <v>1205</v>
      </c>
      <c r="K122" t="s">
        <v>1205</v>
      </c>
      <c r="L122" t="s">
        <v>1205</v>
      </c>
      <c r="M122" t="s">
        <v>1184</v>
      </c>
      <c r="N122" t="s">
        <v>2030</v>
      </c>
      <c r="O122" t="s">
        <v>1186</v>
      </c>
      <c r="P122" t="s">
        <v>2031</v>
      </c>
      <c r="Q122" t="s">
        <v>2032</v>
      </c>
      <c r="R122" t="s">
        <v>2033</v>
      </c>
    </row>
    <row r="123" spans="1:18" x14ac:dyDescent="0.25">
      <c r="A123" s="14" t="s">
        <v>1623</v>
      </c>
      <c r="B123" s="14" t="s">
        <v>2034</v>
      </c>
      <c r="C123" t="s">
        <v>2035</v>
      </c>
      <c r="D123" t="s">
        <v>1625</v>
      </c>
      <c r="E123" t="s">
        <v>2</v>
      </c>
      <c r="F123" t="s">
        <v>1763</v>
      </c>
      <c r="G123" t="s">
        <v>2036</v>
      </c>
      <c r="H123" t="s">
        <v>2037</v>
      </c>
      <c r="I123" t="s">
        <v>2038</v>
      </c>
      <c r="J123" t="s">
        <v>1205</v>
      </c>
      <c r="K123" t="s">
        <v>1205</v>
      </c>
      <c r="L123" t="s">
        <v>1205</v>
      </c>
      <c r="M123" t="s">
        <v>1184</v>
      </c>
      <c r="N123" t="s">
        <v>2039</v>
      </c>
      <c r="O123" t="s">
        <v>1186</v>
      </c>
      <c r="P123" t="s">
        <v>2040</v>
      </c>
      <c r="Q123" t="s">
        <v>2041</v>
      </c>
      <c r="R123" t="s">
        <v>2042</v>
      </c>
    </row>
    <row r="124" spans="1:18" x14ac:dyDescent="0.25">
      <c r="A124" s="14" t="s">
        <v>1623</v>
      </c>
      <c r="B124" s="14" t="s">
        <v>2043</v>
      </c>
      <c r="C124" t="s">
        <v>2035</v>
      </c>
      <c r="D124" t="s">
        <v>1635</v>
      </c>
      <c r="E124" t="s">
        <v>2</v>
      </c>
      <c r="F124" t="s">
        <v>2001</v>
      </c>
      <c r="G124" t="s">
        <v>2001</v>
      </c>
      <c r="H124" t="s">
        <v>2044</v>
      </c>
      <c r="I124" t="s">
        <v>2045</v>
      </c>
      <c r="J124" t="s">
        <v>1205</v>
      </c>
      <c r="K124" t="s">
        <v>1205</v>
      </c>
      <c r="L124" t="s">
        <v>1205</v>
      </c>
      <c r="M124" t="s">
        <v>1184</v>
      </c>
      <c r="N124" t="s">
        <v>2046</v>
      </c>
      <c r="O124" t="s">
        <v>1186</v>
      </c>
      <c r="P124" t="s">
        <v>1395</v>
      </c>
      <c r="Q124" t="s">
        <v>2047</v>
      </c>
      <c r="R124" t="s">
        <v>2048</v>
      </c>
    </row>
    <row r="125" spans="1:18" x14ac:dyDescent="0.25">
      <c r="A125" s="14" t="s">
        <v>1623</v>
      </c>
      <c r="B125" s="14" t="s">
        <v>2049</v>
      </c>
      <c r="C125" t="s">
        <v>2035</v>
      </c>
      <c r="D125" t="s">
        <v>1838</v>
      </c>
      <c r="E125" t="s">
        <v>1204</v>
      </c>
      <c r="F125" t="s">
        <v>1715</v>
      </c>
      <c r="G125" t="s">
        <v>2050</v>
      </c>
      <c r="H125" t="s">
        <v>2051</v>
      </c>
      <c r="I125" t="s">
        <v>2052</v>
      </c>
      <c r="J125" t="s">
        <v>1205</v>
      </c>
      <c r="K125" t="s">
        <v>1205</v>
      </c>
      <c r="L125" t="s">
        <v>1205</v>
      </c>
      <c r="M125" t="s">
        <v>1184</v>
      </c>
      <c r="N125" t="s">
        <v>2053</v>
      </c>
      <c r="O125" t="s">
        <v>1186</v>
      </c>
      <c r="P125" t="s">
        <v>1473</v>
      </c>
      <c r="Q125" t="s">
        <v>2054</v>
      </c>
      <c r="R125" t="s">
        <v>2055</v>
      </c>
    </row>
    <row r="126" spans="1:18" x14ac:dyDescent="0.25">
      <c r="A126" s="14" t="s">
        <v>2056</v>
      </c>
      <c r="B126" s="14" t="s">
        <v>2057</v>
      </c>
      <c r="C126" t="s">
        <v>1296</v>
      </c>
      <c r="D126" t="s">
        <v>2058</v>
      </c>
      <c r="I126" t="s">
        <v>2059</v>
      </c>
      <c r="L126" t="s">
        <v>8</v>
      </c>
      <c r="M126" t="s">
        <v>1184</v>
      </c>
      <c r="N126" t="s">
        <v>1299</v>
      </c>
      <c r="O126" t="s">
        <v>1186</v>
      </c>
      <c r="P126" t="s">
        <v>1300</v>
      </c>
      <c r="Q126" t="s">
        <v>2060</v>
      </c>
    </row>
    <row r="127" spans="1:18" x14ac:dyDescent="0.25">
      <c r="A127" s="14" t="s">
        <v>2056</v>
      </c>
      <c r="B127" s="14" t="s">
        <v>2061</v>
      </c>
      <c r="C127" t="s">
        <v>2062</v>
      </c>
      <c r="D127" t="s">
        <v>2063</v>
      </c>
      <c r="I127" t="s">
        <v>2064</v>
      </c>
      <c r="L127" t="s">
        <v>7</v>
      </c>
      <c r="M127" t="s">
        <v>1184</v>
      </c>
      <c r="N127" t="s">
        <v>1740</v>
      </c>
      <c r="O127" t="s">
        <v>1186</v>
      </c>
      <c r="P127" t="s">
        <v>1691</v>
      </c>
      <c r="Q127" t="s">
        <v>2065</v>
      </c>
    </row>
    <row r="128" spans="1:18" x14ac:dyDescent="0.25">
      <c r="A128" s="14" t="s">
        <v>2056</v>
      </c>
      <c r="B128" s="14" t="s">
        <v>2066</v>
      </c>
      <c r="C128" t="s">
        <v>1310</v>
      </c>
      <c r="D128" t="s">
        <v>2063</v>
      </c>
      <c r="I128" t="s">
        <v>2067</v>
      </c>
      <c r="L128" t="s">
        <v>7</v>
      </c>
      <c r="M128" t="s">
        <v>1184</v>
      </c>
      <c r="N128" t="s">
        <v>1313</v>
      </c>
      <c r="O128" t="s">
        <v>1186</v>
      </c>
      <c r="P128" t="s">
        <v>1314</v>
      </c>
      <c r="Q128" t="s">
        <v>2068</v>
      </c>
    </row>
    <row r="129" spans="1:17" x14ac:dyDescent="0.25">
      <c r="A129" s="14" t="s">
        <v>2056</v>
      </c>
      <c r="B129" s="14" t="s">
        <v>2069</v>
      </c>
      <c r="C129" t="s">
        <v>1333</v>
      </c>
      <c r="D129" t="s">
        <v>2058</v>
      </c>
      <c r="I129" t="s">
        <v>2070</v>
      </c>
      <c r="L129" t="s">
        <v>8</v>
      </c>
      <c r="M129" t="s">
        <v>1184</v>
      </c>
      <c r="N129" t="s">
        <v>1336</v>
      </c>
      <c r="O129" t="s">
        <v>1186</v>
      </c>
      <c r="P129" t="s">
        <v>1337</v>
      </c>
      <c r="Q129" t="s">
        <v>2071</v>
      </c>
    </row>
    <row r="130" spans="1:17" x14ac:dyDescent="0.25">
      <c r="A130" s="14" t="s">
        <v>2056</v>
      </c>
      <c r="B130" s="14" t="s">
        <v>2072</v>
      </c>
      <c r="C130" t="s">
        <v>1340</v>
      </c>
      <c r="D130" t="s">
        <v>2063</v>
      </c>
      <c r="I130" t="s">
        <v>2073</v>
      </c>
      <c r="L130" t="s">
        <v>7</v>
      </c>
      <c r="M130" t="s">
        <v>1184</v>
      </c>
      <c r="N130" t="s">
        <v>1343</v>
      </c>
      <c r="O130" t="s">
        <v>1186</v>
      </c>
      <c r="P130" t="s">
        <v>1344</v>
      </c>
      <c r="Q130" t="s">
        <v>2074</v>
      </c>
    </row>
    <row r="131" spans="1:17" x14ac:dyDescent="0.25">
      <c r="A131" s="14" t="s">
        <v>2056</v>
      </c>
      <c r="B131" s="14" t="s">
        <v>2075</v>
      </c>
      <c r="C131" t="s">
        <v>1354</v>
      </c>
      <c r="D131" t="s">
        <v>2058</v>
      </c>
      <c r="I131" t="s">
        <v>1948</v>
      </c>
      <c r="L131" t="s">
        <v>7</v>
      </c>
      <c r="M131" t="s">
        <v>1184</v>
      </c>
      <c r="N131" t="s">
        <v>1357</v>
      </c>
      <c r="O131" t="s">
        <v>1186</v>
      </c>
      <c r="P131" t="s">
        <v>1358</v>
      </c>
      <c r="Q131" t="s">
        <v>2076</v>
      </c>
    </row>
    <row r="132" spans="1:17" x14ac:dyDescent="0.25">
      <c r="A132" s="14" t="s">
        <v>2056</v>
      </c>
      <c r="B132" s="14" t="s">
        <v>2077</v>
      </c>
      <c r="C132" t="s">
        <v>1361</v>
      </c>
      <c r="D132" t="s">
        <v>2063</v>
      </c>
      <c r="I132" t="s">
        <v>2078</v>
      </c>
      <c r="L132" t="s">
        <v>7</v>
      </c>
      <c r="M132" t="s">
        <v>1184</v>
      </c>
      <c r="N132" t="s">
        <v>1364</v>
      </c>
      <c r="O132" t="s">
        <v>1186</v>
      </c>
      <c r="P132" t="s">
        <v>1365</v>
      </c>
      <c r="Q132" t="s">
        <v>2079</v>
      </c>
    </row>
    <row r="133" spans="1:17" x14ac:dyDescent="0.25">
      <c r="A133" s="14" t="s">
        <v>2056</v>
      </c>
      <c r="B133" s="14" t="s">
        <v>2080</v>
      </c>
      <c r="C133" t="s">
        <v>1368</v>
      </c>
      <c r="D133" t="s">
        <v>2081</v>
      </c>
      <c r="I133" t="s">
        <v>2082</v>
      </c>
      <c r="L133" t="s">
        <v>9</v>
      </c>
      <c r="M133" t="s">
        <v>1184</v>
      </c>
      <c r="N133" t="s">
        <v>1371</v>
      </c>
      <c r="O133" t="s">
        <v>1186</v>
      </c>
      <c r="P133" t="s">
        <v>1372</v>
      </c>
      <c r="Q133" t="s">
        <v>2083</v>
      </c>
    </row>
    <row r="134" spans="1:17" x14ac:dyDescent="0.25">
      <c r="A134" s="14" t="s">
        <v>2056</v>
      </c>
      <c r="B134" s="14" t="s">
        <v>2084</v>
      </c>
      <c r="C134" t="s">
        <v>1375</v>
      </c>
      <c r="D134" t="s">
        <v>2058</v>
      </c>
      <c r="I134" t="s">
        <v>1860</v>
      </c>
      <c r="L134" t="s">
        <v>8</v>
      </c>
      <c r="M134" t="s">
        <v>1184</v>
      </c>
      <c r="N134" t="s">
        <v>1378</v>
      </c>
      <c r="O134" t="s">
        <v>1186</v>
      </c>
      <c r="P134" t="s">
        <v>1379</v>
      </c>
      <c r="Q134" t="s">
        <v>2085</v>
      </c>
    </row>
    <row r="135" spans="1:17" x14ac:dyDescent="0.25">
      <c r="A135" s="14" t="s">
        <v>2056</v>
      </c>
      <c r="B135" s="14" t="s">
        <v>2086</v>
      </c>
      <c r="C135" t="s">
        <v>1382</v>
      </c>
      <c r="D135" t="s">
        <v>2081</v>
      </c>
      <c r="I135" t="s">
        <v>2087</v>
      </c>
      <c r="L135" t="s">
        <v>9</v>
      </c>
      <c r="M135" t="s">
        <v>1184</v>
      </c>
      <c r="N135" t="s">
        <v>1385</v>
      </c>
      <c r="O135" t="s">
        <v>1186</v>
      </c>
      <c r="P135" t="s">
        <v>1386</v>
      </c>
      <c r="Q135" t="s">
        <v>2088</v>
      </c>
    </row>
    <row r="136" spans="1:17" x14ac:dyDescent="0.25">
      <c r="A136" s="14" t="s">
        <v>2056</v>
      </c>
      <c r="B136" s="14" t="s">
        <v>2089</v>
      </c>
      <c r="C136" t="s">
        <v>1325</v>
      </c>
      <c r="D136" t="s">
        <v>2063</v>
      </c>
      <c r="I136" t="s">
        <v>2090</v>
      </c>
      <c r="L136" t="s">
        <v>7</v>
      </c>
      <c r="M136" t="s">
        <v>1184</v>
      </c>
      <c r="N136" t="s">
        <v>1329</v>
      </c>
      <c r="O136" t="s">
        <v>1186</v>
      </c>
      <c r="P136" t="s">
        <v>1330</v>
      </c>
      <c r="Q136" t="s">
        <v>1444</v>
      </c>
    </row>
    <row r="137" spans="1:17" x14ac:dyDescent="0.25">
      <c r="A137" s="14" t="s">
        <v>2056</v>
      </c>
      <c r="B137" s="14" t="s">
        <v>2091</v>
      </c>
      <c r="C137" t="s">
        <v>1446</v>
      </c>
      <c r="D137" t="s">
        <v>2063</v>
      </c>
      <c r="I137" t="s">
        <v>2092</v>
      </c>
      <c r="L137" t="s">
        <v>7</v>
      </c>
      <c r="M137" t="s">
        <v>1184</v>
      </c>
      <c r="N137" t="s">
        <v>1449</v>
      </c>
      <c r="O137" t="s">
        <v>1186</v>
      </c>
      <c r="P137" t="s">
        <v>1450</v>
      </c>
      <c r="Q137" t="s">
        <v>2093</v>
      </c>
    </row>
    <row r="138" spans="1:17" x14ac:dyDescent="0.25">
      <c r="A138" s="14" t="s">
        <v>2056</v>
      </c>
      <c r="B138" s="14" t="s">
        <v>2094</v>
      </c>
      <c r="C138" t="s">
        <v>2095</v>
      </c>
      <c r="D138" t="s">
        <v>2063</v>
      </c>
      <c r="I138" t="s">
        <v>2096</v>
      </c>
      <c r="L138" t="s">
        <v>7</v>
      </c>
      <c r="M138" t="s">
        <v>1184</v>
      </c>
      <c r="N138" t="s">
        <v>2097</v>
      </c>
      <c r="O138" t="s">
        <v>1186</v>
      </c>
      <c r="P138" t="s">
        <v>2098</v>
      </c>
      <c r="Q138" t="s">
        <v>2099</v>
      </c>
    </row>
    <row r="139" spans="1:17" x14ac:dyDescent="0.25">
      <c r="A139" s="14" t="s">
        <v>2056</v>
      </c>
      <c r="B139" s="14" t="s">
        <v>2100</v>
      </c>
      <c r="C139" t="s">
        <v>2101</v>
      </c>
      <c r="D139" t="s">
        <v>2102</v>
      </c>
      <c r="I139" t="s">
        <v>2103</v>
      </c>
      <c r="L139" t="s">
        <v>7</v>
      </c>
      <c r="M139" t="s">
        <v>1184</v>
      </c>
      <c r="N139" t="s">
        <v>2104</v>
      </c>
      <c r="O139" t="s">
        <v>1186</v>
      </c>
      <c r="P139" t="s">
        <v>2105</v>
      </c>
      <c r="Q139" t="s">
        <v>2106</v>
      </c>
    </row>
    <row r="140" spans="1:17" x14ac:dyDescent="0.25">
      <c r="A140" s="14" t="s">
        <v>2056</v>
      </c>
      <c r="B140" s="14" t="s">
        <v>2107</v>
      </c>
      <c r="C140" t="s">
        <v>2108</v>
      </c>
      <c r="D140" t="s">
        <v>2109</v>
      </c>
      <c r="I140" t="s">
        <v>2110</v>
      </c>
      <c r="L140" t="s">
        <v>9</v>
      </c>
      <c r="M140" t="s">
        <v>1184</v>
      </c>
      <c r="N140" t="s">
        <v>2111</v>
      </c>
      <c r="O140" t="s">
        <v>1186</v>
      </c>
      <c r="P140" t="s">
        <v>2112</v>
      </c>
      <c r="Q140" t="s">
        <v>2113</v>
      </c>
    </row>
    <row r="141" spans="1:17" x14ac:dyDescent="0.25">
      <c r="A141" s="14" t="s">
        <v>2056</v>
      </c>
      <c r="B141" s="14" t="s">
        <v>2114</v>
      </c>
      <c r="C141" t="s">
        <v>1466</v>
      </c>
      <c r="D141" t="s">
        <v>2081</v>
      </c>
      <c r="I141" t="s">
        <v>2115</v>
      </c>
      <c r="L141" t="s">
        <v>9</v>
      </c>
      <c r="M141" t="s">
        <v>1184</v>
      </c>
      <c r="N141" t="s">
        <v>1469</v>
      </c>
      <c r="O141" t="s">
        <v>1186</v>
      </c>
      <c r="P141" t="s">
        <v>1470</v>
      </c>
      <c r="Q141" t="s">
        <v>2116</v>
      </c>
    </row>
    <row r="142" spans="1:17" x14ac:dyDescent="0.25">
      <c r="A142" s="14" t="s">
        <v>2056</v>
      </c>
      <c r="B142" s="14" t="s">
        <v>2117</v>
      </c>
      <c r="C142" t="s">
        <v>2118</v>
      </c>
      <c r="D142" t="s">
        <v>2058</v>
      </c>
      <c r="I142" t="s">
        <v>2119</v>
      </c>
      <c r="L142" t="s">
        <v>8</v>
      </c>
      <c r="M142" t="s">
        <v>1184</v>
      </c>
      <c r="N142" t="s">
        <v>2120</v>
      </c>
      <c r="O142" t="s">
        <v>1186</v>
      </c>
      <c r="P142" t="s">
        <v>2121</v>
      </c>
      <c r="Q142" t="s">
        <v>2122</v>
      </c>
    </row>
    <row r="143" spans="1:17" x14ac:dyDescent="0.25">
      <c r="A143" s="14" t="s">
        <v>2056</v>
      </c>
      <c r="B143" s="14" t="s">
        <v>2123</v>
      </c>
      <c r="C143" t="s">
        <v>1484</v>
      </c>
      <c r="D143" t="s">
        <v>2124</v>
      </c>
      <c r="I143" t="s">
        <v>2125</v>
      </c>
      <c r="L143" t="s">
        <v>10</v>
      </c>
      <c r="M143" t="s">
        <v>1184</v>
      </c>
      <c r="N143" t="s">
        <v>1487</v>
      </c>
      <c r="O143" t="s">
        <v>1186</v>
      </c>
      <c r="P143" t="s">
        <v>1488</v>
      </c>
      <c r="Q143" t="s">
        <v>2126</v>
      </c>
    </row>
    <row r="144" spans="1:17" x14ac:dyDescent="0.25">
      <c r="A144" s="14" t="s">
        <v>2056</v>
      </c>
      <c r="B144" s="14" t="s">
        <v>2127</v>
      </c>
      <c r="C144" t="s">
        <v>37</v>
      </c>
      <c r="D144" t="s">
        <v>2063</v>
      </c>
      <c r="I144" t="s">
        <v>2128</v>
      </c>
      <c r="L144" t="s">
        <v>7</v>
      </c>
      <c r="M144" t="s">
        <v>1184</v>
      </c>
      <c r="N144" t="s">
        <v>1431</v>
      </c>
      <c r="O144" t="s">
        <v>1186</v>
      </c>
      <c r="P144" t="s">
        <v>1432</v>
      </c>
      <c r="Q144" t="s">
        <v>2129</v>
      </c>
    </row>
    <row r="145" spans="1:17" x14ac:dyDescent="0.25">
      <c r="A145" s="14" t="s">
        <v>2056</v>
      </c>
      <c r="B145" s="14" t="s">
        <v>2130</v>
      </c>
      <c r="C145" t="s">
        <v>1495</v>
      </c>
      <c r="D145" t="s">
        <v>2063</v>
      </c>
      <c r="I145" t="s">
        <v>2131</v>
      </c>
      <c r="L145" t="s">
        <v>7</v>
      </c>
      <c r="M145" t="s">
        <v>1184</v>
      </c>
      <c r="N145" t="s">
        <v>1498</v>
      </c>
      <c r="O145" t="s">
        <v>1186</v>
      </c>
      <c r="P145" t="s">
        <v>1499</v>
      </c>
      <c r="Q145" t="s">
        <v>2132</v>
      </c>
    </row>
    <row r="146" spans="1:17" x14ac:dyDescent="0.25">
      <c r="A146" s="14" t="s">
        <v>2056</v>
      </c>
      <c r="B146" s="14" t="s">
        <v>2133</v>
      </c>
      <c r="C146" t="s">
        <v>2134</v>
      </c>
      <c r="D146" t="s">
        <v>2058</v>
      </c>
      <c r="I146" t="s">
        <v>2135</v>
      </c>
      <c r="L146" t="s">
        <v>8</v>
      </c>
      <c r="M146" t="s">
        <v>1184</v>
      </c>
      <c r="N146" t="s">
        <v>2136</v>
      </c>
      <c r="O146" t="s">
        <v>1186</v>
      </c>
      <c r="P146" t="s">
        <v>1669</v>
      </c>
      <c r="Q146" t="s">
        <v>2137</v>
      </c>
    </row>
    <row r="147" spans="1:17" x14ac:dyDescent="0.25">
      <c r="A147" s="14" t="s">
        <v>2056</v>
      </c>
      <c r="B147" s="14" t="s">
        <v>2138</v>
      </c>
      <c r="C147" t="s">
        <v>1502</v>
      </c>
      <c r="D147" t="s">
        <v>2058</v>
      </c>
      <c r="I147" t="s">
        <v>2139</v>
      </c>
      <c r="L147" t="s">
        <v>8</v>
      </c>
      <c r="M147" t="s">
        <v>1184</v>
      </c>
      <c r="N147" t="s">
        <v>1505</v>
      </c>
      <c r="O147" t="s">
        <v>1186</v>
      </c>
      <c r="P147" t="s">
        <v>1506</v>
      </c>
      <c r="Q147" t="s">
        <v>2140</v>
      </c>
    </row>
    <row r="148" spans="1:17" x14ac:dyDescent="0.25">
      <c r="A148" s="14" t="s">
        <v>2056</v>
      </c>
      <c r="B148" s="14" t="s">
        <v>2141</v>
      </c>
      <c r="C148" t="s">
        <v>1401</v>
      </c>
      <c r="D148" t="s">
        <v>2058</v>
      </c>
      <c r="I148" t="s">
        <v>2142</v>
      </c>
      <c r="L148" t="s">
        <v>8</v>
      </c>
      <c r="M148" t="s">
        <v>1184</v>
      </c>
      <c r="N148" t="s">
        <v>1404</v>
      </c>
      <c r="O148" t="s">
        <v>1186</v>
      </c>
      <c r="P148" t="s">
        <v>1405</v>
      </c>
      <c r="Q148" t="s">
        <v>1510</v>
      </c>
    </row>
    <row r="149" spans="1:17" x14ac:dyDescent="0.25">
      <c r="A149" s="14" t="s">
        <v>2056</v>
      </c>
      <c r="B149" s="14" t="s">
        <v>2143</v>
      </c>
      <c r="C149" t="s">
        <v>1512</v>
      </c>
      <c r="D149" t="s">
        <v>2063</v>
      </c>
      <c r="I149" t="s">
        <v>2144</v>
      </c>
      <c r="L149" t="s">
        <v>7</v>
      </c>
      <c r="M149" t="s">
        <v>1184</v>
      </c>
      <c r="N149" t="s">
        <v>1515</v>
      </c>
      <c r="O149" t="s">
        <v>1186</v>
      </c>
      <c r="P149" t="s">
        <v>2145</v>
      </c>
      <c r="Q149" t="s">
        <v>2146</v>
      </c>
    </row>
    <row r="150" spans="1:17" x14ac:dyDescent="0.25">
      <c r="A150" s="14" t="s">
        <v>2056</v>
      </c>
      <c r="B150" s="14" t="s">
        <v>2147</v>
      </c>
      <c r="C150" t="s">
        <v>1347</v>
      </c>
      <c r="D150" t="s">
        <v>2058</v>
      </c>
      <c r="I150" t="s">
        <v>2148</v>
      </c>
      <c r="L150" t="s">
        <v>8</v>
      </c>
      <c r="M150" t="s">
        <v>1184</v>
      </c>
      <c r="N150" t="s">
        <v>1350</v>
      </c>
      <c r="O150" t="s">
        <v>1186</v>
      </c>
      <c r="P150" t="s">
        <v>1351</v>
      </c>
      <c r="Q150" t="s">
        <v>2149</v>
      </c>
    </row>
    <row r="151" spans="1:17" x14ac:dyDescent="0.25">
      <c r="A151" s="14" t="s">
        <v>2056</v>
      </c>
      <c r="B151" s="14" t="s">
        <v>2150</v>
      </c>
      <c r="C151" t="s">
        <v>1526</v>
      </c>
      <c r="D151" t="s">
        <v>2058</v>
      </c>
      <c r="I151" t="s">
        <v>2151</v>
      </c>
      <c r="L151" t="s">
        <v>8</v>
      </c>
      <c r="M151" t="s">
        <v>1184</v>
      </c>
      <c r="N151" t="s">
        <v>1529</v>
      </c>
      <c r="O151" t="s">
        <v>1186</v>
      </c>
      <c r="P151" t="s">
        <v>1530</v>
      </c>
      <c r="Q151" t="s">
        <v>1531</v>
      </c>
    </row>
    <row r="152" spans="1:17" x14ac:dyDescent="0.25">
      <c r="A152" s="14" t="s">
        <v>2056</v>
      </c>
      <c r="B152" s="14" t="s">
        <v>2152</v>
      </c>
      <c r="C152" t="s">
        <v>2153</v>
      </c>
      <c r="D152" t="s">
        <v>2081</v>
      </c>
      <c r="I152" t="s">
        <v>2154</v>
      </c>
      <c r="L152" t="s">
        <v>9</v>
      </c>
      <c r="M152" t="s">
        <v>1184</v>
      </c>
      <c r="N152" t="s">
        <v>2155</v>
      </c>
      <c r="O152" t="s">
        <v>1186</v>
      </c>
      <c r="P152" t="s">
        <v>2156</v>
      </c>
      <c r="Q152" t="s">
        <v>2157</v>
      </c>
    </row>
    <row r="153" spans="1:17" x14ac:dyDescent="0.25">
      <c r="A153" s="14" t="s">
        <v>2056</v>
      </c>
      <c r="B153" s="14" t="s">
        <v>2158</v>
      </c>
      <c r="C153" t="s">
        <v>2159</v>
      </c>
      <c r="D153" t="s">
        <v>2063</v>
      </c>
      <c r="I153" t="s">
        <v>2160</v>
      </c>
      <c r="L153" t="s">
        <v>7</v>
      </c>
      <c r="M153" t="s">
        <v>1184</v>
      </c>
      <c r="N153" t="s">
        <v>2161</v>
      </c>
      <c r="O153" t="s">
        <v>1186</v>
      </c>
      <c r="P153" t="s">
        <v>2162</v>
      </c>
      <c r="Q153" t="s">
        <v>2163</v>
      </c>
    </row>
    <row r="154" spans="1:17" x14ac:dyDescent="0.25">
      <c r="A154" s="14" t="s">
        <v>2056</v>
      </c>
      <c r="B154" s="14" t="s">
        <v>2164</v>
      </c>
      <c r="C154" t="s">
        <v>2165</v>
      </c>
      <c r="D154" t="s">
        <v>2058</v>
      </c>
      <c r="I154" t="s">
        <v>2166</v>
      </c>
      <c r="L154" t="s">
        <v>8</v>
      </c>
      <c r="M154" t="s">
        <v>1184</v>
      </c>
      <c r="N154" t="s">
        <v>1705</v>
      </c>
      <c r="O154" t="s">
        <v>1186</v>
      </c>
      <c r="P154" t="s">
        <v>2167</v>
      </c>
      <c r="Q154" t="s">
        <v>2168</v>
      </c>
    </row>
    <row r="155" spans="1:17" x14ac:dyDescent="0.25">
      <c r="A155" s="14" t="s">
        <v>2056</v>
      </c>
      <c r="B155" s="14" t="s">
        <v>2169</v>
      </c>
      <c r="C155" t="s">
        <v>1594</v>
      </c>
      <c r="D155" t="s">
        <v>2124</v>
      </c>
      <c r="I155" t="s">
        <v>2170</v>
      </c>
      <c r="L155" t="s">
        <v>10</v>
      </c>
      <c r="M155" t="s">
        <v>1184</v>
      </c>
      <c r="N155" t="s">
        <v>1597</v>
      </c>
      <c r="O155" t="s">
        <v>1186</v>
      </c>
      <c r="P155" t="s">
        <v>1598</v>
      </c>
      <c r="Q155" t="s">
        <v>2171</v>
      </c>
    </row>
    <row r="156" spans="1:17" x14ac:dyDescent="0.25">
      <c r="A156" s="14" t="s">
        <v>2056</v>
      </c>
      <c r="B156" s="14" t="s">
        <v>2172</v>
      </c>
      <c r="C156" t="s">
        <v>1601</v>
      </c>
      <c r="D156" t="s">
        <v>2058</v>
      </c>
      <c r="I156" t="s">
        <v>2173</v>
      </c>
      <c r="L156" t="s">
        <v>8</v>
      </c>
      <c r="M156" t="s">
        <v>1184</v>
      </c>
      <c r="N156" t="s">
        <v>1604</v>
      </c>
      <c r="O156" t="s">
        <v>1186</v>
      </c>
      <c r="P156" t="s">
        <v>1605</v>
      </c>
      <c r="Q156" t="s">
        <v>2174</v>
      </c>
    </row>
    <row r="157" spans="1:17" x14ac:dyDescent="0.25">
      <c r="A157" s="14" t="s">
        <v>2056</v>
      </c>
      <c r="B157" s="14" t="s">
        <v>2175</v>
      </c>
      <c r="C157" t="s">
        <v>1415</v>
      </c>
      <c r="D157" t="s">
        <v>2058</v>
      </c>
      <c r="I157" t="s">
        <v>2176</v>
      </c>
      <c r="L157" t="s">
        <v>8</v>
      </c>
      <c r="M157" t="s">
        <v>1184</v>
      </c>
      <c r="N157" t="s">
        <v>1418</v>
      </c>
      <c r="O157" t="s">
        <v>1186</v>
      </c>
      <c r="P157" t="s">
        <v>1419</v>
      </c>
      <c r="Q157" t="s">
        <v>2177</v>
      </c>
    </row>
    <row r="158" spans="1:17" x14ac:dyDescent="0.25">
      <c r="A158" s="14" t="s">
        <v>2056</v>
      </c>
      <c r="B158" s="14" t="s">
        <v>2178</v>
      </c>
      <c r="C158" t="s">
        <v>2179</v>
      </c>
      <c r="D158" t="s">
        <v>2058</v>
      </c>
      <c r="I158" t="s">
        <v>2180</v>
      </c>
      <c r="L158" t="s">
        <v>8</v>
      </c>
      <c r="M158" t="s">
        <v>1184</v>
      </c>
      <c r="N158" t="s">
        <v>2181</v>
      </c>
      <c r="O158" t="s">
        <v>1186</v>
      </c>
      <c r="P158" t="s">
        <v>2182</v>
      </c>
      <c r="Q158" t="s">
        <v>2183</v>
      </c>
    </row>
    <row r="159" spans="1:17" x14ac:dyDescent="0.25">
      <c r="A159" s="14" t="s">
        <v>2056</v>
      </c>
      <c r="B159" s="14" t="s">
        <v>2184</v>
      </c>
      <c r="C159" t="s">
        <v>2185</v>
      </c>
      <c r="D159" t="s">
        <v>2081</v>
      </c>
      <c r="I159" t="s">
        <v>2186</v>
      </c>
      <c r="L159" t="s">
        <v>9</v>
      </c>
      <c r="M159" t="s">
        <v>1184</v>
      </c>
      <c r="N159" t="s">
        <v>2187</v>
      </c>
      <c r="O159" t="s">
        <v>1186</v>
      </c>
      <c r="P159" t="s">
        <v>2188</v>
      </c>
      <c r="Q159" t="s">
        <v>2189</v>
      </c>
    </row>
    <row r="160" spans="1:17" x14ac:dyDescent="0.25">
      <c r="A160" s="14" t="s">
        <v>2056</v>
      </c>
      <c r="B160" s="14" t="s">
        <v>2190</v>
      </c>
      <c r="C160" t="s">
        <v>1453</v>
      </c>
      <c r="D160" t="s">
        <v>2058</v>
      </c>
      <c r="I160" t="s">
        <v>2191</v>
      </c>
      <c r="L160" t="s">
        <v>8</v>
      </c>
      <c r="M160" t="s">
        <v>1184</v>
      </c>
      <c r="N160" t="s">
        <v>1456</v>
      </c>
      <c r="O160" t="s">
        <v>1186</v>
      </c>
      <c r="P160" t="s">
        <v>1457</v>
      </c>
      <c r="Q160" t="s">
        <v>2192</v>
      </c>
    </row>
    <row r="161" spans="1:17" x14ac:dyDescent="0.25">
      <c r="A161" s="14" t="s">
        <v>2193</v>
      </c>
      <c r="B161" s="14" t="s">
        <v>2194</v>
      </c>
      <c r="C161" t="s">
        <v>2195</v>
      </c>
      <c r="D161" t="s">
        <v>2196</v>
      </c>
      <c r="E161" t="s">
        <v>1204</v>
      </c>
      <c r="F161" t="s">
        <v>2197</v>
      </c>
      <c r="G161" t="s">
        <v>2197</v>
      </c>
      <c r="H161" t="s">
        <v>2198</v>
      </c>
      <c r="I161" t="s">
        <v>2038</v>
      </c>
      <c r="M161" t="s">
        <v>1184</v>
      </c>
      <c r="N161" t="s">
        <v>2199</v>
      </c>
      <c r="O161" t="s">
        <v>1186</v>
      </c>
      <c r="P161" t="s">
        <v>2200</v>
      </c>
      <c r="Q161" t="s">
        <v>2201</v>
      </c>
    </row>
    <row r="162" spans="1:17" x14ac:dyDescent="0.25">
      <c r="A162" s="14" t="s">
        <v>2193</v>
      </c>
      <c r="B162" s="14" t="s">
        <v>2202</v>
      </c>
      <c r="C162" t="s">
        <v>2195</v>
      </c>
      <c r="D162" t="s">
        <v>1838</v>
      </c>
      <c r="E162" t="s">
        <v>2</v>
      </c>
      <c r="F162" t="s">
        <v>2197</v>
      </c>
      <c r="G162" t="s">
        <v>2197</v>
      </c>
      <c r="H162" t="s">
        <v>2203</v>
      </c>
      <c r="I162" t="s">
        <v>2038</v>
      </c>
      <c r="M162" t="s">
        <v>1184</v>
      </c>
      <c r="N162" t="s">
        <v>2204</v>
      </c>
      <c r="O162" t="s">
        <v>1186</v>
      </c>
      <c r="P162" t="s">
        <v>1330</v>
      </c>
      <c r="Q162" t="s">
        <v>2205</v>
      </c>
    </row>
    <row r="163" spans="1:17" x14ac:dyDescent="0.25">
      <c r="A163" s="14" t="s">
        <v>2193</v>
      </c>
      <c r="B163" s="14" t="s">
        <v>2206</v>
      </c>
      <c r="C163" t="s">
        <v>2195</v>
      </c>
      <c r="D163" t="s">
        <v>2207</v>
      </c>
      <c r="E163" t="s">
        <v>2208</v>
      </c>
      <c r="F163" t="s">
        <v>2197</v>
      </c>
      <c r="G163" t="s">
        <v>2197</v>
      </c>
      <c r="H163" t="s">
        <v>2209</v>
      </c>
      <c r="I163" t="s">
        <v>2038</v>
      </c>
      <c r="M163" t="s">
        <v>1184</v>
      </c>
      <c r="N163" t="s">
        <v>2210</v>
      </c>
      <c r="O163" t="s">
        <v>1186</v>
      </c>
      <c r="P163" t="s">
        <v>2211</v>
      </c>
      <c r="Q163" t="s">
        <v>2212</v>
      </c>
    </row>
    <row r="164" spans="1:17" x14ac:dyDescent="0.25">
      <c r="A164" s="14" t="s">
        <v>2193</v>
      </c>
      <c r="B164" s="14" t="s">
        <v>2213</v>
      </c>
      <c r="C164" t="s">
        <v>2214</v>
      </c>
      <c r="D164" t="s">
        <v>2196</v>
      </c>
      <c r="E164" t="s">
        <v>1204</v>
      </c>
      <c r="F164" t="s">
        <v>2215</v>
      </c>
      <c r="G164" t="s">
        <v>2215</v>
      </c>
      <c r="H164" t="s">
        <v>2216</v>
      </c>
      <c r="I164" t="s">
        <v>2045</v>
      </c>
      <c r="M164" t="s">
        <v>1184</v>
      </c>
      <c r="N164" t="s">
        <v>2217</v>
      </c>
      <c r="O164" t="s">
        <v>1186</v>
      </c>
      <c r="P164" t="s">
        <v>2218</v>
      </c>
      <c r="Q164" t="s">
        <v>2219</v>
      </c>
    </row>
    <row r="165" spans="1:17" x14ac:dyDescent="0.25">
      <c r="A165" s="14" t="s">
        <v>2193</v>
      </c>
      <c r="B165" s="14" t="s">
        <v>2220</v>
      </c>
      <c r="C165" t="s">
        <v>2214</v>
      </c>
      <c r="D165" t="s">
        <v>1838</v>
      </c>
      <c r="E165" t="s">
        <v>2</v>
      </c>
      <c r="F165" t="s">
        <v>2215</v>
      </c>
      <c r="G165" t="s">
        <v>2215</v>
      </c>
      <c r="H165" t="s">
        <v>2221</v>
      </c>
      <c r="I165" t="s">
        <v>2045</v>
      </c>
      <c r="M165" t="s">
        <v>1184</v>
      </c>
      <c r="N165" t="s">
        <v>1673</v>
      </c>
      <c r="O165" t="s">
        <v>1186</v>
      </c>
      <c r="P165" t="s">
        <v>2222</v>
      </c>
      <c r="Q165" t="s">
        <v>2223</v>
      </c>
    </row>
    <row r="166" spans="1:17" x14ac:dyDescent="0.25">
      <c r="A166" s="14" t="s">
        <v>2193</v>
      </c>
      <c r="B166" s="14" t="s">
        <v>2224</v>
      </c>
      <c r="C166" t="s">
        <v>2214</v>
      </c>
      <c r="D166" t="s">
        <v>2207</v>
      </c>
      <c r="E166" t="s">
        <v>2208</v>
      </c>
      <c r="F166" t="s">
        <v>2215</v>
      </c>
      <c r="G166" t="s">
        <v>2215</v>
      </c>
      <c r="H166" t="s">
        <v>2225</v>
      </c>
      <c r="I166" t="s">
        <v>2045</v>
      </c>
      <c r="M166" t="s">
        <v>1184</v>
      </c>
      <c r="N166" t="s">
        <v>2226</v>
      </c>
      <c r="O166" t="s">
        <v>1186</v>
      </c>
      <c r="P166" t="s">
        <v>2227</v>
      </c>
      <c r="Q166" t="s">
        <v>2228</v>
      </c>
    </row>
    <row r="167" spans="1:17" x14ac:dyDescent="0.25">
      <c r="A167" s="14" t="s">
        <v>2193</v>
      </c>
      <c r="B167" s="14" t="s">
        <v>2229</v>
      </c>
      <c r="C167" t="s">
        <v>2230</v>
      </c>
      <c r="D167" t="s">
        <v>2196</v>
      </c>
      <c r="E167" t="s">
        <v>1204</v>
      </c>
      <c r="F167" t="s">
        <v>2231</v>
      </c>
      <c r="G167" t="s">
        <v>2231</v>
      </c>
      <c r="H167" t="s">
        <v>2232</v>
      </c>
      <c r="I167" t="s">
        <v>1629</v>
      </c>
      <c r="M167" t="s">
        <v>1184</v>
      </c>
      <c r="N167" t="s">
        <v>2233</v>
      </c>
      <c r="O167" t="s">
        <v>1186</v>
      </c>
      <c r="P167" t="s">
        <v>2234</v>
      </c>
      <c r="Q167" t="s">
        <v>2235</v>
      </c>
    </row>
    <row r="168" spans="1:17" x14ac:dyDescent="0.25">
      <c r="A168" s="14" t="s">
        <v>2193</v>
      </c>
      <c r="B168" s="14" t="s">
        <v>2236</v>
      </c>
      <c r="C168" t="s">
        <v>2230</v>
      </c>
      <c r="D168" t="s">
        <v>1838</v>
      </c>
      <c r="E168" t="s">
        <v>2</v>
      </c>
      <c r="F168" t="s">
        <v>2231</v>
      </c>
      <c r="G168" t="s">
        <v>2231</v>
      </c>
      <c r="H168" t="s">
        <v>2237</v>
      </c>
      <c r="I168" t="s">
        <v>1629</v>
      </c>
      <c r="M168" t="s">
        <v>1184</v>
      </c>
      <c r="N168" t="s">
        <v>2238</v>
      </c>
      <c r="O168" t="s">
        <v>1186</v>
      </c>
      <c r="P168" t="s">
        <v>2239</v>
      </c>
      <c r="Q168" t="s">
        <v>2240</v>
      </c>
    </row>
    <row r="169" spans="1:17" x14ac:dyDescent="0.25">
      <c r="A169" s="14" t="s">
        <v>2193</v>
      </c>
      <c r="B169" s="14" t="s">
        <v>2241</v>
      </c>
      <c r="C169" t="s">
        <v>2230</v>
      </c>
      <c r="D169" t="s">
        <v>2207</v>
      </c>
      <c r="E169" t="s">
        <v>2208</v>
      </c>
      <c r="F169" t="s">
        <v>2231</v>
      </c>
      <c r="G169" t="s">
        <v>2231</v>
      </c>
      <c r="H169" t="s">
        <v>2242</v>
      </c>
      <c r="I169" t="s">
        <v>1629</v>
      </c>
      <c r="M169" t="s">
        <v>1184</v>
      </c>
      <c r="N169" t="s">
        <v>2243</v>
      </c>
      <c r="O169" t="s">
        <v>1186</v>
      </c>
      <c r="P169" t="s">
        <v>2244</v>
      </c>
      <c r="Q169" t="s">
        <v>2245</v>
      </c>
    </row>
    <row r="170" spans="1:17" x14ac:dyDescent="0.25">
      <c r="A170" s="14" t="s">
        <v>2193</v>
      </c>
      <c r="B170" s="14" t="s">
        <v>2246</v>
      </c>
      <c r="C170" t="s">
        <v>2247</v>
      </c>
      <c r="D170" t="s">
        <v>2196</v>
      </c>
      <c r="E170" t="s">
        <v>1204</v>
      </c>
      <c r="F170" t="s">
        <v>2248</v>
      </c>
      <c r="G170" t="s">
        <v>2248</v>
      </c>
      <c r="H170" t="s">
        <v>2082</v>
      </c>
      <c r="I170" t="s">
        <v>1638</v>
      </c>
      <c r="M170" t="s">
        <v>1184</v>
      </c>
      <c r="N170" t="s">
        <v>2249</v>
      </c>
      <c r="O170" t="s">
        <v>1186</v>
      </c>
      <c r="P170" t="s">
        <v>2250</v>
      </c>
      <c r="Q170" t="s">
        <v>2251</v>
      </c>
    </row>
    <row r="171" spans="1:17" x14ac:dyDescent="0.25">
      <c r="A171" s="14" t="s">
        <v>2193</v>
      </c>
      <c r="B171" s="14" t="s">
        <v>2252</v>
      </c>
      <c r="C171" t="s">
        <v>2247</v>
      </c>
      <c r="D171" t="s">
        <v>1838</v>
      </c>
      <c r="E171" t="s">
        <v>2</v>
      </c>
      <c r="F171" t="s">
        <v>2248</v>
      </c>
      <c r="G171" t="s">
        <v>2248</v>
      </c>
      <c r="H171" t="s">
        <v>2253</v>
      </c>
      <c r="I171" t="s">
        <v>1638</v>
      </c>
      <c r="M171" t="s">
        <v>1184</v>
      </c>
      <c r="N171" t="s">
        <v>1932</v>
      </c>
      <c r="O171" t="s">
        <v>1186</v>
      </c>
      <c r="P171" t="s">
        <v>2254</v>
      </c>
      <c r="Q171" t="s">
        <v>2255</v>
      </c>
    </row>
    <row r="172" spans="1:17" x14ac:dyDescent="0.25">
      <c r="A172" s="14" t="s">
        <v>2193</v>
      </c>
      <c r="B172" s="14" t="s">
        <v>2256</v>
      </c>
      <c r="C172" t="s">
        <v>2247</v>
      </c>
      <c r="D172" t="s">
        <v>2207</v>
      </c>
      <c r="E172" t="s">
        <v>2208</v>
      </c>
      <c r="F172" t="s">
        <v>2248</v>
      </c>
      <c r="G172" t="s">
        <v>2248</v>
      </c>
      <c r="H172" t="s">
        <v>2257</v>
      </c>
      <c r="I172" t="s">
        <v>1638</v>
      </c>
      <c r="M172" t="s">
        <v>1184</v>
      </c>
      <c r="N172" t="s">
        <v>2258</v>
      </c>
      <c r="O172" t="s">
        <v>1186</v>
      </c>
      <c r="P172" t="s">
        <v>2259</v>
      </c>
      <c r="Q172" t="s">
        <v>2260</v>
      </c>
    </row>
    <row r="173" spans="1:17" x14ac:dyDescent="0.25">
      <c r="A173" s="14" t="s">
        <v>2193</v>
      </c>
      <c r="B173" s="14" t="s">
        <v>2261</v>
      </c>
      <c r="C173" t="s">
        <v>2247</v>
      </c>
      <c r="D173" t="s">
        <v>2262</v>
      </c>
      <c r="E173" t="s">
        <v>9</v>
      </c>
      <c r="F173" t="s">
        <v>2263</v>
      </c>
      <c r="G173" t="s">
        <v>2263</v>
      </c>
      <c r="H173" t="s">
        <v>2264</v>
      </c>
      <c r="I173" t="s">
        <v>1638</v>
      </c>
      <c r="M173" t="s">
        <v>1184</v>
      </c>
      <c r="N173" t="s">
        <v>2265</v>
      </c>
      <c r="O173" t="s">
        <v>1186</v>
      </c>
      <c r="P173" t="s">
        <v>2266</v>
      </c>
      <c r="Q173" t="s">
        <v>2267</v>
      </c>
    </row>
    <row r="174" spans="1:17" x14ac:dyDescent="0.25">
      <c r="A174" s="14" t="s">
        <v>2193</v>
      </c>
      <c r="B174" s="14" t="s">
        <v>2268</v>
      </c>
      <c r="C174" t="s">
        <v>2269</v>
      </c>
      <c r="D174" t="s">
        <v>2196</v>
      </c>
      <c r="E174" t="s">
        <v>1204</v>
      </c>
      <c r="F174" t="s">
        <v>2270</v>
      </c>
      <c r="G174" t="s">
        <v>2270</v>
      </c>
      <c r="H174" t="s">
        <v>2271</v>
      </c>
      <c r="I174" t="s">
        <v>1646</v>
      </c>
      <c r="M174" t="s">
        <v>1184</v>
      </c>
      <c r="N174" t="s">
        <v>2272</v>
      </c>
      <c r="O174" t="s">
        <v>1186</v>
      </c>
      <c r="P174" t="s">
        <v>2098</v>
      </c>
      <c r="Q174" t="s">
        <v>2273</v>
      </c>
    </row>
    <row r="175" spans="1:17" x14ac:dyDescent="0.25">
      <c r="A175" s="14" t="s">
        <v>2193</v>
      </c>
      <c r="B175" s="14" t="s">
        <v>2274</v>
      </c>
      <c r="C175" t="s">
        <v>2269</v>
      </c>
      <c r="D175" t="s">
        <v>1838</v>
      </c>
      <c r="E175" t="s">
        <v>2</v>
      </c>
      <c r="F175" t="s">
        <v>2270</v>
      </c>
      <c r="G175" t="s">
        <v>2270</v>
      </c>
      <c r="H175" t="s">
        <v>2275</v>
      </c>
      <c r="I175" t="s">
        <v>1646</v>
      </c>
      <c r="M175" t="s">
        <v>1184</v>
      </c>
      <c r="N175" t="s">
        <v>2276</v>
      </c>
      <c r="O175" t="s">
        <v>1186</v>
      </c>
      <c r="P175" t="s">
        <v>2277</v>
      </c>
      <c r="Q175" t="s">
        <v>2278</v>
      </c>
    </row>
    <row r="176" spans="1:17" x14ac:dyDescent="0.25">
      <c r="A176" s="14" t="s">
        <v>2193</v>
      </c>
      <c r="B176" s="14" t="s">
        <v>2279</v>
      </c>
      <c r="C176" t="s">
        <v>2269</v>
      </c>
      <c r="D176" t="s">
        <v>2207</v>
      </c>
      <c r="E176" t="s">
        <v>2208</v>
      </c>
      <c r="F176" t="s">
        <v>2270</v>
      </c>
      <c r="G176" t="s">
        <v>2270</v>
      </c>
      <c r="H176" t="s">
        <v>2280</v>
      </c>
      <c r="I176" t="s">
        <v>1646</v>
      </c>
      <c r="M176" t="s">
        <v>1184</v>
      </c>
      <c r="N176" t="s">
        <v>2281</v>
      </c>
      <c r="O176" t="s">
        <v>1186</v>
      </c>
      <c r="P176" t="s">
        <v>1737</v>
      </c>
      <c r="Q176" t="s">
        <v>2282</v>
      </c>
    </row>
    <row r="177" spans="1:17" x14ac:dyDescent="0.25">
      <c r="A177" s="14" t="s">
        <v>2193</v>
      </c>
      <c r="B177" s="14" t="s">
        <v>2283</v>
      </c>
      <c r="C177" t="s">
        <v>2284</v>
      </c>
      <c r="D177" t="s">
        <v>2196</v>
      </c>
      <c r="E177" t="s">
        <v>1204</v>
      </c>
      <c r="F177" t="s">
        <v>2285</v>
      </c>
      <c r="G177" t="s">
        <v>2285</v>
      </c>
      <c r="H177" t="s">
        <v>2286</v>
      </c>
      <c r="I177" t="s">
        <v>1664</v>
      </c>
      <c r="M177" t="s">
        <v>1184</v>
      </c>
      <c r="N177" t="s">
        <v>2287</v>
      </c>
      <c r="O177" t="s">
        <v>1186</v>
      </c>
      <c r="P177" t="s">
        <v>1701</v>
      </c>
      <c r="Q177" t="s">
        <v>2288</v>
      </c>
    </row>
    <row r="178" spans="1:17" x14ac:dyDescent="0.25">
      <c r="A178" s="14" t="s">
        <v>2193</v>
      </c>
      <c r="B178" s="14" t="s">
        <v>2289</v>
      </c>
      <c r="C178" t="s">
        <v>2284</v>
      </c>
      <c r="D178" t="s">
        <v>1838</v>
      </c>
      <c r="E178" t="s">
        <v>2</v>
      </c>
      <c r="F178" t="s">
        <v>2285</v>
      </c>
      <c r="G178" t="s">
        <v>2285</v>
      </c>
      <c r="H178" t="s">
        <v>2290</v>
      </c>
      <c r="I178" t="s">
        <v>1664</v>
      </c>
      <c r="M178" t="s">
        <v>1184</v>
      </c>
      <c r="N178" t="s">
        <v>2291</v>
      </c>
      <c r="O178" t="s">
        <v>1186</v>
      </c>
      <c r="P178" t="s">
        <v>2292</v>
      </c>
      <c r="Q178" t="s">
        <v>2293</v>
      </c>
    </row>
    <row r="179" spans="1:17" x14ac:dyDescent="0.25">
      <c r="A179" s="14" t="s">
        <v>2193</v>
      </c>
      <c r="B179" s="14" t="s">
        <v>2294</v>
      </c>
      <c r="C179" t="s">
        <v>2284</v>
      </c>
      <c r="D179" t="s">
        <v>2207</v>
      </c>
      <c r="E179" t="s">
        <v>2208</v>
      </c>
      <c r="F179" t="s">
        <v>2285</v>
      </c>
      <c r="G179" t="s">
        <v>2285</v>
      </c>
      <c r="H179" t="s">
        <v>2295</v>
      </c>
      <c r="I179" t="s">
        <v>1664</v>
      </c>
      <c r="M179" t="s">
        <v>1184</v>
      </c>
      <c r="N179" t="s">
        <v>2296</v>
      </c>
      <c r="O179" t="s">
        <v>1186</v>
      </c>
      <c r="P179" t="s">
        <v>2297</v>
      </c>
      <c r="Q179" t="s">
        <v>2298</v>
      </c>
    </row>
    <row r="180" spans="1:17" x14ac:dyDescent="0.25">
      <c r="A180" s="14" t="s">
        <v>2193</v>
      </c>
      <c r="B180" s="14" t="s">
        <v>2299</v>
      </c>
      <c r="C180" t="s">
        <v>2300</v>
      </c>
      <c r="D180" t="s">
        <v>2301</v>
      </c>
      <c r="E180" t="s">
        <v>1204</v>
      </c>
      <c r="F180" t="s">
        <v>2302</v>
      </c>
      <c r="G180" t="s">
        <v>2302</v>
      </c>
      <c r="H180" t="s">
        <v>2303</v>
      </c>
      <c r="I180" t="s">
        <v>1682</v>
      </c>
      <c r="M180" t="s">
        <v>1184</v>
      </c>
      <c r="N180" t="s">
        <v>2304</v>
      </c>
      <c r="O180" t="s">
        <v>1186</v>
      </c>
      <c r="P180" t="s">
        <v>2002</v>
      </c>
      <c r="Q180" t="s">
        <v>2305</v>
      </c>
    </row>
    <row r="181" spans="1:17" x14ac:dyDescent="0.25">
      <c r="A181" s="14" t="s">
        <v>2193</v>
      </c>
      <c r="B181" s="14" t="s">
        <v>2306</v>
      </c>
      <c r="C181" t="s">
        <v>2300</v>
      </c>
      <c r="D181" t="s">
        <v>1635</v>
      </c>
      <c r="E181" t="s">
        <v>2</v>
      </c>
      <c r="F181" t="s">
        <v>2302</v>
      </c>
      <c r="G181" t="s">
        <v>2302</v>
      </c>
      <c r="H181" t="s">
        <v>2307</v>
      </c>
      <c r="I181" t="s">
        <v>1682</v>
      </c>
      <c r="M181" t="s">
        <v>1184</v>
      </c>
      <c r="N181" t="s">
        <v>2308</v>
      </c>
      <c r="O181" t="s">
        <v>1186</v>
      </c>
      <c r="P181" t="s">
        <v>2309</v>
      </c>
      <c r="Q181" t="s">
        <v>2310</v>
      </c>
    </row>
    <row r="182" spans="1:17" x14ac:dyDescent="0.25">
      <c r="A182" s="14" t="s">
        <v>2193</v>
      </c>
      <c r="B182" s="14" t="s">
        <v>2311</v>
      </c>
      <c r="C182" t="s">
        <v>2312</v>
      </c>
      <c r="D182" t="s">
        <v>2301</v>
      </c>
      <c r="E182" t="s">
        <v>1204</v>
      </c>
      <c r="F182" t="s">
        <v>1311</v>
      </c>
      <c r="G182" t="s">
        <v>1311</v>
      </c>
      <c r="H182" t="s">
        <v>1851</v>
      </c>
      <c r="I182" t="s">
        <v>1748</v>
      </c>
      <c r="M182" t="s">
        <v>1184</v>
      </c>
      <c r="N182" t="s">
        <v>2313</v>
      </c>
      <c r="O182" t="s">
        <v>1186</v>
      </c>
      <c r="P182" t="s">
        <v>2314</v>
      </c>
      <c r="Q182" t="s">
        <v>2315</v>
      </c>
    </row>
    <row r="183" spans="1:17" x14ac:dyDescent="0.25">
      <c r="A183" s="14" t="s">
        <v>2193</v>
      </c>
      <c r="B183" s="14" t="s">
        <v>2316</v>
      </c>
      <c r="C183" t="s">
        <v>2312</v>
      </c>
      <c r="D183" t="s">
        <v>2317</v>
      </c>
      <c r="E183" t="s">
        <v>2208</v>
      </c>
      <c r="F183" t="s">
        <v>1311</v>
      </c>
      <c r="G183" t="s">
        <v>1311</v>
      </c>
      <c r="H183" t="s">
        <v>1813</v>
      </c>
      <c r="I183" t="s">
        <v>1748</v>
      </c>
      <c r="M183" t="s">
        <v>1184</v>
      </c>
      <c r="N183" t="s">
        <v>2318</v>
      </c>
      <c r="O183" t="s">
        <v>1186</v>
      </c>
      <c r="P183" t="s">
        <v>2319</v>
      </c>
      <c r="Q183" t="s">
        <v>2320</v>
      </c>
    </row>
    <row r="184" spans="1:17" x14ac:dyDescent="0.25">
      <c r="A184" s="14" t="s">
        <v>2193</v>
      </c>
      <c r="B184" s="14" t="s">
        <v>2321</v>
      </c>
      <c r="C184" t="s">
        <v>2312</v>
      </c>
      <c r="D184" t="s">
        <v>1635</v>
      </c>
      <c r="E184" t="s">
        <v>2</v>
      </c>
      <c r="F184" t="s">
        <v>1311</v>
      </c>
      <c r="G184" t="s">
        <v>1311</v>
      </c>
      <c r="H184" t="s">
        <v>2322</v>
      </c>
      <c r="I184" t="s">
        <v>1748</v>
      </c>
      <c r="M184" t="s">
        <v>1184</v>
      </c>
      <c r="N184" t="s">
        <v>2323</v>
      </c>
      <c r="O184" t="s">
        <v>1186</v>
      </c>
      <c r="P184" t="s">
        <v>2324</v>
      </c>
      <c r="Q184" t="s">
        <v>2325</v>
      </c>
    </row>
    <row r="185" spans="1:17" x14ac:dyDescent="0.25">
      <c r="A185" s="14" t="s">
        <v>2193</v>
      </c>
      <c r="B185" s="14" t="s">
        <v>2326</v>
      </c>
      <c r="C185" t="s">
        <v>2327</v>
      </c>
      <c r="D185" t="s">
        <v>2301</v>
      </c>
      <c r="E185" t="s">
        <v>1204</v>
      </c>
      <c r="F185" t="s">
        <v>2263</v>
      </c>
      <c r="G185" t="s">
        <v>2263</v>
      </c>
      <c r="H185" t="s">
        <v>2328</v>
      </c>
      <c r="I185" t="s">
        <v>1766</v>
      </c>
      <c r="M185" t="s">
        <v>1184</v>
      </c>
      <c r="N185" t="s">
        <v>2329</v>
      </c>
      <c r="O185" t="s">
        <v>1186</v>
      </c>
      <c r="P185" t="s">
        <v>2330</v>
      </c>
      <c r="Q185" t="s">
        <v>2331</v>
      </c>
    </row>
    <row r="186" spans="1:17" x14ac:dyDescent="0.25">
      <c r="A186" s="14" t="s">
        <v>2193</v>
      </c>
      <c r="B186" s="14" t="s">
        <v>2332</v>
      </c>
      <c r="C186" t="s">
        <v>2327</v>
      </c>
      <c r="D186" t="s">
        <v>2317</v>
      </c>
      <c r="E186" t="s">
        <v>2208</v>
      </c>
      <c r="F186" t="s">
        <v>2248</v>
      </c>
      <c r="G186" t="s">
        <v>2248</v>
      </c>
      <c r="H186" t="s">
        <v>2333</v>
      </c>
      <c r="I186" t="s">
        <v>1766</v>
      </c>
      <c r="M186" t="s">
        <v>1184</v>
      </c>
      <c r="N186" t="s">
        <v>2334</v>
      </c>
      <c r="O186" t="s">
        <v>1186</v>
      </c>
      <c r="P186" t="s">
        <v>2335</v>
      </c>
      <c r="Q186" t="s">
        <v>2336</v>
      </c>
    </row>
    <row r="187" spans="1:17" x14ac:dyDescent="0.25">
      <c r="A187" s="14" t="s">
        <v>2193</v>
      </c>
      <c r="B187" s="14" t="s">
        <v>2337</v>
      </c>
      <c r="C187" t="s">
        <v>2327</v>
      </c>
      <c r="D187" t="s">
        <v>1635</v>
      </c>
      <c r="E187" t="s">
        <v>2</v>
      </c>
      <c r="F187" t="s">
        <v>2248</v>
      </c>
      <c r="G187" t="s">
        <v>2248</v>
      </c>
      <c r="H187" t="s">
        <v>2338</v>
      </c>
      <c r="I187" t="s">
        <v>1766</v>
      </c>
      <c r="M187" t="s">
        <v>1184</v>
      </c>
      <c r="N187" t="s">
        <v>2339</v>
      </c>
      <c r="O187" t="s">
        <v>1186</v>
      </c>
      <c r="P187" t="s">
        <v>2340</v>
      </c>
      <c r="Q187" t="s">
        <v>2341</v>
      </c>
    </row>
    <row r="188" spans="1:17" x14ac:dyDescent="0.25">
      <c r="A188" s="14" t="s">
        <v>2193</v>
      </c>
      <c r="B188" s="14" t="s">
        <v>2342</v>
      </c>
      <c r="C188" t="s">
        <v>2343</v>
      </c>
      <c r="D188" t="s">
        <v>2301</v>
      </c>
      <c r="E188" t="s">
        <v>1204</v>
      </c>
      <c r="F188" t="s">
        <v>2344</v>
      </c>
      <c r="G188" t="s">
        <v>2344</v>
      </c>
      <c r="H188" t="s">
        <v>2345</v>
      </c>
      <c r="I188" t="s">
        <v>1804</v>
      </c>
      <c r="M188" t="s">
        <v>1184</v>
      </c>
      <c r="N188" t="s">
        <v>2346</v>
      </c>
      <c r="O188" t="s">
        <v>1186</v>
      </c>
      <c r="P188" t="s">
        <v>2347</v>
      </c>
      <c r="Q188" t="s">
        <v>2348</v>
      </c>
    </row>
    <row r="189" spans="1:17" x14ac:dyDescent="0.25">
      <c r="A189" s="14" t="s">
        <v>2193</v>
      </c>
      <c r="B189" s="14" t="s">
        <v>2349</v>
      </c>
      <c r="C189" t="s">
        <v>2343</v>
      </c>
      <c r="D189" t="s">
        <v>2317</v>
      </c>
      <c r="E189" t="s">
        <v>2208</v>
      </c>
      <c r="F189" t="s">
        <v>2344</v>
      </c>
      <c r="G189" t="s">
        <v>2344</v>
      </c>
      <c r="H189" t="s">
        <v>2350</v>
      </c>
      <c r="I189" t="s">
        <v>1804</v>
      </c>
      <c r="M189" t="s">
        <v>1184</v>
      </c>
      <c r="N189" t="s">
        <v>2351</v>
      </c>
      <c r="O189" t="s">
        <v>1186</v>
      </c>
      <c r="P189" t="s">
        <v>2352</v>
      </c>
      <c r="Q189" t="s">
        <v>2353</v>
      </c>
    </row>
    <row r="190" spans="1:17" x14ac:dyDescent="0.25">
      <c r="A190" s="14" t="s">
        <v>2193</v>
      </c>
      <c r="B190" s="14" t="s">
        <v>2354</v>
      </c>
      <c r="C190" t="s">
        <v>2343</v>
      </c>
      <c r="D190" t="s">
        <v>1635</v>
      </c>
      <c r="E190" t="s">
        <v>2</v>
      </c>
      <c r="F190" t="s">
        <v>2344</v>
      </c>
      <c r="G190" t="s">
        <v>2344</v>
      </c>
      <c r="H190" t="s">
        <v>2355</v>
      </c>
      <c r="I190" t="s">
        <v>1804</v>
      </c>
      <c r="M190" t="s">
        <v>1184</v>
      </c>
      <c r="N190" t="s">
        <v>2356</v>
      </c>
      <c r="O190" t="s">
        <v>1186</v>
      </c>
      <c r="P190" t="s">
        <v>2347</v>
      </c>
      <c r="Q190" t="s">
        <v>2357</v>
      </c>
    </row>
    <row r="191" spans="1:17" x14ac:dyDescent="0.25">
      <c r="A191" s="14" t="s">
        <v>2193</v>
      </c>
      <c r="B191" s="14" t="s">
        <v>2358</v>
      </c>
      <c r="C191" t="s">
        <v>2359</v>
      </c>
      <c r="D191" t="s">
        <v>2301</v>
      </c>
      <c r="E191" t="s">
        <v>1204</v>
      </c>
      <c r="F191" t="s">
        <v>1270</v>
      </c>
      <c r="G191" t="s">
        <v>1270</v>
      </c>
      <c r="H191" t="s">
        <v>2360</v>
      </c>
      <c r="I191" t="s">
        <v>1794</v>
      </c>
      <c r="M191" t="s">
        <v>1184</v>
      </c>
      <c r="N191" t="s">
        <v>2361</v>
      </c>
      <c r="O191" t="s">
        <v>1186</v>
      </c>
      <c r="P191" t="s">
        <v>2362</v>
      </c>
      <c r="Q191" t="s">
        <v>2363</v>
      </c>
    </row>
    <row r="192" spans="1:17" x14ac:dyDescent="0.25">
      <c r="A192" s="14" t="s">
        <v>2193</v>
      </c>
      <c r="B192" s="14" t="s">
        <v>2364</v>
      </c>
      <c r="C192" t="s">
        <v>2359</v>
      </c>
      <c r="D192" t="s">
        <v>2317</v>
      </c>
      <c r="E192" t="s">
        <v>2208</v>
      </c>
      <c r="F192" t="s">
        <v>1270</v>
      </c>
      <c r="G192" t="s">
        <v>1270</v>
      </c>
      <c r="H192" t="s">
        <v>2365</v>
      </c>
      <c r="I192" t="s">
        <v>1794</v>
      </c>
      <c r="M192" t="s">
        <v>1184</v>
      </c>
      <c r="N192" t="s">
        <v>2366</v>
      </c>
      <c r="O192" t="s">
        <v>1186</v>
      </c>
      <c r="P192" t="s">
        <v>2367</v>
      </c>
      <c r="Q192" t="s">
        <v>2368</v>
      </c>
    </row>
    <row r="193" spans="1:17" x14ac:dyDescent="0.25">
      <c r="A193" s="14" t="s">
        <v>2193</v>
      </c>
      <c r="B193" s="14" t="s">
        <v>2369</v>
      </c>
      <c r="C193" t="s">
        <v>2359</v>
      </c>
      <c r="D193" t="s">
        <v>1635</v>
      </c>
      <c r="E193" t="s">
        <v>2</v>
      </c>
      <c r="F193" t="s">
        <v>1270</v>
      </c>
      <c r="G193" t="s">
        <v>1270</v>
      </c>
      <c r="H193" t="s">
        <v>2370</v>
      </c>
      <c r="I193" t="s">
        <v>1794</v>
      </c>
      <c r="M193" t="s">
        <v>1184</v>
      </c>
      <c r="N193" t="s">
        <v>2371</v>
      </c>
      <c r="O193" t="s">
        <v>1186</v>
      </c>
      <c r="P193" t="s">
        <v>2372</v>
      </c>
      <c r="Q193" t="s">
        <v>2373</v>
      </c>
    </row>
    <row r="194" spans="1:17" x14ac:dyDescent="0.25">
      <c r="A194" s="14" t="s">
        <v>2193</v>
      </c>
      <c r="B194" s="14" t="s">
        <v>2374</v>
      </c>
      <c r="C194" t="s">
        <v>2375</v>
      </c>
      <c r="D194" t="s">
        <v>2376</v>
      </c>
      <c r="E194" t="s">
        <v>2</v>
      </c>
      <c r="F194" t="s">
        <v>2377</v>
      </c>
      <c r="G194" t="s">
        <v>2377</v>
      </c>
      <c r="H194" t="s">
        <v>2378</v>
      </c>
      <c r="I194" t="s">
        <v>2379</v>
      </c>
      <c r="M194" t="s">
        <v>1184</v>
      </c>
      <c r="N194" t="s">
        <v>2380</v>
      </c>
      <c r="O194" t="s">
        <v>1186</v>
      </c>
      <c r="P194" t="s">
        <v>2381</v>
      </c>
      <c r="Q194" t="s">
        <v>2382</v>
      </c>
    </row>
    <row r="195" spans="1:17" x14ac:dyDescent="0.25">
      <c r="A195" s="14" t="s">
        <v>2193</v>
      </c>
      <c r="B195" s="14" t="s">
        <v>2383</v>
      </c>
      <c r="C195" t="s">
        <v>2375</v>
      </c>
      <c r="D195" t="s">
        <v>2384</v>
      </c>
      <c r="E195" t="s">
        <v>9</v>
      </c>
      <c r="F195" t="s">
        <v>2377</v>
      </c>
      <c r="G195" t="s">
        <v>2377</v>
      </c>
      <c r="H195" t="s">
        <v>2385</v>
      </c>
      <c r="I195" t="s">
        <v>2379</v>
      </c>
      <c r="M195" t="s">
        <v>1184</v>
      </c>
      <c r="N195" t="s">
        <v>2386</v>
      </c>
      <c r="O195" t="s">
        <v>1186</v>
      </c>
      <c r="P195" t="s">
        <v>2387</v>
      </c>
      <c r="Q195" t="s">
        <v>2388</v>
      </c>
    </row>
    <row r="196" spans="1:17" x14ac:dyDescent="0.25">
      <c r="A196" s="14" t="s">
        <v>2193</v>
      </c>
      <c r="B196" s="14" t="s">
        <v>2389</v>
      </c>
      <c r="C196" t="s">
        <v>2390</v>
      </c>
      <c r="D196" t="s">
        <v>2384</v>
      </c>
      <c r="E196" t="s">
        <v>9</v>
      </c>
      <c r="F196" t="s">
        <v>2391</v>
      </c>
      <c r="G196" t="s">
        <v>2391</v>
      </c>
      <c r="H196" t="s">
        <v>2392</v>
      </c>
      <c r="I196" t="s">
        <v>1254</v>
      </c>
      <c r="J196" t="s">
        <v>1205</v>
      </c>
      <c r="K196" t="s">
        <v>1205</v>
      </c>
      <c r="L196" t="s">
        <v>1205</v>
      </c>
      <c r="M196" t="s">
        <v>1184</v>
      </c>
      <c r="N196" t="s">
        <v>2393</v>
      </c>
      <c r="O196" t="s">
        <v>1186</v>
      </c>
      <c r="P196" t="s">
        <v>2394</v>
      </c>
      <c r="Q196" t="s">
        <v>2395</v>
      </c>
    </row>
    <row r="197" spans="1:17" x14ac:dyDescent="0.25">
      <c r="A197" s="14" t="s">
        <v>2193</v>
      </c>
      <c r="B197" s="14" t="s">
        <v>2396</v>
      </c>
      <c r="C197" t="s">
        <v>2397</v>
      </c>
      <c r="D197" t="s">
        <v>2376</v>
      </c>
      <c r="E197" t="s">
        <v>2</v>
      </c>
      <c r="F197" t="s">
        <v>2398</v>
      </c>
      <c r="G197" t="s">
        <v>2398</v>
      </c>
      <c r="H197" t="s">
        <v>2399</v>
      </c>
      <c r="I197" t="s">
        <v>1247</v>
      </c>
      <c r="J197" t="s">
        <v>1205</v>
      </c>
      <c r="K197" t="s">
        <v>1205</v>
      </c>
      <c r="L197" t="s">
        <v>1205</v>
      </c>
      <c r="M197" t="s">
        <v>1184</v>
      </c>
      <c r="N197" t="s">
        <v>2400</v>
      </c>
      <c r="O197" t="s">
        <v>1186</v>
      </c>
      <c r="P197" t="s">
        <v>2401</v>
      </c>
      <c r="Q197" t="s">
        <v>2402</v>
      </c>
    </row>
    <row r="198" spans="1:17" x14ac:dyDescent="0.25">
      <c r="A198" s="14" t="s">
        <v>2193</v>
      </c>
      <c r="B198" s="14" t="s">
        <v>2403</v>
      </c>
      <c r="C198" t="s">
        <v>2404</v>
      </c>
      <c r="D198" t="s">
        <v>2376</v>
      </c>
      <c r="E198" t="s">
        <v>2</v>
      </c>
      <c r="F198" t="s">
        <v>1661</v>
      </c>
      <c r="G198" t="s">
        <v>1661</v>
      </c>
      <c r="H198" t="s">
        <v>2405</v>
      </c>
      <c r="I198" t="s">
        <v>2406</v>
      </c>
      <c r="M198" t="s">
        <v>1184</v>
      </c>
      <c r="N198" t="s">
        <v>2407</v>
      </c>
      <c r="O198" t="s">
        <v>1186</v>
      </c>
      <c r="P198" t="s">
        <v>2408</v>
      </c>
      <c r="Q198" t="s">
        <v>2409</v>
      </c>
    </row>
    <row r="199" spans="1:17" x14ac:dyDescent="0.25">
      <c r="A199" s="14" t="s">
        <v>2193</v>
      </c>
      <c r="B199" s="14" t="s">
        <v>2410</v>
      </c>
      <c r="C199" t="s">
        <v>2404</v>
      </c>
      <c r="D199" t="s">
        <v>2384</v>
      </c>
      <c r="E199" t="s">
        <v>9</v>
      </c>
      <c r="F199" t="s">
        <v>1661</v>
      </c>
      <c r="G199" t="s">
        <v>1661</v>
      </c>
      <c r="H199" t="s">
        <v>2411</v>
      </c>
      <c r="I199" t="s">
        <v>2406</v>
      </c>
      <c r="M199" t="s">
        <v>1184</v>
      </c>
      <c r="N199" t="s">
        <v>2412</v>
      </c>
      <c r="O199" t="s">
        <v>1186</v>
      </c>
      <c r="P199" t="s">
        <v>2413</v>
      </c>
      <c r="Q199" t="s">
        <v>2414</v>
      </c>
    </row>
    <row r="200" spans="1:17" x14ac:dyDescent="0.25">
      <c r="A200" s="14" t="s">
        <v>2193</v>
      </c>
      <c r="B200" s="14" t="s">
        <v>2415</v>
      </c>
      <c r="C200" t="s">
        <v>1259</v>
      </c>
      <c r="D200" t="s">
        <v>2384</v>
      </c>
      <c r="E200" t="s">
        <v>9</v>
      </c>
      <c r="F200" t="s">
        <v>1260</v>
      </c>
      <c r="G200" t="s">
        <v>1260</v>
      </c>
      <c r="H200" t="s">
        <v>2416</v>
      </c>
      <c r="I200" t="s">
        <v>1261</v>
      </c>
      <c r="J200" t="s">
        <v>1205</v>
      </c>
      <c r="K200" t="s">
        <v>1205</v>
      </c>
      <c r="L200" t="s">
        <v>1205</v>
      </c>
      <c r="M200" t="s">
        <v>1184</v>
      </c>
      <c r="N200" t="s">
        <v>2417</v>
      </c>
      <c r="O200" t="s">
        <v>1186</v>
      </c>
      <c r="P200" t="s">
        <v>1927</v>
      </c>
      <c r="Q200" t="s">
        <v>2418</v>
      </c>
    </row>
    <row r="201" spans="1:17" x14ac:dyDescent="0.25">
      <c r="A201" s="14" t="s">
        <v>2193</v>
      </c>
      <c r="B201" s="14" t="s">
        <v>2419</v>
      </c>
      <c r="C201" t="s">
        <v>2420</v>
      </c>
      <c r="D201" t="s">
        <v>2384</v>
      </c>
      <c r="E201" t="s">
        <v>9</v>
      </c>
      <c r="F201" t="s">
        <v>2421</v>
      </c>
      <c r="G201" t="s">
        <v>2421</v>
      </c>
      <c r="H201" t="s">
        <v>2422</v>
      </c>
      <c r="I201" t="s">
        <v>2423</v>
      </c>
      <c r="J201" t="s">
        <v>1205</v>
      </c>
      <c r="K201" t="s">
        <v>1205</v>
      </c>
      <c r="L201" t="s">
        <v>1205</v>
      </c>
      <c r="M201" t="s">
        <v>1184</v>
      </c>
      <c r="N201" t="s">
        <v>2424</v>
      </c>
      <c r="O201" t="s">
        <v>1186</v>
      </c>
      <c r="P201" t="s">
        <v>2425</v>
      </c>
      <c r="Q201" t="s">
        <v>2426</v>
      </c>
    </row>
    <row r="202" spans="1:17" x14ac:dyDescent="0.25">
      <c r="A202" s="14" t="s">
        <v>2193</v>
      </c>
      <c r="B202" s="14" t="s">
        <v>2427</v>
      </c>
      <c r="C202" t="s">
        <v>2428</v>
      </c>
      <c r="D202" t="s">
        <v>2376</v>
      </c>
      <c r="E202" t="s">
        <v>2</v>
      </c>
      <c r="F202" t="s">
        <v>2429</v>
      </c>
      <c r="G202" t="s">
        <v>2429</v>
      </c>
      <c r="H202" t="s">
        <v>2430</v>
      </c>
      <c r="I202" t="s">
        <v>1268</v>
      </c>
      <c r="M202" t="s">
        <v>1184</v>
      </c>
      <c r="N202" t="s">
        <v>2431</v>
      </c>
      <c r="O202" t="s">
        <v>1186</v>
      </c>
      <c r="P202" t="s">
        <v>2432</v>
      </c>
      <c r="Q202" t="s">
        <v>2433</v>
      </c>
    </row>
    <row r="203" spans="1:17" x14ac:dyDescent="0.25">
      <c r="A203" s="14" t="s">
        <v>2193</v>
      </c>
      <c r="B203" s="14" t="s">
        <v>2434</v>
      </c>
      <c r="C203" t="s">
        <v>2428</v>
      </c>
      <c r="D203" t="s">
        <v>2384</v>
      </c>
      <c r="E203" t="s">
        <v>9</v>
      </c>
      <c r="F203" t="s">
        <v>2429</v>
      </c>
      <c r="G203" t="s">
        <v>2429</v>
      </c>
      <c r="H203" t="s">
        <v>2435</v>
      </c>
      <c r="I203" t="s">
        <v>1268</v>
      </c>
      <c r="M203" t="s">
        <v>1184</v>
      </c>
      <c r="N203" t="s">
        <v>1225</v>
      </c>
      <c r="O203" t="s">
        <v>1186</v>
      </c>
      <c r="P203" t="s">
        <v>2436</v>
      </c>
      <c r="Q203" t="s">
        <v>2437</v>
      </c>
    </row>
    <row r="204" spans="1:17" x14ac:dyDescent="0.25">
      <c r="A204" s="14" t="s">
        <v>2193</v>
      </c>
      <c r="B204" s="14" t="s">
        <v>2438</v>
      </c>
      <c r="C204" t="s">
        <v>2439</v>
      </c>
      <c r="D204" t="s">
        <v>2196</v>
      </c>
      <c r="E204" t="s">
        <v>1204</v>
      </c>
      <c r="F204" t="s">
        <v>2022</v>
      </c>
      <c r="G204" t="s">
        <v>2022</v>
      </c>
      <c r="H204" t="s">
        <v>2440</v>
      </c>
      <c r="I204" t="s">
        <v>1948</v>
      </c>
      <c r="M204" t="s">
        <v>1184</v>
      </c>
      <c r="N204" t="s">
        <v>2441</v>
      </c>
      <c r="O204" t="s">
        <v>1186</v>
      </c>
      <c r="P204" t="s">
        <v>2012</v>
      </c>
      <c r="Q204" t="s">
        <v>2442</v>
      </c>
    </row>
    <row r="205" spans="1:17" x14ac:dyDescent="0.25">
      <c r="A205" s="14" t="s">
        <v>2193</v>
      </c>
      <c r="B205" s="14" t="s">
        <v>2443</v>
      </c>
      <c r="C205" t="s">
        <v>2439</v>
      </c>
      <c r="D205" t="s">
        <v>1838</v>
      </c>
      <c r="E205" t="s">
        <v>2</v>
      </c>
      <c r="F205" t="s">
        <v>2022</v>
      </c>
      <c r="G205" t="s">
        <v>2022</v>
      </c>
      <c r="H205" t="s">
        <v>2444</v>
      </c>
      <c r="I205" t="s">
        <v>1948</v>
      </c>
      <c r="M205" t="s">
        <v>1184</v>
      </c>
      <c r="N205" t="s">
        <v>2445</v>
      </c>
      <c r="O205" t="s">
        <v>1186</v>
      </c>
      <c r="P205" t="s">
        <v>2446</v>
      </c>
      <c r="Q205" t="s">
        <v>2447</v>
      </c>
    </row>
    <row r="206" spans="1:17" x14ac:dyDescent="0.25">
      <c r="A206" s="14" t="s">
        <v>2193</v>
      </c>
      <c r="B206" s="14" t="s">
        <v>2448</v>
      </c>
      <c r="C206" t="s">
        <v>2439</v>
      </c>
      <c r="D206" t="s">
        <v>2207</v>
      </c>
      <c r="E206" t="s">
        <v>2208</v>
      </c>
      <c r="F206" t="s">
        <v>2022</v>
      </c>
      <c r="G206" t="s">
        <v>2022</v>
      </c>
      <c r="H206" t="s">
        <v>2449</v>
      </c>
      <c r="I206" t="s">
        <v>1948</v>
      </c>
      <c r="M206" t="s">
        <v>1184</v>
      </c>
      <c r="N206" t="s">
        <v>1992</v>
      </c>
      <c r="O206" t="s">
        <v>1186</v>
      </c>
      <c r="P206" t="s">
        <v>2450</v>
      </c>
      <c r="Q206" t="s">
        <v>2451</v>
      </c>
    </row>
    <row r="207" spans="1:17" x14ac:dyDescent="0.25">
      <c r="A207" s="14" t="s">
        <v>2193</v>
      </c>
      <c r="B207" s="14" t="s">
        <v>2452</v>
      </c>
      <c r="C207" t="s">
        <v>2439</v>
      </c>
      <c r="D207" t="s">
        <v>2262</v>
      </c>
      <c r="E207" t="s">
        <v>9</v>
      </c>
      <c r="F207" t="s">
        <v>2022</v>
      </c>
      <c r="G207" t="s">
        <v>2022</v>
      </c>
      <c r="H207" t="s">
        <v>2453</v>
      </c>
      <c r="I207" t="s">
        <v>1948</v>
      </c>
      <c r="M207" t="s">
        <v>1184</v>
      </c>
      <c r="N207" t="s">
        <v>1473</v>
      </c>
      <c r="O207" t="s">
        <v>1186</v>
      </c>
      <c r="P207" t="s">
        <v>2454</v>
      </c>
      <c r="Q207" t="s">
        <v>2455</v>
      </c>
    </row>
    <row r="208" spans="1:17" x14ac:dyDescent="0.25">
      <c r="A208" s="14" t="s">
        <v>2193</v>
      </c>
      <c r="B208" s="14" t="s">
        <v>2456</v>
      </c>
      <c r="C208" t="s">
        <v>2457</v>
      </c>
      <c r="D208" t="s">
        <v>2196</v>
      </c>
      <c r="E208" t="s">
        <v>1204</v>
      </c>
      <c r="F208" t="s">
        <v>2458</v>
      </c>
      <c r="G208" t="s">
        <v>2458</v>
      </c>
      <c r="H208" t="s">
        <v>2459</v>
      </c>
      <c r="I208" t="s">
        <v>2004</v>
      </c>
      <c r="M208" t="s">
        <v>1184</v>
      </c>
      <c r="N208" t="s">
        <v>2460</v>
      </c>
      <c r="O208" t="s">
        <v>1186</v>
      </c>
      <c r="P208" t="s">
        <v>2022</v>
      </c>
      <c r="Q208" t="s">
        <v>2461</v>
      </c>
    </row>
    <row r="209" spans="1:18" x14ac:dyDescent="0.25">
      <c r="A209" s="14" t="s">
        <v>2193</v>
      </c>
      <c r="B209" s="14" t="s">
        <v>2462</v>
      </c>
      <c r="C209" t="s">
        <v>2457</v>
      </c>
      <c r="D209" t="s">
        <v>1838</v>
      </c>
      <c r="E209" t="s">
        <v>2</v>
      </c>
      <c r="F209" t="s">
        <v>2458</v>
      </c>
      <c r="G209" t="s">
        <v>2458</v>
      </c>
      <c r="H209" t="s">
        <v>2463</v>
      </c>
      <c r="I209" t="s">
        <v>2004</v>
      </c>
      <c r="M209" t="s">
        <v>1184</v>
      </c>
      <c r="N209" t="s">
        <v>1608</v>
      </c>
      <c r="O209" t="s">
        <v>1186</v>
      </c>
      <c r="P209" t="s">
        <v>2464</v>
      </c>
      <c r="Q209" t="s">
        <v>2465</v>
      </c>
    </row>
    <row r="210" spans="1:18" x14ac:dyDescent="0.25">
      <c r="A210" s="14" t="s">
        <v>2193</v>
      </c>
      <c r="B210" s="14" t="s">
        <v>2466</v>
      </c>
      <c r="C210" t="s">
        <v>2457</v>
      </c>
      <c r="D210" t="s">
        <v>2207</v>
      </c>
      <c r="E210" t="s">
        <v>2208</v>
      </c>
      <c r="F210" t="s">
        <v>2458</v>
      </c>
      <c r="G210" t="s">
        <v>2458</v>
      </c>
      <c r="H210" t="s">
        <v>2467</v>
      </c>
      <c r="I210" t="s">
        <v>2004</v>
      </c>
      <c r="M210" t="s">
        <v>1184</v>
      </c>
      <c r="N210" t="s">
        <v>2468</v>
      </c>
      <c r="O210" t="s">
        <v>1186</v>
      </c>
      <c r="P210" t="s">
        <v>2469</v>
      </c>
      <c r="Q210" t="s">
        <v>2470</v>
      </c>
    </row>
    <row r="211" spans="1:18" x14ac:dyDescent="0.25">
      <c r="A211" s="14" t="s">
        <v>2193</v>
      </c>
      <c r="B211" s="14" t="s">
        <v>2471</v>
      </c>
      <c r="C211" t="s">
        <v>1281</v>
      </c>
      <c r="D211" t="s">
        <v>2196</v>
      </c>
      <c r="E211" t="s">
        <v>1204</v>
      </c>
      <c r="F211" t="s">
        <v>1282</v>
      </c>
      <c r="G211" t="s">
        <v>1282</v>
      </c>
      <c r="H211" t="s">
        <v>2472</v>
      </c>
      <c r="I211" t="s">
        <v>1283</v>
      </c>
      <c r="M211" t="s">
        <v>1184</v>
      </c>
      <c r="N211" t="s">
        <v>2473</v>
      </c>
      <c r="O211" t="s">
        <v>1186</v>
      </c>
      <c r="P211" t="s">
        <v>2474</v>
      </c>
      <c r="Q211" t="s">
        <v>2475</v>
      </c>
    </row>
    <row r="212" spans="1:18" x14ac:dyDescent="0.25">
      <c r="A212" s="14" t="s">
        <v>2193</v>
      </c>
      <c r="B212" s="14" t="s">
        <v>2476</v>
      </c>
      <c r="C212" t="s">
        <v>1281</v>
      </c>
      <c r="D212" t="s">
        <v>1838</v>
      </c>
      <c r="E212" t="s">
        <v>2</v>
      </c>
      <c r="F212" t="s">
        <v>1282</v>
      </c>
      <c r="G212" t="s">
        <v>1282</v>
      </c>
      <c r="H212" t="s">
        <v>2477</v>
      </c>
      <c r="I212" t="s">
        <v>1283</v>
      </c>
      <c r="M212" t="s">
        <v>1184</v>
      </c>
      <c r="N212" t="s">
        <v>2478</v>
      </c>
      <c r="O212" t="s">
        <v>1186</v>
      </c>
      <c r="P212" t="s">
        <v>2479</v>
      </c>
      <c r="Q212" t="s">
        <v>2480</v>
      </c>
    </row>
    <row r="213" spans="1:18" x14ac:dyDescent="0.25">
      <c r="A213" s="14" t="s">
        <v>2193</v>
      </c>
      <c r="B213" s="14" t="s">
        <v>2481</v>
      </c>
      <c r="C213" t="s">
        <v>1281</v>
      </c>
      <c r="D213" t="s">
        <v>2207</v>
      </c>
      <c r="E213" t="s">
        <v>2208</v>
      </c>
      <c r="F213" t="s">
        <v>1282</v>
      </c>
      <c r="G213" t="s">
        <v>1282</v>
      </c>
      <c r="H213" t="s">
        <v>2119</v>
      </c>
      <c r="I213" t="s">
        <v>1283</v>
      </c>
      <c r="M213" t="s">
        <v>1184</v>
      </c>
      <c r="N213" t="s">
        <v>2222</v>
      </c>
      <c r="O213" t="s">
        <v>1186</v>
      </c>
      <c r="P213" t="s">
        <v>1327</v>
      </c>
      <c r="Q213" t="s">
        <v>2482</v>
      </c>
    </row>
    <row r="214" spans="1:18" x14ac:dyDescent="0.25">
      <c r="A214" s="14" t="s">
        <v>2483</v>
      </c>
      <c r="B214" s="14" t="s">
        <v>2484</v>
      </c>
      <c r="C214" t="s">
        <v>2485</v>
      </c>
      <c r="D214" t="s">
        <v>1635</v>
      </c>
      <c r="E214" t="s">
        <v>1204</v>
      </c>
      <c r="F214" t="s">
        <v>2486</v>
      </c>
      <c r="G214" t="s">
        <v>2487</v>
      </c>
      <c r="H214" t="s">
        <v>2488</v>
      </c>
      <c r="I214" t="s">
        <v>2489</v>
      </c>
      <c r="K214" t="s">
        <v>2208</v>
      </c>
      <c r="L214" t="s">
        <v>7</v>
      </c>
      <c r="M214" t="s">
        <v>1184</v>
      </c>
      <c r="N214" t="s">
        <v>2490</v>
      </c>
      <c r="O214" t="s">
        <v>1186</v>
      </c>
      <c r="P214" t="s">
        <v>2491</v>
      </c>
      <c r="Q214" t="s">
        <v>2492</v>
      </c>
      <c r="R214" t="s">
        <v>2493</v>
      </c>
    </row>
    <row r="215" spans="1:18" x14ac:dyDescent="0.25">
      <c r="A215" s="14" t="s">
        <v>2483</v>
      </c>
      <c r="B215" s="14" t="s">
        <v>2494</v>
      </c>
      <c r="C215" t="s">
        <v>2495</v>
      </c>
      <c r="D215" t="s">
        <v>2</v>
      </c>
      <c r="E215" t="s">
        <v>2</v>
      </c>
      <c r="F215" t="s">
        <v>2496</v>
      </c>
      <c r="G215" t="s">
        <v>2497</v>
      </c>
      <c r="H215" t="s">
        <v>2498</v>
      </c>
      <c r="I215" t="s">
        <v>2488</v>
      </c>
      <c r="K215" t="s">
        <v>2499</v>
      </c>
      <c r="L215" t="s">
        <v>6</v>
      </c>
      <c r="M215" t="s">
        <v>1184</v>
      </c>
      <c r="N215" t="s">
        <v>2500</v>
      </c>
      <c r="O215" t="s">
        <v>1186</v>
      </c>
      <c r="P215" t="s">
        <v>2501</v>
      </c>
      <c r="Q215" t="s">
        <v>2502</v>
      </c>
      <c r="R215" t="s">
        <v>2503</v>
      </c>
    </row>
    <row r="216" spans="1:18" x14ac:dyDescent="0.25">
      <c r="A216" s="14" t="s">
        <v>2483</v>
      </c>
      <c r="B216" s="14" t="s">
        <v>2504</v>
      </c>
      <c r="C216" t="s">
        <v>2505</v>
      </c>
      <c r="D216" t="s">
        <v>1838</v>
      </c>
      <c r="E216" t="s">
        <v>2</v>
      </c>
      <c r="F216" t="s">
        <v>2506</v>
      </c>
      <c r="G216" t="s">
        <v>2506</v>
      </c>
      <c r="H216" t="s">
        <v>2507</v>
      </c>
      <c r="I216" t="s">
        <v>2508</v>
      </c>
      <c r="K216" t="s">
        <v>2509</v>
      </c>
      <c r="L216" t="s">
        <v>8</v>
      </c>
      <c r="M216" t="s">
        <v>1184</v>
      </c>
      <c r="N216" t="s">
        <v>2510</v>
      </c>
      <c r="O216" t="s">
        <v>1186</v>
      </c>
      <c r="P216" t="s">
        <v>1738</v>
      </c>
      <c r="Q216" t="s">
        <v>2511</v>
      </c>
      <c r="R216" t="s">
        <v>2512</v>
      </c>
    </row>
    <row r="217" spans="1:18" x14ac:dyDescent="0.25">
      <c r="A217" s="14" t="s">
        <v>2483</v>
      </c>
      <c r="B217" s="14" t="s">
        <v>2513</v>
      </c>
      <c r="C217" t="s">
        <v>2514</v>
      </c>
      <c r="D217" t="s">
        <v>2207</v>
      </c>
      <c r="E217" t="s">
        <v>2</v>
      </c>
      <c r="F217" t="s">
        <v>2515</v>
      </c>
      <c r="G217" t="s">
        <v>2516</v>
      </c>
      <c r="H217" t="s">
        <v>2517</v>
      </c>
      <c r="I217" t="s">
        <v>2166</v>
      </c>
      <c r="K217" t="s">
        <v>2208</v>
      </c>
      <c r="L217" t="s">
        <v>8</v>
      </c>
      <c r="M217" t="s">
        <v>1184</v>
      </c>
      <c r="N217" t="s">
        <v>2518</v>
      </c>
      <c r="O217" t="s">
        <v>1186</v>
      </c>
      <c r="P217" t="s">
        <v>2519</v>
      </c>
      <c r="Q217" t="s">
        <v>2520</v>
      </c>
      <c r="R217" t="s">
        <v>2521</v>
      </c>
    </row>
    <row r="218" spans="1:18" x14ac:dyDescent="0.25">
      <c r="A218" s="14" t="s">
        <v>2483</v>
      </c>
      <c r="B218" s="14" t="s">
        <v>2522</v>
      </c>
      <c r="C218" t="s">
        <v>2523</v>
      </c>
      <c r="D218" t="s">
        <v>2524</v>
      </c>
      <c r="E218" t="s">
        <v>1204</v>
      </c>
      <c r="F218" t="s">
        <v>1355</v>
      </c>
      <c r="G218" t="s">
        <v>2506</v>
      </c>
      <c r="H218" t="s">
        <v>2525</v>
      </c>
      <c r="I218" t="s">
        <v>2526</v>
      </c>
      <c r="K218" t="s">
        <v>1204</v>
      </c>
      <c r="L218" t="s">
        <v>8</v>
      </c>
      <c r="M218" t="s">
        <v>1184</v>
      </c>
      <c r="N218" t="s">
        <v>2527</v>
      </c>
      <c r="O218" t="s">
        <v>1186</v>
      </c>
      <c r="P218" t="s">
        <v>2528</v>
      </c>
      <c r="Q218" t="s">
        <v>2529</v>
      </c>
      <c r="R218" t="s">
        <v>2530</v>
      </c>
    </row>
    <row r="219" spans="1:18" x14ac:dyDescent="0.25">
      <c r="A219" s="14" t="s">
        <v>2483</v>
      </c>
      <c r="B219" s="14" t="s">
        <v>2531</v>
      </c>
      <c r="C219" t="s">
        <v>2532</v>
      </c>
      <c r="D219" t="s">
        <v>2533</v>
      </c>
      <c r="E219" t="s">
        <v>2</v>
      </c>
      <c r="F219" t="s">
        <v>2338</v>
      </c>
      <c r="G219" t="s">
        <v>2534</v>
      </c>
      <c r="H219" t="s">
        <v>2535</v>
      </c>
      <c r="I219" t="s">
        <v>2536</v>
      </c>
      <c r="K219" t="s">
        <v>2537</v>
      </c>
      <c r="L219" t="s">
        <v>8</v>
      </c>
      <c r="M219" t="s">
        <v>1184</v>
      </c>
      <c r="N219" t="s">
        <v>1656</v>
      </c>
      <c r="O219" t="s">
        <v>1186</v>
      </c>
      <c r="P219" t="s">
        <v>2538</v>
      </c>
      <c r="Q219" t="s">
        <v>2539</v>
      </c>
      <c r="R219" t="s">
        <v>2540</v>
      </c>
    </row>
    <row r="220" spans="1:18" x14ac:dyDescent="0.25">
      <c r="A220" s="14" t="s">
        <v>2483</v>
      </c>
      <c r="B220" s="14" t="s">
        <v>2541</v>
      </c>
      <c r="C220" t="s">
        <v>2542</v>
      </c>
      <c r="D220" t="s">
        <v>2543</v>
      </c>
      <c r="E220" t="s">
        <v>1204</v>
      </c>
      <c r="F220" t="s">
        <v>1355</v>
      </c>
      <c r="G220" t="s">
        <v>2506</v>
      </c>
      <c r="H220" t="s">
        <v>2525</v>
      </c>
      <c r="I220" t="s">
        <v>2544</v>
      </c>
      <c r="K220" t="s">
        <v>2545</v>
      </c>
      <c r="L220" t="s">
        <v>7</v>
      </c>
      <c r="M220" t="s">
        <v>1184</v>
      </c>
      <c r="N220" t="s">
        <v>2546</v>
      </c>
      <c r="O220" t="s">
        <v>1186</v>
      </c>
      <c r="P220" t="s">
        <v>2547</v>
      </c>
      <c r="Q220" t="s">
        <v>2548</v>
      </c>
      <c r="R220" t="s">
        <v>2530</v>
      </c>
    </row>
    <row r="221" spans="1:18" x14ac:dyDescent="0.25">
      <c r="A221" s="14" t="s">
        <v>2483</v>
      </c>
      <c r="B221" s="14" t="s">
        <v>2549</v>
      </c>
      <c r="C221" t="s">
        <v>2550</v>
      </c>
      <c r="D221" t="s">
        <v>2207</v>
      </c>
      <c r="E221" t="s">
        <v>2</v>
      </c>
      <c r="F221" t="s">
        <v>2551</v>
      </c>
      <c r="G221" t="s">
        <v>2506</v>
      </c>
      <c r="H221" t="s">
        <v>2507</v>
      </c>
      <c r="I221" t="s">
        <v>2552</v>
      </c>
      <c r="K221" t="s">
        <v>2208</v>
      </c>
      <c r="L221" t="s">
        <v>8</v>
      </c>
      <c r="M221" t="s">
        <v>1184</v>
      </c>
      <c r="N221" t="s">
        <v>2553</v>
      </c>
      <c r="O221" t="s">
        <v>1186</v>
      </c>
      <c r="P221" t="s">
        <v>2554</v>
      </c>
      <c r="Q221" t="s">
        <v>2555</v>
      </c>
      <c r="R221" t="s">
        <v>2512</v>
      </c>
    </row>
    <row r="222" spans="1:18" x14ac:dyDescent="0.25">
      <c r="A222" s="14" t="s">
        <v>2483</v>
      </c>
      <c r="B222" s="14" t="s">
        <v>2556</v>
      </c>
      <c r="C222" t="s">
        <v>1296</v>
      </c>
      <c r="D222" t="s">
        <v>2207</v>
      </c>
      <c r="E222" t="s">
        <v>1204</v>
      </c>
      <c r="F222" t="s">
        <v>2486</v>
      </c>
      <c r="G222" t="s">
        <v>2497</v>
      </c>
      <c r="H222" t="s">
        <v>2557</v>
      </c>
      <c r="I222" t="s">
        <v>2558</v>
      </c>
      <c r="K222" t="s">
        <v>2208</v>
      </c>
      <c r="L222" t="s">
        <v>8</v>
      </c>
      <c r="M222" t="s">
        <v>1184</v>
      </c>
      <c r="N222" t="s">
        <v>2559</v>
      </c>
      <c r="O222" t="s">
        <v>1186</v>
      </c>
      <c r="P222" t="s">
        <v>1232</v>
      </c>
      <c r="Q222" t="s">
        <v>2560</v>
      </c>
      <c r="R222" t="s">
        <v>2561</v>
      </c>
    </row>
    <row r="223" spans="1:18" x14ac:dyDescent="0.25">
      <c r="A223" s="14" t="s">
        <v>2483</v>
      </c>
      <c r="B223" s="14" t="s">
        <v>2562</v>
      </c>
      <c r="C223" t="s">
        <v>2563</v>
      </c>
      <c r="D223" t="s">
        <v>1635</v>
      </c>
      <c r="E223" t="s">
        <v>1204</v>
      </c>
      <c r="F223" t="s">
        <v>2564</v>
      </c>
      <c r="G223" t="s">
        <v>2506</v>
      </c>
      <c r="H223" t="s">
        <v>2525</v>
      </c>
      <c r="I223" t="s">
        <v>2565</v>
      </c>
      <c r="K223" t="s">
        <v>2208</v>
      </c>
      <c r="L223" t="s">
        <v>7</v>
      </c>
      <c r="M223" t="s">
        <v>1184</v>
      </c>
      <c r="N223" t="s">
        <v>2566</v>
      </c>
      <c r="O223" t="s">
        <v>1186</v>
      </c>
      <c r="P223" t="s">
        <v>2567</v>
      </c>
      <c r="Q223" t="s">
        <v>2568</v>
      </c>
      <c r="R223" t="s">
        <v>2530</v>
      </c>
    </row>
    <row r="224" spans="1:18" x14ac:dyDescent="0.25">
      <c r="A224" s="14" t="s">
        <v>2483</v>
      </c>
      <c r="B224" s="14" t="s">
        <v>2569</v>
      </c>
      <c r="C224" t="s">
        <v>2570</v>
      </c>
      <c r="D224" t="s">
        <v>1830</v>
      </c>
      <c r="E224" t="s">
        <v>2</v>
      </c>
      <c r="F224" t="s">
        <v>2571</v>
      </c>
      <c r="G224" t="s">
        <v>2534</v>
      </c>
      <c r="H224" t="s">
        <v>2535</v>
      </c>
      <c r="I224" t="s">
        <v>2572</v>
      </c>
      <c r="K224" t="s">
        <v>2573</v>
      </c>
      <c r="L224" t="s">
        <v>8</v>
      </c>
      <c r="M224" t="s">
        <v>1184</v>
      </c>
      <c r="N224" t="s">
        <v>2446</v>
      </c>
      <c r="O224" t="s">
        <v>1186</v>
      </c>
      <c r="P224" t="s">
        <v>2574</v>
      </c>
      <c r="Q224" t="s">
        <v>2575</v>
      </c>
      <c r="R224" t="s">
        <v>2540</v>
      </c>
    </row>
    <row r="225" spans="1:18" x14ac:dyDescent="0.25">
      <c r="A225" s="14" t="s">
        <v>2483</v>
      </c>
      <c r="B225" s="14" t="s">
        <v>2576</v>
      </c>
      <c r="C225" t="s">
        <v>2577</v>
      </c>
      <c r="D225" t="s">
        <v>1830</v>
      </c>
      <c r="E225" t="s">
        <v>1204</v>
      </c>
      <c r="F225" t="s">
        <v>2248</v>
      </c>
      <c r="G225" t="s">
        <v>2506</v>
      </c>
      <c r="H225" t="s">
        <v>2525</v>
      </c>
      <c r="I225" t="s">
        <v>2578</v>
      </c>
      <c r="K225" t="s">
        <v>2573</v>
      </c>
      <c r="L225" t="s">
        <v>8</v>
      </c>
      <c r="M225" t="s">
        <v>1184</v>
      </c>
      <c r="N225" t="s">
        <v>2579</v>
      </c>
      <c r="O225" t="s">
        <v>1186</v>
      </c>
      <c r="P225" t="s">
        <v>2527</v>
      </c>
      <c r="Q225" t="s">
        <v>2580</v>
      </c>
      <c r="R225" t="s">
        <v>2530</v>
      </c>
    </row>
    <row r="226" spans="1:18" x14ac:dyDescent="0.25">
      <c r="A226" s="14" t="s">
        <v>2483</v>
      </c>
      <c r="B226" s="14" t="s">
        <v>2581</v>
      </c>
      <c r="C226" t="s">
        <v>2582</v>
      </c>
      <c r="D226" t="s">
        <v>1838</v>
      </c>
      <c r="E226" t="s">
        <v>1204</v>
      </c>
      <c r="F226" t="s">
        <v>2564</v>
      </c>
      <c r="G226" t="s">
        <v>2506</v>
      </c>
      <c r="H226" t="s">
        <v>2525</v>
      </c>
      <c r="I226" t="s">
        <v>2583</v>
      </c>
      <c r="K226" t="s">
        <v>2509</v>
      </c>
      <c r="L226" t="s">
        <v>8</v>
      </c>
      <c r="M226" t="s">
        <v>1184</v>
      </c>
      <c r="N226" t="s">
        <v>2584</v>
      </c>
      <c r="O226" t="s">
        <v>1186</v>
      </c>
      <c r="P226" t="s">
        <v>2585</v>
      </c>
      <c r="Q226" t="s">
        <v>2586</v>
      </c>
      <c r="R226" t="s">
        <v>2530</v>
      </c>
    </row>
    <row r="227" spans="1:18" x14ac:dyDescent="0.25">
      <c r="A227" s="14" t="s">
        <v>2483</v>
      </c>
      <c r="B227" s="14" t="s">
        <v>2587</v>
      </c>
      <c r="C227" t="s">
        <v>1471</v>
      </c>
      <c r="D227" t="s">
        <v>1635</v>
      </c>
      <c r="E227" t="s">
        <v>1204</v>
      </c>
      <c r="F227" t="s">
        <v>2307</v>
      </c>
      <c r="G227" t="s">
        <v>2588</v>
      </c>
      <c r="H227" t="s">
        <v>2589</v>
      </c>
      <c r="I227" t="s">
        <v>2590</v>
      </c>
      <c r="K227" t="s">
        <v>2208</v>
      </c>
      <c r="L227" t="s">
        <v>7</v>
      </c>
      <c r="M227" t="s">
        <v>1184</v>
      </c>
      <c r="N227" t="s">
        <v>2591</v>
      </c>
      <c r="O227" t="s">
        <v>1186</v>
      </c>
      <c r="P227" t="s">
        <v>2592</v>
      </c>
      <c r="Q227" t="s">
        <v>2593</v>
      </c>
      <c r="R227" t="s">
        <v>2594</v>
      </c>
    </row>
    <row r="228" spans="1:18" x14ac:dyDescent="0.25">
      <c r="A228" s="14" t="s">
        <v>2483</v>
      </c>
      <c r="B228" s="14" t="s">
        <v>2595</v>
      </c>
      <c r="C228" t="s">
        <v>2596</v>
      </c>
      <c r="D228" t="s">
        <v>2207</v>
      </c>
      <c r="E228" t="s">
        <v>2</v>
      </c>
      <c r="F228" t="s">
        <v>2597</v>
      </c>
      <c r="G228" t="s">
        <v>2598</v>
      </c>
      <c r="H228" t="s">
        <v>2237</v>
      </c>
      <c r="I228" t="s">
        <v>2599</v>
      </c>
      <c r="K228" t="s">
        <v>2208</v>
      </c>
      <c r="L228" t="s">
        <v>8</v>
      </c>
      <c r="M228" t="s">
        <v>1184</v>
      </c>
      <c r="N228" t="s">
        <v>2167</v>
      </c>
      <c r="O228" t="s">
        <v>1186</v>
      </c>
      <c r="P228" t="s">
        <v>2600</v>
      </c>
      <c r="Q228" t="s">
        <v>2601</v>
      </c>
      <c r="R228" t="s">
        <v>2602</v>
      </c>
    </row>
    <row r="229" spans="1:18" x14ac:dyDescent="0.25">
      <c r="A229" s="14" t="s">
        <v>2483</v>
      </c>
      <c r="B229" s="14" t="s">
        <v>2603</v>
      </c>
      <c r="C229" t="s">
        <v>2604</v>
      </c>
      <c r="D229" t="s">
        <v>2533</v>
      </c>
      <c r="E229" t="s">
        <v>2</v>
      </c>
      <c r="F229" t="s">
        <v>2605</v>
      </c>
      <c r="G229" t="s">
        <v>2598</v>
      </c>
      <c r="H229" t="s">
        <v>2237</v>
      </c>
      <c r="I229" t="s">
        <v>2606</v>
      </c>
      <c r="K229" t="s">
        <v>2537</v>
      </c>
      <c r="L229" t="s">
        <v>8</v>
      </c>
      <c r="M229" t="s">
        <v>1184</v>
      </c>
      <c r="N229" t="s">
        <v>1763</v>
      </c>
      <c r="O229" t="s">
        <v>1186</v>
      </c>
      <c r="P229" t="s">
        <v>2307</v>
      </c>
      <c r="Q229" t="s">
        <v>2607</v>
      </c>
      <c r="R229" t="s">
        <v>2602</v>
      </c>
    </row>
    <row r="230" spans="1:18" x14ac:dyDescent="0.25">
      <c r="A230" s="14" t="s">
        <v>2483</v>
      </c>
      <c r="B230" s="14" t="s">
        <v>2608</v>
      </c>
      <c r="C230" t="s">
        <v>2609</v>
      </c>
      <c r="D230" t="s">
        <v>1830</v>
      </c>
      <c r="E230" t="s">
        <v>1204</v>
      </c>
      <c r="F230" t="s">
        <v>2610</v>
      </c>
      <c r="G230" t="s">
        <v>2497</v>
      </c>
      <c r="H230" t="s">
        <v>2557</v>
      </c>
      <c r="I230" t="s">
        <v>2611</v>
      </c>
      <c r="K230" t="s">
        <v>2573</v>
      </c>
      <c r="L230" t="s">
        <v>8</v>
      </c>
      <c r="M230" t="s">
        <v>1184</v>
      </c>
      <c r="N230" t="s">
        <v>2612</v>
      </c>
      <c r="O230" t="s">
        <v>1186</v>
      </c>
      <c r="P230" t="s">
        <v>2613</v>
      </c>
      <c r="Q230" t="s">
        <v>2614</v>
      </c>
      <c r="R230" t="s">
        <v>2561</v>
      </c>
    </row>
    <row r="231" spans="1:18" x14ac:dyDescent="0.25">
      <c r="A231" s="14" t="s">
        <v>2483</v>
      </c>
      <c r="B231" s="14" t="s">
        <v>2615</v>
      </c>
      <c r="C231" t="s">
        <v>2616</v>
      </c>
      <c r="D231" t="s">
        <v>1830</v>
      </c>
      <c r="E231" t="s">
        <v>2</v>
      </c>
      <c r="F231" t="s">
        <v>2617</v>
      </c>
      <c r="G231" t="s">
        <v>2588</v>
      </c>
      <c r="H231" t="s">
        <v>2618</v>
      </c>
      <c r="I231" t="s">
        <v>2619</v>
      </c>
      <c r="K231" t="s">
        <v>2573</v>
      </c>
      <c r="L231" t="s">
        <v>8</v>
      </c>
      <c r="M231" t="s">
        <v>1184</v>
      </c>
      <c r="N231" t="s">
        <v>2620</v>
      </c>
      <c r="O231" t="s">
        <v>1186</v>
      </c>
      <c r="P231" t="s">
        <v>2621</v>
      </c>
      <c r="Q231" t="s">
        <v>2622</v>
      </c>
      <c r="R231" t="s">
        <v>2623</v>
      </c>
    </row>
    <row r="232" spans="1:18" x14ac:dyDescent="0.25">
      <c r="A232" s="14" t="s">
        <v>2483</v>
      </c>
      <c r="B232" s="14" t="s">
        <v>2624</v>
      </c>
      <c r="C232" t="s">
        <v>2625</v>
      </c>
      <c r="D232" t="s">
        <v>1830</v>
      </c>
      <c r="E232" t="s">
        <v>2</v>
      </c>
      <c r="F232" t="s">
        <v>2626</v>
      </c>
      <c r="G232" t="s">
        <v>2598</v>
      </c>
      <c r="H232" t="s">
        <v>2237</v>
      </c>
      <c r="I232" t="s">
        <v>2627</v>
      </c>
      <c r="K232" t="s">
        <v>2573</v>
      </c>
      <c r="L232" t="s">
        <v>8</v>
      </c>
      <c r="M232" t="s">
        <v>1184</v>
      </c>
      <c r="N232" t="s">
        <v>2628</v>
      </c>
      <c r="O232" t="s">
        <v>1186</v>
      </c>
      <c r="P232" t="s">
        <v>2629</v>
      </c>
      <c r="Q232" t="s">
        <v>2630</v>
      </c>
      <c r="R232" t="s">
        <v>2602</v>
      </c>
    </row>
    <row r="233" spans="1:18" x14ac:dyDescent="0.25">
      <c r="A233" s="14" t="s">
        <v>2483</v>
      </c>
      <c r="B233" s="14" t="s">
        <v>2631</v>
      </c>
      <c r="C233" t="s">
        <v>2632</v>
      </c>
      <c r="D233" t="s">
        <v>1838</v>
      </c>
      <c r="E233" t="s">
        <v>2</v>
      </c>
      <c r="F233" t="s">
        <v>2598</v>
      </c>
      <c r="G233" t="s">
        <v>2598</v>
      </c>
      <c r="H233" t="s">
        <v>2237</v>
      </c>
      <c r="I233" t="s">
        <v>1841</v>
      </c>
      <c r="K233" t="s">
        <v>2509</v>
      </c>
      <c r="L233" t="s">
        <v>8</v>
      </c>
      <c r="M233" t="s">
        <v>1184</v>
      </c>
      <c r="N233" t="s">
        <v>2633</v>
      </c>
      <c r="O233" t="s">
        <v>1186</v>
      </c>
      <c r="P233" t="s">
        <v>2634</v>
      </c>
      <c r="Q233" t="s">
        <v>2635</v>
      </c>
      <c r="R233" t="s">
        <v>2602</v>
      </c>
    </row>
    <row r="234" spans="1:18" x14ac:dyDescent="0.25">
      <c r="A234" s="14" t="s">
        <v>2483</v>
      </c>
      <c r="B234" s="14" t="s">
        <v>2636</v>
      </c>
      <c r="C234" t="s">
        <v>2637</v>
      </c>
      <c r="D234" t="s">
        <v>2543</v>
      </c>
      <c r="E234" t="s">
        <v>1204</v>
      </c>
      <c r="F234" t="s">
        <v>2638</v>
      </c>
      <c r="G234" t="s">
        <v>2598</v>
      </c>
      <c r="H234" t="s">
        <v>2639</v>
      </c>
      <c r="I234" t="s">
        <v>2640</v>
      </c>
      <c r="K234" t="s">
        <v>2545</v>
      </c>
      <c r="L234" t="s">
        <v>7</v>
      </c>
      <c r="M234" t="s">
        <v>1184</v>
      </c>
      <c r="N234" t="s">
        <v>2641</v>
      </c>
      <c r="O234" t="s">
        <v>1186</v>
      </c>
      <c r="P234" t="s">
        <v>2642</v>
      </c>
      <c r="Q234" t="s">
        <v>2643</v>
      </c>
      <c r="R234" t="s">
        <v>2644</v>
      </c>
    </row>
    <row r="235" spans="1:18" x14ac:dyDescent="0.25">
      <c r="A235" s="14" t="s">
        <v>2483</v>
      </c>
      <c r="B235" s="14" t="s">
        <v>2645</v>
      </c>
      <c r="C235" t="s">
        <v>2646</v>
      </c>
      <c r="D235" t="s">
        <v>1838</v>
      </c>
      <c r="E235" t="s">
        <v>2</v>
      </c>
      <c r="F235" t="s">
        <v>2534</v>
      </c>
      <c r="G235" t="s">
        <v>2534</v>
      </c>
      <c r="H235" t="s">
        <v>2535</v>
      </c>
      <c r="I235" t="s">
        <v>2647</v>
      </c>
      <c r="K235" t="s">
        <v>2509</v>
      </c>
      <c r="L235" t="s">
        <v>8</v>
      </c>
      <c r="M235" t="s">
        <v>1184</v>
      </c>
      <c r="N235" t="s">
        <v>2648</v>
      </c>
      <c r="O235" t="s">
        <v>1186</v>
      </c>
      <c r="P235" t="s">
        <v>2649</v>
      </c>
      <c r="Q235" t="s">
        <v>2650</v>
      </c>
      <c r="R235" t="s">
        <v>2540</v>
      </c>
    </row>
    <row r="236" spans="1:18" x14ac:dyDescent="0.25">
      <c r="A236" s="14" t="s">
        <v>2483</v>
      </c>
      <c r="B236" s="14" t="s">
        <v>2651</v>
      </c>
      <c r="C236" t="s">
        <v>2652</v>
      </c>
      <c r="D236" t="s">
        <v>1830</v>
      </c>
      <c r="E236" t="s">
        <v>2</v>
      </c>
      <c r="F236" t="s">
        <v>2653</v>
      </c>
      <c r="G236" t="s">
        <v>2516</v>
      </c>
      <c r="H236" t="s">
        <v>2517</v>
      </c>
      <c r="I236" t="s">
        <v>1335</v>
      </c>
      <c r="K236" t="s">
        <v>2573</v>
      </c>
      <c r="L236" t="s">
        <v>8</v>
      </c>
      <c r="M236" t="s">
        <v>1184</v>
      </c>
      <c r="N236" t="s">
        <v>2654</v>
      </c>
      <c r="O236" t="s">
        <v>1186</v>
      </c>
      <c r="P236" t="s">
        <v>2655</v>
      </c>
      <c r="Q236" t="s">
        <v>2656</v>
      </c>
      <c r="R236" t="s">
        <v>2521</v>
      </c>
    </row>
    <row r="237" spans="1:18" x14ac:dyDescent="0.25">
      <c r="A237" s="14" t="s">
        <v>2483</v>
      </c>
      <c r="B237" s="14" t="s">
        <v>2657</v>
      </c>
      <c r="C237" t="s">
        <v>2658</v>
      </c>
      <c r="D237" t="s">
        <v>1635</v>
      </c>
      <c r="E237" t="s">
        <v>1204</v>
      </c>
      <c r="F237" t="s">
        <v>2659</v>
      </c>
      <c r="G237" t="s">
        <v>2598</v>
      </c>
      <c r="H237" t="s">
        <v>2639</v>
      </c>
      <c r="I237" t="s">
        <v>2660</v>
      </c>
      <c r="K237" t="s">
        <v>2208</v>
      </c>
      <c r="L237" t="s">
        <v>7</v>
      </c>
      <c r="M237" t="s">
        <v>1184</v>
      </c>
      <c r="N237" t="s">
        <v>2661</v>
      </c>
      <c r="O237" t="s">
        <v>1186</v>
      </c>
      <c r="P237" t="s">
        <v>2276</v>
      </c>
      <c r="Q237" t="s">
        <v>2662</v>
      </c>
      <c r="R237" t="s">
        <v>2644</v>
      </c>
    </row>
    <row r="238" spans="1:18" x14ac:dyDescent="0.25">
      <c r="A238" s="14" t="s">
        <v>2483</v>
      </c>
      <c r="B238" s="14" t="s">
        <v>2663</v>
      </c>
      <c r="C238" t="s">
        <v>2664</v>
      </c>
      <c r="D238" t="s">
        <v>1830</v>
      </c>
      <c r="E238" t="s">
        <v>2</v>
      </c>
      <c r="F238" t="s">
        <v>2050</v>
      </c>
      <c r="G238" t="s">
        <v>2506</v>
      </c>
      <c r="H238" t="s">
        <v>2507</v>
      </c>
      <c r="I238" t="s">
        <v>2665</v>
      </c>
      <c r="K238" t="s">
        <v>2573</v>
      </c>
      <c r="L238" t="s">
        <v>8</v>
      </c>
      <c r="M238" t="s">
        <v>1184</v>
      </c>
      <c r="N238" t="s">
        <v>2666</v>
      </c>
      <c r="O238" t="s">
        <v>1186</v>
      </c>
      <c r="P238" t="s">
        <v>2667</v>
      </c>
      <c r="Q238" t="s">
        <v>2668</v>
      </c>
      <c r="R238" t="s">
        <v>2512</v>
      </c>
    </row>
    <row r="239" spans="1:18" x14ac:dyDescent="0.25">
      <c r="A239" s="14" t="s">
        <v>2483</v>
      </c>
      <c r="B239" s="14" t="s">
        <v>2669</v>
      </c>
      <c r="C239" t="s">
        <v>2670</v>
      </c>
      <c r="D239" t="s">
        <v>1830</v>
      </c>
      <c r="E239" t="s">
        <v>2</v>
      </c>
      <c r="F239" t="s">
        <v>2671</v>
      </c>
      <c r="G239" t="s">
        <v>2672</v>
      </c>
      <c r="H239" t="s">
        <v>1576</v>
      </c>
      <c r="I239" t="s">
        <v>2673</v>
      </c>
      <c r="K239" t="s">
        <v>2573</v>
      </c>
      <c r="L239" t="s">
        <v>8</v>
      </c>
      <c r="M239" t="s">
        <v>1184</v>
      </c>
      <c r="N239" t="s">
        <v>2121</v>
      </c>
      <c r="O239" t="s">
        <v>1186</v>
      </c>
      <c r="P239" t="s">
        <v>2674</v>
      </c>
      <c r="Q239" t="s">
        <v>2675</v>
      </c>
      <c r="R239" t="s">
        <v>2676</v>
      </c>
    </row>
    <row r="240" spans="1:18" x14ac:dyDescent="0.25">
      <c r="A240" s="14" t="s">
        <v>2483</v>
      </c>
      <c r="B240" s="14" t="s">
        <v>2677</v>
      </c>
      <c r="C240" t="s">
        <v>2678</v>
      </c>
      <c r="D240" t="s">
        <v>2207</v>
      </c>
      <c r="E240" t="s">
        <v>2</v>
      </c>
      <c r="F240" t="s">
        <v>2659</v>
      </c>
      <c r="G240" t="s">
        <v>2588</v>
      </c>
      <c r="H240" t="s">
        <v>2618</v>
      </c>
      <c r="I240" t="s">
        <v>2572</v>
      </c>
      <c r="K240" t="s">
        <v>2208</v>
      </c>
      <c r="L240" t="s">
        <v>8</v>
      </c>
      <c r="M240" t="s">
        <v>1184</v>
      </c>
      <c r="N240" t="s">
        <v>1436</v>
      </c>
      <c r="O240" t="s">
        <v>1186</v>
      </c>
      <c r="P240" t="s">
        <v>2679</v>
      </c>
      <c r="Q240" t="s">
        <v>1401</v>
      </c>
      <c r="R240" t="s">
        <v>2623</v>
      </c>
    </row>
    <row r="241" spans="1:18" x14ac:dyDescent="0.25">
      <c r="A241" s="14" t="s">
        <v>2483</v>
      </c>
      <c r="B241" s="14" t="s">
        <v>2680</v>
      </c>
      <c r="C241" t="s">
        <v>2681</v>
      </c>
      <c r="D241" t="s">
        <v>2533</v>
      </c>
      <c r="E241" t="s">
        <v>2</v>
      </c>
      <c r="F241" t="s">
        <v>1745</v>
      </c>
      <c r="G241" t="s">
        <v>2588</v>
      </c>
      <c r="H241" t="s">
        <v>2618</v>
      </c>
      <c r="I241" t="s">
        <v>2682</v>
      </c>
      <c r="K241" t="s">
        <v>2537</v>
      </c>
      <c r="L241" t="s">
        <v>8</v>
      </c>
      <c r="M241" t="s">
        <v>1184</v>
      </c>
      <c r="N241" t="s">
        <v>1716</v>
      </c>
      <c r="O241" t="s">
        <v>1186</v>
      </c>
      <c r="P241" t="s">
        <v>2683</v>
      </c>
      <c r="Q241" t="s">
        <v>2684</v>
      </c>
      <c r="R241" t="s">
        <v>2623</v>
      </c>
    </row>
    <row r="242" spans="1:18" x14ac:dyDescent="0.25">
      <c r="A242" s="14" t="s">
        <v>2483</v>
      </c>
      <c r="B242" s="14" t="s">
        <v>2685</v>
      </c>
      <c r="C242" t="s">
        <v>2686</v>
      </c>
      <c r="D242" t="s">
        <v>2207</v>
      </c>
      <c r="E242" t="s">
        <v>2</v>
      </c>
      <c r="F242" t="s">
        <v>2687</v>
      </c>
      <c r="G242" t="s">
        <v>2534</v>
      </c>
      <c r="H242" t="s">
        <v>2535</v>
      </c>
      <c r="I242" t="s">
        <v>2688</v>
      </c>
      <c r="K242" t="s">
        <v>2208</v>
      </c>
      <c r="L242" t="s">
        <v>8</v>
      </c>
      <c r="M242" t="s">
        <v>1184</v>
      </c>
      <c r="N242" t="s">
        <v>1350</v>
      </c>
      <c r="O242" t="s">
        <v>1186</v>
      </c>
      <c r="P242" t="s">
        <v>2689</v>
      </c>
      <c r="Q242" t="s">
        <v>2690</v>
      </c>
      <c r="R242" t="s">
        <v>2540</v>
      </c>
    </row>
    <row r="243" spans="1:18" x14ac:dyDescent="0.25">
      <c r="A243" s="14" t="s">
        <v>2691</v>
      </c>
      <c r="B243" s="14" t="s">
        <v>2692</v>
      </c>
      <c r="C243" t="s">
        <v>2693</v>
      </c>
      <c r="D243" t="s">
        <v>2207</v>
      </c>
      <c r="E243" t="s">
        <v>1204</v>
      </c>
      <c r="F243" t="s">
        <v>2694</v>
      </c>
      <c r="G243" t="s">
        <v>2487</v>
      </c>
      <c r="H243" t="s">
        <v>2488</v>
      </c>
      <c r="I243" t="s">
        <v>2695</v>
      </c>
      <c r="K243" t="s">
        <v>2509</v>
      </c>
      <c r="L243" t="s">
        <v>8</v>
      </c>
      <c r="M243" t="s">
        <v>1184</v>
      </c>
      <c r="N243" t="s">
        <v>2696</v>
      </c>
      <c r="O243" t="s">
        <v>1186</v>
      </c>
      <c r="P243" t="s">
        <v>1831</v>
      </c>
      <c r="Q243" t="s">
        <v>2697</v>
      </c>
      <c r="R243" t="s">
        <v>2014</v>
      </c>
    </row>
    <row r="244" spans="1:18" x14ac:dyDescent="0.25">
      <c r="A244" s="14" t="s">
        <v>2691</v>
      </c>
      <c r="B244" s="14" t="s">
        <v>2698</v>
      </c>
      <c r="C244" t="s">
        <v>2699</v>
      </c>
      <c r="D244" t="s">
        <v>2499</v>
      </c>
      <c r="E244" t="s">
        <v>2</v>
      </c>
      <c r="F244" t="s">
        <v>1679</v>
      </c>
      <c r="G244" t="s">
        <v>2534</v>
      </c>
      <c r="H244" t="s">
        <v>2535</v>
      </c>
      <c r="I244" t="s">
        <v>2700</v>
      </c>
      <c r="K244" t="s">
        <v>2058</v>
      </c>
      <c r="L244" t="s">
        <v>8</v>
      </c>
      <c r="M244" t="s">
        <v>1184</v>
      </c>
      <c r="N244" t="s">
        <v>1523</v>
      </c>
      <c r="O244" t="s">
        <v>1186</v>
      </c>
      <c r="P244" t="s">
        <v>2167</v>
      </c>
      <c r="Q244" t="s">
        <v>2701</v>
      </c>
      <c r="R244" t="s">
        <v>2702</v>
      </c>
    </row>
    <row r="245" spans="1:18" x14ac:dyDescent="0.25">
      <c r="A245" s="14" t="s">
        <v>2691</v>
      </c>
      <c r="B245" s="14" t="s">
        <v>2703</v>
      </c>
      <c r="C245" t="s">
        <v>1296</v>
      </c>
      <c r="D245" t="s">
        <v>2499</v>
      </c>
      <c r="E245" t="s">
        <v>1204</v>
      </c>
      <c r="F245" t="s">
        <v>2704</v>
      </c>
      <c r="G245" t="s">
        <v>2705</v>
      </c>
      <c r="H245" t="s">
        <v>2557</v>
      </c>
      <c r="I245" t="s">
        <v>2706</v>
      </c>
      <c r="K245" t="s">
        <v>2208</v>
      </c>
      <c r="L245" t="s">
        <v>8</v>
      </c>
      <c r="M245" t="s">
        <v>1184</v>
      </c>
      <c r="N245" t="s">
        <v>2707</v>
      </c>
      <c r="O245" t="s">
        <v>1186</v>
      </c>
      <c r="P245" t="s">
        <v>2377</v>
      </c>
      <c r="Q245" t="s">
        <v>2708</v>
      </c>
      <c r="R245" t="s">
        <v>2709</v>
      </c>
    </row>
    <row r="246" spans="1:18" x14ac:dyDescent="0.25">
      <c r="A246" s="14" t="s">
        <v>2691</v>
      </c>
      <c r="B246" s="14" t="s">
        <v>2710</v>
      </c>
      <c r="C246" t="s">
        <v>2711</v>
      </c>
      <c r="D246" t="s">
        <v>2301</v>
      </c>
      <c r="E246" t="s">
        <v>1204</v>
      </c>
      <c r="F246" t="s">
        <v>2712</v>
      </c>
      <c r="G246" t="s">
        <v>2534</v>
      </c>
      <c r="H246" t="s">
        <v>2713</v>
      </c>
      <c r="I246" t="s">
        <v>2714</v>
      </c>
      <c r="K246" t="s">
        <v>2208</v>
      </c>
      <c r="L246" t="s">
        <v>7</v>
      </c>
      <c r="M246" t="s">
        <v>1184</v>
      </c>
      <c r="N246" t="s">
        <v>2715</v>
      </c>
      <c r="O246" t="s">
        <v>1186</v>
      </c>
      <c r="P246" t="s">
        <v>2716</v>
      </c>
      <c r="Q246" t="s">
        <v>2717</v>
      </c>
      <c r="R246" t="s">
        <v>2718</v>
      </c>
    </row>
    <row r="247" spans="1:18" x14ac:dyDescent="0.25">
      <c r="A247" s="14" t="s">
        <v>2691</v>
      </c>
      <c r="B247" s="14" t="s">
        <v>2719</v>
      </c>
      <c r="C247" t="s">
        <v>2693</v>
      </c>
      <c r="D247" t="s">
        <v>2499</v>
      </c>
      <c r="E247" t="s">
        <v>1204</v>
      </c>
      <c r="F247" t="s">
        <v>2720</v>
      </c>
      <c r="G247" t="s">
        <v>2506</v>
      </c>
      <c r="H247" t="s">
        <v>2525</v>
      </c>
      <c r="I247" t="s">
        <v>2092</v>
      </c>
      <c r="K247" t="s">
        <v>2208</v>
      </c>
      <c r="L247" t="s">
        <v>8</v>
      </c>
      <c r="M247" t="s">
        <v>1184</v>
      </c>
      <c r="N247" t="s">
        <v>2721</v>
      </c>
      <c r="O247" t="s">
        <v>1186</v>
      </c>
      <c r="P247" t="s">
        <v>1866</v>
      </c>
      <c r="Q247" t="s">
        <v>2697</v>
      </c>
      <c r="R247" t="s">
        <v>2722</v>
      </c>
    </row>
    <row r="248" spans="1:18" x14ac:dyDescent="0.25">
      <c r="A248" s="14" t="s">
        <v>2691</v>
      </c>
      <c r="B248" s="14" t="s">
        <v>2723</v>
      </c>
      <c r="C248" t="s">
        <v>1375</v>
      </c>
      <c r="D248" t="s">
        <v>2196</v>
      </c>
      <c r="E248" t="s">
        <v>2</v>
      </c>
      <c r="F248" t="s">
        <v>2724</v>
      </c>
      <c r="G248" t="s">
        <v>2588</v>
      </c>
      <c r="H248" t="s">
        <v>2618</v>
      </c>
      <c r="I248" t="s">
        <v>2725</v>
      </c>
      <c r="K248" t="s">
        <v>2573</v>
      </c>
      <c r="L248" t="s">
        <v>8</v>
      </c>
      <c r="M248" t="s">
        <v>1184</v>
      </c>
      <c r="N248" t="s">
        <v>2726</v>
      </c>
      <c r="O248" t="s">
        <v>1186</v>
      </c>
      <c r="P248" t="s">
        <v>1909</v>
      </c>
      <c r="Q248" t="s">
        <v>2727</v>
      </c>
      <c r="R248" t="s">
        <v>2728</v>
      </c>
    </row>
    <row r="249" spans="1:18" x14ac:dyDescent="0.25">
      <c r="A249" s="14" t="s">
        <v>2691</v>
      </c>
      <c r="B249" s="14" t="s">
        <v>2729</v>
      </c>
      <c r="C249" t="s">
        <v>2730</v>
      </c>
      <c r="D249" t="s">
        <v>2533</v>
      </c>
      <c r="E249" t="s">
        <v>1204</v>
      </c>
      <c r="F249" t="s">
        <v>2416</v>
      </c>
      <c r="G249" t="s">
        <v>2516</v>
      </c>
      <c r="H249" t="s">
        <v>2731</v>
      </c>
      <c r="I249" t="s">
        <v>2732</v>
      </c>
      <c r="K249" t="s">
        <v>2208</v>
      </c>
      <c r="L249" t="s">
        <v>8</v>
      </c>
      <c r="M249" t="s">
        <v>1184</v>
      </c>
      <c r="N249" t="s">
        <v>2733</v>
      </c>
      <c r="O249" t="s">
        <v>1186</v>
      </c>
      <c r="P249" t="s">
        <v>2734</v>
      </c>
      <c r="Q249" t="s">
        <v>2735</v>
      </c>
      <c r="R249" t="s">
        <v>2736</v>
      </c>
    </row>
    <row r="250" spans="1:18" x14ac:dyDescent="0.25">
      <c r="A250" s="14" t="s">
        <v>2691</v>
      </c>
      <c r="B250" s="14" t="s">
        <v>2737</v>
      </c>
      <c r="C250" t="s">
        <v>2738</v>
      </c>
      <c r="D250" t="s">
        <v>2499</v>
      </c>
      <c r="E250" t="s">
        <v>1204</v>
      </c>
      <c r="F250" t="s">
        <v>2385</v>
      </c>
      <c r="G250" t="s">
        <v>2497</v>
      </c>
      <c r="H250" t="s">
        <v>2557</v>
      </c>
      <c r="I250" t="s">
        <v>2059</v>
      </c>
      <c r="K250" t="s">
        <v>2573</v>
      </c>
      <c r="L250" t="s">
        <v>8</v>
      </c>
      <c r="M250" t="s">
        <v>1184</v>
      </c>
      <c r="N250" t="s">
        <v>2739</v>
      </c>
      <c r="O250" t="s">
        <v>1186</v>
      </c>
      <c r="P250" t="s">
        <v>2740</v>
      </c>
      <c r="Q250" t="s">
        <v>2741</v>
      </c>
      <c r="R250" t="s">
        <v>2709</v>
      </c>
    </row>
    <row r="251" spans="1:18" x14ac:dyDescent="0.25">
      <c r="A251" s="14" t="s">
        <v>2691</v>
      </c>
      <c r="B251" s="14" t="s">
        <v>2742</v>
      </c>
      <c r="C251" t="s">
        <v>2743</v>
      </c>
      <c r="D251" t="s">
        <v>2744</v>
      </c>
      <c r="E251" t="s">
        <v>1204</v>
      </c>
      <c r="F251" t="s">
        <v>2745</v>
      </c>
      <c r="G251" t="s">
        <v>2588</v>
      </c>
      <c r="H251" t="s">
        <v>2589</v>
      </c>
      <c r="I251" t="s">
        <v>2746</v>
      </c>
      <c r="K251" t="s">
        <v>2208</v>
      </c>
      <c r="L251" t="s">
        <v>7</v>
      </c>
      <c r="M251" t="s">
        <v>1184</v>
      </c>
      <c r="N251" t="s">
        <v>2747</v>
      </c>
      <c r="O251" t="s">
        <v>1186</v>
      </c>
      <c r="P251" t="s">
        <v>2748</v>
      </c>
      <c r="Q251" t="s">
        <v>2749</v>
      </c>
      <c r="R251" t="s">
        <v>2750</v>
      </c>
    </row>
    <row r="252" spans="1:18" x14ac:dyDescent="0.25">
      <c r="A252" s="14" t="s">
        <v>2691</v>
      </c>
      <c r="B252" s="14" t="s">
        <v>2751</v>
      </c>
      <c r="C252" t="s">
        <v>2752</v>
      </c>
      <c r="D252" t="s">
        <v>2207</v>
      </c>
      <c r="E252" t="s">
        <v>1204</v>
      </c>
      <c r="F252" t="s">
        <v>2753</v>
      </c>
      <c r="G252" t="s">
        <v>2516</v>
      </c>
      <c r="H252" t="s">
        <v>2731</v>
      </c>
      <c r="I252" t="s">
        <v>2754</v>
      </c>
      <c r="K252" t="s">
        <v>2573</v>
      </c>
      <c r="L252" t="s">
        <v>8</v>
      </c>
      <c r="M252" t="s">
        <v>1184</v>
      </c>
      <c r="N252" t="s">
        <v>1839</v>
      </c>
      <c r="O252" t="s">
        <v>1186</v>
      </c>
      <c r="P252" t="s">
        <v>2755</v>
      </c>
      <c r="Q252" t="s">
        <v>2756</v>
      </c>
      <c r="R252" t="s">
        <v>2736</v>
      </c>
    </row>
    <row r="253" spans="1:18" x14ac:dyDescent="0.25">
      <c r="A253" s="14" t="s">
        <v>2691</v>
      </c>
      <c r="B253" s="14" t="s">
        <v>2757</v>
      </c>
      <c r="C253" t="s">
        <v>2758</v>
      </c>
      <c r="D253" t="s">
        <v>2499</v>
      </c>
      <c r="E253" t="s">
        <v>1204</v>
      </c>
      <c r="F253" t="s">
        <v>2322</v>
      </c>
      <c r="G253" t="s">
        <v>2506</v>
      </c>
      <c r="H253" t="s">
        <v>2525</v>
      </c>
      <c r="I253" t="s">
        <v>1948</v>
      </c>
      <c r="K253" t="s">
        <v>2058</v>
      </c>
      <c r="L253" t="s">
        <v>8</v>
      </c>
      <c r="M253" t="s">
        <v>1184</v>
      </c>
      <c r="N253" t="s">
        <v>2759</v>
      </c>
      <c r="O253" t="s">
        <v>1186</v>
      </c>
      <c r="P253" t="s">
        <v>1447</v>
      </c>
      <c r="Q253" t="s">
        <v>2760</v>
      </c>
      <c r="R253" t="s">
        <v>2722</v>
      </c>
    </row>
    <row r="254" spans="1:18" x14ac:dyDescent="0.25">
      <c r="A254" s="14" t="s">
        <v>66</v>
      </c>
      <c r="B254" s="14" t="s">
        <v>2761</v>
      </c>
      <c r="C254" t="s">
        <v>11</v>
      </c>
      <c r="D254" t="s">
        <v>11</v>
      </c>
      <c r="E254" t="s">
        <v>6</v>
      </c>
      <c r="F254" t="s">
        <v>1182</v>
      </c>
      <c r="G254" t="s">
        <v>1182</v>
      </c>
      <c r="H254" t="s">
        <v>1182</v>
      </c>
      <c r="I254" t="s">
        <v>1183</v>
      </c>
      <c r="J254" t="s">
        <v>2762</v>
      </c>
      <c r="M254" t="s">
        <v>1184</v>
      </c>
      <c r="N254" t="s">
        <v>2763</v>
      </c>
      <c r="O254" t="s">
        <v>1186</v>
      </c>
      <c r="P254" t="s">
        <v>2764</v>
      </c>
      <c r="Q254" t="s">
        <v>2765</v>
      </c>
      <c r="R254" t="s">
        <v>2766</v>
      </c>
    </row>
    <row r="255" spans="1:18" x14ac:dyDescent="0.25">
      <c r="A255" s="14" t="s">
        <v>66</v>
      </c>
      <c r="B255" s="14" t="s">
        <v>2767</v>
      </c>
      <c r="C255" t="s">
        <v>9</v>
      </c>
      <c r="D255" t="s">
        <v>11</v>
      </c>
      <c r="E255" t="s">
        <v>6</v>
      </c>
      <c r="F255" t="s">
        <v>1198</v>
      </c>
      <c r="G255" t="s">
        <v>1198</v>
      </c>
      <c r="H255" t="s">
        <v>1198</v>
      </c>
      <c r="I255" t="s">
        <v>2768</v>
      </c>
      <c r="J255" t="s">
        <v>2769</v>
      </c>
      <c r="M255" t="s">
        <v>1184</v>
      </c>
      <c r="N255" t="s">
        <v>2770</v>
      </c>
      <c r="O255" t="s">
        <v>1186</v>
      </c>
      <c r="P255" t="s">
        <v>2771</v>
      </c>
      <c r="Q255" t="s">
        <v>2772</v>
      </c>
      <c r="R255" t="s">
        <v>2773</v>
      </c>
    </row>
    <row r="256" spans="1:18" x14ac:dyDescent="0.25">
      <c r="A256" s="14" t="s">
        <v>66</v>
      </c>
      <c r="B256" s="14" t="s">
        <v>2774</v>
      </c>
      <c r="C256" t="s">
        <v>9</v>
      </c>
      <c r="D256" t="s">
        <v>2</v>
      </c>
      <c r="E256" t="s">
        <v>6</v>
      </c>
      <c r="F256" t="s">
        <v>1515</v>
      </c>
      <c r="G256" t="s">
        <v>1692</v>
      </c>
      <c r="H256" t="s">
        <v>1692</v>
      </c>
      <c r="I256" t="s">
        <v>2775</v>
      </c>
      <c r="J256" t="s">
        <v>2776</v>
      </c>
      <c r="M256" t="s">
        <v>1184</v>
      </c>
      <c r="N256" t="s">
        <v>2777</v>
      </c>
      <c r="O256" t="s">
        <v>1186</v>
      </c>
      <c r="P256" t="s">
        <v>2778</v>
      </c>
      <c r="Q256" t="s">
        <v>2772</v>
      </c>
      <c r="R256" t="s">
        <v>2524</v>
      </c>
    </row>
    <row r="257" spans="1:18" x14ac:dyDescent="0.25">
      <c r="A257" s="14" t="s">
        <v>66</v>
      </c>
      <c r="B257" s="14" t="s">
        <v>2779</v>
      </c>
      <c r="C257" t="s">
        <v>8</v>
      </c>
      <c r="D257" t="s">
        <v>11</v>
      </c>
      <c r="E257" t="s">
        <v>6</v>
      </c>
      <c r="F257" t="s">
        <v>1211</v>
      </c>
      <c r="G257" t="s">
        <v>1211</v>
      </c>
      <c r="H257" t="s">
        <v>1211</v>
      </c>
      <c r="I257" t="s">
        <v>1212</v>
      </c>
      <c r="J257" t="s">
        <v>2780</v>
      </c>
      <c r="M257" t="s">
        <v>1184</v>
      </c>
      <c r="N257" t="s">
        <v>2781</v>
      </c>
      <c r="O257" t="s">
        <v>1186</v>
      </c>
      <c r="P257" t="s">
        <v>2782</v>
      </c>
      <c r="Q257" t="s">
        <v>2783</v>
      </c>
      <c r="R257" t="s">
        <v>2784</v>
      </c>
    </row>
    <row r="258" spans="1:18" x14ac:dyDescent="0.25">
      <c r="A258" s="14" t="s">
        <v>66</v>
      </c>
      <c r="B258" s="14" t="s">
        <v>2785</v>
      </c>
      <c r="C258" t="s">
        <v>8</v>
      </c>
      <c r="D258" t="s">
        <v>2</v>
      </c>
      <c r="E258" t="s">
        <v>6</v>
      </c>
      <c r="F258" t="s">
        <v>1460</v>
      </c>
      <c r="G258" t="s">
        <v>2786</v>
      </c>
      <c r="H258" t="s">
        <v>2786</v>
      </c>
      <c r="I258" t="s">
        <v>2787</v>
      </c>
      <c r="J258" t="s">
        <v>2788</v>
      </c>
      <c r="M258" t="s">
        <v>1184</v>
      </c>
      <c r="N258" t="s">
        <v>2789</v>
      </c>
      <c r="O258" t="s">
        <v>1186</v>
      </c>
      <c r="P258" t="s">
        <v>2790</v>
      </c>
      <c r="Q258" t="s">
        <v>2783</v>
      </c>
      <c r="R258" t="s">
        <v>2791</v>
      </c>
    </row>
    <row r="259" spans="1:18" x14ac:dyDescent="0.25">
      <c r="A259" s="14" t="s">
        <v>66</v>
      </c>
      <c r="B259" s="14" t="s">
        <v>2792</v>
      </c>
      <c r="C259" t="s">
        <v>6</v>
      </c>
      <c r="D259" t="s">
        <v>11</v>
      </c>
      <c r="E259" t="s">
        <v>6</v>
      </c>
      <c r="F259" t="s">
        <v>2793</v>
      </c>
      <c r="G259" t="s">
        <v>2794</v>
      </c>
      <c r="H259" t="s">
        <v>2794</v>
      </c>
      <c r="I259" t="s">
        <v>2795</v>
      </c>
      <c r="J259" t="s">
        <v>2796</v>
      </c>
      <c r="M259" t="s">
        <v>1184</v>
      </c>
      <c r="N259" t="s">
        <v>2797</v>
      </c>
      <c r="O259" t="s">
        <v>1186</v>
      </c>
      <c r="P259" t="s">
        <v>1718</v>
      </c>
      <c r="Q259" t="s">
        <v>2798</v>
      </c>
      <c r="R259" t="s">
        <v>1274</v>
      </c>
    </row>
    <row r="260" spans="1:18" x14ac:dyDescent="0.25">
      <c r="A260" s="14" t="s">
        <v>66</v>
      </c>
      <c r="B260" s="14" t="s">
        <v>2799</v>
      </c>
      <c r="C260" t="s">
        <v>5</v>
      </c>
      <c r="D260" t="s">
        <v>11</v>
      </c>
      <c r="E260" t="s">
        <v>6</v>
      </c>
      <c r="F260" t="s">
        <v>1232</v>
      </c>
      <c r="G260" t="s">
        <v>1232</v>
      </c>
      <c r="H260" t="s">
        <v>1232</v>
      </c>
      <c r="I260" t="s">
        <v>1233</v>
      </c>
      <c r="J260" t="s">
        <v>2800</v>
      </c>
      <c r="M260" t="s">
        <v>1184</v>
      </c>
      <c r="N260" t="s">
        <v>2801</v>
      </c>
      <c r="O260" t="s">
        <v>1186</v>
      </c>
      <c r="P260" t="s">
        <v>2802</v>
      </c>
      <c r="Q260" t="s">
        <v>2803</v>
      </c>
      <c r="R260" t="s">
        <v>2804</v>
      </c>
    </row>
    <row r="261" spans="1:18" x14ac:dyDescent="0.25">
      <c r="A261" s="14" t="s">
        <v>66</v>
      </c>
      <c r="B261" s="14" t="s">
        <v>2805</v>
      </c>
      <c r="C261" t="s">
        <v>4</v>
      </c>
      <c r="D261" t="s">
        <v>11</v>
      </c>
      <c r="E261" t="s">
        <v>6</v>
      </c>
      <c r="F261" t="s">
        <v>2806</v>
      </c>
      <c r="G261" t="s">
        <v>2806</v>
      </c>
      <c r="H261" t="s">
        <v>2806</v>
      </c>
      <c r="I261" t="s">
        <v>1226</v>
      </c>
      <c r="J261" t="s">
        <v>2807</v>
      </c>
      <c r="M261" t="s">
        <v>1184</v>
      </c>
      <c r="N261" t="s">
        <v>2808</v>
      </c>
      <c r="O261" t="s">
        <v>1186</v>
      </c>
      <c r="P261" t="s">
        <v>2809</v>
      </c>
      <c r="Q261" t="s">
        <v>2810</v>
      </c>
      <c r="R261" t="s">
        <v>2811</v>
      </c>
    </row>
    <row r="262" spans="1:18" x14ac:dyDescent="0.25">
      <c r="A262" s="14" t="s">
        <v>66</v>
      </c>
      <c r="B262" s="14" t="s">
        <v>2812</v>
      </c>
      <c r="C262" t="s">
        <v>3</v>
      </c>
      <c r="D262" t="s">
        <v>11</v>
      </c>
      <c r="E262" t="s">
        <v>6</v>
      </c>
      <c r="F262" t="s">
        <v>1218</v>
      </c>
      <c r="G262" t="s">
        <v>1218</v>
      </c>
      <c r="H262" t="s">
        <v>1218</v>
      </c>
      <c r="I262" t="s">
        <v>1219</v>
      </c>
      <c r="J262" t="s">
        <v>2813</v>
      </c>
      <c r="M262" t="s">
        <v>1184</v>
      </c>
      <c r="N262" t="s">
        <v>2430</v>
      </c>
      <c r="O262" t="s">
        <v>1186</v>
      </c>
      <c r="P262" t="s">
        <v>2814</v>
      </c>
      <c r="Q262" t="s">
        <v>2815</v>
      </c>
      <c r="R262" t="s">
        <v>2816</v>
      </c>
    </row>
    <row r="263" spans="1:18" x14ac:dyDescent="0.25">
      <c r="A263" s="14" t="s">
        <v>66</v>
      </c>
      <c r="B263" s="14" t="s">
        <v>2817</v>
      </c>
      <c r="C263" t="s">
        <v>1</v>
      </c>
      <c r="D263" t="s">
        <v>11</v>
      </c>
      <c r="E263" t="s">
        <v>6</v>
      </c>
      <c r="F263" t="s">
        <v>1191</v>
      </c>
      <c r="G263" t="s">
        <v>1191</v>
      </c>
      <c r="H263" t="s">
        <v>1191</v>
      </c>
      <c r="I263" t="s">
        <v>1192</v>
      </c>
      <c r="J263" t="s">
        <v>2818</v>
      </c>
      <c r="M263" t="s">
        <v>1184</v>
      </c>
      <c r="N263" t="s">
        <v>2819</v>
      </c>
      <c r="O263" t="s">
        <v>1186</v>
      </c>
      <c r="P263" t="s">
        <v>2820</v>
      </c>
      <c r="Q263" t="s">
        <v>2821</v>
      </c>
      <c r="R263" t="s">
        <v>2822</v>
      </c>
    </row>
    <row r="264" spans="1:18" x14ac:dyDescent="0.25">
      <c r="A264" s="14" t="s">
        <v>66</v>
      </c>
      <c r="B264" s="14" t="s">
        <v>2823</v>
      </c>
      <c r="C264" t="s">
        <v>2824</v>
      </c>
      <c r="D264" t="s">
        <v>12</v>
      </c>
      <c r="E264" t="s">
        <v>6</v>
      </c>
      <c r="F264" t="s">
        <v>2825</v>
      </c>
      <c r="G264" t="s">
        <v>2496</v>
      </c>
      <c r="H264" t="s">
        <v>2496</v>
      </c>
      <c r="I264" t="s">
        <v>2826</v>
      </c>
      <c r="J264" t="s">
        <v>2827</v>
      </c>
      <c r="M264" t="s">
        <v>1184</v>
      </c>
      <c r="N264" t="s">
        <v>2558</v>
      </c>
      <c r="O264" t="s">
        <v>1186</v>
      </c>
      <c r="P264" t="s">
        <v>1468</v>
      </c>
      <c r="Q264" t="s">
        <v>1186</v>
      </c>
      <c r="R264" t="s">
        <v>2828</v>
      </c>
    </row>
    <row r="265" spans="1:18" x14ac:dyDescent="0.25">
      <c r="A265" s="14" t="s">
        <v>66</v>
      </c>
      <c r="B265" s="14" t="s">
        <v>2829</v>
      </c>
      <c r="C265" t="s">
        <v>2830</v>
      </c>
      <c r="D265" t="s">
        <v>2376</v>
      </c>
      <c r="E265" t="s">
        <v>2</v>
      </c>
      <c r="F265" t="s">
        <v>1688</v>
      </c>
      <c r="G265" t="s">
        <v>1688</v>
      </c>
      <c r="H265" t="s">
        <v>2831</v>
      </c>
      <c r="I265" t="s">
        <v>2832</v>
      </c>
      <c r="J265" t="s">
        <v>2833</v>
      </c>
      <c r="M265" t="s">
        <v>1184</v>
      </c>
      <c r="N265" t="s">
        <v>2834</v>
      </c>
      <c r="O265" t="s">
        <v>1186</v>
      </c>
      <c r="P265" t="s">
        <v>2835</v>
      </c>
      <c r="Q265" t="s">
        <v>2836</v>
      </c>
      <c r="R265" t="s">
        <v>2837</v>
      </c>
    </row>
    <row r="266" spans="1:18" x14ac:dyDescent="0.25">
      <c r="A266" s="14" t="s">
        <v>66</v>
      </c>
      <c r="B266" s="14" t="s">
        <v>2838</v>
      </c>
      <c r="C266" t="s">
        <v>2839</v>
      </c>
      <c r="D266" t="s">
        <v>2376</v>
      </c>
      <c r="E266" t="s">
        <v>2</v>
      </c>
      <c r="F266" t="s">
        <v>1701</v>
      </c>
      <c r="G266" t="s">
        <v>1701</v>
      </c>
      <c r="H266" t="s">
        <v>1874</v>
      </c>
      <c r="I266" t="s">
        <v>2840</v>
      </c>
      <c r="J266" t="s">
        <v>2841</v>
      </c>
      <c r="M266" t="s">
        <v>1184</v>
      </c>
      <c r="N266" t="s">
        <v>1247</v>
      </c>
      <c r="O266" t="s">
        <v>1186</v>
      </c>
      <c r="P266" t="s">
        <v>2842</v>
      </c>
      <c r="Q266" t="s">
        <v>2843</v>
      </c>
      <c r="R266" t="s">
        <v>1878</v>
      </c>
    </row>
    <row r="267" spans="1:18" x14ac:dyDescent="0.25">
      <c r="A267" s="14" t="s">
        <v>66</v>
      </c>
      <c r="B267" s="14" t="s">
        <v>2844</v>
      </c>
      <c r="C267" t="s">
        <v>2845</v>
      </c>
      <c r="D267" t="s">
        <v>2376</v>
      </c>
      <c r="E267" t="s">
        <v>2</v>
      </c>
      <c r="F267" t="s">
        <v>1866</v>
      </c>
      <c r="G267" t="s">
        <v>1866</v>
      </c>
      <c r="H267" t="s">
        <v>1867</v>
      </c>
      <c r="I267" t="s">
        <v>2846</v>
      </c>
      <c r="J267" t="s">
        <v>2847</v>
      </c>
      <c r="M267" t="s">
        <v>1184</v>
      </c>
      <c r="N267" t="s">
        <v>2848</v>
      </c>
      <c r="O267" t="s">
        <v>1186</v>
      </c>
      <c r="P267" t="s">
        <v>2849</v>
      </c>
      <c r="Q267" t="s">
        <v>2850</v>
      </c>
      <c r="R267" t="s">
        <v>1871</v>
      </c>
    </row>
    <row r="268" spans="1:18" x14ac:dyDescent="0.25">
      <c r="A268" s="14" t="s">
        <v>66</v>
      </c>
      <c r="B268" s="14" t="s">
        <v>2851</v>
      </c>
      <c r="C268" t="s">
        <v>2852</v>
      </c>
      <c r="D268" t="s">
        <v>2376</v>
      </c>
      <c r="E268" t="s">
        <v>2</v>
      </c>
      <c r="F268" t="s">
        <v>1880</v>
      </c>
      <c r="G268" t="s">
        <v>1880</v>
      </c>
      <c r="H268" t="s">
        <v>1881</v>
      </c>
      <c r="I268" t="s">
        <v>2467</v>
      </c>
      <c r="J268" t="s">
        <v>2853</v>
      </c>
      <c r="M268" t="s">
        <v>1184</v>
      </c>
      <c r="N268" t="s">
        <v>2854</v>
      </c>
      <c r="O268" t="s">
        <v>1186</v>
      </c>
      <c r="P268" t="s">
        <v>2855</v>
      </c>
      <c r="Q268" t="s">
        <v>2856</v>
      </c>
      <c r="R268" t="s">
        <v>2857</v>
      </c>
    </row>
    <row r="269" spans="1:18" x14ac:dyDescent="0.25">
      <c r="A269" s="14" t="s">
        <v>66</v>
      </c>
      <c r="B269" s="14" t="s">
        <v>2858</v>
      </c>
      <c r="C269" t="s">
        <v>2859</v>
      </c>
      <c r="D269" t="s">
        <v>2376</v>
      </c>
      <c r="E269" t="s">
        <v>2</v>
      </c>
      <c r="F269" t="s">
        <v>1232</v>
      </c>
      <c r="G269" t="s">
        <v>1232</v>
      </c>
      <c r="H269" t="s">
        <v>2860</v>
      </c>
      <c r="I269" t="s">
        <v>2861</v>
      </c>
      <c r="J269" t="s">
        <v>2862</v>
      </c>
      <c r="M269" t="s">
        <v>1184</v>
      </c>
      <c r="N269" t="s">
        <v>2863</v>
      </c>
      <c r="O269" t="s">
        <v>1186</v>
      </c>
      <c r="P269" t="s">
        <v>2864</v>
      </c>
      <c r="Q269" t="s">
        <v>2865</v>
      </c>
      <c r="R269" t="s">
        <v>2866</v>
      </c>
    </row>
    <row r="270" spans="1:18" x14ac:dyDescent="0.25">
      <c r="A270" s="14" t="s">
        <v>66</v>
      </c>
      <c r="B270" s="14" t="s">
        <v>2867</v>
      </c>
      <c r="C270" t="s">
        <v>1408</v>
      </c>
      <c r="D270" t="s">
        <v>2196</v>
      </c>
      <c r="E270" t="s">
        <v>6</v>
      </c>
      <c r="F270" t="s">
        <v>2868</v>
      </c>
      <c r="G270" t="s">
        <v>2868</v>
      </c>
      <c r="H270" t="s">
        <v>2868</v>
      </c>
      <c r="I270" t="s">
        <v>2869</v>
      </c>
      <c r="M270" t="s">
        <v>1184</v>
      </c>
      <c r="N270" t="s">
        <v>1803</v>
      </c>
      <c r="O270" t="s">
        <v>1186</v>
      </c>
      <c r="P270" t="s">
        <v>2870</v>
      </c>
      <c r="Q270" t="s">
        <v>2871</v>
      </c>
      <c r="R270" t="s">
        <v>2872</v>
      </c>
    </row>
    <row r="271" spans="1:18" x14ac:dyDescent="0.25">
      <c r="A271" s="14" t="s">
        <v>66</v>
      </c>
      <c r="B271" s="14" t="s">
        <v>2669</v>
      </c>
      <c r="C271" t="s">
        <v>1408</v>
      </c>
      <c r="D271" t="s">
        <v>1830</v>
      </c>
      <c r="E271" t="s">
        <v>2</v>
      </c>
      <c r="F271" t="s">
        <v>1831</v>
      </c>
      <c r="G271" t="s">
        <v>1832</v>
      </c>
      <c r="H271" t="s">
        <v>1833</v>
      </c>
      <c r="I271" t="s">
        <v>1240</v>
      </c>
      <c r="M271" t="s">
        <v>1184</v>
      </c>
      <c r="N271" t="s">
        <v>2873</v>
      </c>
      <c r="O271" t="s">
        <v>1186</v>
      </c>
      <c r="P271" t="s">
        <v>2874</v>
      </c>
      <c r="Q271" t="s">
        <v>2875</v>
      </c>
      <c r="R271" t="s">
        <v>1836</v>
      </c>
    </row>
    <row r="272" spans="1:18" x14ac:dyDescent="0.25">
      <c r="A272" s="14" t="s">
        <v>66</v>
      </c>
      <c r="B272" s="14" t="s">
        <v>2631</v>
      </c>
      <c r="C272" t="s">
        <v>1408</v>
      </c>
      <c r="D272" t="s">
        <v>1838</v>
      </c>
      <c r="E272" t="s">
        <v>2</v>
      </c>
      <c r="F272" t="s">
        <v>1839</v>
      </c>
      <c r="G272" t="s">
        <v>1839</v>
      </c>
      <c r="H272" t="s">
        <v>1840</v>
      </c>
      <c r="I272" t="s">
        <v>1841</v>
      </c>
      <c r="M272" t="s">
        <v>1184</v>
      </c>
      <c r="N272" t="s">
        <v>2876</v>
      </c>
      <c r="O272" t="s">
        <v>1186</v>
      </c>
      <c r="P272" t="s">
        <v>2877</v>
      </c>
      <c r="Q272" t="s">
        <v>2878</v>
      </c>
      <c r="R272" t="s">
        <v>1845</v>
      </c>
    </row>
    <row r="273" spans="1:18" x14ac:dyDescent="0.25">
      <c r="A273" s="14" t="s">
        <v>66</v>
      </c>
      <c r="B273" s="14" t="s">
        <v>2663</v>
      </c>
      <c r="C273" t="s">
        <v>1847</v>
      </c>
      <c r="D273" t="s">
        <v>1830</v>
      </c>
      <c r="E273" t="s">
        <v>2</v>
      </c>
      <c r="F273" t="s">
        <v>1848</v>
      </c>
      <c r="G273" t="s">
        <v>1849</v>
      </c>
      <c r="H273" t="s">
        <v>1850</v>
      </c>
      <c r="I273" t="s">
        <v>1851</v>
      </c>
      <c r="M273" t="s">
        <v>1184</v>
      </c>
      <c r="N273" t="s">
        <v>2879</v>
      </c>
      <c r="O273" t="s">
        <v>1186</v>
      </c>
      <c r="P273" t="s">
        <v>2880</v>
      </c>
      <c r="Q273" t="s">
        <v>2881</v>
      </c>
      <c r="R273" t="s">
        <v>2882</v>
      </c>
    </row>
    <row r="274" spans="1:18" x14ac:dyDescent="0.25">
      <c r="A274" s="14" t="s">
        <v>66</v>
      </c>
      <c r="B274" s="14" t="s">
        <v>2883</v>
      </c>
      <c r="C274" t="s">
        <v>1601</v>
      </c>
      <c r="D274" t="s">
        <v>2196</v>
      </c>
      <c r="E274" t="s">
        <v>6</v>
      </c>
      <c r="F274" t="s">
        <v>2377</v>
      </c>
      <c r="G274" t="s">
        <v>2377</v>
      </c>
      <c r="H274" t="s">
        <v>2377</v>
      </c>
      <c r="I274" t="s">
        <v>2379</v>
      </c>
      <c r="M274" t="s">
        <v>1184</v>
      </c>
      <c r="N274" t="s">
        <v>2884</v>
      </c>
      <c r="O274" t="s">
        <v>1186</v>
      </c>
      <c r="P274" t="s">
        <v>2885</v>
      </c>
      <c r="Q274" t="s">
        <v>2174</v>
      </c>
      <c r="R274" t="s">
        <v>2886</v>
      </c>
    </row>
    <row r="275" spans="1:18" x14ac:dyDescent="0.25">
      <c r="A275" s="14" t="s">
        <v>66</v>
      </c>
      <c r="B275" s="14" t="s">
        <v>2887</v>
      </c>
      <c r="C275" t="s">
        <v>1601</v>
      </c>
      <c r="D275" t="s">
        <v>2207</v>
      </c>
      <c r="E275" t="s">
        <v>2</v>
      </c>
      <c r="F275" t="s">
        <v>2888</v>
      </c>
      <c r="G275" t="s">
        <v>2889</v>
      </c>
      <c r="H275" t="s">
        <v>2890</v>
      </c>
      <c r="I275" t="s">
        <v>2891</v>
      </c>
      <c r="M275" t="s">
        <v>1184</v>
      </c>
      <c r="N275" t="s">
        <v>2892</v>
      </c>
      <c r="O275" t="s">
        <v>1186</v>
      </c>
      <c r="P275" t="s">
        <v>2893</v>
      </c>
      <c r="Q275" t="s">
        <v>2894</v>
      </c>
      <c r="R275" t="s">
        <v>2895</v>
      </c>
    </row>
    <row r="276" spans="1:18" x14ac:dyDescent="0.25">
      <c r="A276" s="14" t="s">
        <v>66</v>
      </c>
      <c r="B276" s="14" t="s">
        <v>2651</v>
      </c>
      <c r="C276" t="s">
        <v>1601</v>
      </c>
      <c r="D276" t="s">
        <v>1830</v>
      </c>
      <c r="E276" t="s">
        <v>2</v>
      </c>
      <c r="F276" t="s">
        <v>1857</v>
      </c>
      <c r="G276" t="s">
        <v>1858</v>
      </c>
      <c r="H276" t="s">
        <v>1859</v>
      </c>
      <c r="I276" t="s">
        <v>1860</v>
      </c>
      <c r="M276" t="s">
        <v>1184</v>
      </c>
      <c r="N276" t="s">
        <v>2896</v>
      </c>
      <c r="O276" t="s">
        <v>1186</v>
      </c>
      <c r="P276" t="s">
        <v>2897</v>
      </c>
      <c r="Q276" t="s">
        <v>2898</v>
      </c>
      <c r="R276" t="s">
        <v>1864</v>
      </c>
    </row>
    <row r="277" spans="1:18" x14ac:dyDescent="0.25">
      <c r="A277" s="14" t="s">
        <v>66</v>
      </c>
      <c r="B277" s="14" t="s">
        <v>2899</v>
      </c>
      <c r="C277" t="s">
        <v>1601</v>
      </c>
      <c r="D277" t="s">
        <v>1838</v>
      </c>
      <c r="E277" t="s">
        <v>2</v>
      </c>
      <c r="F277" t="s">
        <v>1866</v>
      </c>
      <c r="G277" t="s">
        <v>1866</v>
      </c>
      <c r="H277" t="s">
        <v>1867</v>
      </c>
      <c r="I277" t="s">
        <v>1868</v>
      </c>
      <c r="M277" t="s">
        <v>1184</v>
      </c>
      <c r="N277" t="s">
        <v>2900</v>
      </c>
      <c r="O277" t="s">
        <v>1186</v>
      </c>
      <c r="P277" t="s">
        <v>2901</v>
      </c>
      <c r="Q277" t="s">
        <v>2902</v>
      </c>
      <c r="R277" t="s">
        <v>1871</v>
      </c>
    </row>
    <row r="278" spans="1:18" x14ac:dyDescent="0.25">
      <c r="A278" s="14" t="s">
        <v>66</v>
      </c>
      <c r="B278" s="14" t="s">
        <v>2903</v>
      </c>
      <c r="C278" t="s">
        <v>1333</v>
      </c>
      <c r="D278" t="s">
        <v>2196</v>
      </c>
      <c r="E278" t="s">
        <v>6</v>
      </c>
      <c r="F278" t="s">
        <v>1669</v>
      </c>
      <c r="G278" t="s">
        <v>1669</v>
      </c>
      <c r="H278" t="s">
        <v>1669</v>
      </c>
      <c r="I278" t="s">
        <v>2904</v>
      </c>
      <c r="M278" t="s">
        <v>1184</v>
      </c>
      <c r="N278" t="s">
        <v>2905</v>
      </c>
      <c r="O278" t="s">
        <v>1186</v>
      </c>
      <c r="P278" t="s">
        <v>2906</v>
      </c>
      <c r="Q278" t="s">
        <v>2907</v>
      </c>
      <c r="R278" t="s">
        <v>2908</v>
      </c>
    </row>
    <row r="279" spans="1:18" x14ac:dyDescent="0.25">
      <c r="A279" s="14" t="s">
        <v>66</v>
      </c>
      <c r="B279" s="14" t="s">
        <v>2549</v>
      </c>
      <c r="C279" t="s">
        <v>1333</v>
      </c>
      <c r="D279" t="s">
        <v>2207</v>
      </c>
      <c r="E279" t="s">
        <v>2</v>
      </c>
      <c r="F279" t="s">
        <v>2909</v>
      </c>
      <c r="G279" t="s">
        <v>2910</v>
      </c>
      <c r="H279" t="s">
        <v>2911</v>
      </c>
      <c r="I279" t="s">
        <v>2912</v>
      </c>
      <c r="M279" t="s">
        <v>1184</v>
      </c>
      <c r="N279" t="s">
        <v>2913</v>
      </c>
      <c r="O279" t="s">
        <v>1186</v>
      </c>
      <c r="P279" t="s">
        <v>2914</v>
      </c>
      <c r="Q279" t="s">
        <v>2915</v>
      </c>
      <c r="R279" t="s">
        <v>2916</v>
      </c>
    </row>
    <row r="280" spans="1:18" x14ac:dyDescent="0.25">
      <c r="A280" s="14" t="s">
        <v>66</v>
      </c>
      <c r="B280" s="14" t="s">
        <v>2624</v>
      </c>
      <c r="C280" t="s">
        <v>1333</v>
      </c>
      <c r="D280" t="s">
        <v>1830</v>
      </c>
      <c r="E280" t="s">
        <v>2</v>
      </c>
      <c r="F280" t="s">
        <v>1873</v>
      </c>
      <c r="G280" t="s">
        <v>1701</v>
      </c>
      <c r="H280" t="s">
        <v>1874</v>
      </c>
      <c r="I280" t="s">
        <v>1247</v>
      </c>
      <c r="M280" t="s">
        <v>1184</v>
      </c>
      <c r="N280" t="s">
        <v>2917</v>
      </c>
      <c r="O280" t="s">
        <v>1186</v>
      </c>
      <c r="P280" t="s">
        <v>2918</v>
      </c>
      <c r="Q280" t="s">
        <v>2919</v>
      </c>
      <c r="R280" t="s">
        <v>1878</v>
      </c>
    </row>
    <row r="281" spans="1:18" x14ac:dyDescent="0.25">
      <c r="A281" s="14" t="s">
        <v>66</v>
      </c>
      <c r="B281" s="14" t="s">
        <v>2645</v>
      </c>
      <c r="C281" t="s">
        <v>1333</v>
      </c>
      <c r="D281" t="s">
        <v>1838</v>
      </c>
      <c r="E281" t="s">
        <v>2</v>
      </c>
      <c r="F281" t="s">
        <v>1880</v>
      </c>
      <c r="G281" t="s">
        <v>1880</v>
      </c>
      <c r="H281" t="s">
        <v>1881</v>
      </c>
      <c r="I281" t="s">
        <v>1882</v>
      </c>
      <c r="M281" t="s">
        <v>1184</v>
      </c>
      <c r="N281" t="s">
        <v>2920</v>
      </c>
      <c r="O281" t="s">
        <v>1186</v>
      </c>
      <c r="P281" t="s">
        <v>2921</v>
      </c>
      <c r="Q281" t="s">
        <v>1942</v>
      </c>
      <c r="R281" t="s">
        <v>1886</v>
      </c>
    </row>
    <row r="282" spans="1:18" x14ac:dyDescent="0.25">
      <c r="A282" s="14" t="s">
        <v>66</v>
      </c>
      <c r="B282" s="14" t="s">
        <v>2922</v>
      </c>
      <c r="C282" t="s">
        <v>1888</v>
      </c>
      <c r="D282" t="s">
        <v>2196</v>
      </c>
      <c r="E282" t="s">
        <v>6</v>
      </c>
      <c r="F282" t="s">
        <v>1661</v>
      </c>
      <c r="G282" t="s">
        <v>1661</v>
      </c>
      <c r="H282" t="s">
        <v>1661</v>
      </c>
      <c r="I282" t="s">
        <v>2406</v>
      </c>
      <c r="M282" t="s">
        <v>1184</v>
      </c>
      <c r="N282" t="s">
        <v>1262</v>
      </c>
      <c r="O282" t="s">
        <v>1186</v>
      </c>
      <c r="P282" t="s">
        <v>2923</v>
      </c>
      <c r="Q282" t="s">
        <v>2085</v>
      </c>
      <c r="R282" t="s">
        <v>2924</v>
      </c>
    </row>
    <row r="283" spans="1:18" x14ac:dyDescent="0.25">
      <c r="A283" s="14" t="s">
        <v>66</v>
      </c>
      <c r="B283" s="14" t="s">
        <v>2595</v>
      </c>
      <c r="C283" t="s">
        <v>1888</v>
      </c>
      <c r="D283" t="s">
        <v>2207</v>
      </c>
      <c r="E283" t="s">
        <v>2</v>
      </c>
      <c r="F283" t="s">
        <v>2597</v>
      </c>
      <c r="G283" t="s">
        <v>2598</v>
      </c>
      <c r="H283" t="s">
        <v>2925</v>
      </c>
      <c r="I283" t="s">
        <v>2926</v>
      </c>
      <c r="M283" t="s">
        <v>1184</v>
      </c>
      <c r="N283" t="s">
        <v>2927</v>
      </c>
      <c r="O283" t="s">
        <v>1186</v>
      </c>
      <c r="P283" t="s">
        <v>2928</v>
      </c>
      <c r="Q283" t="s">
        <v>2179</v>
      </c>
      <c r="R283" t="s">
        <v>2929</v>
      </c>
    </row>
    <row r="284" spans="1:18" x14ac:dyDescent="0.25">
      <c r="A284" s="14" t="s">
        <v>66</v>
      </c>
      <c r="B284" s="14" t="s">
        <v>2615</v>
      </c>
      <c r="C284" t="s">
        <v>1888</v>
      </c>
      <c r="D284" t="s">
        <v>1830</v>
      </c>
      <c r="E284" t="s">
        <v>2</v>
      </c>
      <c r="F284" t="s">
        <v>1889</v>
      </c>
      <c r="G284" t="s">
        <v>1890</v>
      </c>
      <c r="H284" t="s">
        <v>1891</v>
      </c>
      <c r="I284" t="s">
        <v>1261</v>
      </c>
      <c r="M284" t="s">
        <v>1184</v>
      </c>
      <c r="N284" t="s">
        <v>2344</v>
      </c>
      <c r="O284" t="s">
        <v>1186</v>
      </c>
      <c r="P284" t="s">
        <v>2930</v>
      </c>
      <c r="Q284" t="s">
        <v>2931</v>
      </c>
      <c r="R284" t="s">
        <v>1895</v>
      </c>
    </row>
    <row r="285" spans="1:18" x14ac:dyDescent="0.25">
      <c r="A285" s="14" t="s">
        <v>66</v>
      </c>
      <c r="B285" s="14" t="s">
        <v>2932</v>
      </c>
      <c r="C285" t="s">
        <v>1888</v>
      </c>
      <c r="D285" t="s">
        <v>1838</v>
      </c>
      <c r="E285" t="s">
        <v>2</v>
      </c>
      <c r="F285" t="s">
        <v>1897</v>
      </c>
      <c r="G285" t="s">
        <v>1897</v>
      </c>
      <c r="H285" t="s">
        <v>1898</v>
      </c>
      <c r="I285" t="s">
        <v>1899</v>
      </c>
      <c r="M285" t="s">
        <v>1184</v>
      </c>
      <c r="N285" t="s">
        <v>2933</v>
      </c>
      <c r="O285" t="s">
        <v>1186</v>
      </c>
      <c r="P285" t="s">
        <v>2934</v>
      </c>
      <c r="Q285" t="s">
        <v>2935</v>
      </c>
      <c r="R285" t="s">
        <v>2936</v>
      </c>
    </row>
    <row r="286" spans="1:18" x14ac:dyDescent="0.25">
      <c r="A286" s="14" t="s">
        <v>66</v>
      </c>
      <c r="B286" s="14" t="s">
        <v>2937</v>
      </c>
      <c r="C286" t="s">
        <v>1401</v>
      </c>
      <c r="D286" t="s">
        <v>2196</v>
      </c>
      <c r="E286" t="s">
        <v>6</v>
      </c>
      <c r="F286" t="s">
        <v>2421</v>
      </c>
      <c r="G286" t="s">
        <v>2421</v>
      </c>
      <c r="H286" t="s">
        <v>2421</v>
      </c>
      <c r="I286" t="s">
        <v>2423</v>
      </c>
      <c r="M286" t="s">
        <v>1184</v>
      </c>
      <c r="N286" t="s">
        <v>2938</v>
      </c>
      <c r="O286" t="s">
        <v>1186</v>
      </c>
      <c r="P286" t="s">
        <v>2939</v>
      </c>
      <c r="Q286" t="s">
        <v>1406</v>
      </c>
      <c r="R286" t="s">
        <v>2940</v>
      </c>
    </row>
    <row r="287" spans="1:18" x14ac:dyDescent="0.25">
      <c r="A287" s="14" t="s">
        <v>66</v>
      </c>
      <c r="B287" s="14" t="s">
        <v>2941</v>
      </c>
      <c r="C287" t="s">
        <v>1401</v>
      </c>
      <c r="D287" t="s">
        <v>2207</v>
      </c>
      <c r="E287" t="s">
        <v>2</v>
      </c>
      <c r="F287" t="s">
        <v>2431</v>
      </c>
      <c r="G287" t="s">
        <v>2942</v>
      </c>
      <c r="H287" t="s">
        <v>2943</v>
      </c>
      <c r="I287" t="s">
        <v>2944</v>
      </c>
      <c r="M287" t="s">
        <v>1184</v>
      </c>
      <c r="N287" t="s">
        <v>1955</v>
      </c>
      <c r="O287" t="s">
        <v>1186</v>
      </c>
      <c r="P287" t="s">
        <v>2945</v>
      </c>
      <c r="Q287" t="s">
        <v>2946</v>
      </c>
      <c r="R287" t="s">
        <v>2947</v>
      </c>
    </row>
    <row r="288" spans="1:18" x14ac:dyDescent="0.25">
      <c r="A288" s="14" t="s">
        <v>66</v>
      </c>
      <c r="B288" s="14" t="s">
        <v>2569</v>
      </c>
      <c r="C288" t="s">
        <v>1401</v>
      </c>
      <c r="D288" t="s">
        <v>1830</v>
      </c>
      <c r="E288" t="s">
        <v>2</v>
      </c>
      <c r="F288" t="s">
        <v>1905</v>
      </c>
      <c r="G288" t="s">
        <v>1906</v>
      </c>
      <c r="H288" t="s">
        <v>1907</v>
      </c>
      <c r="I288" t="s">
        <v>1268</v>
      </c>
      <c r="M288" t="s">
        <v>1184</v>
      </c>
      <c r="N288" t="s">
        <v>2948</v>
      </c>
      <c r="O288" t="s">
        <v>1186</v>
      </c>
      <c r="P288" t="s">
        <v>2949</v>
      </c>
      <c r="Q288" t="s">
        <v>2950</v>
      </c>
      <c r="R288" t="s">
        <v>1911</v>
      </c>
    </row>
    <row r="289" spans="1:18" x14ac:dyDescent="0.25">
      <c r="A289" s="14" t="s">
        <v>66</v>
      </c>
      <c r="B289" s="14" t="s">
        <v>2581</v>
      </c>
      <c r="C289" t="s">
        <v>1401</v>
      </c>
      <c r="D289" t="s">
        <v>1838</v>
      </c>
      <c r="E289" t="s">
        <v>2</v>
      </c>
      <c r="F289" t="s">
        <v>1913</v>
      </c>
      <c r="G289" t="s">
        <v>1913</v>
      </c>
      <c r="H289" t="s">
        <v>1914</v>
      </c>
      <c r="I289" t="s">
        <v>1915</v>
      </c>
      <c r="M289" t="s">
        <v>1184</v>
      </c>
      <c r="N289" t="s">
        <v>2951</v>
      </c>
      <c r="O289" t="s">
        <v>1186</v>
      </c>
      <c r="P289" t="s">
        <v>2952</v>
      </c>
      <c r="Q289" t="s">
        <v>2953</v>
      </c>
      <c r="R289" t="s">
        <v>1919</v>
      </c>
    </row>
    <row r="290" spans="1:18" x14ac:dyDescent="0.25">
      <c r="A290" s="14" t="s">
        <v>66</v>
      </c>
      <c r="B290" s="14" t="s">
        <v>2677</v>
      </c>
      <c r="C290" t="s">
        <v>1921</v>
      </c>
      <c r="D290" t="s">
        <v>2207</v>
      </c>
      <c r="E290" t="s">
        <v>2</v>
      </c>
      <c r="F290" t="s">
        <v>2954</v>
      </c>
      <c r="G290" t="s">
        <v>1866</v>
      </c>
      <c r="H290" t="s">
        <v>1867</v>
      </c>
      <c r="I290" t="s">
        <v>1915</v>
      </c>
      <c r="M290" t="s">
        <v>1184</v>
      </c>
      <c r="N290" t="s">
        <v>1341</v>
      </c>
      <c r="O290" t="s">
        <v>1186</v>
      </c>
      <c r="P290" t="s">
        <v>2955</v>
      </c>
      <c r="Q290" t="s">
        <v>2956</v>
      </c>
      <c r="R290" t="s">
        <v>1871</v>
      </c>
    </row>
    <row r="291" spans="1:18" x14ac:dyDescent="0.25">
      <c r="A291" s="14" t="s">
        <v>66</v>
      </c>
      <c r="B291" s="14" t="s">
        <v>2957</v>
      </c>
      <c r="C291" t="s">
        <v>1921</v>
      </c>
      <c r="D291" t="s">
        <v>1830</v>
      </c>
      <c r="E291" t="s">
        <v>2</v>
      </c>
      <c r="F291" t="s">
        <v>1922</v>
      </c>
      <c r="G291" t="s">
        <v>1923</v>
      </c>
      <c r="H291" t="s">
        <v>1924</v>
      </c>
      <c r="I291" t="s">
        <v>1925</v>
      </c>
      <c r="M291" t="s">
        <v>1184</v>
      </c>
      <c r="N291" t="s">
        <v>2958</v>
      </c>
      <c r="O291" t="s">
        <v>1186</v>
      </c>
      <c r="P291" t="s">
        <v>2959</v>
      </c>
      <c r="Q291" t="s">
        <v>2960</v>
      </c>
      <c r="R291" t="s">
        <v>1929</v>
      </c>
    </row>
    <row r="292" spans="1:18" x14ac:dyDescent="0.25">
      <c r="A292" s="14" t="s">
        <v>66</v>
      </c>
      <c r="B292" s="14" t="s">
        <v>2961</v>
      </c>
      <c r="C292" t="s">
        <v>1921</v>
      </c>
      <c r="D292" t="s">
        <v>1838</v>
      </c>
      <c r="E292" t="s">
        <v>1204</v>
      </c>
      <c r="F292" t="s">
        <v>1931</v>
      </c>
      <c r="G292" t="s">
        <v>1932</v>
      </c>
      <c r="H292" t="s">
        <v>1933</v>
      </c>
      <c r="I292" t="s">
        <v>1934</v>
      </c>
      <c r="M292" t="s">
        <v>1184</v>
      </c>
      <c r="N292" t="s">
        <v>2962</v>
      </c>
      <c r="O292" t="s">
        <v>1186</v>
      </c>
      <c r="P292" t="s">
        <v>2963</v>
      </c>
      <c r="Q292" t="s">
        <v>2964</v>
      </c>
      <c r="R292" t="s">
        <v>1938</v>
      </c>
    </row>
    <row r="293" spans="1:18" x14ac:dyDescent="0.25">
      <c r="A293" s="14" t="s">
        <v>66</v>
      </c>
      <c r="B293" s="14" t="s">
        <v>2965</v>
      </c>
      <c r="C293" t="s">
        <v>1921</v>
      </c>
      <c r="D293" t="s">
        <v>1838</v>
      </c>
      <c r="E293" t="s">
        <v>2</v>
      </c>
      <c r="F293" t="s">
        <v>1931</v>
      </c>
      <c r="G293" t="s">
        <v>1931</v>
      </c>
      <c r="H293" t="s">
        <v>1933</v>
      </c>
      <c r="I293" t="s">
        <v>1934</v>
      </c>
      <c r="M293" t="s">
        <v>1184</v>
      </c>
      <c r="N293" t="s">
        <v>2689</v>
      </c>
      <c r="O293" t="s">
        <v>1186</v>
      </c>
      <c r="P293" t="s">
        <v>2966</v>
      </c>
      <c r="Q293" t="s">
        <v>2964</v>
      </c>
      <c r="R293" t="s">
        <v>1942</v>
      </c>
    </row>
    <row r="294" spans="1:18" x14ac:dyDescent="0.25">
      <c r="A294" s="14" t="s">
        <v>66</v>
      </c>
      <c r="B294" s="14" t="s">
        <v>2967</v>
      </c>
      <c r="C294" t="s">
        <v>1921</v>
      </c>
      <c r="D294" t="s">
        <v>1635</v>
      </c>
      <c r="E294" t="s">
        <v>2</v>
      </c>
      <c r="F294" t="s">
        <v>2239</v>
      </c>
      <c r="G294" t="s">
        <v>2239</v>
      </c>
      <c r="H294" t="s">
        <v>2968</v>
      </c>
      <c r="I294" t="s">
        <v>2969</v>
      </c>
      <c r="M294" t="s">
        <v>1184</v>
      </c>
      <c r="N294" t="s">
        <v>2970</v>
      </c>
      <c r="O294" t="s">
        <v>1186</v>
      </c>
      <c r="P294" t="s">
        <v>2971</v>
      </c>
      <c r="Q294" t="s">
        <v>2972</v>
      </c>
      <c r="R294" t="s">
        <v>2973</v>
      </c>
    </row>
    <row r="295" spans="1:18" x14ac:dyDescent="0.25">
      <c r="A295" s="14" t="s">
        <v>66</v>
      </c>
      <c r="B295" s="14" t="s">
        <v>2974</v>
      </c>
      <c r="C295" t="s">
        <v>1944</v>
      </c>
      <c r="D295" t="s">
        <v>2196</v>
      </c>
      <c r="E295" t="s">
        <v>6</v>
      </c>
      <c r="F295" t="s">
        <v>1745</v>
      </c>
      <c r="G295" t="s">
        <v>1745</v>
      </c>
      <c r="H295" t="s">
        <v>1745</v>
      </c>
      <c r="I295" t="s">
        <v>2975</v>
      </c>
      <c r="M295" t="s">
        <v>1184</v>
      </c>
      <c r="N295" t="s">
        <v>2976</v>
      </c>
      <c r="O295" t="s">
        <v>1186</v>
      </c>
      <c r="P295" t="s">
        <v>2977</v>
      </c>
      <c r="Q295" t="s">
        <v>2978</v>
      </c>
      <c r="R295" t="s">
        <v>2979</v>
      </c>
    </row>
    <row r="296" spans="1:18" x14ac:dyDescent="0.25">
      <c r="A296" s="14" t="s">
        <v>66</v>
      </c>
      <c r="B296" s="14" t="s">
        <v>2980</v>
      </c>
      <c r="C296" t="s">
        <v>1944</v>
      </c>
      <c r="D296" t="s">
        <v>2207</v>
      </c>
      <c r="E296" t="s">
        <v>2</v>
      </c>
      <c r="F296" t="s">
        <v>1661</v>
      </c>
      <c r="G296" t="s">
        <v>1662</v>
      </c>
      <c r="H296" t="s">
        <v>1663</v>
      </c>
      <c r="I296" t="s">
        <v>2981</v>
      </c>
      <c r="M296" t="s">
        <v>1184</v>
      </c>
      <c r="N296" t="s">
        <v>2982</v>
      </c>
      <c r="O296" t="s">
        <v>1186</v>
      </c>
      <c r="P296" t="s">
        <v>2983</v>
      </c>
      <c r="Q296" t="s">
        <v>2984</v>
      </c>
      <c r="R296" t="s">
        <v>1667</v>
      </c>
    </row>
    <row r="297" spans="1:18" x14ac:dyDescent="0.25">
      <c r="A297" s="14" t="s">
        <v>66</v>
      </c>
      <c r="B297" s="14" t="s">
        <v>2608</v>
      </c>
      <c r="C297" t="s">
        <v>1944</v>
      </c>
      <c r="D297" t="s">
        <v>1830</v>
      </c>
      <c r="E297" t="s">
        <v>2</v>
      </c>
      <c r="F297" t="s">
        <v>1945</v>
      </c>
      <c r="G297" t="s">
        <v>1946</v>
      </c>
      <c r="H297" t="s">
        <v>1947</v>
      </c>
      <c r="I297" t="s">
        <v>1948</v>
      </c>
      <c r="M297" t="s">
        <v>1184</v>
      </c>
      <c r="N297" t="s">
        <v>2985</v>
      </c>
      <c r="O297" t="s">
        <v>1186</v>
      </c>
      <c r="P297" t="s">
        <v>1696</v>
      </c>
      <c r="Q297" t="s">
        <v>2986</v>
      </c>
      <c r="R297" t="s">
        <v>1952</v>
      </c>
    </row>
    <row r="298" spans="1:18" x14ac:dyDescent="0.25">
      <c r="A298" s="14" t="s">
        <v>66</v>
      </c>
      <c r="B298" s="14" t="s">
        <v>2987</v>
      </c>
      <c r="C298" t="s">
        <v>1944</v>
      </c>
      <c r="D298" t="s">
        <v>1838</v>
      </c>
      <c r="E298" t="s">
        <v>2</v>
      </c>
      <c r="F298" t="s">
        <v>1763</v>
      </c>
      <c r="G298" t="s">
        <v>1763</v>
      </c>
      <c r="H298" t="s">
        <v>1959</v>
      </c>
      <c r="I298" t="s">
        <v>1954</v>
      </c>
      <c r="M298" t="s">
        <v>1184</v>
      </c>
      <c r="N298" t="s">
        <v>2988</v>
      </c>
      <c r="O298" t="s">
        <v>1186</v>
      </c>
      <c r="P298" t="s">
        <v>2989</v>
      </c>
      <c r="Q298" t="s">
        <v>2990</v>
      </c>
      <c r="R298" t="s">
        <v>2991</v>
      </c>
    </row>
    <row r="299" spans="1:18" x14ac:dyDescent="0.25">
      <c r="A299" s="14" t="s">
        <v>66</v>
      </c>
      <c r="B299" s="14" t="s">
        <v>2992</v>
      </c>
      <c r="C299" t="s">
        <v>1944</v>
      </c>
      <c r="D299" t="s">
        <v>1838</v>
      </c>
      <c r="E299" t="s">
        <v>1204</v>
      </c>
      <c r="F299" t="s">
        <v>1763</v>
      </c>
      <c r="G299" t="s">
        <v>1764</v>
      </c>
      <c r="H299" t="s">
        <v>1765</v>
      </c>
      <c r="I299" t="s">
        <v>1954</v>
      </c>
      <c r="M299" t="s">
        <v>1184</v>
      </c>
      <c r="N299" t="s">
        <v>2993</v>
      </c>
      <c r="O299" t="s">
        <v>1186</v>
      </c>
      <c r="P299" t="s">
        <v>2994</v>
      </c>
      <c r="Q299" t="s">
        <v>2990</v>
      </c>
      <c r="R299" t="s">
        <v>2995</v>
      </c>
    </row>
    <row r="300" spans="1:18" x14ac:dyDescent="0.25">
      <c r="A300" s="14" t="s">
        <v>66</v>
      </c>
      <c r="B300" s="14" t="s">
        <v>2996</v>
      </c>
      <c r="C300" t="s">
        <v>1944</v>
      </c>
      <c r="D300" t="s">
        <v>2997</v>
      </c>
      <c r="E300" t="s">
        <v>6</v>
      </c>
      <c r="F300" t="s">
        <v>2001</v>
      </c>
      <c r="G300" t="s">
        <v>2001</v>
      </c>
      <c r="H300" t="s">
        <v>2001</v>
      </c>
      <c r="I300" t="s">
        <v>2998</v>
      </c>
      <c r="M300" t="s">
        <v>1184</v>
      </c>
      <c r="N300" t="s">
        <v>2999</v>
      </c>
      <c r="O300" t="s">
        <v>1186</v>
      </c>
      <c r="P300" t="s">
        <v>1926</v>
      </c>
      <c r="Q300" t="s">
        <v>1951</v>
      </c>
      <c r="R300" t="s">
        <v>3000</v>
      </c>
    </row>
    <row r="301" spans="1:18" x14ac:dyDescent="0.25">
      <c r="A301" s="14" t="s">
        <v>66</v>
      </c>
      <c r="B301" s="14" t="s">
        <v>3001</v>
      </c>
      <c r="C301" t="s">
        <v>1944</v>
      </c>
      <c r="D301" t="s">
        <v>1635</v>
      </c>
      <c r="E301" t="s">
        <v>2</v>
      </c>
      <c r="F301" t="s">
        <v>1662</v>
      </c>
      <c r="G301" t="s">
        <v>1662</v>
      </c>
      <c r="H301" t="s">
        <v>1663</v>
      </c>
      <c r="I301" t="s">
        <v>2981</v>
      </c>
      <c r="M301" t="s">
        <v>1184</v>
      </c>
      <c r="N301" t="s">
        <v>3002</v>
      </c>
      <c r="O301" t="s">
        <v>1186</v>
      </c>
      <c r="P301" t="s">
        <v>3003</v>
      </c>
      <c r="Q301" t="s">
        <v>3004</v>
      </c>
      <c r="R301" t="s">
        <v>1667</v>
      </c>
    </row>
    <row r="302" spans="1:18" x14ac:dyDescent="0.25">
      <c r="A302" s="14" t="s">
        <v>66</v>
      </c>
      <c r="B302" s="14" t="s">
        <v>3005</v>
      </c>
      <c r="C302" t="s">
        <v>1963</v>
      </c>
      <c r="D302" t="s">
        <v>2207</v>
      </c>
      <c r="E302" t="s">
        <v>2</v>
      </c>
      <c r="F302" t="s">
        <v>3006</v>
      </c>
      <c r="G302" t="s">
        <v>3007</v>
      </c>
      <c r="H302" t="s">
        <v>3008</v>
      </c>
      <c r="I302" t="s">
        <v>6</v>
      </c>
      <c r="M302" t="s">
        <v>1184</v>
      </c>
      <c r="N302" t="s">
        <v>3009</v>
      </c>
      <c r="O302" t="s">
        <v>1186</v>
      </c>
      <c r="P302" t="s">
        <v>1955</v>
      </c>
      <c r="Q302" t="s">
        <v>3010</v>
      </c>
      <c r="R302" t="s">
        <v>3011</v>
      </c>
    </row>
    <row r="303" spans="1:18" x14ac:dyDescent="0.25">
      <c r="A303" s="14" t="s">
        <v>66</v>
      </c>
      <c r="B303" s="14" t="s">
        <v>3012</v>
      </c>
      <c r="C303" t="s">
        <v>1963</v>
      </c>
      <c r="D303" t="s">
        <v>1830</v>
      </c>
      <c r="E303" t="s">
        <v>2</v>
      </c>
      <c r="F303" t="s">
        <v>1964</v>
      </c>
      <c r="G303" t="s">
        <v>1965</v>
      </c>
      <c r="H303" t="s">
        <v>1966</v>
      </c>
      <c r="I303" t="s">
        <v>1967</v>
      </c>
      <c r="M303" t="s">
        <v>1184</v>
      </c>
      <c r="N303" t="s">
        <v>3013</v>
      </c>
      <c r="O303" t="s">
        <v>1186</v>
      </c>
      <c r="P303" t="s">
        <v>3014</v>
      </c>
      <c r="Q303" t="s">
        <v>3015</v>
      </c>
      <c r="R303" t="s">
        <v>1970</v>
      </c>
    </row>
    <row r="304" spans="1:18" x14ac:dyDescent="0.25">
      <c r="A304" s="14" t="s">
        <v>66</v>
      </c>
      <c r="B304" s="14" t="s">
        <v>3016</v>
      </c>
      <c r="C304" t="s">
        <v>1963</v>
      </c>
      <c r="D304" t="s">
        <v>1635</v>
      </c>
      <c r="E304" t="s">
        <v>2</v>
      </c>
      <c r="F304" t="s">
        <v>3007</v>
      </c>
      <c r="G304" t="s">
        <v>3007</v>
      </c>
      <c r="H304" t="s">
        <v>3008</v>
      </c>
      <c r="I304" t="s">
        <v>3017</v>
      </c>
      <c r="M304" t="s">
        <v>1184</v>
      </c>
      <c r="N304" t="s">
        <v>3018</v>
      </c>
      <c r="O304" t="s">
        <v>1186</v>
      </c>
      <c r="P304" t="s">
        <v>3019</v>
      </c>
      <c r="Q304" t="s">
        <v>3020</v>
      </c>
      <c r="R304" t="s">
        <v>3011</v>
      </c>
    </row>
    <row r="305" spans="1:18" x14ac:dyDescent="0.25">
      <c r="A305" s="14" t="s">
        <v>66</v>
      </c>
      <c r="B305" s="14" t="s">
        <v>2685</v>
      </c>
      <c r="C305" t="s">
        <v>1519</v>
      </c>
      <c r="D305" t="s">
        <v>2207</v>
      </c>
      <c r="E305" t="s">
        <v>2</v>
      </c>
      <c r="F305" t="s">
        <v>3021</v>
      </c>
      <c r="G305" t="s">
        <v>1880</v>
      </c>
      <c r="H305" t="s">
        <v>1881</v>
      </c>
      <c r="I305" t="s">
        <v>3022</v>
      </c>
      <c r="M305" t="s">
        <v>1184</v>
      </c>
      <c r="N305" t="s">
        <v>2786</v>
      </c>
      <c r="O305" t="s">
        <v>1186</v>
      </c>
      <c r="P305" t="s">
        <v>3023</v>
      </c>
      <c r="Q305" t="s">
        <v>3024</v>
      </c>
      <c r="R305" t="s">
        <v>2857</v>
      </c>
    </row>
    <row r="306" spans="1:18" x14ac:dyDescent="0.25">
      <c r="A306" s="14" t="s">
        <v>66</v>
      </c>
      <c r="B306" s="14" t="s">
        <v>3025</v>
      </c>
      <c r="C306" t="s">
        <v>1519</v>
      </c>
      <c r="D306" t="s">
        <v>1830</v>
      </c>
      <c r="E306" t="s">
        <v>2</v>
      </c>
      <c r="F306" t="s">
        <v>1972</v>
      </c>
      <c r="G306" t="s">
        <v>1973</v>
      </c>
      <c r="H306" t="s">
        <v>1974</v>
      </c>
      <c r="I306" t="s">
        <v>1975</v>
      </c>
      <c r="M306" t="s">
        <v>1184</v>
      </c>
      <c r="N306" t="s">
        <v>3026</v>
      </c>
      <c r="O306" t="s">
        <v>1186</v>
      </c>
      <c r="P306" t="s">
        <v>3027</v>
      </c>
      <c r="Q306" t="s">
        <v>3028</v>
      </c>
      <c r="R306" t="s">
        <v>1977</v>
      </c>
    </row>
    <row r="307" spans="1:18" x14ac:dyDescent="0.25">
      <c r="A307" s="14" t="s">
        <v>66</v>
      </c>
      <c r="B307" s="14" t="s">
        <v>3029</v>
      </c>
      <c r="C307" t="s">
        <v>1519</v>
      </c>
      <c r="D307" t="s">
        <v>1838</v>
      </c>
      <c r="E307" t="s">
        <v>1204</v>
      </c>
      <c r="F307" t="s">
        <v>1979</v>
      </c>
      <c r="G307" t="s">
        <v>1980</v>
      </c>
      <c r="H307" t="s">
        <v>1981</v>
      </c>
      <c r="I307" t="s">
        <v>1982</v>
      </c>
      <c r="M307" t="s">
        <v>1184</v>
      </c>
      <c r="N307" t="s">
        <v>3030</v>
      </c>
      <c r="O307" t="s">
        <v>1186</v>
      </c>
      <c r="P307" t="s">
        <v>3031</v>
      </c>
      <c r="Q307" t="s">
        <v>3032</v>
      </c>
      <c r="R307" t="s">
        <v>1986</v>
      </c>
    </row>
    <row r="308" spans="1:18" x14ac:dyDescent="0.25">
      <c r="A308" s="14" t="s">
        <v>66</v>
      </c>
      <c r="B308" s="14" t="s">
        <v>3033</v>
      </c>
      <c r="C308" t="s">
        <v>1519</v>
      </c>
      <c r="D308" t="s">
        <v>1635</v>
      </c>
      <c r="E308" t="s">
        <v>2</v>
      </c>
      <c r="F308" t="s">
        <v>1880</v>
      </c>
      <c r="G308" t="s">
        <v>1880</v>
      </c>
      <c r="H308" t="s">
        <v>3034</v>
      </c>
      <c r="I308" t="s">
        <v>2688</v>
      </c>
      <c r="M308" t="s">
        <v>1184</v>
      </c>
      <c r="N308" t="s">
        <v>2786</v>
      </c>
      <c r="O308" t="s">
        <v>1186</v>
      </c>
      <c r="P308" t="s">
        <v>3035</v>
      </c>
      <c r="Q308" t="s">
        <v>3036</v>
      </c>
      <c r="R308" t="s">
        <v>1886</v>
      </c>
    </row>
    <row r="309" spans="1:18" x14ac:dyDescent="0.25">
      <c r="A309" s="14" t="s">
        <v>66</v>
      </c>
      <c r="B309" s="14" t="s">
        <v>3037</v>
      </c>
      <c r="C309" t="s">
        <v>1988</v>
      </c>
      <c r="D309" t="s">
        <v>2499</v>
      </c>
      <c r="E309" t="s">
        <v>2</v>
      </c>
      <c r="F309" t="s">
        <v>2704</v>
      </c>
      <c r="G309" t="s">
        <v>2002</v>
      </c>
      <c r="H309" t="s">
        <v>2003</v>
      </c>
      <c r="I309" t="s">
        <v>3038</v>
      </c>
      <c r="M309" t="s">
        <v>1184</v>
      </c>
      <c r="N309" t="s">
        <v>1477</v>
      </c>
      <c r="O309" t="s">
        <v>1186</v>
      </c>
      <c r="P309" t="s">
        <v>3039</v>
      </c>
      <c r="Q309" t="s">
        <v>3040</v>
      </c>
      <c r="R309" t="s">
        <v>2008</v>
      </c>
    </row>
    <row r="310" spans="1:18" x14ac:dyDescent="0.25">
      <c r="A310" s="14" t="s">
        <v>66</v>
      </c>
      <c r="B310" s="14" t="s">
        <v>2680</v>
      </c>
      <c r="C310" t="s">
        <v>1988</v>
      </c>
      <c r="D310" t="s">
        <v>2533</v>
      </c>
      <c r="E310" t="s">
        <v>2</v>
      </c>
      <c r="F310" t="s">
        <v>2620</v>
      </c>
      <c r="G310" t="s">
        <v>3041</v>
      </c>
      <c r="H310" t="s">
        <v>3042</v>
      </c>
      <c r="I310" t="s">
        <v>3043</v>
      </c>
      <c r="M310" t="s">
        <v>1184</v>
      </c>
      <c r="N310" t="s">
        <v>3044</v>
      </c>
      <c r="O310" t="s">
        <v>1186</v>
      </c>
      <c r="P310" t="s">
        <v>3045</v>
      </c>
      <c r="Q310" t="s">
        <v>3046</v>
      </c>
      <c r="R310" t="s">
        <v>3047</v>
      </c>
    </row>
    <row r="311" spans="1:18" x14ac:dyDescent="0.25">
      <c r="A311" s="14" t="s">
        <v>66</v>
      </c>
      <c r="B311" s="14" t="s">
        <v>3048</v>
      </c>
      <c r="C311" t="s">
        <v>1988</v>
      </c>
      <c r="D311" t="s">
        <v>2207</v>
      </c>
      <c r="E311" t="s">
        <v>2</v>
      </c>
      <c r="F311" t="s">
        <v>2385</v>
      </c>
      <c r="G311" t="s">
        <v>2010</v>
      </c>
      <c r="H311" t="s">
        <v>2011</v>
      </c>
      <c r="I311" t="s">
        <v>1356</v>
      </c>
      <c r="M311" t="s">
        <v>1184</v>
      </c>
      <c r="N311" t="s">
        <v>1657</v>
      </c>
      <c r="O311" t="s">
        <v>1186</v>
      </c>
      <c r="P311" t="s">
        <v>1447</v>
      </c>
      <c r="Q311" t="s">
        <v>3046</v>
      </c>
      <c r="R311" t="s">
        <v>3049</v>
      </c>
    </row>
    <row r="312" spans="1:18" x14ac:dyDescent="0.25">
      <c r="A312" s="14" t="s">
        <v>66</v>
      </c>
      <c r="B312" s="14" t="s">
        <v>2576</v>
      </c>
      <c r="C312" t="s">
        <v>1988</v>
      </c>
      <c r="D312" t="s">
        <v>1830</v>
      </c>
      <c r="E312" t="s">
        <v>2</v>
      </c>
      <c r="F312" t="s">
        <v>1989</v>
      </c>
      <c r="G312" t="s">
        <v>1990</v>
      </c>
      <c r="H312" t="s">
        <v>1991</v>
      </c>
      <c r="I312" t="s">
        <v>1283</v>
      </c>
      <c r="M312" t="s">
        <v>1184</v>
      </c>
      <c r="N312" t="s">
        <v>3050</v>
      </c>
      <c r="O312" t="s">
        <v>1186</v>
      </c>
      <c r="P312" t="s">
        <v>3051</v>
      </c>
      <c r="Q312" t="s">
        <v>3052</v>
      </c>
      <c r="R312" t="s">
        <v>3053</v>
      </c>
    </row>
    <row r="313" spans="1:18" x14ac:dyDescent="0.25">
      <c r="A313" s="14" t="s">
        <v>66</v>
      </c>
      <c r="B313" s="14" t="s">
        <v>3054</v>
      </c>
      <c r="C313" t="s">
        <v>1988</v>
      </c>
      <c r="D313" t="s">
        <v>1838</v>
      </c>
      <c r="E313" t="s">
        <v>2</v>
      </c>
      <c r="F313" t="s">
        <v>1661</v>
      </c>
      <c r="G313" t="s">
        <v>1661</v>
      </c>
      <c r="H313" t="s">
        <v>2016</v>
      </c>
      <c r="I313" t="s">
        <v>1996</v>
      </c>
      <c r="M313" t="s">
        <v>1184</v>
      </c>
      <c r="N313" t="s">
        <v>1697</v>
      </c>
      <c r="O313" t="s">
        <v>1186</v>
      </c>
      <c r="P313" t="s">
        <v>1304</v>
      </c>
      <c r="Q313" t="s">
        <v>3055</v>
      </c>
      <c r="R313" t="s">
        <v>3056</v>
      </c>
    </row>
    <row r="314" spans="1:18" x14ac:dyDescent="0.25">
      <c r="A314" s="14" t="s">
        <v>66</v>
      </c>
      <c r="B314" s="14" t="s">
        <v>3057</v>
      </c>
      <c r="C314" t="s">
        <v>1988</v>
      </c>
      <c r="D314" t="s">
        <v>1838</v>
      </c>
      <c r="E314" t="s">
        <v>1204</v>
      </c>
      <c r="F314" t="s">
        <v>1661</v>
      </c>
      <c r="G314" t="s">
        <v>1724</v>
      </c>
      <c r="H314" t="s">
        <v>1725</v>
      </c>
      <c r="I314" t="s">
        <v>1996</v>
      </c>
      <c r="M314" t="s">
        <v>1184</v>
      </c>
      <c r="N314" t="s">
        <v>3058</v>
      </c>
      <c r="O314" t="s">
        <v>1186</v>
      </c>
      <c r="P314" t="s">
        <v>3059</v>
      </c>
      <c r="Q314" t="s">
        <v>3055</v>
      </c>
      <c r="R314" t="s">
        <v>3060</v>
      </c>
    </row>
    <row r="315" spans="1:18" x14ac:dyDescent="0.25">
      <c r="A315" s="14" t="s">
        <v>66</v>
      </c>
      <c r="B315" s="14" t="s">
        <v>3061</v>
      </c>
      <c r="C315" t="s">
        <v>1988</v>
      </c>
      <c r="D315" t="s">
        <v>2997</v>
      </c>
      <c r="E315" t="s">
        <v>6</v>
      </c>
      <c r="F315" t="s">
        <v>1669</v>
      </c>
      <c r="G315" t="s">
        <v>1669</v>
      </c>
      <c r="H315" t="s">
        <v>1669</v>
      </c>
      <c r="I315" t="s">
        <v>2688</v>
      </c>
      <c r="M315" t="s">
        <v>1184</v>
      </c>
      <c r="N315" t="s">
        <v>3062</v>
      </c>
      <c r="O315" t="s">
        <v>1186</v>
      </c>
      <c r="P315" t="s">
        <v>3063</v>
      </c>
      <c r="Q315" t="s">
        <v>2060</v>
      </c>
      <c r="R315" t="s">
        <v>2908</v>
      </c>
    </row>
    <row r="316" spans="1:18" x14ac:dyDescent="0.25">
      <c r="A316" s="14" t="s">
        <v>66</v>
      </c>
      <c r="B316" s="14" t="s">
        <v>3064</v>
      </c>
      <c r="C316" t="s">
        <v>1988</v>
      </c>
      <c r="D316" t="s">
        <v>1625</v>
      </c>
      <c r="E316" t="s">
        <v>2</v>
      </c>
      <c r="F316" t="s">
        <v>2001</v>
      </c>
      <c r="G316" t="s">
        <v>2002</v>
      </c>
      <c r="H316" t="s">
        <v>2003</v>
      </c>
      <c r="I316" t="s">
        <v>2004</v>
      </c>
      <c r="M316" t="s">
        <v>1184</v>
      </c>
      <c r="N316" t="s">
        <v>1477</v>
      </c>
      <c r="O316" t="s">
        <v>1186</v>
      </c>
      <c r="P316" t="s">
        <v>3065</v>
      </c>
      <c r="Q316" t="s">
        <v>3066</v>
      </c>
      <c r="R316" t="s">
        <v>2008</v>
      </c>
    </row>
    <row r="317" spans="1:18" x14ac:dyDescent="0.25">
      <c r="A317" s="14" t="s">
        <v>66</v>
      </c>
      <c r="B317" s="14" t="s">
        <v>2556</v>
      </c>
      <c r="C317" t="s">
        <v>1988</v>
      </c>
      <c r="D317" t="s">
        <v>1635</v>
      </c>
      <c r="E317" t="s">
        <v>2</v>
      </c>
      <c r="F317" t="s">
        <v>2010</v>
      </c>
      <c r="G317" t="s">
        <v>2010</v>
      </c>
      <c r="H317" t="s">
        <v>2011</v>
      </c>
      <c r="I317" t="s">
        <v>1356</v>
      </c>
      <c r="M317" t="s">
        <v>1184</v>
      </c>
      <c r="N317" t="s">
        <v>1657</v>
      </c>
      <c r="O317" t="s">
        <v>1186</v>
      </c>
      <c r="P317" t="s">
        <v>3067</v>
      </c>
      <c r="Q317" t="s">
        <v>3068</v>
      </c>
      <c r="R317" t="s">
        <v>3049</v>
      </c>
    </row>
    <row r="318" spans="1:18" x14ac:dyDescent="0.25">
      <c r="A318" s="14" t="s">
        <v>66</v>
      </c>
      <c r="B318" s="14" t="s">
        <v>3069</v>
      </c>
      <c r="C318" t="s">
        <v>2021</v>
      </c>
      <c r="D318" t="s">
        <v>1625</v>
      </c>
      <c r="E318" t="s">
        <v>2</v>
      </c>
      <c r="F318" t="s">
        <v>2022</v>
      </c>
      <c r="G318" t="s">
        <v>1839</v>
      </c>
      <c r="H318" t="s">
        <v>1840</v>
      </c>
      <c r="I318" t="s">
        <v>2023</v>
      </c>
      <c r="M318" t="s">
        <v>1184</v>
      </c>
      <c r="N318" t="s">
        <v>3070</v>
      </c>
      <c r="O318" t="s">
        <v>1186</v>
      </c>
      <c r="P318" t="s">
        <v>3071</v>
      </c>
      <c r="Q318" t="s">
        <v>3072</v>
      </c>
      <c r="R318" t="s">
        <v>1845</v>
      </c>
    </row>
    <row r="319" spans="1:18" x14ac:dyDescent="0.25">
      <c r="A319" s="14" t="s">
        <v>66</v>
      </c>
      <c r="B319" s="14" t="s">
        <v>3073</v>
      </c>
      <c r="C319" t="s">
        <v>2021</v>
      </c>
      <c r="D319" t="s">
        <v>1635</v>
      </c>
      <c r="E319" t="s">
        <v>2</v>
      </c>
      <c r="F319" t="s">
        <v>2027</v>
      </c>
      <c r="G319" t="s">
        <v>2027</v>
      </c>
      <c r="H319" t="s">
        <v>2028</v>
      </c>
      <c r="I319" t="s">
        <v>2029</v>
      </c>
      <c r="M319" t="s">
        <v>1184</v>
      </c>
      <c r="N319" t="s">
        <v>3074</v>
      </c>
      <c r="O319" t="s">
        <v>1186</v>
      </c>
      <c r="P319" t="s">
        <v>3075</v>
      </c>
      <c r="Q319" t="s">
        <v>3076</v>
      </c>
      <c r="R319" t="s">
        <v>2033</v>
      </c>
    </row>
    <row r="320" spans="1:18" x14ac:dyDescent="0.25">
      <c r="A320" s="14" t="s">
        <v>66</v>
      </c>
      <c r="B320" s="14" t="s">
        <v>3077</v>
      </c>
      <c r="C320" t="s">
        <v>2035</v>
      </c>
      <c r="D320" t="s">
        <v>2499</v>
      </c>
      <c r="E320" t="s">
        <v>2</v>
      </c>
      <c r="F320" t="s">
        <v>3078</v>
      </c>
      <c r="G320" t="s">
        <v>2036</v>
      </c>
      <c r="H320" t="s">
        <v>2253</v>
      </c>
      <c r="I320" t="s">
        <v>2038</v>
      </c>
      <c r="M320" t="s">
        <v>1184</v>
      </c>
      <c r="N320" t="s">
        <v>3079</v>
      </c>
      <c r="O320" t="s">
        <v>1186</v>
      </c>
      <c r="P320" t="s">
        <v>3080</v>
      </c>
      <c r="Q320" t="s">
        <v>3081</v>
      </c>
      <c r="R320" t="s">
        <v>2042</v>
      </c>
    </row>
    <row r="321" spans="1:18" x14ac:dyDescent="0.25">
      <c r="A321" s="14" t="s">
        <v>66</v>
      </c>
      <c r="B321" s="14" t="s">
        <v>3082</v>
      </c>
      <c r="C321" t="s">
        <v>2035</v>
      </c>
      <c r="D321" t="s">
        <v>2207</v>
      </c>
      <c r="E321" t="s">
        <v>2</v>
      </c>
      <c r="F321" t="s">
        <v>2704</v>
      </c>
      <c r="G321" t="s">
        <v>2001</v>
      </c>
      <c r="H321" t="s">
        <v>2378</v>
      </c>
      <c r="I321" t="s">
        <v>2045</v>
      </c>
      <c r="M321" t="s">
        <v>1184</v>
      </c>
      <c r="N321" t="s">
        <v>3083</v>
      </c>
      <c r="O321" t="s">
        <v>1186</v>
      </c>
      <c r="P321" t="s">
        <v>3084</v>
      </c>
      <c r="Q321" t="s">
        <v>3085</v>
      </c>
      <c r="R321" t="s">
        <v>2048</v>
      </c>
    </row>
    <row r="322" spans="1:18" x14ac:dyDescent="0.25">
      <c r="A322" s="14" t="s">
        <v>66</v>
      </c>
      <c r="B322" s="14" t="s">
        <v>3086</v>
      </c>
      <c r="C322" t="s">
        <v>2035</v>
      </c>
      <c r="D322" t="s">
        <v>1838</v>
      </c>
      <c r="E322" t="s">
        <v>2</v>
      </c>
      <c r="F322" t="s">
        <v>1715</v>
      </c>
      <c r="G322" t="s">
        <v>1715</v>
      </c>
      <c r="H322" t="s">
        <v>3087</v>
      </c>
      <c r="I322" t="s">
        <v>3088</v>
      </c>
      <c r="M322" t="s">
        <v>1184</v>
      </c>
      <c r="N322" t="s">
        <v>1450</v>
      </c>
      <c r="O322" t="s">
        <v>1186</v>
      </c>
      <c r="P322" t="s">
        <v>3089</v>
      </c>
      <c r="Q322" t="s">
        <v>3090</v>
      </c>
      <c r="R322" t="s">
        <v>3091</v>
      </c>
    </row>
    <row r="323" spans="1:18" x14ac:dyDescent="0.25">
      <c r="A323" s="14" t="s">
        <v>66</v>
      </c>
      <c r="B323" s="14" t="s">
        <v>3092</v>
      </c>
      <c r="C323" t="s">
        <v>2035</v>
      </c>
      <c r="D323" t="s">
        <v>1625</v>
      </c>
      <c r="E323" t="s">
        <v>2</v>
      </c>
      <c r="F323" t="s">
        <v>1763</v>
      </c>
      <c r="G323" t="s">
        <v>2036</v>
      </c>
      <c r="H323" t="s">
        <v>2037</v>
      </c>
      <c r="I323" t="s">
        <v>2038</v>
      </c>
      <c r="M323" t="s">
        <v>1184</v>
      </c>
      <c r="N323" t="s">
        <v>3079</v>
      </c>
      <c r="O323" t="s">
        <v>1186</v>
      </c>
      <c r="P323" t="s">
        <v>1716</v>
      </c>
      <c r="Q323" t="s">
        <v>3081</v>
      </c>
      <c r="R323" t="s">
        <v>2042</v>
      </c>
    </row>
    <row r="324" spans="1:18" x14ac:dyDescent="0.25">
      <c r="A324" s="14" t="s">
        <v>66</v>
      </c>
      <c r="B324" s="14" t="s">
        <v>3093</v>
      </c>
      <c r="C324" t="s">
        <v>2035</v>
      </c>
      <c r="D324" t="s">
        <v>1635</v>
      </c>
      <c r="E324" t="s">
        <v>2</v>
      </c>
      <c r="F324" t="s">
        <v>2001</v>
      </c>
      <c r="G324" t="s">
        <v>2001</v>
      </c>
      <c r="H324" t="s">
        <v>2044</v>
      </c>
      <c r="I324" t="s">
        <v>2045</v>
      </c>
      <c r="M324" t="s">
        <v>1184</v>
      </c>
      <c r="N324" t="s">
        <v>3083</v>
      </c>
      <c r="O324" t="s">
        <v>1186</v>
      </c>
      <c r="P324" t="s">
        <v>3094</v>
      </c>
      <c r="Q324" t="s">
        <v>3095</v>
      </c>
      <c r="R324" t="s">
        <v>2048</v>
      </c>
    </row>
    <row r="325" spans="1:18" x14ac:dyDescent="0.25">
      <c r="A325" s="14" t="s">
        <v>66</v>
      </c>
      <c r="B325" s="14" t="s">
        <v>3096</v>
      </c>
      <c r="C325" t="s">
        <v>1310</v>
      </c>
      <c r="D325" t="s">
        <v>2301</v>
      </c>
      <c r="E325" t="s">
        <v>2</v>
      </c>
      <c r="F325" t="s">
        <v>3097</v>
      </c>
      <c r="G325" t="s">
        <v>1498</v>
      </c>
      <c r="H325" t="s">
        <v>3098</v>
      </c>
      <c r="I325" t="s">
        <v>3099</v>
      </c>
      <c r="M325" t="s">
        <v>1184</v>
      </c>
      <c r="N325" t="s">
        <v>2292</v>
      </c>
      <c r="O325" t="s">
        <v>1186</v>
      </c>
      <c r="P325" t="s">
        <v>2227</v>
      </c>
      <c r="Q325" t="s">
        <v>3100</v>
      </c>
      <c r="R325" t="s">
        <v>3101</v>
      </c>
    </row>
    <row r="326" spans="1:18" x14ac:dyDescent="0.25">
      <c r="A326" s="14" t="s">
        <v>66</v>
      </c>
      <c r="B326" s="14" t="s">
        <v>3102</v>
      </c>
      <c r="C326" t="s">
        <v>1310</v>
      </c>
      <c r="D326" t="s">
        <v>1625</v>
      </c>
      <c r="E326" t="s">
        <v>2</v>
      </c>
      <c r="F326" t="s">
        <v>1626</v>
      </c>
      <c r="G326" t="s">
        <v>1627</v>
      </c>
      <c r="H326" t="s">
        <v>1628</v>
      </c>
      <c r="I326" t="s">
        <v>1629</v>
      </c>
      <c r="M326" t="s">
        <v>1184</v>
      </c>
      <c r="N326" t="s">
        <v>1688</v>
      </c>
      <c r="O326" t="s">
        <v>1186</v>
      </c>
      <c r="P326" t="s">
        <v>3103</v>
      </c>
      <c r="Q326" t="s">
        <v>3104</v>
      </c>
      <c r="R326" t="s">
        <v>3105</v>
      </c>
    </row>
    <row r="327" spans="1:18" x14ac:dyDescent="0.25">
      <c r="A327" s="14" t="s">
        <v>66</v>
      </c>
      <c r="B327" s="14" t="s">
        <v>2562</v>
      </c>
      <c r="C327" t="s">
        <v>1310</v>
      </c>
      <c r="D327" t="s">
        <v>1635</v>
      </c>
      <c r="E327" t="s">
        <v>2</v>
      </c>
      <c r="F327" t="s">
        <v>1636</v>
      </c>
      <c r="G327" t="s">
        <v>1636</v>
      </c>
      <c r="H327" t="s">
        <v>1637</v>
      </c>
      <c r="I327" t="s">
        <v>3106</v>
      </c>
      <c r="M327" t="s">
        <v>1184</v>
      </c>
      <c r="N327" t="s">
        <v>1720</v>
      </c>
      <c r="O327" t="s">
        <v>1186</v>
      </c>
      <c r="P327" t="s">
        <v>1348</v>
      </c>
      <c r="Q327" t="s">
        <v>3104</v>
      </c>
      <c r="R327" t="s">
        <v>1641</v>
      </c>
    </row>
    <row r="328" spans="1:18" x14ac:dyDescent="0.25">
      <c r="A328" s="14" t="s">
        <v>66</v>
      </c>
      <c r="B328" s="14" t="s">
        <v>3107</v>
      </c>
      <c r="C328" t="s">
        <v>1643</v>
      </c>
      <c r="D328" t="s">
        <v>1625</v>
      </c>
      <c r="E328" t="s">
        <v>2</v>
      </c>
      <c r="F328" t="s">
        <v>1644</v>
      </c>
      <c r="G328" t="s">
        <v>1639</v>
      </c>
      <c r="H328" t="s">
        <v>1645</v>
      </c>
      <c r="I328" t="s">
        <v>1646</v>
      </c>
      <c r="M328" t="s">
        <v>1184</v>
      </c>
      <c r="N328" t="s">
        <v>3108</v>
      </c>
      <c r="O328" t="s">
        <v>1186</v>
      </c>
      <c r="P328" t="s">
        <v>3109</v>
      </c>
      <c r="Q328" t="s">
        <v>3110</v>
      </c>
      <c r="R328" t="s">
        <v>1650</v>
      </c>
    </row>
    <row r="329" spans="1:18" x14ac:dyDescent="0.25">
      <c r="A329" s="14" t="s">
        <v>66</v>
      </c>
      <c r="B329" s="14" t="s">
        <v>3111</v>
      </c>
      <c r="C329" t="s">
        <v>1643</v>
      </c>
      <c r="D329" t="s">
        <v>1635</v>
      </c>
      <c r="E329" t="s">
        <v>1204</v>
      </c>
      <c r="F329" t="s">
        <v>1652</v>
      </c>
      <c r="G329" t="s">
        <v>1653</v>
      </c>
      <c r="H329" t="s">
        <v>1654</v>
      </c>
      <c r="I329" t="s">
        <v>1655</v>
      </c>
      <c r="M329" t="s">
        <v>1184</v>
      </c>
      <c r="N329" t="s">
        <v>1932</v>
      </c>
      <c r="O329" t="s">
        <v>1186</v>
      </c>
      <c r="P329" t="s">
        <v>3074</v>
      </c>
      <c r="Q329" t="s">
        <v>3112</v>
      </c>
      <c r="R329" t="s">
        <v>1659</v>
      </c>
    </row>
    <row r="330" spans="1:18" x14ac:dyDescent="0.25">
      <c r="A330" s="14" t="s">
        <v>66</v>
      </c>
      <c r="B330" s="14" t="s">
        <v>3113</v>
      </c>
      <c r="C330" t="s">
        <v>1446</v>
      </c>
      <c r="D330" t="s">
        <v>1625</v>
      </c>
      <c r="E330" t="s">
        <v>2</v>
      </c>
      <c r="F330" t="s">
        <v>1661</v>
      </c>
      <c r="G330" t="s">
        <v>1662</v>
      </c>
      <c r="H330" t="s">
        <v>1663</v>
      </c>
      <c r="I330" t="s">
        <v>1664</v>
      </c>
      <c r="M330" t="s">
        <v>1184</v>
      </c>
      <c r="N330" t="s">
        <v>3114</v>
      </c>
      <c r="O330" t="s">
        <v>1186</v>
      </c>
      <c r="P330" t="s">
        <v>3115</v>
      </c>
      <c r="Q330" t="s">
        <v>3116</v>
      </c>
      <c r="R330" t="s">
        <v>1667</v>
      </c>
    </row>
    <row r="331" spans="1:18" x14ac:dyDescent="0.25">
      <c r="A331" s="14" t="s">
        <v>66</v>
      </c>
      <c r="B331" s="14" t="s">
        <v>3117</v>
      </c>
      <c r="C331" t="s">
        <v>1446</v>
      </c>
      <c r="D331" t="s">
        <v>1635</v>
      </c>
      <c r="E331" t="s">
        <v>1204</v>
      </c>
      <c r="F331" t="s">
        <v>1669</v>
      </c>
      <c r="G331" t="s">
        <v>1670</v>
      </c>
      <c r="H331" t="s">
        <v>1671</v>
      </c>
      <c r="I331" t="s">
        <v>1672</v>
      </c>
      <c r="M331" t="s">
        <v>1184</v>
      </c>
      <c r="N331" t="s">
        <v>3118</v>
      </c>
      <c r="O331" t="s">
        <v>1186</v>
      </c>
      <c r="P331" t="s">
        <v>1710</v>
      </c>
      <c r="Q331" t="s">
        <v>3119</v>
      </c>
      <c r="R331" t="s">
        <v>3120</v>
      </c>
    </row>
    <row r="332" spans="1:18" x14ac:dyDescent="0.25">
      <c r="A332" s="14" t="s">
        <v>66</v>
      </c>
      <c r="B332" s="14" t="s">
        <v>2541</v>
      </c>
      <c r="C332" t="s">
        <v>1678</v>
      </c>
      <c r="D332" t="s">
        <v>1625</v>
      </c>
      <c r="E332" t="s">
        <v>2</v>
      </c>
      <c r="F332" t="s">
        <v>1679</v>
      </c>
      <c r="G332" t="s">
        <v>1680</v>
      </c>
      <c r="H332" t="s">
        <v>1681</v>
      </c>
      <c r="I332" t="s">
        <v>1682</v>
      </c>
      <c r="M332" t="s">
        <v>1184</v>
      </c>
      <c r="N332" t="s">
        <v>3121</v>
      </c>
      <c r="O332" t="s">
        <v>1186</v>
      </c>
      <c r="P332" t="s">
        <v>3122</v>
      </c>
      <c r="Q332" t="s">
        <v>3123</v>
      </c>
      <c r="R332" t="s">
        <v>1685</v>
      </c>
    </row>
    <row r="333" spans="1:18" x14ac:dyDescent="0.25">
      <c r="A333" s="14" t="s">
        <v>66</v>
      </c>
      <c r="B333" s="14" t="s">
        <v>3124</v>
      </c>
      <c r="C333" t="s">
        <v>1678</v>
      </c>
      <c r="D333" t="s">
        <v>1635</v>
      </c>
      <c r="E333" t="s">
        <v>1204</v>
      </c>
      <c r="F333" t="s">
        <v>1687</v>
      </c>
      <c r="G333" t="s">
        <v>1688</v>
      </c>
      <c r="H333" t="s">
        <v>1689</v>
      </c>
      <c r="I333" t="s">
        <v>1690</v>
      </c>
      <c r="M333" t="s">
        <v>1184</v>
      </c>
      <c r="N333" t="s">
        <v>3125</v>
      </c>
      <c r="O333" t="s">
        <v>1186</v>
      </c>
      <c r="P333" t="s">
        <v>3126</v>
      </c>
      <c r="Q333" t="s">
        <v>3127</v>
      </c>
      <c r="R333" t="s">
        <v>3128</v>
      </c>
    </row>
    <row r="334" spans="1:18" x14ac:dyDescent="0.25">
      <c r="A334" s="14" t="s">
        <v>66</v>
      </c>
      <c r="B334" s="14" t="s">
        <v>3129</v>
      </c>
      <c r="C334" t="s">
        <v>1361</v>
      </c>
      <c r="D334" t="s">
        <v>1625</v>
      </c>
      <c r="E334" t="s">
        <v>2</v>
      </c>
      <c r="F334" t="s">
        <v>1696</v>
      </c>
      <c r="G334" t="s">
        <v>1697</v>
      </c>
      <c r="H334" t="s">
        <v>1698</v>
      </c>
      <c r="I334" t="s">
        <v>1699</v>
      </c>
      <c r="M334" t="s">
        <v>1184</v>
      </c>
      <c r="N334" t="s">
        <v>3130</v>
      </c>
      <c r="O334" t="s">
        <v>1186</v>
      </c>
      <c r="P334" t="s">
        <v>1932</v>
      </c>
      <c r="Q334" t="s">
        <v>3131</v>
      </c>
      <c r="R334" t="s">
        <v>1703</v>
      </c>
    </row>
    <row r="335" spans="1:18" x14ac:dyDescent="0.25">
      <c r="A335" s="14" t="s">
        <v>66</v>
      </c>
      <c r="B335" s="14" t="s">
        <v>3132</v>
      </c>
      <c r="C335" t="s">
        <v>1361</v>
      </c>
      <c r="D335" t="s">
        <v>1635</v>
      </c>
      <c r="E335" t="s">
        <v>1204</v>
      </c>
      <c r="F335" t="s">
        <v>1705</v>
      </c>
      <c r="G335" t="s">
        <v>1706</v>
      </c>
      <c r="H335" t="s">
        <v>1707</v>
      </c>
      <c r="I335" t="s">
        <v>1708</v>
      </c>
      <c r="M335" t="s">
        <v>1184</v>
      </c>
      <c r="N335" t="s">
        <v>3133</v>
      </c>
      <c r="O335" t="s">
        <v>1186</v>
      </c>
      <c r="P335" t="s">
        <v>3134</v>
      </c>
      <c r="Q335" t="s">
        <v>3135</v>
      </c>
      <c r="R335" t="s">
        <v>3136</v>
      </c>
    </row>
    <row r="336" spans="1:18" x14ac:dyDescent="0.25">
      <c r="A336" s="14" t="s">
        <v>66</v>
      </c>
      <c r="B336" s="14" t="s">
        <v>3137</v>
      </c>
      <c r="C336" t="s">
        <v>1714</v>
      </c>
      <c r="D336" t="s">
        <v>1625</v>
      </c>
      <c r="E336" t="s">
        <v>2</v>
      </c>
      <c r="F336" t="s">
        <v>1715</v>
      </c>
      <c r="G336" t="s">
        <v>1716</v>
      </c>
      <c r="H336" t="s">
        <v>1717</v>
      </c>
      <c r="I336" t="s">
        <v>1718</v>
      </c>
      <c r="M336" t="s">
        <v>1184</v>
      </c>
      <c r="N336" t="s">
        <v>3138</v>
      </c>
      <c r="O336" t="s">
        <v>1186</v>
      </c>
      <c r="P336" t="s">
        <v>3139</v>
      </c>
      <c r="Q336" t="s">
        <v>3140</v>
      </c>
      <c r="R336" t="s">
        <v>1722</v>
      </c>
    </row>
    <row r="337" spans="1:18" x14ac:dyDescent="0.25">
      <c r="A337" s="14" t="s">
        <v>66</v>
      </c>
      <c r="B337" s="14" t="s">
        <v>3141</v>
      </c>
      <c r="C337" t="s">
        <v>1714</v>
      </c>
      <c r="D337" t="s">
        <v>1635</v>
      </c>
      <c r="E337" t="s">
        <v>1204</v>
      </c>
      <c r="F337" t="s">
        <v>1661</v>
      </c>
      <c r="G337" t="s">
        <v>1724</v>
      </c>
      <c r="H337" t="s">
        <v>1725</v>
      </c>
      <c r="I337" t="s">
        <v>1726</v>
      </c>
      <c r="M337" t="s">
        <v>1184</v>
      </c>
      <c r="N337" t="s">
        <v>3142</v>
      </c>
      <c r="O337" t="s">
        <v>1186</v>
      </c>
      <c r="P337" t="s">
        <v>1812</v>
      </c>
      <c r="Q337" t="s">
        <v>3143</v>
      </c>
      <c r="R337" t="s">
        <v>3060</v>
      </c>
    </row>
    <row r="338" spans="1:18" x14ac:dyDescent="0.25">
      <c r="A338" s="14" t="s">
        <v>66</v>
      </c>
      <c r="B338" s="14" t="s">
        <v>3144</v>
      </c>
      <c r="C338" t="s">
        <v>1422</v>
      </c>
      <c r="D338" t="s">
        <v>1625</v>
      </c>
      <c r="E338" t="s">
        <v>2</v>
      </c>
      <c r="F338" t="s">
        <v>1730</v>
      </c>
      <c r="G338" t="s">
        <v>1731</v>
      </c>
      <c r="H338" t="s">
        <v>1732</v>
      </c>
      <c r="I338" t="s">
        <v>1733</v>
      </c>
      <c r="M338" t="s">
        <v>1184</v>
      </c>
      <c r="N338" t="s">
        <v>3145</v>
      </c>
      <c r="O338" t="s">
        <v>1186</v>
      </c>
      <c r="P338" t="s">
        <v>1783</v>
      </c>
      <c r="Q338" t="s">
        <v>3146</v>
      </c>
      <c r="R338" t="s">
        <v>3147</v>
      </c>
    </row>
    <row r="339" spans="1:18" x14ac:dyDescent="0.25">
      <c r="A339" s="14" t="s">
        <v>66</v>
      </c>
      <c r="B339" s="14" t="s">
        <v>3148</v>
      </c>
      <c r="C339" t="s">
        <v>1422</v>
      </c>
      <c r="D339" t="s">
        <v>1635</v>
      </c>
      <c r="E339" t="s">
        <v>1204</v>
      </c>
      <c r="F339" t="s">
        <v>1218</v>
      </c>
      <c r="G339" t="s">
        <v>1737</v>
      </c>
      <c r="H339" t="s">
        <v>1738</v>
      </c>
      <c r="I339" t="s">
        <v>1739</v>
      </c>
      <c r="M339" t="s">
        <v>1184</v>
      </c>
      <c r="N339" t="s">
        <v>2335</v>
      </c>
      <c r="O339" t="s">
        <v>1186</v>
      </c>
      <c r="P339" t="s">
        <v>3149</v>
      </c>
      <c r="Q339" t="s">
        <v>3150</v>
      </c>
      <c r="R339" t="s">
        <v>1742</v>
      </c>
    </row>
    <row r="340" spans="1:18" x14ac:dyDescent="0.25">
      <c r="A340" s="14" t="s">
        <v>66</v>
      </c>
      <c r="B340" s="14" t="s">
        <v>2636</v>
      </c>
      <c r="C340" t="s">
        <v>1744</v>
      </c>
      <c r="D340" t="s">
        <v>1625</v>
      </c>
      <c r="E340" t="s">
        <v>2</v>
      </c>
      <c r="F340" t="s">
        <v>1745</v>
      </c>
      <c r="G340" t="s">
        <v>1746</v>
      </c>
      <c r="H340" t="s">
        <v>1747</v>
      </c>
      <c r="I340" t="s">
        <v>1748</v>
      </c>
      <c r="M340" t="s">
        <v>1184</v>
      </c>
      <c r="N340" t="s">
        <v>3151</v>
      </c>
      <c r="O340" t="s">
        <v>1186</v>
      </c>
      <c r="P340" t="s">
        <v>3152</v>
      </c>
      <c r="Q340" t="s">
        <v>3153</v>
      </c>
      <c r="R340" t="s">
        <v>1751</v>
      </c>
    </row>
    <row r="341" spans="1:18" x14ac:dyDescent="0.25">
      <c r="A341" s="14" t="s">
        <v>66</v>
      </c>
      <c r="B341" s="14" t="s">
        <v>2587</v>
      </c>
      <c r="C341" t="s">
        <v>1744</v>
      </c>
      <c r="D341" t="s">
        <v>1635</v>
      </c>
      <c r="E341" t="s">
        <v>1204</v>
      </c>
      <c r="F341" t="s">
        <v>1260</v>
      </c>
      <c r="G341" t="s">
        <v>1753</v>
      </c>
      <c r="H341" t="s">
        <v>1754</v>
      </c>
      <c r="I341" t="s">
        <v>1755</v>
      </c>
      <c r="M341" t="s">
        <v>1184</v>
      </c>
      <c r="N341" t="s">
        <v>3154</v>
      </c>
      <c r="O341" t="s">
        <v>1186</v>
      </c>
      <c r="P341" t="s">
        <v>2308</v>
      </c>
      <c r="Q341" t="s">
        <v>3155</v>
      </c>
      <c r="R341" t="s">
        <v>1759</v>
      </c>
    </row>
    <row r="342" spans="1:18" x14ac:dyDescent="0.25">
      <c r="A342" s="14" t="s">
        <v>66</v>
      </c>
      <c r="B342" s="14" t="s">
        <v>3156</v>
      </c>
      <c r="C342" t="s">
        <v>1761</v>
      </c>
      <c r="D342" t="s">
        <v>1762</v>
      </c>
      <c r="E342" t="s">
        <v>1204</v>
      </c>
      <c r="F342" t="s">
        <v>1763</v>
      </c>
      <c r="G342" t="s">
        <v>1764</v>
      </c>
      <c r="H342" t="s">
        <v>1765</v>
      </c>
      <c r="I342" t="s">
        <v>1766</v>
      </c>
      <c r="M342" t="s">
        <v>1184</v>
      </c>
      <c r="N342" t="s">
        <v>3157</v>
      </c>
      <c r="O342" t="s">
        <v>1186</v>
      </c>
      <c r="P342" t="s">
        <v>3158</v>
      </c>
      <c r="Q342" t="s">
        <v>3159</v>
      </c>
      <c r="R342" t="s">
        <v>2995</v>
      </c>
    </row>
    <row r="343" spans="1:18" x14ac:dyDescent="0.25">
      <c r="A343" s="14" t="s">
        <v>66</v>
      </c>
      <c r="B343" s="14" t="s">
        <v>3160</v>
      </c>
      <c r="C343" t="s">
        <v>1791</v>
      </c>
      <c r="D343" t="s">
        <v>1762</v>
      </c>
      <c r="E343" t="s">
        <v>1204</v>
      </c>
      <c r="F343" t="s">
        <v>1792</v>
      </c>
      <c r="G343" t="s">
        <v>1701</v>
      </c>
      <c r="H343" t="s">
        <v>1793</v>
      </c>
      <c r="I343" t="s">
        <v>1794</v>
      </c>
      <c r="M343" t="s">
        <v>1184</v>
      </c>
      <c r="N343" t="s">
        <v>3161</v>
      </c>
      <c r="O343" t="s">
        <v>1186</v>
      </c>
      <c r="P343" t="s">
        <v>3162</v>
      </c>
      <c r="Q343" t="s">
        <v>3163</v>
      </c>
      <c r="R343" t="s">
        <v>3164</v>
      </c>
    </row>
    <row r="344" spans="1:18" x14ac:dyDescent="0.25">
      <c r="A344" s="14" t="s">
        <v>66</v>
      </c>
      <c r="B344" s="14" t="s">
        <v>3165</v>
      </c>
      <c r="C344" t="s">
        <v>1800</v>
      </c>
      <c r="D344" t="s">
        <v>1773</v>
      </c>
      <c r="E344" t="s">
        <v>2</v>
      </c>
      <c r="F344" t="s">
        <v>1801</v>
      </c>
      <c r="G344" t="s">
        <v>1802</v>
      </c>
      <c r="H344" t="s">
        <v>1803</v>
      </c>
      <c r="I344" t="s">
        <v>1804</v>
      </c>
      <c r="M344" t="s">
        <v>1184</v>
      </c>
      <c r="N344" t="s">
        <v>2361</v>
      </c>
      <c r="O344" t="s">
        <v>1186</v>
      </c>
      <c r="P344" t="s">
        <v>3166</v>
      </c>
      <c r="Q344" t="s">
        <v>3167</v>
      </c>
      <c r="R344" t="s">
        <v>3168</v>
      </c>
    </row>
    <row r="345" spans="1:18" x14ac:dyDescent="0.25">
      <c r="A345" s="14" t="s">
        <v>66</v>
      </c>
      <c r="B345" s="14" t="s">
        <v>3169</v>
      </c>
      <c r="C345" t="s">
        <v>1810</v>
      </c>
      <c r="D345" t="s">
        <v>1781</v>
      </c>
      <c r="E345" t="s">
        <v>1204</v>
      </c>
      <c r="F345" t="s">
        <v>1811</v>
      </c>
      <c r="G345" t="s">
        <v>1812</v>
      </c>
      <c r="H345" t="s">
        <v>1813</v>
      </c>
      <c r="I345" t="s">
        <v>1814</v>
      </c>
      <c r="M345" t="s">
        <v>1184</v>
      </c>
      <c r="N345" t="s">
        <v>3170</v>
      </c>
      <c r="O345" t="s">
        <v>1186</v>
      </c>
      <c r="P345" t="s">
        <v>3171</v>
      </c>
      <c r="Q345" t="s">
        <v>3172</v>
      </c>
      <c r="R345" t="s">
        <v>1818</v>
      </c>
    </row>
    <row r="346" spans="1:18" x14ac:dyDescent="0.25">
      <c r="A346" s="14" t="s">
        <v>66</v>
      </c>
      <c r="B346" s="14" t="s">
        <v>3173</v>
      </c>
      <c r="C346" t="s">
        <v>1820</v>
      </c>
      <c r="D346" t="s">
        <v>1781</v>
      </c>
      <c r="E346" t="s">
        <v>1204</v>
      </c>
      <c r="F346" t="s">
        <v>1821</v>
      </c>
      <c r="G346" t="s">
        <v>1822</v>
      </c>
      <c r="H346" t="s">
        <v>1823</v>
      </c>
      <c r="I346" t="s">
        <v>1824</v>
      </c>
      <c r="M346" t="s">
        <v>1184</v>
      </c>
      <c r="N346" t="s">
        <v>3174</v>
      </c>
      <c r="O346" t="s">
        <v>1186</v>
      </c>
      <c r="P346" t="s">
        <v>3175</v>
      </c>
      <c r="Q346" t="s">
        <v>3176</v>
      </c>
      <c r="R346" t="s">
        <v>3177</v>
      </c>
    </row>
    <row r="347" spans="1:18" x14ac:dyDescent="0.25">
      <c r="A347" s="14" t="s">
        <v>3178</v>
      </c>
      <c r="B347" s="14" t="s">
        <v>3179</v>
      </c>
      <c r="C347" t="s">
        <v>9</v>
      </c>
      <c r="D347" t="s">
        <v>11</v>
      </c>
      <c r="E347" t="s">
        <v>6</v>
      </c>
      <c r="F347" t="s">
        <v>1198</v>
      </c>
      <c r="G347" t="s">
        <v>1198</v>
      </c>
      <c r="H347" t="s">
        <v>1198</v>
      </c>
      <c r="I347" t="s">
        <v>2768</v>
      </c>
      <c r="J347" t="s">
        <v>2769</v>
      </c>
      <c r="M347" t="s">
        <v>1184</v>
      </c>
      <c r="N347" t="s">
        <v>3180</v>
      </c>
      <c r="O347" t="s">
        <v>1186</v>
      </c>
      <c r="P347" t="s">
        <v>3181</v>
      </c>
      <c r="Q347" t="s">
        <v>2772</v>
      </c>
      <c r="R347" t="s">
        <v>3182</v>
      </c>
    </row>
    <row r="348" spans="1:18" x14ac:dyDescent="0.25">
      <c r="A348" s="14" t="s">
        <v>3178</v>
      </c>
      <c r="B348" s="14" t="s">
        <v>3183</v>
      </c>
      <c r="C348" t="s">
        <v>9</v>
      </c>
      <c r="D348" t="s">
        <v>2</v>
      </c>
      <c r="E348" t="s">
        <v>6</v>
      </c>
      <c r="F348" t="s">
        <v>1515</v>
      </c>
      <c r="G348" t="s">
        <v>1692</v>
      </c>
      <c r="H348" t="s">
        <v>1692</v>
      </c>
      <c r="I348" t="s">
        <v>2775</v>
      </c>
      <c r="J348" t="s">
        <v>2776</v>
      </c>
      <c r="M348" t="s">
        <v>1184</v>
      </c>
      <c r="N348" t="s">
        <v>3184</v>
      </c>
      <c r="O348" t="s">
        <v>1186</v>
      </c>
      <c r="P348" t="s">
        <v>3185</v>
      </c>
      <c r="Q348" t="s">
        <v>2772</v>
      </c>
      <c r="R348" t="s">
        <v>3186</v>
      </c>
    </row>
    <row r="349" spans="1:18" x14ac:dyDescent="0.25">
      <c r="A349" s="14" t="s">
        <v>3178</v>
      </c>
      <c r="B349" s="14" t="s">
        <v>3187</v>
      </c>
      <c r="C349" t="s">
        <v>8</v>
      </c>
      <c r="D349" t="s">
        <v>11</v>
      </c>
      <c r="E349" t="s">
        <v>6</v>
      </c>
      <c r="F349" t="s">
        <v>1211</v>
      </c>
      <c r="G349" t="s">
        <v>1211</v>
      </c>
      <c r="H349" t="s">
        <v>1211</v>
      </c>
      <c r="I349" t="s">
        <v>1212</v>
      </c>
      <c r="J349" t="s">
        <v>2780</v>
      </c>
      <c r="M349" t="s">
        <v>1184</v>
      </c>
      <c r="N349" t="s">
        <v>3188</v>
      </c>
      <c r="O349" t="s">
        <v>1186</v>
      </c>
      <c r="P349" t="s">
        <v>3189</v>
      </c>
      <c r="Q349" t="s">
        <v>2783</v>
      </c>
      <c r="R349" t="s">
        <v>3190</v>
      </c>
    </row>
    <row r="350" spans="1:18" x14ac:dyDescent="0.25">
      <c r="A350" s="14" t="s">
        <v>3178</v>
      </c>
      <c r="B350" s="14" t="s">
        <v>3191</v>
      </c>
      <c r="C350" t="s">
        <v>8</v>
      </c>
      <c r="D350" t="s">
        <v>2</v>
      </c>
      <c r="E350" t="s">
        <v>6</v>
      </c>
      <c r="F350" t="s">
        <v>1460</v>
      </c>
      <c r="G350" t="s">
        <v>2786</v>
      </c>
      <c r="H350" t="s">
        <v>2786</v>
      </c>
      <c r="I350" t="s">
        <v>2787</v>
      </c>
      <c r="J350" t="s">
        <v>2788</v>
      </c>
      <c r="M350" t="s">
        <v>1184</v>
      </c>
      <c r="N350" t="s">
        <v>3192</v>
      </c>
      <c r="O350" t="s">
        <v>1186</v>
      </c>
      <c r="P350" t="s">
        <v>3193</v>
      </c>
      <c r="Q350" t="s">
        <v>2783</v>
      </c>
      <c r="R350" t="s">
        <v>3194</v>
      </c>
    </row>
    <row r="351" spans="1:18" x14ac:dyDescent="0.25">
      <c r="A351" s="14" t="s">
        <v>3178</v>
      </c>
      <c r="B351" s="14" t="s">
        <v>3195</v>
      </c>
      <c r="C351" t="s">
        <v>6</v>
      </c>
      <c r="D351" t="s">
        <v>11</v>
      </c>
      <c r="E351" t="s">
        <v>6</v>
      </c>
      <c r="F351" t="s">
        <v>2794</v>
      </c>
      <c r="G351" t="s">
        <v>2794</v>
      </c>
      <c r="H351" t="s">
        <v>2794</v>
      </c>
      <c r="I351" t="s">
        <v>2795</v>
      </c>
      <c r="J351" t="s">
        <v>2796</v>
      </c>
      <c r="M351" t="s">
        <v>1184</v>
      </c>
      <c r="N351" t="s">
        <v>3196</v>
      </c>
      <c r="O351" t="s">
        <v>1186</v>
      </c>
      <c r="P351" t="s">
        <v>3197</v>
      </c>
      <c r="Q351" t="s">
        <v>3198</v>
      </c>
      <c r="R351" t="s">
        <v>3199</v>
      </c>
    </row>
    <row r="352" spans="1:18" x14ac:dyDescent="0.25">
      <c r="A352" s="14" t="s">
        <v>3178</v>
      </c>
      <c r="B352" s="14" t="s">
        <v>3200</v>
      </c>
      <c r="C352" t="s">
        <v>3201</v>
      </c>
      <c r="D352" t="s">
        <v>11</v>
      </c>
      <c r="E352" t="s">
        <v>6</v>
      </c>
      <c r="F352" t="s">
        <v>1232</v>
      </c>
      <c r="G352" t="s">
        <v>1232</v>
      </c>
      <c r="H352" t="s">
        <v>1232</v>
      </c>
      <c r="I352" t="s">
        <v>1233</v>
      </c>
      <c r="J352" t="s">
        <v>2800</v>
      </c>
      <c r="M352" t="s">
        <v>1184</v>
      </c>
      <c r="N352" t="s">
        <v>3202</v>
      </c>
      <c r="O352" t="s">
        <v>1186</v>
      </c>
      <c r="P352" t="s">
        <v>3203</v>
      </c>
      <c r="Q352" t="s">
        <v>2803</v>
      </c>
      <c r="R352" t="s">
        <v>3204</v>
      </c>
    </row>
    <row r="353" spans="1:18" x14ac:dyDescent="0.25">
      <c r="A353" s="14" t="s">
        <v>3178</v>
      </c>
      <c r="B353" s="14" t="s">
        <v>3205</v>
      </c>
      <c r="C353" t="s">
        <v>3206</v>
      </c>
      <c r="D353" t="s">
        <v>11</v>
      </c>
      <c r="E353" t="s">
        <v>6</v>
      </c>
      <c r="F353" t="s">
        <v>1191</v>
      </c>
      <c r="G353" t="s">
        <v>1191</v>
      </c>
      <c r="H353" t="s">
        <v>1191</v>
      </c>
      <c r="I353" t="s">
        <v>1192</v>
      </c>
      <c r="J353" t="s">
        <v>2818</v>
      </c>
      <c r="M353" t="s">
        <v>1184</v>
      </c>
      <c r="N353" t="s">
        <v>3207</v>
      </c>
      <c r="O353" t="s">
        <v>1186</v>
      </c>
      <c r="P353" t="s">
        <v>3208</v>
      </c>
      <c r="Q353" t="s">
        <v>2821</v>
      </c>
      <c r="R353" t="s">
        <v>3209</v>
      </c>
    </row>
    <row r="354" spans="1:18" x14ac:dyDescent="0.25">
      <c r="A354" s="14" t="s">
        <v>3178</v>
      </c>
      <c r="B354" s="14" t="s">
        <v>3210</v>
      </c>
      <c r="C354" t="s">
        <v>1408</v>
      </c>
      <c r="D354" t="s">
        <v>2196</v>
      </c>
      <c r="E354" t="s">
        <v>6</v>
      </c>
      <c r="F354" t="s">
        <v>2868</v>
      </c>
      <c r="G354" t="s">
        <v>2868</v>
      </c>
      <c r="H354" t="s">
        <v>2868</v>
      </c>
      <c r="I354" t="s">
        <v>2869</v>
      </c>
      <c r="M354" t="s">
        <v>1184</v>
      </c>
      <c r="N354" t="s">
        <v>3211</v>
      </c>
      <c r="O354" t="s">
        <v>1186</v>
      </c>
      <c r="P354" t="s">
        <v>3212</v>
      </c>
      <c r="Q354" t="s">
        <v>2871</v>
      </c>
      <c r="R354" t="s">
        <v>3213</v>
      </c>
    </row>
    <row r="355" spans="1:18" x14ac:dyDescent="0.25">
      <c r="A355" s="14" t="s">
        <v>3178</v>
      </c>
      <c r="B355" s="14" t="s">
        <v>3214</v>
      </c>
      <c r="C355" t="s">
        <v>1408</v>
      </c>
      <c r="D355" t="s">
        <v>1830</v>
      </c>
      <c r="E355" t="s">
        <v>2</v>
      </c>
      <c r="F355" t="s">
        <v>1831</v>
      </c>
      <c r="G355" t="s">
        <v>1832</v>
      </c>
      <c r="H355" t="s">
        <v>1833</v>
      </c>
      <c r="I355" t="s">
        <v>1240</v>
      </c>
      <c r="M355" t="s">
        <v>1184</v>
      </c>
      <c r="N355" t="s">
        <v>3215</v>
      </c>
      <c r="O355" t="s">
        <v>1186</v>
      </c>
      <c r="P355" t="s">
        <v>2860</v>
      </c>
      <c r="Q355" t="s">
        <v>2875</v>
      </c>
      <c r="R355" t="s">
        <v>3216</v>
      </c>
    </row>
    <row r="356" spans="1:18" x14ac:dyDescent="0.25">
      <c r="A356" s="14" t="s">
        <v>3178</v>
      </c>
      <c r="B356" s="14" t="s">
        <v>3217</v>
      </c>
      <c r="C356" t="s">
        <v>1552</v>
      </c>
      <c r="D356" t="s">
        <v>1830</v>
      </c>
      <c r="E356" t="s">
        <v>2</v>
      </c>
      <c r="F356" t="s">
        <v>1848</v>
      </c>
      <c r="G356" t="s">
        <v>1849</v>
      </c>
      <c r="H356" t="s">
        <v>1850</v>
      </c>
      <c r="I356" t="s">
        <v>1851</v>
      </c>
      <c r="M356" t="s">
        <v>1184</v>
      </c>
      <c r="N356" t="s">
        <v>3218</v>
      </c>
      <c r="O356" t="s">
        <v>1186</v>
      </c>
      <c r="P356" t="s">
        <v>3219</v>
      </c>
      <c r="Q356" t="s">
        <v>2881</v>
      </c>
      <c r="R356" t="s">
        <v>3220</v>
      </c>
    </row>
    <row r="357" spans="1:18" x14ac:dyDescent="0.25">
      <c r="A357" s="14" t="s">
        <v>3178</v>
      </c>
      <c r="B357" s="14" t="s">
        <v>3221</v>
      </c>
      <c r="C357" t="s">
        <v>1601</v>
      </c>
      <c r="D357" t="s">
        <v>2196</v>
      </c>
      <c r="E357" t="s">
        <v>6</v>
      </c>
      <c r="F357" t="s">
        <v>2377</v>
      </c>
      <c r="G357" t="s">
        <v>2377</v>
      </c>
      <c r="H357" t="s">
        <v>2377</v>
      </c>
      <c r="I357" t="s">
        <v>2379</v>
      </c>
      <c r="M357" t="s">
        <v>1184</v>
      </c>
      <c r="N357" t="s">
        <v>3222</v>
      </c>
      <c r="O357" t="s">
        <v>1186</v>
      </c>
      <c r="P357" t="s">
        <v>3223</v>
      </c>
      <c r="Q357" t="s">
        <v>2174</v>
      </c>
      <c r="R357" t="s">
        <v>3224</v>
      </c>
    </row>
    <row r="358" spans="1:18" x14ac:dyDescent="0.25">
      <c r="A358" s="14" t="s">
        <v>3178</v>
      </c>
      <c r="B358" s="14" t="s">
        <v>3225</v>
      </c>
      <c r="C358" t="s">
        <v>1601</v>
      </c>
      <c r="D358" t="s">
        <v>1830</v>
      </c>
      <c r="E358" t="s">
        <v>2</v>
      </c>
      <c r="F358" t="s">
        <v>1857</v>
      </c>
      <c r="G358" t="s">
        <v>1858</v>
      </c>
      <c r="H358" t="s">
        <v>1859</v>
      </c>
      <c r="I358" t="s">
        <v>1860</v>
      </c>
      <c r="M358" t="s">
        <v>1184</v>
      </c>
      <c r="N358" t="s">
        <v>3226</v>
      </c>
      <c r="O358" t="s">
        <v>1186</v>
      </c>
      <c r="P358" t="s">
        <v>3227</v>
      </c>
      <c r="Q358" t="s">
        <v>2898</v>
      </c>
      <c r="R358" t="s">
        <v>1231</v>
      </c>
    </row>
    <row r="359" spans="1:18" x14ac:dyDescent="0.25">
      <c r="A359" s="14" t="s">
        <v>3178</v>
      </c>
      <c r="B359" s="14" t="s">
        <v>3228</v>
      </c>
      <c r="C359" t="s">
        <v>1601</v>
      </c>
      <c r="D359" t="s">
        <v>1838</v>
      </c>
      <c r="E359" t="s">
        <v>2</v>
      </c>
      <c r="F359" t="s">
        <v>1866</v>
      </c>
      <c r="G359" t="s">
        <v>1866</v>
      </c>
      <c r="H359" t="s">
        <v>1867</v>
      </c>
      <c r="I359" t="s">
        <v>1868</v>
      </c>
      <c r="M359" t="s">
        <v>1184</v>
      </c>
      <c r="N359" t="s">
        <v>3229</v>
      </c>
      <c r="O359" t="s">
        <v>1186</v>
      </c>
      <c r="P359" t="s">
        <v>3230</v>
      </c>
      <c r="Q359" t="s">
        <v>2902</v>
      </c>
      <c r="R359" t="s">
        <v>3231</v>
      </c>
    </row>
    <row r="360" spans="1:18" x14ac:dyDescent="0.25">
      <c r="A360" s="14" t="s">
        <v>3178</v>
      </c>
      <c r="B360" s="14" t="s">
        <v>3232</v>
      </c>
      <c r="C360" t="s">
        <v>1333</v>
      </c>
      <c r="D360" t="s">
        <v>2196</v>
      </c>
      <c r="E360" t="s">
        <v>6</v>
      </c>
      <c r="F360" t="s">
        <v>1669</v>
      </c>
      <c r="G360" t="s">
        <v>1669</v>
      </c>
      <c r="H360" t="s">
        <v>1669</v>
      </c>
      <c r="I360" t="s">
        <v>2904</v>
      </c>
      <c r="M360" t="s">
        <v>1184</v>
      </c>
      <c r="N360" t="s">
        <v>3233</v>
      </c>
      <c r="O360" t="s">
        <v>1186</v>
      </c>
      <c r="P360" t="s">
        <v>3234</v>
      </c>
      <c r="Q360" t="s">
        <v>2071</v>
      </c>
      <c r="R360" t="s">
        <v>3235</v>
      </c>
    </row>
    <row r="361" spans="1:18" x14ac:dyDescent="0.25">
      <c r="A361" s="14" t="s">
        <v>3178</v>
      </c>
      <c r="B361" s="14" t="s">
        <v>3236</v>
      </c>
      <c r="C361" t="s">
        <v>1333</v>
      </c>
      <c r="D361" t="s">
        <v>2207</v>
      </c>
      <c r="E361" t="s">
        <v>2</v>
      </c>
      <c r="F361" t="s">
        <v>2909</v>
      </c>
      <c r="G361" t="s">
        <v>2910</v>
      </c>
      <c r="H361" t="s">
        <v>2911</v>
      </c>
      <c r="I361" t="s">
        <v>2912</v>
      </c>
      <c r="M361" t="s">
        <v>1184</v>
      </c>
      <c r="N361" t="s">
        <v>3237</v>
      </c>
      <c r="O361" t="s">
        <v>1186</v>
      </c>
      <c r="P361" t="s">
        <v>3238</v>
      </c>
      <c r="Q361" t="s">
        <v>2915</v>
      </c>
      <c r="R361" t="s">
        <v>3239</v>
      </c>
    </row>
    <row r="362" spans="1:18" x14ac:dyDescent="0.25">
      <c r="A362" s="14" t="s">
        <v>3178</v>
      </c>
      <c r="B362" s="14" t="s">
        <v>3240</v>
      </c>
      <c r="C362" t="s">
        <v>1333</v>
      </c>
      <c r="D362" t="s">
        <v>1830</v>
      </c>
      <c r="E362" t="s">
        <v>2</v>
      </c>
      <c r="F362" t="s">
        <v>1873</v>
      </c>
      <c r="G362" t="s">
        <v>1701</v>
      </c>
      <c r="H362" t="s">
        <v>1874</v>
      </c>
      <c r="I362" t="s">
        <v>1247</v>
      </c>
      <c r="M362" t="s">
        <v>1184</v>
      </c>
      <c r="N362" t="s">
        <v>1909</v>
      </c>
      <c r="O362" t="s">
        <v>1186</v>
      </c>
      <c r="P362" t="s">
        <v>3241</v>
      </c>
      <c r="Q362" t="s">
        <v>2919</v>
      </c>
      <c r="R362" t="s">
        <v>3242</v>
      </c>
    </row>
    <row r="363" spans="1:18" x14ac:dyDescent="0.25">
      <c r="A363" s="14" t="s">
        <v>3178</v>
      </c>
      <c r="B363" s="14" t="s">
        <v>3243</v>
      </c>
      <c r="C363" t="s">
        <v>1333</v>
      </c>
      <c r="D363" t="s">
        <v>1838</v>
      </c>
      <c r="E363" t="s">
        <v>2</v>
      </c>
      <c r="F363" t="s">
        <v>1880</v>
      </c>
      <c r="G363" t="s">
        <v>1880</v>
      </c>
      <c r="H363" t="s">
        <v>1881</v>
      </c>
      <c r="I363" t="s">
        <v>1882</v>
      </c>
      <c r="M363" t="s">
        <v>1184</v>
      </c>
      <c r="N363" t="s">
        <v>3244</v>
      </c>
      <c r="O363" t="s">
        <v>1186</v>
      </c>
      <c r="P363" t="s">
        <v>3245</v>
      </c>
      <c r="Q363" t="s">
        <v>1942</v>
      </c>
      <c r="R363" t="s">
        <v>3246</v>
      </c>
    </row>
    <row r="364" spans="1:18" x14ac:dyDescent="0.25">
      <c r="A364" s="14" t="s">
        <v>3178</v>
      </c>
      <c r="B364" s="14" t="s">
        <v>3247</v>
      </c>
      <c r="C364" t="s">
        <v>1375</v>
      </c>
      <c r="D364" t="s">
        <v>2196</v>
      </c>
      <c r="E364" t="s">
        <v>6</v>
      </c>
      <c r="F364" t="s">
        <v>1661</v>
      </c>
      <c r="G364" t="s">
        <v>1661</v>
      </c>
      <c r="H364" t="s">
        <v>1661</v>
      </c>
      <c r="I364" t="s">
        <v>2406</v>
      </c>
      <c r="M364" t="s">
        <v>1184</v>
      </c>
      <c r="N364" t="s">
        <v>3248</v>
      </c>
      <c r="O364" t="s">
        <v>1186</v>
      </c>
      <c r="P364" t="s">
        <v>2930</v>
      </c>
      <c r="Q364" t="s">
        <v>3249</v>
      </c>
      <c r="R364" t="s">
        <v>3250</v>
      </c>
    </row>
    <row r="365" spans="1:18" x14ac:dyDescent="0.25">
      <c r="A365" s="14" t="s">
        <v>3178</v>
      </c>
      <c r="B365" s="14" t="s">
        <v>3251</v>
      </c>
      <c r="C365" t="s">
        <v>1375</v>
      </c>
      <c r="D365" t="s">
        <v>2207</v>
      </c>
      <c r="E365" t="s">
        <v>2</v>
      </c>
      <c r="F365" t="s">
        <v>2597</v>
      </c>
      <c r="G365" t="s">
        <v>2598</v>
      </c>
      <c r="H365" t="s">
        <v>2925</v>
      </c>
      <c r="I365" t="s">
        <v>2926</v>
      </c>
      <c r="M365" t="s">
        <v>1184</v>
      </c>
      <c r="N365" t="s">
        <v>2167</v>
      </c>
      <c r="O365" t="s">
        <v>1186</v>
      </c>
      <c r="P365" t="s">
        <v>3252</v>
      </c>
      <c r="Q365" t="s">
        <v>2179</v>
      </c>
      <c r="R365" t="s">
        <v>3253</v>
      </c>
    </row>
    <row r="366" spans="1:18" x14ac:dyDescent="0.25">
      <c r="A366" s="14" t="s">
        <v>3178</v>
      </c>
      <c r="B366" s="14" t="s">
        <v>3254</v>
      </c>
      <c r="C366" t="s">
        <v>1375</v>
      </c>
      <c r="D366" t="s">
        <v>1830</v>
      </c>
      <c r="E366" t="s">
        <v>2</v>
      </c>
      <c r="F366" t="s">
        <v>1889</v>
      </c>
      <c r="G366" t="s">
        <v>1890</v>
      </c>
      <c r="H366" t="s">
        <v>1891</v>
      </c>
      <c r="I366" t="s">
        <v>1261</v>
      </c>
      <c r="M366" t="s">
        <v>1184</v>
      </c>
      <c r="N366" t="s">
        <v>2574</v>
      </c>
      <c r="O366" t="s">
        <v>1186</v>
      </c>
      <c r="P366" t="s">
        <v>3255</v>
      </c>
      <c r="Q366" t="s">
        <v>2931</v>
      </c>
      <c r="R366" t="s">
        <v>3256</v>
      </c>
    </row>
    <row r="367" spans="1:18" x14ac:dyDescent="0.25">
      <c r="A367" s="14" t="s">
        <v>3178</v>
      </c>
      <c r="B367" s="14" t="s">
        <v>3257</v>
      </c>
      <c r="C367" t="s">
        <v>1375</v>
      </c>
      <c r="D367" t="s">
        <v>1838</v>
      </c>
      <c r="E367" t="s">
        <v>2</v>
      </c>
      <c r="F367" t="s">
        <v>1897</v>
      </c>
      <c r="G367" t="s">
        <v>1897</v>
      </c>
      <c r="H367" t="s">
        <v>1898</v>
      </c>
      <c r="I367" t="s">
        <v>1899</v>
      </c>
      <c r="M367" t="s">
        <v>1184</v>
      </c>
      <c r="N367" t="s">
        <v>3258</v>
      </c>
      <c r="O367" t="s">
        <v>1186</v>
      </c>
      <c r="P367" t="s">
        <v>3259</v>
      </c>
      <c r="Q367" t="s">
        <v>2935</v>
      </c>
      <c r="R367" t="s">
        <v>3260</v>
      </c>
    </row>
    <row r="368" spans="1:18" x14ac:dyDescent="0.25">
      <c r="A368" s="14" t="s">
        <v>3178</v>
      </c>
      <c r="B368" s="14" t="s">
        <v>3261</v>
      </c>
      <c r="C368" t="s">
        <v>1401</v>
      </c>
      <c r="D368" t="s">
        <v>2196</v>
      </c>
      <c r="E368" t="s">
        <v>6</v>
      </c>
      <c r="F368" t="s">
        <v>2421</v>
      </c>
      <c r="G368" t="s">
        <v>2421</v>
      </c>
      <c r="H368" t="s">
        <v>2421</v>
      </c>
      <c r="I368" t="s">
        <v>2423</v>
      </c>
      <c r="M368" t="s">
        <v>1184</v>
      </c>
      <c r="N368" t="s">
        <v>1485</v>
      </c>
      <c r="O368" t="s">
        <v>1186</v>
      </c>
      <c r="P368" t="s">
        <v>3262</v>
      </c>
      <c r="Q368" t="s">
        <v>1406</v>
      </c>
      <c r="R368" t="s">
        <v>3263</v>
      </c>
    </row>
    <row r="369" spans="1:18" x14ac:dyDescent="0.25">
      <c r="A369" s="14" t="s">
        <v>3178</v>
      </c>
      <c r="B369" s="14" t="s">
        <v>3264</v>
      </c>
      <c r="C369" t="s">
        <v>1401</v>
      </c>
      <c r="D369" t="s">
        <v>2207</v>
      </c>
      <c r="E369" t="s">
        <v>2</v>
      </c>
      <c r="F369" t="s">
        <v>2431</v>
      </c>
      <c r="G369" t="s">
        <v>2942</v>
      </c>
      <c r="H369" t="s">
        <v>2943</v>
      </c>
      <c r="I369" t="s">
        <v>2944</v>
      </c>
      <c r="M369" t="s">
        <v>1184</v>
      </c>
      <c r="N369" t="s">
        <v>1620</v>
      </c>
      <c r="O369" t="s">
        <v>1186</v>
      </c>
      <c r="P369" t="s">
        <v>2927</v>
      </c>
      <c r="Q369" t="s">
        <v>2946</v>
      </c>
      <c r="R369" t="s">
        <v>3265</v>
      </c>
    </row>
    <row r="370" spans="1:18" x14ac:dyDescent="0.25">
      <c r="A370" s="14" t="s">
        <v>3178</v>
      </c>
      <c r="B370" s="14" t="s">
        <v>3266</v>
      </c>
      <c r="C370" t="s">
        <v>1401</v>
      </c>
      <c r="D370" t="s">
        <v>1830</v>
      </c>
      <c r="E370" t="s">
        <v>2</v>
      </c>
      <c r="F370" t="s">
        <v>1905</v>
      </c>
      <c r="G370" t="s">
        <v>1906</v>
      </c>
      <c r="H370" t="s">
        <v>1907</v>
      </c>
      <c r="I370" t="s">
        <v>1268</v>
      </c>
      <c r="M370" t="s">
        <v>1184</v>
      </c>
      <c r="N370" t="s">
        <v>3267</v>
      </c>
      <c r="O370" t="s">
        <v>1186</v>
      </c>
      <c r="P370" t="s">
        <v>1908</v>
      </c>
      <c r="Q370" t="s">
        <v>2950</v>
      </c>
      <c r="R370" t="s">
        <v>3268</v>
      </c>
    </row>
    <row r="371" spans="1:18" x14ac:dyDescent="0.25">
      <c r="A371" s="14" t="s">
        <v>3178</v>
      </c>
      <c r="B371" s="14" t="s">
        <v>3269</v>
      </c>
      <c r="C371" t="s">
        <v>1401</v>
      </c>
      <c r="D371" t="s">
        <v>1838</v>
      </c>
      <c r="E371" t="s">
        <v>2</v>
      </c>
      <c r="F371" t="s">
        <v>1913</v>
      </c>
      <c r="G371" t="s">
        <v>1913</v>
      </c>
      <c r="H371" t="s">
        <v>1914</v>
      </c>
      <c r="I371" t="s">
        <v>1915</v>
      </c>
      <c r="M371" t="s">
        <v>1184</v>
      </c>
      <c r="N371" t="s">
        <v>3270</v>
      </c>
      <c r="O371" t="s">
        <v>1186</v>
      </c>
      <c r="P371" t="s">
        <v>1506</v>
      </c>
      <c r="Q371" t="s">
        <v>3271</v>
      </c>
      <c r="R371" t="s">
        <v>3272</v>
      </c>
    </row>
    <row r="372" spans="1:18" x14ac:dyDescent="0.25">
      <c r="A372" s="14" t="s">
        <v>3178</v>
      </c>
      <c r="B372" s="14" t="s">
        <v>3273</v>
      </c>
      <c r="C372" t="s">
        <v>3274</v>
      </c>
      <c r="D372" t="s">
        <v>2207</v>
      </c>
      <c r="E372" t="s">
        <v>2</v>
      </c>
      <c r="F372" t="s">
        <v>2954</v>
      </c>
      <c r="G372" t="s">
        <v>1866</v>
      </c>
      <c r="H372" t="s">
        <v>1867</v>
      </c>
      <c r="I372" t="s">
        <v>1915</v>
      </c>
      <c r="M372" t="s">
        <v>1184</v>
      </c>
      <c r="N372" t="s">
        <v>1976</v>
      </c>
      <c r="O372" t="s">
        <v>1186</v>
      </c>
      <c r="P372" t="s">
        <v>1715</v>
      </c>
      <c r="Q372" t="s">
        <v>3275</v>
      </c>
      <c r="R372" t="s">
        <v>3231</v>
      </c>
    </row>
    <row r="373" spans="1:18" x14ac:dyDescent="0.25">
      <c r="A373" s="14" t="s">
        <v>3178</v>
      </c>
      <c r="B373" s="14" t="s">
        <v>3276</v>
      </c>
      <c r="C373" t="s">
        <v>3274</v>
      </c>
      <c r="D373" t="s">
        <v>1830</v>
      </c>
      <c r="E373" t="s">
        <v>2</v>
      </c>
      <c r="F373" t="s">
        <v>1922</v>
      </c>
      <c r="G373" t="s">
        <v>1923</v>
      </c>
      <c r="H373" t="s">
        <v>1924</v>
      </c>
      <c r="I373" t="s">
        <v>1925</v>
      </c>
      <c r="M373" t="s">
        <v>1184</v>
      </c>
      <c r="N373" t="s">
        <v>2999</v>
      </c>
      <c r="O373" t="s">
        <v>1186</v>
      </c>
      <c r="P373" t="s">
        <v>1926</v>
      </c>
      <c r="Q373" t="s">
        <v>2960</v>
      </c>
      <c r="R373" t="s">
        <v>3277</v>
      </c>
    </row>
    <row r="374" spans="1:18" x14ac:dyDescent="0.25">
      <c r="A374" s="14" t="s">
        <v>3178</v>
      </c>
      <c r="B374" s="14" t="s">
        <v>3278</v>
      </c>
      <c r="C374" t="s">
        <v>3274</v>
      </c>
      <c r="D374" t="s">
        <v>1838</v>
      </c>
      <c r="E374" t="s">
        <v>1204</v>
      </c>
      <c r="F374" t="s">
        <v>1931</v>
      </c>
      <c r="G374" t="s">
        <v>1932</v>
      </c>
      <c r="H374" t="s">
        <v>1933</v>
      </c>
      <c r="I374" t="s">
        <v>1934</v>
      </c>
      <c r="M374" t="s">
        <v>1184</v>
      </c>
      <c r="N374" t="s">
        <v>3279</v>
      </c>
      <c r="O374" t="s">
        <v>1186</v>
      </c>
      <c r="P374" t="s">
        <v>3280</v>
      </c>
      <c r="Q374" t="s">
        <v>2964</v>
      </c>
      <c r="R374" t="s">
        <v>3281</v>
      </c>
    </row>
    <row r="375" spans="1:18" x14ac:dyDescent="0.25">
      <c r="A375" s="14" t="s">
        <v>3178</v>
      </c>
      <c r="B375" s="14" t="s">
        <v>3282</v>
      </c>
      <c r="C375" t="s">
        <v>1526</v>
      </c>
      <c r="D375" t="s">
        <v>2196</v>
      </c>
      <c r="E375" t="s">
        <v>6</v>
      </c>
      <c r="F375" t="s">
        <v>1745</v>
      </c>
      <c r="G375" t="s">
        <v>1745</v>
      </c>
      <c r="H375" t="s">
        <v>1745</v>
      </c>
      <c r="I375" t="s">
        <v>2975</v>
      </c>
      <c r="M375" t="s">
        <v>1184</v>
      </c>
      <c r="N375" t="s">
        <v>3283</v>
      </c>
      <c r="O375" t="s">
        <v>1186</v>
      </c>
      <c r="P375" t="s">
        <v>1801</v>
      </c>
      <c r="Q375" t="s">
        <v>2978</v>
      </c>
      <c r="R375" t="s">
        <v>3284</v>
      </c>
    </row>
    <row r="376" spans="1:18" x14ac:dyDescent="0.25">
      <c r="A376" s="14" t="s">
        <v>3178</v>
      </c>
      <c r="B376" s="14" t="s">
        <v>3285</v>
      </c>
      <c r="C376" t="s">
        <v>1526</v>
      </c>
      <c r="D376" t="s">
        <v>2207</v>
      </c>
      <c r="E376" t="s">
        <v>2</v>
      </c>
      <c r="F376" t="s">
        <v>1661</v>
      </c>
      <c r="G376" t="s">
        <v>1662</v>
      </c>
      <c r="H376" t="s">
        <v>1663</v>
      </c>
      <c r="I376" t="s">
        <v>2981</v>
      </c>
      <c r="M376" t="s">
        <v>1184</v>
      </c>
      <c r="N376" t="s">
        <v>3286</v>
      </c>
      <c r="O376" t="s">
        <v>1186</v>
      </c>
      <c r="P376" t="s">
        <v>3287</v>
      </c>
      <c r="Q376" t="s">
        <v>2984</v>
      </c>
      <c r="R376" t="s">
        <v>3288</v>
      </c>
    </row>
    <row r="377" spans="1:18" x14ac:dyDescent="0.25">
      <c r="A377" s="14" t="s">
        <v>3178</v>
      </c>
      <c r="B377" s="14" t="s">
        <v>3289</v>
      </c>
      <c r="C377" t="s">
        <v>1526</v>
      </c>
      <c r="D377" t="s">
        <v>1830</v>
      </c>
      <c r="E377" t="s">
        <v>2</v>
      </c>
      <c r="F377" t="s">
        <v>1945</v>
      </c>
      <c r="G377" t="s">
        <v>1946</v>
      </c>
      <c r="H377" t="s">
        <v>1947</v>
      </c>
      <c r="I377" t="s">
        <v>1948</v>
      </c>
      <c r="M377" t="s">
        <v>1184</v>
      </c>
      <c r="N377" t="s">
        <v>3290</v>
      </c>
      <c r="O377" t="s">
        <v>1186</v>
      </c>
      <c r="P377" t="s">
        <v>1949</v>
      </c>
      <c r="Q377" t="s">
        <v>2986</v>
      </c>
      <c r="R377" t="s">
        <v>3291</v>
      </c>
    </row>
    <row r="378" spans="1:18" x14ac:dyDescent="0.25">
      <c r="A378" s="14" t="s">
        <v>3178</v>
      </c>
      <c r="B378" s="14" t="s">
        <v>3292</v>
      </c>
      <c r="C378" t="s">
        <v>1526</v>
      </c>
      <c r="D378" t="s">
        <v>1838</v>
      </c>
      <c r="E378" t="s">
        <v>1204</v>
      </c>
      <c r="F378" t="s">
        <v>1763</v>
      </c>
      <c r="G378" t="s">
        <v>1764</v>
      </c>
      <c r="H378" t="s">
        <v>1765</v>
      </c>
      <c r="I378" t="s">
        <v>1954</v>
      </c>
      <c r="M378" t="s">
        <v>1184</v>
      </c>
      <c r="N378" t="s">
        <v>2441</v>
      </c>
      <c r="O378" t="s">
        <v>1186</v>
      </c>
      <c r="P378" t="s">
        <v>3293</v>
      </c>
      <c r="Q378" t="s">
        <v>2990</v>
      </c>
      <c r="R378" t="s">
        <v>3294</v>
      </c>
    </row>
    <row r="379" spans="1:18" x14ac:dyDescent="0.25">
      <c r="A379" s="14" t="s">
        <v>3178</v>
      </c>
      <c r="B379" s="14" t="s">
        <v>3295</v>
      </c>
      <c r="C379" t="s">
        <v>1963</v>
      </c>
      <c r="D379" t="s">
        <v>2207</v>
      </c>
      <c r="E379" t="s">
        <v>2</v>
      </c>
      <c r="F379" t="s">
        <v>3006</v>
      </c>
      <c r="G379" t="s">
        <v>3007</v>
      </c>
      <c r="H379" t="s">
        <v>3008</v>
      </c>
      <c r="I379" t="s">
        <v>6</v>
      </c>
      <c r="M379" t="s">
        <v>1184</v>
      </c>
      <c r="N379" t="s">
        <v>3296</v>
      </c>
      <c r="O379" t="s">
        <v>1186</v>
      </c>
      <c r="P379" t="s">
        <v>3297</v>
      </c>
      <c r="Q379" t="s">
        <v>3010</v>
      </c>
      <c r="R379" t="s">
        <v>3298</v>
      </c>
    </row>
    <row r="380" spans="1:18" x14ac:dyDescent="0.25">
      <c r="A380" s="14" t="s">
        <v>3178</v>
      </c>
      <c r="B380" s="14" t="s">
        <v>3299</v>
      </c>
      <c r="C380" t="s">
        <v>1963</v>
      </c>
      <c r="D380" t="s">
        <v>1830</v>
      </c>
      <c r="E380" t="s">
        <v>2</v>
      </c>
      <c r="F380" t="s">
        <v>1964</v>
      </c>
      <c r="G380" t="s">
        <v>1965</v>
      </c>
      <c r="H380" t="s">
        <v>1966</v>
      </c>
      <c r="I380" t="s">
        <v>1967</v>
      </c>
      <c r="M380" t="s">
        <v>1184</v>
      </c>
      <c r="N380" t="s">
        <v>3300</v>
      </c>
      <c r="O380" t="s">
        <v>1186</v>
      </c>
      <c r="P380" t="s">
        <v>1792</v>
      </c>
      <c r="Q380" t="s">
        <v>3015</v>
      </c>
      <c r="R380" t="s">
        <v>3301</v>
      </c>
    </row>
    <row r="381" spans="1:18" x14ac:dyDescent="0.25">
      <c r="A381" s="14" t="s">
        <v>3178</v>
      </c>
      <c r="B381" s="14" t="s">
        <v>3302</v>
      </c>
      <c r="C381" t="s">
        <v>1519</v>
      </c>
      <c r="D381" t="s">
        <v>1830</v>
      </c>
      <c r="E381" t="s">
        <v>2</v>
      </c>
      <c r="F381" t="s">
        <v>1972</v>
      </c>
      <c r="G381" t="s">
        <v>1973</v>
      </c>
      <c r="H381" t="s">
        <v>1974</v>
      </c>
      <c r="I381" t="s">
        <v>1975</v>
      </c>
      <c r="M381" t="s">
        <v>1184</v>
      </c>
      <c r="N381" t="s">
        <v>3303</v>
      </c>
      <c r="O381" t="s">
        <v>1186</v>
      </c>
      <c r="P381" t="s">
        <v>2302</v>
      </c>
      <c r="Q381" t="s">
        <v>3028</v>
      </c>
      <c r="R381" t="s">
        <v>3304</v>
      </c>
    </row>
    <row r="382" spans="1:18" x14ac:dyDescent="0.25">
      <c r="A382" s="14" t="s">
        <v>3178</v>
      </c>
      <c r="B382" s="14" t="s">
        <v>3305</v>
      </c>
      <c r="C382" t="s">
        <v>1519</v>
      </c>
      <c r="D382" t="s">
        <v>1838</v>
      </c>
      <c r="E382" t="s">
        <v>1204</v>
      </c>
      <c r="F382" t="s">
        <v>1979</v>
      </c>
      <c r="G382" t="s">
        <v>1980</v>
      </c>
      <c r="H382" t="s">
        <v>1981</v>
      </c>
      <c r="I382" t="s">
        <v>1982</v>
      </c>
      <c r="M382" t="s">
        <v>1184</v>
      </c>
      <c r="N382" t="s">
        <v>1570</v>
      </c>
      <c r="O382" t="s">
        <v>1186</v>
      </c>
      <c r="P382" t="s">
        <v>3306</v>
      </c>
      <c r="Q382" t="s">
        <v>3032</v>
      </c>
      <c r="R382" t="s">
        <v>1257</v>
      </c>
    </row>
    <row r="383" spans="1:18" x14ac:dyDescent="0.25">
      <c r="A383" s="14" t="s">
        <v>3178</v>
      </c>
      <c r="B383" s="14" t="s">
        <v>3307</v>
      </c>
      <c r="C383" t="s">
        <v>1519</v>
      </c>
      <c r="D383" t="s">
        <v>1635</v>
      </c>
      <c r="E383" t="s">
        <v>2</v>
      </c>
      <c r="F383" t="s">
        <v>1880</v>
      </c>
      <c r="G383" t="s">
        <v>1880</v>
      </c>
      <c r="H383" t="s">
        <v>3034</v>
      </c>
      <c r="I383" t="s">
        <v>2688</v>
      </c>
      <c r="M383" t="s">
        <v>1184</v>
      </c>
      <c r="N383" t="s">
        <v>3308</v>
      </c>
      <c r="O383" t="s">
        <v>1186</v>
      </c>
      <c r="P383" t="s">
        <v>3309</v>
      </c>
      <c r="Q383" t="s">
        <v>3036</v>
      </c>
      <c r="R383" t="s">
        <v>3246</v>
      </c>
    </row>
    <row r="384" spans="1:18" x14ac:dyDescent="0.25">
      <c r="A384" s="14" t="s">
        <v>3178</v>
      </c>
      <c r="B384" s="14" t="s">
        <v>3310</v>
      </c>
      <c r="C384" t="s">
        <v>1296</v>
      </c>
      <c r="D384" t="s">
        <v>1830</v>
      </c>
      <c r="E384" t="s">
        <v>2</v>
      </c>
      <c r="F384" t="s">
        <v>1989</v>
      </c>
      <c r="G384" t="s">
        <v>1990</v>
      </c>
      <c r="H384" t="s">
        <v>1991</v>
      </c>
      <c r="I384" t="s">
        <v>1283</v>
      </c>
      <c r="M384" t="s">
        <v>1184</v>
      </c>
      <c r="N384" t="s">
        <v>3311</v>
      </c>
      <c r="O384" t="s">
        <v>1186</v>
      </c>
      <c r="P384" t="s">
        <v>3312</v>
      </c>
      <c r="Q384" t="s">
        <v>3052</v>
      </c>
      <c r="R384" t="s">
        <v>3313</v>
      </c>
    </row>
    <row r="385" spans="1:18" x14ac:dyDescent="0.25">
      <c r="A385" s="14" t="s">
        <v>3178</v>
      </c>
      <c r="B385" s="14" t="s">
        <v>3314</v>
      </c>
      <c r="C385" t="s">
        <v>1296</v>
      </c>
      <c r="D385" t="s">
        <v>1838</v>
      </c>
      <c r="E385" t="s">
        <v>1204</v>
      </c>
      <c r="F385" t="s">
        <v>1661</v>
      </c>
      <c r="G385" t="s">
        <v>1724</v>
      </c>
      <c r="H385" t="s">
        <v>1725</v>
      </c>
      <c r="I385" t="s">
        <v>1996</v>
      </c>
      <c r="M385" t="s">
        <v>1184</v>
      </c>
      <c r="N385" t="s">
        <v>1314</v>
      </c>
      <c r="O385" t="s">
        <v>1186</v>
      </c>
      <c r="P385" t="s">
        <v>3315</v>
      </c>
      <c r="Q385" t="s">
        <v>3055</v>
      </c>
      <c r="R385" t="s">
        <v>3316</v>
      </c>
    </row>
    <row r="386" spans="1:18" x14ac:dyDescent="0.25">
      <c r="A386" s="14" t="s">
        <v>3178</v>
      </c>
      <c r="B386" s="14" t="s">
        <v>3317</v>
      </c>
      <c r="C386" t="s">
        <v>1296</v>
      </c>
      <c r="D386" t="s">
        <v>1625</v>
      </c>
      <c r="E386" t="s">
        <v>2</v>
      </c>
      <c r="F386" t="s">
        <v>2001</v>
      </c>
      <c r="G386" t="s">
        <v>2002</v>
      </c>
      <c r="H386" t="s">
        <v>2003</v>
      </c>
      <c r="I386" t="s">
        <v>2004</v>
      </c>
      <c r="M386" t="s">
        <v>1184</v>
      </c>
      <c r="N386" t="s">
        <v>3318</v>
      </c>
      <c r="O386" t="s">
        <v>1186</v>
      </c>
      <c r="P386" t="s">
        <v>3319</v>
      </c>
      <c r="Q386" t="s">
        <v>3066</v>
      </c>
      <c r="R386" t="s">
        <v>3320</v>
      </c>
    </row>
    <row r="387" spans="1:18" x14ac:dyDescent="0.25">
      <c r="A387" s="14" t="s">
        <v>3178</v>
      </c>
      <c r="B387" s="14" t="s">
        <v>3321</v>
      </c>
      <c r="C387" t="s">
        <v>1296</v>
      </c>
      <c r="D387" t="s">
        <v>1635</v>
      </c>
      <c r="E387" t="s">
        <v>2</v>
      </c>
      <c r="F387" t="s">
        <v>2010</v>
      </c>
      <c r="G387" t="s">
        <v>2010</v>
      </c>
      <c r="H387" t="s">
        <v>2011</v>
      </c>
      <c r="I387" t="s">
        <v>1356</v>
      </c>
      <c r="M387" t="s">
        <v>1184</v>
      </c>
      <c r="N387" t="s">
        <v>3322</v>
      </c>
      <c r="O387" t="s">
        <v>1186</v>
      </c>
      <c r="P387" t="s">
        <v>1447</v>
      </c>
      <c r="Q387" t="s">
        <v>3068</v>
      </c>
      <c r="R387" t="s">
        <v>3323</v>
      </c>
    </row>
    <row r="388" spans="1:18" x14ac:dyDescent="0.25">
      <c r="A388" s="14" t="s">
        <v>3178</v>
      </c>
      <c r="B388" s="14" t="s">
        <v>3324</v>
      </c>
      <c r="C388" t="s">
        <v>1354</v>
      </c>
      <c r="D388" t="s">
        <v>1625</v>
      </c>
      <c r="E388" t="s">
        <v>2</v>
      </c>
      <c r="F388" t="s">
        <v>2022</v>
      </c>
      <c r="G388" t="s">
        <v>1839</v>
      </c>
      <c r="H388" t="s">
        <v>1840</v>
      </c>
      <c r="I388" t="s">
        <v>2023</v>
      </c>
      <c r="M388" t="s">
        <v>1184</v>
      </c>
      <c r="N388" t="s">
        <v>3325</v>
      </c>
      <c r="O388" t="s">
        <v>1186</v>
      </c>
      <c r="P388" t="s">
        <v>3326</v>
      </c>
      <c r="Q388" t="s">
        <v>3072</v>
      </c>
      <c r="R388" t="s">
        <v>3327</v>
      </c>
    </row>
    <row r="389" spans="1:18" x14ac:dyDescent="0.25">
      <c r="A389" s="14" t="s">
        <v>3178</v>
      </c>
      <c r="B389" s="14" t="s">
        <v>3328</v>
      </c>
      <c r="C389" t="s">
        <v>1354</v>
      </c>
      <c r="D389" t="s">
        <v>1635</v>
      </c>
      <c r="E389" t="s">
        <v>2</v>
      </c>
      <c r="F389" t="s">
        <v>2027</v>
      </c>
      <c r="G389" t="s">
        <v>2027</v>
      </c>
      <c r="H389" t="s">
        <v>2028</v>
      </c>
      <c r="I389" t="s">
        <v>2029</v>
      </c>
      <c r="M389" t="s">
        <v>1184</v>
      </c>
      <c r="N389" t="s">
        <v>3329</v>
      </c>
      <c r="O389" t="s">
        <v>1186</v>
      </c>
      <c r="P389" t="s">
        <v>3330</v>
      </c>
      <c r="Q389" t="s">
        <v>3076</v>
      </c>
      <c r="R389" t="s">
        <v>3331</v>
      </c>
    </row>
    <row r="390" spans="1:18" x14ac:dyDescent="0.25">
      <c r="A390" s="14" t="s">
        <v>3178</v>
      </c>
      <c r="B390" s="14" t="s">
        <v>3332</v>
      </c>
      <c r="C390" t="s">
        <v>37</v>
      </c>
      <c r="D390" t="s">
        <v>1625</v>
      </c>
      <c r="E390" t="s">
        <v>2</v>
      </c>
      <c r="F390" t="s">
        <v>1763</v>
      </c>
      <c r="G390" t="s">
        <v>2036</v>
      </c>
      <c r="H390" t="s">
        <v>2037</v>
      </c>
      <c r="I390" t="s">
        <v>2038</v>
      </c>
      <c r="M390" t="s">
        <v>1184</v>
      </c>
      <c r="N390" t="s">
        <v>1656</v>
      </c>
      <c r="O390" t="s">
        <v>1186</v>
      </c>
      <c r="P390" t="s">
        <v>3333</v>
      </c>
      <c r="Q390" t="s">
        <v>3081</v>
      </c>
      <c r="R390" t="s">
        <v>3334</v>
      </c>
    </row>
    <row r="391" spans="1:18" x14ac:dyDescent="0.25">
      <c r="A391" s="14" t="s">
        <v>3178</v>
      </c>
      <c r="B391" s="14" t="s">
        <v>3335</v>
      </c>
      <c r="C391" t="s">
        <v>37</v>
      </c>
      <c r="D391" t="s">
        <v>1635</v>
      </c>
      <c r="E391" t="s">
        <v>2</v>
      </c>
      <c r="F391" t="s">
        <v>2001</v>
      </c>
      <c r="G391" t="s">
        <v>2001</v>
      </c>
      <c r="H391" t="s">
        <v>2044</v>
      </c>
      <c r="I391" t="s">
        <v>2045</v>
      </c>
      <c r="M391" t="s">
        <v>1184</v>
      </c>
      <c r="N391" t="s">
        <v>3336</v>
      </c>
      <c r="O391" t="s">
        <v>1186</v>
      </c>
      <c r="P391" t="s">
        <v>3318</v>
      </c>
      <c r="Q391" t="s">
        <v>3095</v>
      </c>
      <c r="R391" t="s">
        <v>3337</v>
      </c>
    </row>
    <row r="392" spans="1:18" x14ac:dyDescent="0.25">
      <c r="A392" s="14" t="s">
        <v>3178</v>
      </c>
      <c r="B392" s="14" t="s">
        <v>3338</v>
      </c>
      <c r="C392" t="s">
        <v>1310</v>
      </c>
      <c r="D392" t="s">
        <v>1625</v>
      </c>
      <c r="E392" t="s">
        <v>2</v>
      </c>
      <c r="F392" t="s">
        <v>1626</v>
      </c>
      <c r="G392" t="s">
        <v>1627</v>
      </c>
      <c r="H392" t="s">
        <v>1628</v>
      </c>
      <c r="I392" t="s">
        <v>1629</v>
      </c>
      <c r="M392" t="s">
        <v>1184</v>
      </c>
      <c r="N392" t="s">
        <v>3339</v>
      </c>
      <c r="O392" t="s">
        <v>1186</v>
      </c>
      <c r="P392" t="s">
        <v>3340</v>
      </c>
      <c r="Q392" t="s">
        <v>3104</v>
      </c>
      <c r="R392" t="s">
        <v>3341</v>
      </c>
    </row>
    <row r="393" spans="1:18" x14ac:dyDescent="0.25">
      <c r="A393" s="14" t="s">
        <v>3178</v>
      </c>
      <c r="B393" s="14" t="s">
        <v>3342</v>
      </c>
      <c r="C393" t="s">
        <v>1310</v>
      </c>
      <c r="D393" t="s">
        <v>1635</v>
      </c>
      <c r="E393" t="s">
        <v>2</v>
      </c>
      <c r="F393" t="s">
        <v>1636</v>
      </c>
      <c r="G393" t="s">
        <v>1636</v>
      </c>
      <c r="H393" t="s">
        <v>1637</v>
      </c>
      <c r="I393" t="s">
        <v>3106</v>
      </c>
      <c r="M393" t="s">
        <v>1184</v>
      </c>
      <c r="N393" t="s">
        <v>2309</v>
      </c>
      <c r="O393" t="s">
        <v>1186</v>
      </c>
      <c r="P393" t="s">
        <v>3343</v>
      </c>
      <c r="Q393" t="s">
        <v>3104</v>
      </c>
      <c r="R393" t="s">
        <v>3344</v>
      </c>
    </row>
    <row r="394" spans="1:18" x14ac:dyDescent="0.25">
      <c r="A394" s="14" t="s">
        <v>3178</v>
      </c>
      <c r="B394" s="14" t="s">
        <v>3345</v>
      </c>
      <c r="C394" t="s">
        <v>1495</v>
      </c>
      <c r="D394" t="s">
        <v>1625</v>
      </c>
      <c r="E394" t="s">
        <v>2</v>
      </c>
      <c r="F394" t="s">
        <v>1644</v>
      </c>
      <c r="G394" t="s">
        <v>1639</v>
      </c>
      <c r="H394" t="s">
        <v>1645</v>
      </c>
      <c r="I394" t="s">
        <v>1646</v>
      </c>
      <c r="M394" t="s">
        <v>1184</v>
      </c>
      <c r="N394" t="s">
        <v>3346</v>
      </c>
      <c r="O394" t="s">
        <v>1186</v>
      </c>
      <c r="P394" t="s">
        <v>3347</v>
      </c>
      <c r="Q394" t="s">
        <v>3110</v>
      </c>
      <c r="R394" t="s">
        <v>3348</v>
      </c>
    </row>
    <row r="395" spans="1:18" x14ac:dyDescent="0.25">
      <c r="A395" s="14" t="s">
        <v>3178</v>
      </c>
      <c r="B395" s="14" t="s">
        <v>3349</v>
      </c>
      <c r="C395" t="s">
        <v>1495</v>
      </c>
      <c r="D395" t="s">
        <v>1635</v>
      </c>
      <c r="E395" t="s">
        <v>1204</v>
      </c>
      <c r="F395" t="s">
        <v>1652</v>
      </c>
      <c r="G395" t="s">
        <v>1653</v>
      </c>
      <c r="H395" t="s">
        <v>1654</v>
      </c>
      <c r="I395" t="s">
        <v>1655</v>
      </c>
      <c r="M395" t="s">
        <v>1184</v>
      </c>
      <c r="N395" t="s">
        <v>3350</v>
      </c>
      <c r="O395" t="s">
        <v>1186</v>
      </c>
      <c r="P395" t="s">
        <v>3351</v>
      </c>
      <c r="Q395" t="s">
        <v>3112</v>
      </c>
      <c r="R395" t="s">
        <v>3352</v>
      </c>
    </row>
    <row r="396" spans="1:18" x14ac:dyDescent="0.25">
      <c r="A396" s="14" t="s">
        <v>3178</v>
      </c>
      <c r="B396" s="14" t="s">
        <v>3353</v>
      </c>
      <c r="C396" t="s">
        <v>1446</v>
      </c>
      <c r="D396" t="s">
        <v>1625</v>
      </c>
      <c r="E396" t="s">
        <v>2</v>
      </c>
      <c r="F396" t="s">
        <v>1661</v>
      </c>
      <c r="G396" t="s">
        <v>1662</v>
      </c>
      <c r="H396" t="s">
        <v>1663</v>
      </c>
      <c r="I396" t="s">
        <v>1664</v>
      </c>
      <c r="M396" t="s">
        <v>1184</v>
      </c>
      <c r="N396" t="s">
        <v>3354</v>
      </c>
      <c r="O396" t="s">
        <v>1186</v>
      </c>
      <c r="P396" t="s">
        <v>3355</v>
      </c>
      <c r="Q396" t="s">
        <v>3116</v>
      </c>
      <c r="R396" t="s">
        <v>3288</v>
      </c>
    </row>
    <row r="397" spans="1:18" x14ac:dyDescent="0.25">
      <c r="A397" s="14" t="s">
        <v>3178</v>
      </c>
      <c r="B397" s="14" t="s">
        <v>3356</v>
      </c>
      <c r="C397" t="s">
        <v>1446</v>
      </c>
      <c r="D397" t="s">
        <v>1635</v>
      </c>
      <c r="E397" t="s">
        <v>1204</v>
      </c>
      <c r="F397" t="s">
        <v>1669</v>
      </c>
      <c r="G397" t="s">
        <v>1670</v>
      </c>
      <c r="H397" t="s">
        <v>1671</v>
      </c>
      <c r="I397" t="s">
        <v>3357</v>
      </c>
      <c r="M397" t="s">
        <v>1184</v>
      </c>
      <c r="N397" t="s">
        <v>3358</v>
      </c>
      <c r="O397" t="s">
        <v>1186</v>
      </c>
      <c r="P397" t="s">
        <v>3359</v>
      </c>
      <c r="Q397" t="s">
        <v>3119</v>
      </c>
      <c r="R397" t="s">
        <v>3360</v>
      </c>
    </row>
    <row r="398" spans="1:18" x14ac:dyDescent="0.25">
      <c r="A398" s="14" t="s">
        <v>3178</v>
      </c>
      <c r="B398" s="14" t="s">
        <v>3361</v>
      </c>
      <c r="C398" t="s">
        <v>1512</v>
      </c>
      <c r="D398" t="s">
        <v>1625</v>
      </c>
      <c r="E398" t="s">
        <v>2</v>
      </c>
      <c r="F398" t="s">
        <v>1679</v>
      </c>
      <c r="G398" t="s">
        <v>1680</v>
      </c>
      <c r="H398" t="s">
        <v>1681</v>
      </c>
      <c r="I398" t="s">
        <v>1682</v>
      </c>
      <c r="M398" t="s">
        <v>1184</v>
      </c>
      <c r="N398" t="s">
        <v>3362</v>
      </c>
      <c r="O398" t="s">
        <v>1186</v>
      </c>
      <c r="P398" t="s">
        <v>2249</v>
      </c>
      <c r="Q398" t="s">
        <v>3123</v>
      </c>
      <c r="R398" t="s">
        <v>3363</v>
      </c>
    </row>
    <row r="399" spans="1:18" x14ac:dyDescent="0.25">
      <c r="A399" s="14" t="s">
        <v>3178</v>
      </c>
      <c r="B399" s="14" t="s">
        <v>3364</v>
      </c>
      <c r="C399" t="s">
        <v>1512</v>
      </c>
      <c r="D399" t="s">
        <v>1635</v>
      </c>
      <c r="E399" t="s">
        <v>1204</v>
      </c>
      <c r="F399" t="s">
        <v>1687</v>
      </c>
      <c r="G399" t="s">
        <v>1688</v>
      </c>
      <c r="H399" t="s">
        <v>1689</v>
      </c>
      <c r="I399" t="s">
        <v>1690</v>
      </c>
      <c r="M399" t="s">
        <v>1184</v>
      </c>
      <c r="N399" t="s">
        <v>3152</v>
      </c>
      <c r="O399" t="s">
        <v>1186</v>
      </c>
      <c r="P399" t="s">
        <v>2721</v>
      </c>
      <c r="Q399" t="s">
        <v>3127</v>
      </c>
      <c r="R399" t="s">
        <v>3365</v>
      </c>
    </row>
    <row r="400" spans="1:18" x14ac:dyDescent="0.25">
      <c r="A400" s="14" t="s">
        <v>3178</v>
      </c>
      <c r="B400" s="14" t="s">
        <v>3366</v>
      </c>
      <c r="C400" t="s">
        <v>1361</v>
      </c>
      <c r="D400" t="s">
        <v>1625</v>
      </c>
      <c r="E400" t="s">
        <v>2</v>
      </c>
      <c r="F400" t="s">
        <v>1696</v>
      </c>
      <c r="G400" t="s">
        <v>1697</v>
      </c>
      <c r="H400" t="s">
        <v>1698</v>
      </c>
      <c r="I400" t="s">
        <v>1699</v>
      </c>
      <c r="M400" t="s">
        <v>1184</v>
      </c>
      <c r="N400" t="s">
        <v>3367</v>
      </c>
      <c r="O400" t="s">
        <v>1186</v>
      </c>
      <c r="P400" t="s">
        <v>3368</v>
      </c>
      <c r="Q400" t="s">
        <v>3131</v>
      </c>
      <c r="R400" t="s">
        <v>3369</v>
      </c>
    </row>
    <row r="401" spans="1:18" x14ac:dyDescent="0.25">
      <c r="A401" s="14" t="s">
        <v>3178</v>
      </c>
      <c r="B401" s="14" t="s">
        <v>3370</v>
      </c>
      <c r="C401" t="s">
        <v>1361</v>
      </c>
      <c r="D401" t="s">
        <v>1635</v>
      </c>
      <c r="E401" t="s">
        <v>1204</v>
      </c>
      <c r="F401" t="s">
        <v>1705</v>
      </c>
      <c r="G401" t="s">
        <v>1706</v>
      </c>
      <c r="H401" t="s">
        <v>1707</v>
      </c>
      <c r="I401" t="s">
        <v>1708</v>
      </c>
      <c r="M401" t="s">
        <v>1184</v>
      </c>
      <c r="N401" t="s">
        <v>3371</v>
      </c>
      <c r="O401" t="s">
        <v>1186</v>
      </c>
      <c r="P401" t="s">
        <v>3372</v>
      </c>
      <c r="Q401" t="s">
        <v>3135</v>
      </c>
      <c r="R401" t="s">
        <v>3373</v>
      </c>
    </row>
    <row r="402" spans="1:18" x14ac:dyDescent="0.25">
      <c r="A402" s="14" t="s">
        <v>3178</v>
      </c>
      <c r="B402" s="14" t="s">
        <v>3374</v>
      </c>
      <c r="C402" t="s">
        <v>1340</v>
      </c>
      <c r="D402" t="s">
        <v>1625</v>
      </c>
      <c r="E402" t="s">
        <v>2</v>
      </c>
      <c r="F402" t="s">
        <v>1715</v>
      </c>
      <c r="G402" t="s">
        <v>1716</v>
      </c>
      <c r="H402" t="s">
        <v>1717</v>
      </c>
      <c r="I402" t="s">
        <v>1718</v>
      </c>
      <c r="M402" t="s">
        <v>1184</v>
      </c>
      <c r="N402" t="s">
        <v>3142</v>
      </c>
      <c r="O402" t="s">
        <v>1186</v>
      </c>
      <c r="P402" t="s">
        <v>3118</v>
      </c>
      <c r="Q402" t="s">
        <v>3140</v>
      </c>
      <c r="R402" t="s">
        <v>3375</v>
      </c>
    </row>
    <row r="403" spans="1:18" x14ac:dyDescent="0.25">
      <c r="A403" s="14" t="s">
        <v>3178</v>
      </c>
      <c r="B403" s="14" t="s">
        <v>3376</v>
      </c>
      <c r="C403" t="s">
        <v>1340</v>
      </c>
      <c r="D403" t="s">
        <v>1635</v>
      </c>
      <c r="E403" t="s">
        <v>1204</v>
      </c>
      <c r="F403" t="s">
        <v>1661</v>
      </c>
      <c r="G403" t="s">
        <v>1724</v>
      </c>
      <c r="H403" t="s">
        <v>1725</v>
      </c>
      <c r="I403" t="s">
        <v>1726</v>
      </c>
      <c r="M403" t="s">
        <v>1184</v>
      </c>
      <c r="N403" t="s">
        <v>3158</v>
      </c>
      <c r="O403" t="s">
        <v>1186</v>
      </c>
      <c r="P403" t="s">
        <v>3354</v>
      </c>
      <c r="Q403" t="s">
        <v>3143</v>
      </c>
      <c r="R403" t="s">
        <v>3316</v>
      </c>
    </row>
    <row r="404" spans="1:18" x14ac:dyDescent="0.25">
      <c r="A404" s="14" t="s">
        <v>3178</v>
      </c>
      <c r="B404" s="14" t="s">
        <v>3377</v>
      </c>
      <c r="C404" t="s">
        <v>1422</v>
      </c>
      <c r="D404" t="s">
        <v>1625</v>
      </c>
      <c r="E404" t="s">
        <v>2</v>
      </c>
      <c r="F404" t="s">
        <v>1730</v>
      </c>
      <c r="G404" t="s">
        <v>1731</v>
      </c>
      <c r="H404" t="s">
        <v>1732</v>
      </c>
      <c r="I404" t="s">
        <v>1733</v>
      </c>
      <c r="M404" t="s">
        <v>1184</v>
      </c>
      <c r="N404" t="s">
        <v>2335</v>
      </c>
      <c r="O404" t="s">
        <v>1186</v>
      </c>
      <c r="P404" t="s">
        <v>3121</v>
      </c>
      <c r="Q404" t="s">
        <v>3146</v>
      </c>
      <c r="R404" t="s">
        <v>3378</v>
      </c>
    </row>
    <row r="405" spans="1:18" x14ac:dyDescent="0.25">
      <c r="A405" s="14" t="s">
        <v>3178</v>
      </c>
      <c r="B405" s="14" t="s">
        <v>3379</v>
      </c>
      <c r="C405" t="s">
        <v>1422</v>
      </c>
      <c r="D405" t="s">
        <v>1635</v>
      </c>
      <c r="E405" t="s">
        <v>1204</v>
      </c>
      <c r="F405" t="s">
        <v>1218</v>
      </c>
      <c r="G405" t="s">
        <v>1737</v>
      </c>
      <c r="H405" t="s">
        <v>1738</v>
      </c>
      <c r="I405" t="s">
        <v>1739</v>
      </c>
      <c r="M405" t="s">
        <v>1184</v>
      </c>
      <c r="N405" t="s">
        <v>3380</v>
      </c>
      <c r="O405" t="s">
        <v>1186</v>
      </c>
      <c r="P405" t="s">
        <v>2304</v>
      </c>
      <c r="Q405" t="s">
        <v>3150</v>
      </c>
      <c r="R405" t="s">
        <v>3381</v>
      </c>
    </row>
    <row r="406" spans="1:18" x14ac:dyDescent="0.25">
      <c r="A406" s="14" t="s">
        <v>3178</v>
      </c>
      <c r="B406" s="14" t="s">
        <v>3382</v>
      </c>
      <c r="C406" t="s">
        <v>1368</v>
      </c>
      <c r="D406" t="s">
        <v>1625</v>
      </c>
      <c r="E406" t="s">
        <v>2</v>
      </c>
      <c r="F406" t="s">
        <v>1745</v>
      </c>
      <c r="G406" t="s">
        <v>1746</v>
      </c>
      <c r="H406" t="s">
        <v>1747</v>
      </c>
      <c r="I406" t="s">
        <v>1748</v>
      </c>
      <c r="M406" t="s">
        <v>1184</v>
      </c>
      <c r="N406" t="s">
        <v>1546</v>
      </c>
      <c r="O406" t="s">
        <v>1186</v>
      </c>
      <c r="P406" t="s">
        <v>3383</v>
      </c>
      <c r="Q406" t="s">
        <v>3153</v>
      </c>
      <c r="R406" t="s">
        <v>3384</v>
      </c>
    </row>
    <row r="407" spans="1:18" x14ac:dyDescent="0.25">
      <c r="A407" s="14" t="s">
        <v>3178</v>
      </c>
      <c r="B407" s="14" t="s">
        <v>3385</v>
      </c>
      <c r="C407" t="s">
        <v>1368</v>
      </c>
      <c r="D407" t="s">
        <v>1635</v>
      </c>
      <c r="E407" t="s">
        <v>1204</v>
      </c>
      <c r="F407" t="s">
        <v>1260</v>
      </c>
      <c r="G407" t="s">
        <v>1753</v>
      </c>
      <c r="H407" t="s">
        <v>1754</v>
      </c>
      <c r="I407" t="s">
        <v>1755</v>
      </c>
      <c r="M407" t="s">
        <v>1184</v>
      </c>
      <c r="N407" t="s">
        <v>3386</v>
      </c>
      <c r="O407" t="s">
        <v>1186</v>
      </c>
      <c r="P407" t="s">
        <v>3387</v>
      </c>
      <c r="Q407" t="s">
        <v>3155</v>
      </c>
      <c r="R407" t="s">
        <v>3388</v>
      </c>
    </row>
    <row r="408" spans="1:18" x14ac:dyDescent="0.25">
      <c r="A408" s="14" t="s">
        <v>3178</v>
      </c>
      <c r="B408" s="14" t="s">
        <v>3389</v>
      </c>
      <c r="C408" t="s">
        <v>3390</v>
      </c>
      <c r="D408" t="s">
        <v>1762</v>
      </c>
      <c r="E408" t="s">
        <v>1204</v>
      </c>
      <c r="F408" t="s">
        <v>1763</v>
      </c>
      <c r="G408" t="s">
        <v>1764</v>
      </c>
      <c r="H408" t="s">
        <v>1765</v>
      </c>
      <c r="I408" t="s">
        <v>1766</v>
      </c>
      <c r="M408" t="s">
        <v>1184</v>
      </c>
      <c r="N408" t="s">
        <v>2334</v>
      </c>
      <c r="O408" t="s">
        <v>1186</v>
      </c>
      <c r="P408" t="s">
        <v>3145</v>
      </c>
      <c r="Q408" t="s">
        <v>3159</v>
      </c>
      <c r="R408" t="s">
        <v>3294</v>
      </c>
    </row>
    <row r="409" spans="1:18" x14ac:dyDescent="0.25">
      <c r="A409" s="14" t="s">
        <v>3178</v>
      </c>
      <c r="B409" s="14" t="s">
        <v>3391</v>
      </c>
      <c r="C409" t="s">
        <v>3392</v>
      </c>
      <c r="D409" t="s">
        <v>1762</v>
      </c>
      <c r="E409" t="s">
        <v>1204</v>
      </c>
      <c r="F409" t="s">
        <v>1792</v>
      </c>
      <c r="G409" t="s">
        <v>1701</v>
      </c>
      <c r="H409" t="s">
        <v>1793</v>
      </c>
      <c r="I409" t="s">
        <v>1794</v>
      </c>
      <c r="M409" t="s">
        <v>1184</v>
      </c>
      <c r="N409" t="s">
        <v>3393</v>
      </c>
      <c r="O409" t="s">
        <v>1186</v>
      </c>
      <c r="P409" t="s">
        <v>1826</v>
      </c>
      <c r="Q409" t="s">
        <v>3163</v>
      </c>
      <c r="R409" t="s">
        <v>3394</v>
      </c>
    </row>
    <row r="410" spans="1:18" x14ac:dyDescent="0.25">
      <c r="A410" s="14" t="s">
        <v>3178</v>
      </c>
      <c r="B410" s="14" t="s">
        <v>3395</v>
      </c>
      <c r="C410" t="s">
        <v>3396</v>
      </c>
      <c r="D410" t="s">
        <v>1773</v>
      </c>
      <c r="E410" t="s">
        <v>2</v>
      </c>
      <c r="F410" t="s">
        <v>1801</v>
      </c>
      <c r="G410" t="s">
        <v>1802</v>
      </c>
      <c r="H410" t="s">
        <v>1803</v>
      </c>
      <c r="I410" t="s">
        <v>1804</v>
      </c>
      <c r="M410" t="s">
        <v>1184</v>
      </c>
      <c r="N410" t="s">
        <v>1825</v>
      </c>
      <c r="O410" t="s">
        <v>1186</v>
      </c>
      <c r="P410" t="s">
        <v>3397</v>
      </c>
      <c r="Q410" t="s">
        <v>3167</v>
      </c>
      <c r="R410" t="s">
        <v>3398</v>
      </c>
    </row>
    <row r="411" spans="1:18" x14ac:dyDescent="0.25">
      <c r="A411" s="14" t="s">
        <v>3178</v>
      </c>
      <c r="B411" s="14" t="s">
        <v>3399</v>
      </c>
      <c r="C411" t="s">
        <v>3400</v>
      </c>
      <c r="D411" t="s">
        <v>1781</v>
      </c>
      <c r="E411" t="s">
        <v>1204</v>
      </c>
      <c r="F411" t="s">
        <v>1811</v>
      </c>
      <c r="G411" t="s">
        <v>1812</v>
      </c>
      <c r="H411" t="s">
        <v>1813</v>
      </c>
      <c r="I411" t="s">
        <v>1814</v>
      </c>
      <c r="M411" t="s">
        <v>1184</v>
      </c>
      <c r="N411" t="s">
        <v>3401</v>
      </c>
      <c r="O411" t="s">
        <v>1186</v>
      </c>
      <c r="P411" t="s">
        <v>3402</v>
      </c>
      <c r="Q411" t="s">
        <v>3172</v>
      </c>
      <c r="R411" t="s">
        <v>3403</v>
      </c>
    </row>
    <row r="412" spans="1:18" x14ac:dyDescent="0.25">
      <c r="A412" s="14" t="s">
        <v>3178</v>
      </c>
      <c r="B412" s="14" t="s">
        <v>3404</v>
      </c>
      <c r="C412" t="s">
        <v>3405</v>
      </c>
      <c r="D412" t="s">
        <v>1781</v>
      </c>
      <c r="E412" t="s">
        <v>1204</v>
      </c>
      <c r="F412" t="s">
        <v>1821</v>
      </c>
      <c r="G412" t="s">
        <v>1822</v>
      </c>
      <c r="H412" t="s">
        <v>1823</v>
      </c>
      <c r="I412" t="s">
        <v>1824</v>
      </c>
      <c r="M412" t="s">
        <v>1184</v>
      </c>
      <c r="N412" t="s">
        <v>3406</v>
      </c>
      <c r="O412" t="s">
        <v>1186</v>
      </c>
      <c r="P412" t="s">
        <v>3407</v>
      </c>
      <c r="Q412" t="s">
        <v>3176</v>
      </c>
      <c r="R412" t="s">
        <v>3408</v>
      </c>
    </row>
    <row r="413" spans="1:18" x14ac:dyDescent="0.25">
      <c r="A413" s="14" t="s">
        <v>3409</v>
      </c>
      <c r="B413" s="14" t="s">
        <v>3410</v>
      </c>
      <c r="C413">
        <v>1949.6000000000001</v>
      </c>
      <c r="D413" t="s">
        <v>2301</v>
      </c>
      <c r="E413" t="s">
        <v>2</v>
      </c>
      <c r="G413" t="s">
        <v>3411</v>
      </c>
      <c r="H413" t="s">
        <v>3412</v>
      </c>
      <c r="I413" t="s">
        <v>1748</v>
      </c>
      <c r="K413" t="s">
        <v>2</v>
      </c>
      <c r="L413" t="s">
        <v>7</v>
      </c>
      <c r="M413" t="s">
        <v>1184</v>
      </c>
      <c r="N413" t="s">
        <v>3413</v>
      </c>
      <c r="O413" t="s">
        <v>1186</v>
      </c>
      <c r="P413" t="s">
        <v>2323</v>
      </c>
      <c r="Q413" t="s">
        <v>3414</v>
      </c>
      <c r="R413" t="s">
        <v>3415</v>
      </c>
    </row>
    <row r="414" spans="1:18" x14ac:dyDescent="0.25">
      <c r="A414" s="14" t="s">
        <v>3409</v>
      </c>
      <c r="B414" s="14" t="s">
        <v>3416</v>
      </c>
      <c r="C414">
        <v>1113</v>
      </c>
      <c r="D414" t="s">
        <v>1838</v>
      </c>
      <c r="E414" t="s">
        <v>2</v>
      </c>
      <c r="G414" t="s">
        <v>3417</v>
      </c>
      <c r="H414" t="s">
        <v>3418</v>
      </c>
      <c r="I414" t="s">
        <v>3419</v>
      </c>
      <c r="K414" t="s">
        <v>10</v>
      </c>
      <c r="L414" t="s">
        <v>7</v>
      </c>
      <c r="M414" t="s">
        <v>1184</v>
      </c>
      <c r="N414" t="s">
        <v>1365</v>
      </c>
      <c r="O414" t="s">
        <v>1186</v>
      </c>
      <c r="P414" t="s">
        <v>3420</v>
      </c>
      <c r="Q414" t="s">
        <v>3421</v>
      </c>
      <c r="R414" t="s">
        <v>3422</v>
      </c>
    </row>
    <row r="415" spans="1:18" x14ac:dyDescent="0.25">
      <c r="A415" s="14" t="s">
        <v>3409</v>
      </c>
      <c r="B415" s="14" t="s">
        <v>3423</v>
      </c>
      <c r="C415">
        <v>1272</v>
      </c>
      <c r="D415" t="s">
        <v>3424</v>
      </c>
      <c r="E415" t="s">
        <v>2</v>
      </c>
      <c r="G415" t="s">
        <v>1680</v>
      </c>
      <c r="H415" t="s">
        <v>1681</v>
      </c>
      <c r="I415" t="s">
        <v>3425</v>
      </c>
      <c r="K415" t="s">
        <v>2</v>
      </c>
      <c r="L415" t="s">
        <v>7</v>
      </c>
      <c r="M415" t="s">
        <v>1184</v>
      </c>
      <c r="N415" t="s">
        <v>3426</v>
      </c>
      <c r="O415" t="s">
        <v>1186</v>
      </c>
      <c r="P415" t="s">
        <v>2243</v>
      </c>
      <c r="Q415" t="s">
        <v>3427</v>
      </c>
      <c r="R415" t="s">
        <v>3428</v>
      </c>
    </row>
    <row r="416" spans="1:18" x14ac:dyDescent="0.25">
      <c r="A416" s="14" t="s">
        <v>3409</v>
      </c>
      <c r="B416" s="14" t="s">
        <v>3429</v>
      </c>
      <c r="C416">
        <v>2156</v>
      </c>
      <c r="D416" t="s">
        <v>3430</v>
      </c>
      <c r="E416" t="s">
        <v>1204</v>
      </c>
      <c r="G416" t="s">
        <v>1701</v>
      </c>
      <c r="H416" t="s">
        <v>1793</v>
      </c>
      <c r="I416" t="s">
        <v>3431</v>
      </c>
      <c r="K416" t="s">
        <v>12</v>
      </c>
      <c r="L416" t="s">
        <v>9</v>
      </c>
      <c r="M416" t="s">
        <v>1184</v>
      </c>
      <c r="N416" t="s">
        <v>3432</v>
      </c>
      <c r="O416" t="s">
        <v>1186</v>
      </c>
      <c r="P416" t="s">
        <v>3433</v>
      </c>
      <c r="Q416" t="s">
        <v>3434</v>
      </c>
      <c r="R416" t="s">
        <v>3435</v>
      </c>
    </row>
    <row r="417" spans="1:18" x14ac:dyDescent="0.25">
      <c r="A417" s="14" t="s">
        <v>3409</v>
      </c>
      <c r="B417" s="14" t="s">
        <v>3436</v>
      </c>
      <c r="C417">
        <v>1113</v>
      </c>
      <c r="D417" t="s">
        <v>2262</v>
      </c>
      <c r="E417" t="s">
        <v>2</v>
      </c>
      <c r="G417" t="s">
        <v>1639</v>
      </c>
      <c r="H417" t="s">
        <v>1645</v>
      </c>
      <c r="I417" t="s">
        <v>3437</v>
      </c>
      <c r="K417" t="s">
        <v>2</v>
      </c>
      <c r="L417" t="s">
        <v>7</v>
      </c>
      <c r="M417" t="s">
        <v>1184</v>
      </c>
      <c r="N417" t="s">
        <v>2910</v>
      </c>
      <c r="O417" t="s">
        <v>1186</v>
      </c>
      <c r="P417" t="s">
        <v>3438</v>
      </c>
      <c r="Q417" t="s">
        <v>3439</v>
      </c>
      <c r="R417" t="s">
        <v>1650</v>
      </c>
    </row>
    <row r="418" spans="1:18" x14ac:dyDescent="0.25">
      <c r="A418" s="14" t="s">
        <v>3409</v>
      </c>
      <c r="B418" s="14" t="s">
        <v>3440</v>
      </c>
      <c r="C418">
        <v>1431</v>
      </c>
      <c r="D418" t="s">
        <v>2997</v>
      </c>
      <c r="E418" t="s">
        <v>2</v>
      </c>
      <c r="G418" t="s">
        <v>1716</v>
      </c>
      <c r="H418" t="s">
        <v>1717</v>
      </c>
      <c r="I418" t="s">
        <v>3441</v>
      </c>
      <c r="K418" t="s">
        <v>2</v>
      </c>
      <c r="L418" t="s">
        <v>7</v>
      </c>
      <c r="M418" t="s">
        <v>1184</v>
      </c>
      <c r="N418" t="s">
        <v>3442</v>
      </c>
      <c r="O418" t="s">
        <v>1186</v>
      </c>
      <c r="P418" t="s">
        <v>3443</v>
      </c>
      <c r="Q418" t="s">
        <v>3444</v>
      </c>
      <c r="R418" t="s">
        <v>3445</v>
      </c>
    </row>
    <row r="419" spans="1:18" x14ac:dyDescent="0.25">
      <c r="A419" s="14" t="s">
        <v>3409</v>
      </c>
      <c r="B419" s="14" t="s">
        <v>3446</v>
      </c>
      <c r="C419">
        <v>1192.5</v>
      </c>
      <c r="D419" t="s">
        <v>2262</v>
      </c>
      <c r="E419" t="s">
        <v>2</v>
      </c>
      <c r="G419" t="s">
        <v>1662</v>
      </c>
      <c r="H419" t="s">
        <v>1663</v>
      </c>
      <c r="I419" t="s">
        <v>3447</v>
      </c>
      <c r="K419" t="s">
        <v>2</v>
      </c>
      <c r="L419" t="s">
        <v>7</v>
      </c>
      <c r="M419" t="s">
        <v>1184</v>
      </c>
      <c r="N419" t="s">
        <v>3448</v>
      </c>
      <c r="O419" t="s">
        <v>1186</v>
      </c>
      <c r="P419" t="s">
        <v>3449</v>
      </c>
      <c r="Q419" t="s">
        <v>3450</v>
      </c>
      <c r="R419" t="s">
        <v>3451</v>
      </c>
    </row>
    <row r="420" spans="1:18" x14ac:dyDescent="0.25">
      <c r="A420" s="14" t="s">
        <v>3409</v>
      </c>
      <c r="B420" s="14" t="s">
        <v>2698</v>
      </c>
      <c r="C420">
        <v>565.30000000000007</v>
      </c>
      <c r="D420" t="s">
        <v>2499</v>
      </c>
      <c r="E420" t="s">
        <v>2</v>
      </c>
      <c r="G420" t="s">
        <v>3452</v>
      </c>
      <c r="H420" t="s">
        <v>3453</v>
      </c>
      <c r="I420" t="s">
        <v>1261</v>
      </c>
      <c r="K420" t="s">
        <v>2573</v>
      </c>
      <c r="L420" t="s">
        <v>8</v>
      </c>
      <c r="M420" t="s">
        <v>1184</v>
      </c>
      <c r="N420" t="s">
        <v>2012</v>
      </c>
      <c r="O420" t="s">
        <v>1186</v>
      </c>
      <c r="P420" t="s">
        <v>3454</v>
      </c>
      <c r="Q420" t="s">
        <v>3455</v>
      </c>
      <c r="R420" t="s">
        <v>3456</v>
      </c>
    </row>
    <row r="421" spans="1:18" x14ac:dyDescent="0.25">
      <c r="A421" s="14" t="s">
        <v>3409</v>
      </c>
      <c r="B421" s="14" t="s">
        <v>3457</v>
      </c>
      <c r="C421">
        <v>954</v>
      </c>
      <c r="D421" t="s">
        <v>2499</v>
      </c>
      <c r="E421" t="s">
        <v>2</v>
      </c>
      <c r="G421" t="s">
        <v>2001</v>
      </c>
      <c r="H421" t="s">
        <v>2044</v>
      </c>
      <c r="I421" t="s">
        <v>3458</v>
      </c>
      <c r="K421" t="s">
        <v>2208</v>
      </c>
      <c r="L421" t="s">
        <v>8</v>
      </c>
      <c r="M421" t="s">
        <v>1184</v>
      </c>
      <c r="N421" t="s">
        <v>1724</v>
      </c>
      <c r="O421" t="s">
        <v>1186</v>
      </c>
      <c r="P421" t="s">
        <v>2211</v>
      </c>
      <c r="Q421" t="s">
        <v>3459</v>
      </c>
      <c r="R421" t="s">
        <v>2048</v>
      </c>
    </row>
    <row r="422" spans="1:18" x14ac:dyDescent="0.25">
      <c r="A422" s="14" t="s">
        <v>3409</v>
      </c>
      <c r="B422" s="14" t="s">
        <v>3460</v>
      </c>
      <c r="C422">
        <v>1272</v>
      </c>
      <c r="D422" t="s">
        <v>1838</v>
      </c>
      <c r="E422" t="s">
        <v>2</v>
      </c>
      <c r="G422" t="s">
        <v>1450</v>
      </c>
      <c r="H422" t="s">
        <v>3461</v>
      </c>
      <c r="I422" t="s">
        <v>3099</v>
      </c>
      <c r="K422" t="s">
        <v>10</v>
      </c>
      <c r="L422" t="s">
        <v>7</v>
      </c>
      <c r="M422" t="s">
        <v>1184</v>
      </c>
      <c r="N422" t="s">
        <v>3462</v>
      </c>
      <c r="O422" t="s">
        <v>1186</v>
      </c>
      <c r="P422" t="s">
        <v>3463</v>
      </c>
      <c r="Q422" t="s">
        <v>3464</v>
      </c>
      <c r="R422" t="s">
        <v>3465</v>
      </c>
    </row>
    <row r="423" spans="1:18" x14ac:dyDescent="0.25">
      <c r="A423" s="14" t="s">
        <v>3409</v>
      </c>
      <c r="B423" s="14" t="s">
        <v>3466</v>
      </c>
      <c r="C423">
        <v>1168.1000000000001</v>
      </c>
      <c r="D423" t="s">
        <v>1838</v>
      </c>
      <c r="E423" t="s">
        <v>2</v>
      </c>
      <c r="G423" t="s">
        <v>1980</v>
      </c>
      <c r="H423" t="s">
        <v>3467</v>
      </c>
      <c r="I423" t="s">
        <v>3468</v>
      </c>
      <c r="K423" t="s">
        <v>10</v>
      </c>
      <c r="L423" t="s">
        <v>7</v>
      </c>
      <c r="M423" t="s">
        <v>1184</v>
      </c>
      <c r="N423" t="s">
        <v>3469</v>
      </c>
      <c r="O423" t="s">
        <v>1186</v>
      </c>
      <c r="P423" t="s">
        <v>3470</v>
      </c>
      <c r="Q423" t="s">
        <v>3471</v>
      </c>
      <c r="R423" t="s">
        <v>3472</v>
      </c>
    </row>
    <row r="424" spans="1:18" x14ac:dyDescent="0.25">
      <c r="A424" s="14" t="s">
        <v>3409</v>
      </c>
      <c r="B424" s="14" t="s">
        <v>3473</v>
      </c>
      <c r="C424">
        <v>1780</v>
      </c>
      <c r="D424" t="s">
        <v>1274</v>
      </c>
      <c r="E424" t="s">
        <v>1204</v>
      </c>
      <c r="G424" t="s">
        <v>1764</v>
      </c>
      <c r="H424" t="s">
        <v>1765</v>
      </c>
      <c r="I424" t="s">
        <v>3474</v>
      </c>
      <c r="K424" t="s">
        <v>12</v>
      </c>
      <c r="L424" t="s">
        <v>7</v>
      </c>
      <c r="M424" t="s">
        <v>1184</v>
      </c>
      <c r="N424" t="s">
        <v>3162</v>
      </c>
      <c r="O424" t="s">
        <v>1186</v>
      </c>
      <c r="P424" t="s">
        <v>3475</v>
      </c>
      <c r="Q424" t="s">
        <v>3476</v>
      </c>
      <c r="R424" t="s">
        <v>3477</v>
      </c>
    </row>
    <row r="425" spans="1:18" x14ac:dyDescent="0.25">
      <c r="A425" s="14" t="s">
        <v>3409</v>
      </c>
      <c r="B425" s="14" t="s">
        <v>3478</v>
      </c>
      <c r="C425">
        <v>966.2</v>
      </c>
      <c r="D425" t="s">
        <v>3479</v>
      </c>
      <c r="E425" t="s">
        <v>2</v>
      </c>
      <c r="G425" t="s">
        <v>3480</v>
      </c>
      <c r="H425" t="s">
        <v>3481</v>
      </c>
      <c r="I425" t="s">
        <v>1356</v>
      </c>
      <c r="K425" t="s">
        <v>2208</v>
      </c>
      <c r="L425" t="s">
        <v>8</v>
      </c>
      <c r="M425" t="s">
        <v>1184</v>
      </c>
      <c r="N425" t="s">
        <v>2204</v>
      </c>
      <c r="O425" t="s">
        <v>1186</v>
      </c>
      <c r="P425" t="s">
        <v>3482</v>
      </c>
      <c r="Q425" t="s">
        <v>3483</v>
      </c>
      <c r="R425" t="s">
        <v>2382</v>
      </c>
    </row>
    <row r="426" spans="1:18" x14ac:dyDescent="0.25">
      <c r="A426" s="14" t="s">
        <v>3409</v>
      </c>
      <c r="B426" s="14" t="s">
        <v>2703</v>
      </c>
      <c r="C426">
        <v>795</v>
      </c>
      <c r="D426" t="s">
        <v>2499</v>
      </c>
      <c r="E426" t="s">
        <v>2</v>
      </c>
      <c r="G426" t="s">
        <v>2010</v>
      </c>
      <c r="H426" t="s">
        <v>2011</v>
      </c>
      <c r="I426" t="s">
        <v>3484</v>
      </c>
      <c r="K426" t="s">
        <v>2208</v>
      </c>
      <c r="L426" t="s">
        <v>8</v>
      </c>
      <c r="M426" t="s">
        <v>1184</v>
      </c>
      <c r="N426" t="s">
        <v>3485</v>
      </c>
      <c r="O426" t="s">
        <v>1186</v>
      </c>
      <c r="P426" t="s">
        <v>3411</v>
      </c>
      <c r="Q426" t="s">
        <v>3486</v>
      </c>
      <c r="R426" t="s">
        <v>2014</v>
      </c>
    </row>
    <row r="427" spans="1:18" x14ac:dyDescent="0.25">
      <c r="A427" s="14" t="s">
        <v>3409</v>
      </c>
      <c r="B427" s="14" t="s">
        <v>2710</v>
      </c>
      <c r="C427">
        <v>1926.9</v>
      </c>
      <c r="D427" t="s">
        <v>2301</v>
      </c>
      <c r="E427" t="s">
        <v>1204</v>
      </c>
      <c r="G427" t="s">
        <v>2046</v>
      </c>
      <c r="H427" t="s">
        <v>3487</v>
      </c>
      <c r="I427" t="s">
        <v>1755</v>
      </c>
      <c r="K427" t="s">
        <v>2208</v>
      </c>
      <c r="L427" t="s">
        <v>7</v>
      </c>
      <c r="M427" t="s">
        <v>1184</v>
      </c>
      <c r="N427" t="s">
        <v>1488</v>
      </c>
      <c r="O427" t="s">
        <v>1186</v>
      </c>
      <c r="P427" t="s">
        <v>3488</v>
      </c>
      <c r="Q427" t="s">
        <v>3489</v>
      </c>
      <c r="R427" t="s">
        <v>3490</v>
      </c>
    </row>
    <row r="428" spans="1:18" x14ac:dyDescent="0.25">
      <c r="A428" s="14" t="s">
        <v>3409</v>
      </c>
      <c r="B428" s="14" t="s">
        <v>2719</v>
      </c>
      <c r="C428">
        <v>1033.5</v>
      </c>
      <c r="D428" t="s">
        <v>3479</v>
      </c>
      <c r="E428" t="s">
        <v>2</v>
      </c>
      <c r="G428" t="s">
        <v>3491</v>
      </c>
      <c r="H428" t="s">
        <v>1637</v>
      </c>
      <c r="I428" t="s">
        <v>3419</v>
      </c>
      <c r="K428" t="s">
        <v>2208</v>
      </c>
      <c r="L428" t="s">
        <v>8</v>
      </c>
      <c r="M428" t="s">
        <v>1184</v>
      </c>
      <c r="N428" t="s">
        <v>3492</v>
      </c>
      <c r="O428" t="s">
        <v>1186</v>
      </c>
      <c r="P428" t="s">
        <v>3493</v>
      </c>
      <c r="Q428" t="s">
        <v>3494</v>
      </c>
      <c r="R428" t="s">
        <v>3495</v>
      </c>
    </row>
    <row r="429" spans="1:18" x14ac:dyDescent="0.25">
      <c r="A429" s="14" t="s">
        <v>3409</v>
      </c>
      <c r="B429" s="14" t="s">
        <v>3496</v>
      </c>
      <c r="C429">
        <v>1351.5</v>
      </c>
      <c r="D429" t="s">
        <v>3424</v>
      </c>
      <c r="E429" t="s">
        <v>2</v>
      </c>
      <c r="G429" t="s">
        <v>1697</v>
      </c>
      <c r="H429" t="s">
        <v>1698</v>
      </c>
      <c r="I429" t="s">
        <v>3497</v>
      </c>
      <c r="K429" t="s">
        <v>2</v>
      </c>
      <c r="L429" t="s">
        <v>7</v>
      </c>
      <c r="M429" t="s">
        <v>1184</v>
      </c>
      <c r="N429" t="s">
        <v>3498</v>
      </c>
      <c r="O429" t="s">
        <v>1186</v>
      </c>
      <c r="P429" t="s">
        <v>2097</v>
      </c>
      <c r="Q429" t="s">
        <v>3499</v>
      </c>
      <c r="R429" t="s">
        <v>3500</v>
      </c>
    </row>
    <row r="430" spans="1:18" x14ac:dyDescent="0.25">
      <c r="A430" s="14" t="s">
        <v>3409</v>
      </c>
      <c r="B430" s="14" t="s">
        <v>3501</v>
      </c>
      <c r="C430">
        <v>556.5</v>
      </c>
      <c r="D430" t="s">
        <v>2499</v>
      </c>
      <c r="E430" t="s">
        <v>2</v>
      </c>
      <c r="G430" t="s">
        <v>1906</v>
      </c>
      <c r="H430" t="s">
        <v>1907</v>
      </c>
      <c r="I430" t="s">
        <v>2619</v>
      </c>
      <c r="K430" t="s">
        <v>2573</v>
      </c>
      <c r="L430" t="s">
        <v>8</v>
      </c>
      <c r="M430" t="s">
        <v>1184</v>
      </c>
      <c r="N430" t="s">
        <v>3502</v>
      </c>
      <c r="O430" t="s">
        <v>1186</v>
      </c>
      <c r="P430" t="s">
        <v>3503</v>
      </c>
      <c r="Q430" t="s">
        <v>3504</v>
      </c>
      <c r="R430" t="s">
        <v>1911</v>
      </c>
    </row>
    <row r="431" spans="1:18" x14ac:dyDescent="0.25">
      <c r="A431" s="14" t="s">
        <v>3409</v>
      </c>
      <c r="B431" s="14" t="s">
        <v>3505</v>
      </c>
      <c r="C431">
        <v>795</v>
      </c>
      <c r="D431" t="s">
        <v>2499</v>
      </c>
      <c r="E431" t="s">
        <v>2</v>
      </c>
      <c r="G431" t="s">
        <v>1990</v>
      </c>
      <c r="H431" t="s">
        <v>1991</v>
      </c>
      <c r="I431" t="s">
        <v>3506</v>
      </c>
      <c r="K431" t="s">
        <v>2573</v>
      </c>
      <c r="L431" t="s">
        <v>8</v>
      </c>
      <c r="M431" t="s">
        <v>1184</v>
      </c>
      <c r="N431" t="s">
        <v>3507</v>
      </c>
      <c r="O431" t="s">
        <v>1186</v>
      </c>
      <c r="P431" t="s">
        <v>2469</v>
      </c>
      <c r="Q431" t="s">
        <v>3508</v>
      </c>
      <c r="R431" t="s">
        <v>1994</v>
      </c>
    </row>
    <row r="432" spans="1:18" x14ac:dyDescent="0.25">
      <c r="A432" s="14" t="s">
        <v>3409</v>
      </c>
      <c r="B432" s="14" t="s">
        <v>3509</v>
      </c>
      <c r="C432">
        <v>1590</v>
      </c>
      <c r="D432" t="s">
        <v>2301</v>
      </c>
      <c r="E432" t="s">
        <v>1204</v>
      </c>
      <c r="G432" t="s">
        <v>1753</v>
      </c>
      <c r="H432" t="s">
        <v>1754</v>
      </c>
      <c r="I432" t="s">
        <v>3510</v>
      </c>
      <c r="K432" t="s">
        <v>2208</v>
      </c>
      <c r="L432" t="s">
        <v>7</v>
      </c>
      <c r="M432" t="s">
        <v>1184</v>
      </c>
      <c r="N432" t="s">
        <v>2323</v>
      </c>
      <c r="O432" t="s">
        <v>1186</v>
      </c>
      <c r="P432" t="s">
        <v>3152</v>
      </c>
      <c r="Q432" t="s">
        <v>3511</v>
      </c>
      <c r="R432" t="s">
        <v>1759</v>
      </c>
    </row>
    <row r="433" spans="1:18" x14ac:dyDescent="0.25">
      <c r="A433" s="14" t="s">
        <v>3409</v>
      </c>
      <c r="B433" s="14" t="s">
        <v>3512</v>
      </c>
      <c r="C433">
        <v>1113</v>
      </c>
      <c r="D433" t="s">
        <v>2744</v>
      </c>
      <c r="E433" t="s">
        <v>1204</v>
      </c>
      <c r="G433" t="s">
        <v>1653</v>
      </c>
      <c r="H433" t="s">
        <v>1654</v>
      </c>
      <c r="I433" t="s">
        <v>3513</v>
      </c>
      <c r="K433" t="s">
        <v>2208</v>
      </c>
      <c r="L433" t="s">
        <v>7</v>
      </c>
      <c r="M433" t="s">
        <v>1184</v>
      </c>
      <c r="N433" t="s">
        <v>3346</v>
      </c>
      <c r="O433" t="s">
        <v>1186</v>
      </c>
      <c r="P433" t="s">
        <v>1499</v>
      </c>
      <c r="Q433" t="s">
        <v>3514</v>
      </c>
      <c r="R433" t="s">
        <v>3515</v>
      </c>
    </row>
    <row r="434" spans="1:18" x14ac:dyDescent="0.25">
      <c r="A434" s="14" t="s">
        <v>3409</v>
      </c>
      <c r="B434" s="14" t="s">
        <v>3516</v>
      </c>
      <c r="C434">
        <v>477</v>
      </c>
      <c r="D434" t="s">
        <v>2196</v>
      </c>
      <c r="E434" t="s">
        <v>2</v>
      </c>
      <c r="G434" t="s">
        <v>2598</v>
      </c>
      <c r="H434" t="s">
        <v>2925</v>
      </c>
      <c r="I434" t="s">
        <v>3517</v>
      </c>
      <c r="K434" t="s">
        <v>2208</v>
      </c>
      <c r="L434" t="s">
        <v>8</v>
      </c>
      <c r="M434" t="s">
        <v>1184</v>
      </c>
      <c r="N434" t="s">
        <v>3518</v>
      </c>
      <c r="O434" t="s">
        <v>1186</v>
      </c>
      <c r="P434" t="s">
        <v>3519</v>
      </c>
      <c r="Q434" t="s">
        <v>3520</v>
      </c>
      <c r="R434" t="s">
        <v>3521</v>
      </c>
    </row>
    <row r="435" spans="1:18" x14ac:dyDescent="0.25">
      <c r="A435" s="14" t="s">
        <v>3409</v>
      </c>
      <c r="B435" s="14" t="s">
        <v>3522</v>
      </c>
      <c r="C435">
        <v>946.7</v>
      </c>
      <c r="D435" t="s">
        <v>3424</v>
      </c>
      <c r="E435" t="s">
        <v>2</v>
      </c>
      <c r="G435" t="s">
        <v>3523</v>
      </c>
      <c r="H435" t="s">
        <v>3524</v>
      </c>
      <c r="I435" t="s">
        <v>1291</v>
      </c>
      <c r="K435" t="s">
        <v>2537</v>
      </c>
      <c r="L435" t="s">
        <v>7</v>
      </c>
      <c r="M435" t="s">
        <v>1184</v>
      </c>
      <c r="N435" t="s">
        <v>2266</v>
      </c>
      <c r="O435" t="s">
        <v>1186</v>
      </c>
      <c r="P435" t="s">
        <v>2024</v>
      </c>
      <c r="Q435" t="s">
        <v>3525</v>
      </c>
      <c r="R435" t="s">
        <v>3500</v>
      </c>
    </row>
    <row r="436" spans="1:18" x14ac:dyDescent="0.25">
      <c r="A436" s="14" t="s">
        <v>3409</v>
      </c>
      <c r="B436" s="14" t="s">
        <v>3526</v>
      </c>
      <c r="C436">
        <v>1158</v>
      </c>
      <c r="D436" t="s">
        <v>2262</v>
      </c>
      <c r="E436" t="s">
        <v>2</v>
      </c>
      <c r="G436" t="s">
        <v>2244</v>
      </c>
      <c r="H436" t="s">
        <v>3527</v>
      </c>
      <c r="I436" t="s">
        <v>2038</v>
      </c>
      <c r="K436" t="s">
        <v>2</v>
      </c>
      <c r="L436" t="s">
        <v>7</v>
      </c>
      <c r="M436" t="s">
        <v>1184</v>
      </c>
      <c r="N436" t="s">
        <v>3528</v>
      </c>
      <c r="O436" t="s">
        <v>1186</v>
      </c>
      <c r="P436" t="s">
        <v>1737</v>
      </c>
      <c r="Q436" t="s">
        <v>3529</v>
      </c>
      <c r="R436" t="s">
        <v>3530</v>
      </c>
    </row>
    <row r="437" spans="1:18" x14ac:dyDescent="0.25">
      <c r="A437" s="14" t="s">
        <v>3409</v>
      </c>
      <c r="B437" s="14" t="s">
        <v>3531</v>
      </c>
      <c r="C437">
        <v>1192.5</v>
      </c>
      <c r="D437" t="s">
        <v>2744</v>
      </c>
      <c r="E437" t="s">
        <v>1204</v>
      </c>
      <c r="G437" t="s">
        <v>1670</v>
      </c>
      <c r="H437" t="s">
        <v>1671</v>
      </c>
      <c r="I437" t="s">
        <v>3532</v>
      </c>
      <c r="K437" t="s">
        <v>2208</v>
      </c>
      <c r="L437" t="s">
        <v>7</v>
      </c>
      <c r="M437" t="s">
        <v>1184</v>
      </c>
      <c r="N437" t="s">
        <v>3533</v>
      </c>
      <c r="O437" t="s">
        <v>1186</v>
      </c>
      <c r="P437" t="s">
        <v>3534</v>
      </c>
      <c r="Q437" t="s">
        <v>3535</v>
      </c>
      <c r="R437" t="s">
        <v>3536</v>
      </c>
    </row>
    <row r="438" spans="1:18" x14ac:dyDescent="0.25">
      <c r="A438" s="14" t="s">
        <v>3409</v>
      </c>
      <c r="B438" s="14" t="s">
        <v>3537</v>
      </c>
      <c r="C438">
        <v>636</v>
      </c>
      <c r="D438" t="s">
        <v>2499</v>
      </c>
      <c r="E438" t="s">
        <v>2</v>
      </c>
      <c r="G438" t="s">
        <v>1946</v>
      </c>
      <c r="H438" t="s">
        <v>1947</v>
      </c>
      <c r="I438" t="s">
        <v>3538</v>
      </c>
      <c r="K438" t="s">
        <v>2573</v>
      </c>
      <c r="L438" t="s">
        <v>8</v>
      </c>
      <c r="M438" t="s">
        <v>1184</v>
      </c>
      <c r="N438" t="s">
        <v>3539</v>
      </c>
      <c r="O438" t="s">
        <v>1186</v>
      </c>
      <c r="P438" t="s">
        <v>3021</v>
      </c>
      <c r="Q438" t="s">
        <v>3540</v>
      </c>
      <c r="R438" t="s">
        <v>3541</v>
      </c>
    </row>
    <row r="439" spans="1:18" x14ac:dyDescent="0.25">
      <c r="A439" s="14" t="s">
        <v>3409</v>
      </c>
      <c r="B439" s="14" t="s">
        <v>2723</v>
      </c>
      <c r="C439">
        <v>477</v>
      </c>
      <c r="D439" t="s">
        <v>2196</v>
      </c>
      <c r="E439" t="s">
        <v>2</v>
      </c>
      <c r="G439" t="s">
        <v>1890</v>
      </c>
      <c r="H439" t="s">
        <v>1891</v>
      </c>
      <c r="I439" t="s">
        <v>2725</v>
      </c>
      <c r="K439" t="s">
        <v>2573</v>
      </c>
      <c r="L439" t="s">
        <v>8</v>
      </c>
      <c r="M439" t="s">
        <v>1184</v>
      </c>
      <c r="N439" t="s">
        <v>3542</v>
      </c>
      <c r="O439" t="s">
        <v>1186</v>
      </c>
      <c r="P439" t="s">
        <v>3543</v>
      </c>
      <c r="Q439" t="s">
        <v>3544</v>
      </c>
      <c r="R439" t="s">
        <v>3545</v>
      </c>
    </row>
    <row r="440" spans="1:18" x14ac:dyDescent="0.25">
      <c r="A440" s="14" t="s">
        <v>3409</v>
      </c>
      <c r="B440" s="14" t="s">
        <v>2729</v>
      </c>
      <c r="C440">
        <v>1158.4000000000001</v>
      </c>
      <c r="D440" t="s">
        <v>1830</v>
      </c>
      <c r="E440" t="s">
        <v>2</v>
      </c>
      <c r="G440" t="s">
        <v>3546</v>
      </c>
      <c r="H440" t="s">
        <v>3547</v>
      </c>
      <c r="I440" t="s">
        <v>2045</v>
      </c>
      <c r="K440" t="s">
        <v>2208</v>
      </c>
      <c r="L440" t="s">
        <v>8</v>
      </c>
      <c r="M440" t="s">
        <v>1184</v>
      </c>
      <c r="N440" t="s">
        <v>3548</v>
      </c>
      <c r="O440" t="s">
        <v>1186</v>
      </c>
      <c r="P440" t="s">
        <v>3549</v>
      </c>
      <c r="Q440" t="s">
        <v>3550</v>
      </c>
      <c r="R440" t="s">
        <v>2646</v>
      </c>
    </row>
    <row r="441" spans="1:18" x14ac:dyDescent="0.25">
      <c r="A441" s="14" t="s">
        <v>3409</v>
      </c>
      <c r="B441" s="14" t="s">
        <v>3551</v>
      </c>
      <c r="C441">
        <v>1730.6000000000001</v>
      </c>
      <c r="D441" t="s">
        <v>3552</v>
      </c>
      <c r="E441" t="s">
        <v>1204</v>
      </c>
      <c r="G441" t="s">
        <v>3553</v>
      </c>
      <c r="H441" t="s">
        <v>3554</v>
      </c>
      <c r="I441" t="s">
        <v>3555</v>
      </c>
      <c r="K441" t="s">
        <v>2208</v>
      </c>
      <c r="L441" t="s">
        <v>7</v>
      </c>
      <c r="M441" t="s">
        <v>1184</v>
      </c>
      <c r="N441" t="s">
        <v>3166</v>
      </c>
      <c r="O441" t="s">
        <v>1186</v>
      </c>
      <c r="P441" t="s">
        <v>3556</v>
      </c>
      <c r="Q441" t="s">
        <v>3557</v>
      </c>
      <c r="R441" t="s">
        <v>3558</v>
      </c>
    </row>
    <row r="442" spans="1:18" x14ac:dyDescent="0.25">
      <c r="A442" s="14" t="s">
        <v>3409</v>
      </c>
      <c r="B442" s="14" t="s">
        <v>3559</v>
      </c>
      <c r="C442">
        <v>957.2</v>
      </c>
      <c r="D442" t="s">
        <v>3560</v>
      </c>
      <c r="E442" t="s">
        <v>2</v>
      </c>
      <c r="G442" t="s">
        <v>3561</v>
      </c>
      <c r="H442" t="s">
        <v>3562</v>
      </c>
      <c r="I442" t="s">
        <v>3563</v>
      </c>
      <c r="K442" t="s">
        <v>2</v>
      </c>
      <c r="L442" t="s">
        <v>7</v>
      </c>
      <c r="M442" t="s">
        <v>1184</v>
      </c>
      <c r="N442" t="s">
        <v>1647</v>
      </c>
      <c r="O442" t="s">
        <v>1186</v>
      </c>
      <c r="P442" t="s">
        <v>3564</v>
      </c>
      <c r="Q442" t="s">
        <v>3565</v>
      </c>
      <c r="R442" t="s">
        <v>3566</v>
      </c>
    </row>
    <row r="443" spans="1:18" x14ac:dyDescent="0.25">
      <c r="A443" s="14" t="s">
        <v>3409</v>
      </c>
      <c r="B443" s="14" t="s">
        <v>3567</v>
      </c>
      <c r="C443">
        <v>1590</v>
      </c>
      <c r="D443" t="s">
        <v>2997</v>
      </c>
      <c r="E443" t="s">
        <v>2</v>
      </c>
      <c r="G443" t="s">
        <v>1746</v>
      </c>
      <c r="H443" t="s">
        <v>1747</v>
      </c>
      <c r="I443" t="s">
        <v>3568</v>
      </c>
      <c r="K443" t="s">
        <v>2</v>
      </c>
      <c r="L443" t="s">
        <v>7</v>
      </c>
      <c r="M443" t="s">
        <v>1184</v>
      </c>
      <c r="N443" t="s">
        <v>3569</v>
      </c>
      <c r="O443" t="s">
        <v>1186</v>
      </c>
      <c r="P443" t="s">
        <v>1372</v>
      </c>
      <c r="Q443" t="s">
        <v>3570</v>
      </c>
      <c r="R443" t="s">
        <v>3571</v>
      </c>
    </row>
    <row r="444" spans="1:18" x14ac:dyDescent="0.25">
      <c r="A444" s="14" t="s">
        <v>3409</v>
      </c>
      <c r="B444" s="14" t="s">
        <v>3572</v>
      </c>
      <c r="C444">
        <v>1359.7</v>
      </c>
      <c r="D444" t="s">
        <v>2997</v>
      </c>
      <c r="E444" t="s">
        <v>2</v>
      </c>
      <c r="G444" t="s">
        <v>3573</v>
      </c>
      <c r="H444" t="s">
        <v>3574</v>
      </c>
      <c r="I444" t="s">
        <v>1646</v>
      </c>
      <c r="K444" t="s">
        <v>2</v>
      </c>
      <c r="L444" t="s">
        <v>7</v>
      </c>
      <c r="M444" t="s">
        <v>1184</v>
      </c>
      <c r="N444" t="s">
        <v>3575</v>
      </c>
      <c r="O444" t="s">
        <v>1186</v>
      </c>
      <c r="P444" t="s">
        <v>3134</v>
      </c>
      <c r="Q444" t="s">
        <v>2284</v>
      </c>
      <c r="R444" t="s">
        <v>1584</v>
      </c>
    </row>
    <row r="445" spans="1:18" x14ac:dyDescent="0.25">
      <c r="A445" s="14" t="s">
        <v>3409</v>
      </c>
      <c r="B445" s="14" t="s">
        <v>3576</v>
      </c>
      <c r="C445">
        <v>1351.5</v>
      </c>
      <c r="D445" t="s">
        <v>3552</v>
      </c>
      <c r="E445" t="s">
        <v>1204</v>
      </c>
      <c r="G445" t="s">
        <v>1706</v>
      </c>
      <c r="H445" t="s">
        <v>1707</v>
      </c>
      <c r="I445" t="s">
        <v>2103</v>
      </c>
      <c r="K445" t="s">
        <v>2208</v>
      </c>
      <c r="L445" t="s">
        <v>7</v>
      </c>
      <c r="M445" t="s">
        <v>1184</v>
      </c>
      <c r="N445" t="s">
        <v>3577</v>
      </c>
      <c r="O445" t="s">
        <v>1186</v>
      </c>
      <c r="P445" t="s">
        <v>3578</v>
      </c>
      <c r="Q445" t="s">
        <v>3579</v>
      </c>
      <c r="R445" t="s">
        <v>3580</v>
      </c>
    </row>
    <row r="446" spans="1:18" x14ac:dyDescent="0.25">
      <c r="A446" s="14" t="s">
        <v>3409</v>
      </c>
      <c r="B446" s="14" t="s">
        <v>3581</v>
      </c>
      <c r="C446">
        <v>768.2</v>
      </c>
      <c r="D446" t="s">
        <v>2499</v>
      </c>
      <c r="E446" t="s">
        <v>2</v>
      </c>
      <c r="G446" t="s">
        <v>1432</v>
      </c>
      <c r="H446" t="s">
        <v>3582</v>
      </c>
      <c r="I446" t="s">
        <v>2981</v>
      </c>
      <c r="K446" t="s">
        <v>2208</v>
      </c>
      <c r="L446" t="s">
        <v>8</v>
      </c>
      <c r="M446" t="s">
        <v>1184</v>
      </c>
      <c r="N446" t="s">
        <v>3583</v>
      </c>
      <c r="O446" t="s">
        <v>1186</v>
      </c>
      <c r="P446" t="s">
        <v>2988</v>
      </c>
      <c r="Q446" t="s">
        <v>3584</v>
      </c>
      <c r="R446" t="s">
        <v>3585</v>
      </c>
    </row>
    <row r="447" spans="1:18" x14ac:dyDescent="0.25">
      <c r="A447" s="14" t="s">
        <v>3409</v>
      </c>
      <c r="B447" s="14" t="s">
        <v>3586</v>
      </c>
      <c r="C447">
        <v>336.40000000000003</v>
      </c>
      <c r="D447" t="s">
        <v>3587</v>
      </c>
      <c r="E447" t="s">
        <v>6</v>
      </c>
      <c r="G447" t="s">
        <v>2377</v>
      </c>
      <c r="H447" t="s">
        <v>2377</v>
      </c>
      <c r="I447" t="s">
        <v>2673</v>
      </c>
      <c r="K447" t="s">
        <v>11</v>
      </c>
      <c r="L447" t="s">
        <v>8</v>
      </c>
      <c r="M447" t="s">
        <v>1184</v>
      </c>
      <c r="N447" t="s">
        <v>2884</v>
      </c>
      <c r="O447" t="s">
        <v>1186</v>
      </c>
      <c r="P447" t="s">
        <v>2885</v>
      </c>
      <c r="Q447" t="s">
        <v>1606</v>
      </c>
      <c r="R447" t="s">
        <v>2886</v>
      </c>
    </row>
    <row r="448" spans="1:18" x14ac:dyDescent="0.25">
      <c r="A448" s="14" t="s">
        <v>3409</v>
      </c>
      <c r="B448" s="14" t="s">
        <v>3588</v>
      </c>
      <c r="C448">
        <v>1433.6000000000001</v>
      </c>
      <c r="D448" t="s">
        <v>3552</v>
      </c>
      <c r="E448" t="s">
        <v>1204</v>
      </c>
      <c r="G448" t="s">
        <v>3589</v>
      </c>
      <c r="H448" t="s">
        <v>3590</v>
      </c>
      <c r="I448" t="s">
        <v>3591</v>
      </c>
      <c r="K448" t="s">
        <v>2208</v>
      </c>
      <c r="L448" t="s">
        <v>7</v>
      </c>
      <c r="M448" t="s">
        <v>1184</v>
      </c>
      <c r="N448" t="s">
        <v>3592</v>
      </c>
      <c r="O448" t="s">
        <v>1186</v>
      </c>
      <c r="P448" t="s">
        <v>3593</v>
      </c>
      <c r="Q448" t="s">
        <v>3594</v>
      </c>
      <c r="R448" t="s">
        <v>1986</v>
      </c>
    </row>
    <row r="449" spans="1:18" x14ac:dyDescent="0.25">
      <c r="A449" s="14" t="s">
        <v>3409</v>
      </c>
      <c r="B449" s="14" t="s">
        <v>3595</v>
      </c>
      <c r="C449">
        <v>1455.3</v>
      </c>
      <c r="D449" t="s">
        <v>2997</v>
      </c>
      <c r="E449" t="s">
        <v>2</v>
      </c>
      <c r="G449" t="s">
        <v>2453</v>
      </c>
      <c r="H449" t="s">
        <v>3596</v>
      </c>
      <c r="I449" t="s">
        <v>1664</v>
      </c>
      <c r="K449" t="s">
        <v>2</v>
      </c>
      <c r="L449" t="s">
        <v>7</v>
      </c>
      <c r="M449" t="s">
        <v>1184</v>
      </c>
      <c r="N449" t="s">
        <v>3597</v>
      </c>
      <c r="O449" t="s">
        <v>1186</v>
      </c>
      <c r="P449" t="s">
        <v>3598</v>
      </c>
      <c r="Q449" t="s">
        <v>3599</v>
      </c>
      <c r="R449" t="s">
        <v>3600</v>
      </c>
    </row>
    <row r="450" spans="1:18" x14ac:dyDescent="0.25">
      <c r="A450" s="14" t="s">
        <v>3409</v>
      </c>
      <c r="B450" s="14" t="s">
        <v>3601</v>
      </c>
      <c r="C450">
        <v>571.70000000000005</v>
      </c>
      <c r="D450" t="s">
        <v>2196</v>
      </c>
      <c r="E450" t="s">
        <v>2</v>
      </c>
      <c r="G450" t="s">
        <v>1753</v>
      </c>
      <c r="H450" t="s">
        <v>3602</v>
      </c>
      <c r="I450" t="s">
        <v>2926</v>
      </c>
      <c r="K450" t="s">
        <v>2208</v>
      </c>
      <c r="L450" t="s">
        <v>8</v>
      </c>
      <c r="M450" t="s">
        <v>1184</v>
      </c>
      <c r="N450" t="s">
        <v>1419</v>
      </c>
      <c r="O450" t="s">
        <v>1186</v>
      </c>
      <c r="P450" t="s">
        <v>2344</v>
      </c>
      <c r="Q450" t="s">
        <v>3603</v>
      </c>
      <c r="R450" t="s">
        <v>2821</v>
      </c>
    </row>
    <row r="451" spans="1:18" x14ac:dyDescent="0.25">
      <c r="A451" s="14" t="s">
        <v>3409</v>
      </c>
      <c r="B451" s="14" t="s">
        <v>3604</v>
      </c>
      <c r="C451">
        <v>405.1</v>
      </c>
      <c r="D451" t="s">
        <v>3587</v>
      </c>
      <c r="E451" t="s">
        <v>6</v>
      </c>
      <c r="G451" t="s">
        <v>3605</v>
      </c>
      <c r="H451" t="s">
        <v>3605</v>
      </c>
      <c r="I451" t="s">
        <v>1851</v>
      </c>
      <c r="K451" t="s">
        <v>11</v>
      </c>
      <c r="L451" t="s">
        <v>8</v>
      </c>
      <c r="M451" t="s">
        <v>1184</v>
      </c>
      <c r="N451" t="s">
        <v>3606</v>
      </c>
      <c r="O451" t="s">
        <v>1186</v>
      </c>
      <c r="P451" t="s">
        <v>2892</v>
      </c>
      <c r="Q451" t="s">
        <v>3607</v>
      </c>
      <c r="R451" t="s">
        <v>3608</v>
      </c>
    </row>
    <row r="452" spans="1:18" x14ac:dyDescent="0.25">
      <c r="A452" s="14" t="s">
        <v>3409</v>
      </c>
      <c r="B452" s="14" t="s">
        <v>3609</v>
      </c>
      <c r="C452">
        <v>666.6</v>
      </c>
      <c r="D452" t="s">
        <v>2499</v>
      </c>
      <c r="E452" t="s">
        <v>2</v>
      </c>
      <c r="G452" t="s">
        <v>3007</v>
      </c>
      <c r="H452" t="s">
        <v>3008</v>
      </c>
      <c r="I452" t="s">
        <v>3610</v>
      </c>
      <c r="K452" t="s">
        <v>2208</v>
      </c>
      <c r="L452" t="s">
        <v>8</v>
      </c>
      <c r="M452" t="s">
        <v>1184</v>
      </c>
      <c r="N452" t="s">
        <v>3611</v>
      </c>
      <c r="O452" t="s">
        <v>1186</v>
      </c>
      <c r="P452" t="s">
        <v>3612</v>
      </c>
      <c r="Q452" t="s">
        <v>3613</v>
      </c>
      <c r="R452" t="s">
        <v>3011</v>
      </c>
    </row>
    <row r="453" spans="1:18" x14ac:dyDescent="0.25">
      <c r="A453" s="14" t="s">
        <v>3409</v>
      </c>
      <c r="B453" s="14" t="s">
        <v>3614</v>
      </c>
      <c r="C453">
        <v>768.9</v>
      </c>
      <c r="D453" t="s">
        <v>3615</v>
      </c>
      <c r="E453" t="s">
        <v>6</v>
      </c>
      <c r="G453" t="s">
        <v>3605</v>
      </c>
      <c r="H453" t="s">
        <v>3605</v>
      </c>
      <c r="I453" t="s">
        <v>2998</v>
      </c>
      <c r="K453" t="s">
        <v>7</v>
      </c>
      <c r="L453" t="s">
        <v>7</v>
      </c>
      <c r="M453" t="s">
        <v>1184</v>
      </c>
      <c r="N453" t="s">
        <v>3616</v>
      </c>
      <c r="O453" t="s">
        <v>1186</v>
      </c>
      <c r="P453" t="s">
        <v>3617</v>
      </c>
      <c r="Q453" t="s">
        <v>3618</v>
      </c>
      <c r="R453" t="s">
        <v>3608</v>
      </c>
    </row>
    <row r="454" spans="1:18" x14ac:dyDescent="0.25">
      <c r="A454" s="14" t="s">
        <v>3409</v>
      </c>
      <c r="B454" s="14" t="s">
        <v>3619</v>
      </c>
      <c r="C454">
        <v>1257.1000000000001</v>
      </c>
      <c r="D454" t="s">
        <v>3424</v>
      </c>
      <c r="E454" t="s">
        <v>2</v>
      </c>
      <c r="G454" t="s">
        <v>3620</v>
      </c>
      <c r="H454" t="s">
        <v>3621</v>
      </c>
      <c r="I454" t="s">
        <v>3622</v>
      </c>
      <c r="K454" t="s">
        <v>2</v>
      </c>
      <c r="L454" t="s">
        <v>7</v>
      </c>
      <c r="M454" t="s">
        <v>1184</v>
      </c>
      <c r="N454" t="s">
        <v>3623</v>
      </c>
      <c r="O454" t="s">
        <v>1186</v>
      </c>
      <c r="P454" t="s">
        <v>1665</v>
      </c>
      <c r="Q454" t="s">
        <v>3624</v>
      </c>
      <c r="R454" t="s">
        <v>3625</v>
      </c>
    </row>
    <row r="455" spans="1:18" x14ac:dyDescent="0.25">
      <c r="A455" s="14" t="s">
        <v>3409</v>
      </c>
      <c r="B455" s="14" t="s">
        <v>3626</v>
      </c>
      <c r="C455">
        <v>1033.5</v>
      </c>
      <c r="D455" t="s">
        <v>3560</v>
      </c>
      <c r="E455" t="s">
        <v>2</v>
      </c>
      <c r="G455" t="s">
        <v>1627</v>
      </c>
      <c r="H455" t="s">
        <v>1628</v>
      </c>
      <c r="I455" t="s">
        <v>3627</v>
      </c>
      <c r="K455" t="s">
        <v>2</v>
      </c>
      <c r="L455" t="s">
        <v>7</v>
      </c>
      <c r="M455" t="s">
        <v>1184</v>
      </c>
      <c r="N455" t="s">
        <v>3463</v>
      </c>
      <c r="O455" t="s">
        <v>1186</v>
      </c>
      <c r="P455" t="s">
        <v>3628</v>
      </c>
      <c r="Q455" t="s">
        <v>3629</v>
      </c>
      <c r="R455" t="s">
        <v>1633</v>
      </c>
    </row>
    <row r="456" spans="1:18" x14ac:dyDescent="0.25">
      <c r="A456" s="14" t="s">
        <v>3409</v>
      </c>
      <c r="B456" s="14" t="s">
        <v>2737</v>
      </c>
      <c r="C456">
        <v>664.80000000000007</v>
      </c>
      <c r="D456" t="s">
        <v>2499</v>
      </c>
      <c r="E456" t="s">
        <v>2</v>
      </c>
      <c r="G456" t="s">
        <v>1631</v>
      </c>
      <c r="H456" t="s">
        <v>3630</v>
      </c>
      <c r="I456" t="s">
        <v>1268</v>
      </c>
      <c r="K456" t="s">
        <v>2573</v>
      </c>
      <c r="L456" t="s">
        <v>8</v>
      </c>
      <c r="M456" t="s">
        <v>1184</v>
      </c>
      <c r="N456" t="s">
        <v>3013</v>
      </c>
      <c r="O456" t="s">
        <v>1186</v>
      </c>
      <c r="P456" t="s">
        <v>3631</v>
      </c>
      <c r="Q456" t="s">
        <v>3632</v>
      </c>
      <c r="R456" t="s">
        <v>3633</v>
      </c>
    </row>
    <row r="457" spans="1:18" x14ac:dyDescent="0.25">
      <c r="A457" s="14" t="s">
        <v>3409</v>
      </c>
      <c r="B457" s="14" t="s">
        <v>3634</v>
      </c>
      <c r="C457">
        <v>1192.5</v>
      </c>
      <c r="D457" t="s">
        <v>1838</v>
      </c>
      <c r="E457" t="s">
        <v>2</v>
      </c>
      <c r="G457" t="s">
        <v>3635</v>
      </c>
      <c r="H457" t="s">
        <v>3636</v>
      </c>
      <c r="I457" t="s">
        <v>3637</v>
      </c>
      <c r="K457" t="s">
        <v>10</v>
      </c>
      <c r="L457" t="s">
        <v>7</v>
      </c>
      <c r="M457" t="s">
        <v>1184</v>
      </c>
      <c r="N457" t="s">
        <v>3598</v>
      </c>
      <c r="O457" t="s">
        <v>1186</v>
      </c>
      <c r="P457" t="s">
        <v>3589</v>
      </c>
      <c r="Q457" t="s">
        <v>3638</v>
      </c>
      <c r="R457" t="s">
        <v>3639</v>
      </c>
    </row>
    <row r="458" spans="1:18" x14ac:dyDescent="0.25">
      <c r="A458" s="14" t="s">
        <v>3409</v>
      </c>
      <c r="B458" s="14" t="s">
        <v>3640</v>
      </c>
      <c r="C458">
        <v>556.5</v>
      </c>
      <c r="D458" t="s">
        <v>2196</v>
      </c>
      <c r="E458" t="s">
        <v>2</v>
      </c>
      <c r="G458" t="s">
        <v>2942</v>
      </c>
      <c r="H458" t="s">
        <v>2943</v>
      </c>
      <c r="I458" t="s">
        <v>3641</v>
      </c>
      <c r="K458" t="s">
        <v>2208</v>
      </c>
      <c r="L458" t="s">
        <v>8</v>
      </c>
      <c r="M458" t="s">
        <v>1184</v>
      </c>
      <c r="N458" t="s">
        <v>1485</v>
      </c>
      <c r="O458" t="s">
        <v>1186</v>
      </c>
      <c r="P458" t="s">
        <v>3642</v>
      </c>
      <c r="Q458" t="s">
        <v>3643</v>
      </c>
      <c r="R458" t="s">
        <v>3644</v>
      </c>
    </row>
    <row r="459" spans="1:18" x14ac:dyDescent="0.25">
      <c r="A459" s="14" t="s">
        <v>3409</v>
      </c>
      <c r="B459" s="14" t="s">
        <v>2742</v>
      </c>
      <c r="C459">
        <v>1622</v>
      </c>
      <c r="D459" t="s">
        <v>3552</v>
      </c>
      <c r="E459" t="s">
        <v>1204</v>
      </c>
      <c r="G459" t="s">
        <v>1357</v>
      </c>
      <c r="H459" t="s">
        <v>3645</v>
      </c>
      <c r="I459" t="s">
        <v>1708</v>
      </c>
      <c r="K459" t="s">
        <v>2208</v>
      </c>
      <c r="L459" t="s">
        <v>7</v>
      </c>
      <c r="M459" t="s">
        <v>1184</v>
      </c>
      <c r="N459" t="s">
        <v>3646</v>
      </c>
      <c r="O459" t="s">
        <v>1186</v>
      </c>
      <c r="P459" t="s">
        <v>3130</v>
      </c>
      <c r="Q459" t="s">
        <v>3647</v>
      </c>
      <c r="R459" t="s">
        <v>3648</v>
      </c>
    </row>
    <row r="460" spans="1:18" x14ac:dyDescent="0.25">
      <c r="A460" s="14" t="s">
        <v>3409</v>
      </c>
      <c r="B460" s="14" t="s">
        <v>3649</v>
      </c>
      <c r="C460">
        <v>1758.6000000000001</v>
      </c>
      <c r="D460" t="s">
        <v>1274</v>
      </c>
      <c r="E460" t="s">
        <v>2</v>
      </c>
      <c r="G460" t="s">
        <v>3650</v>
      </c>
      <c r="H460" t="s">
        <v>3651</v>
      </c>
      <c r="I460" t="s">
        <v>1718</v>
      </c>
      <c r="K460" t="s">
        <v>2</v>
      </c>
      <c r="L460" t="s">
        <v>7</v>
      </c>
      <c r="M460" t="s">
        <v>1184</v>
      </c>
      <c r="N460" t="s">
        <v>2352</v>
      </c>
      <c r="O460" t="s">
        <v>1186</v>
      </c>
      <c r="P460" t="s">
        <v>3556</v>
      </c>
      <c r="Q460" t="s">
        <v>3652</v>
      </c>
      <c r="R460" t="s">
        <v>3653</v>
      </c>
    </row>
    <row r="461" spans="1:18" x14ac:dyDescent="0.25">
      <c r="A461" s="14" t="s">
        <v>3409</v>
      </c>
      <c r="B461" s="14" t="s">
        <v>3654</v>
      </c>
      <c r="C461">
        <v>1272</v>
      </c>
      <c r="D461" t="s">
        <v>3552</v>
      </c>
      <c r="E461" t="s">
        <v>1204</v>
      </c>
      <c r="G461" t="s">
        <v>1688</v>
      </c>
      <c r="H461" t="s">
        <v>1689</v>
      </c>
      <c r="I461" t="s">
        <v>3655</v>
      </c>
      <c r="K461" t="s">
        <v>2208</v>
      </c>
      <c r="L461" t="s">
        <v>7</v>
      </c>
      <c r="M461" t="s">
        <v>1184</v>
      </c>
      <c r="N461" t="s">
        <v>3656</v>
      </c>
      <c r="O461" t="s">
        <v>1186</v>
      </c>
      <c r="P461" t="s">
        <v>3657</v>
      </c>
      <c r="Q461" t="s">
        <v>3658</v>
      </c>
      <c r="R461" t="s">
        <v>3659</v>
      </c>
    </row>
    <row r="462" spans="1:18" x14ac:dyDescent="0.25">
      <c r="A462" s="14" t="s">
        <v>3409</v>
      </c>
      <c r="B462" s="14" t="s">
        <v>3660</v>
      </c>
      <c r="C462">
        <v>954</v>
      </c>
      <c r="D462" t="s">
        <v>1838</v>
      </c>
      <c r="E462" t="s">
        <v>2</v>
      </c>
      <c r="G462" t="s">
        <v>3661</v>
      </c>
      <c r="H462" t="s">
        <v>3662</v>
      </c>
      <c r="I462" t="s">
        <v>3663</v>
      </c>
      <c r="K462" t="s">
        <v>10</v>
      </c>
      <c r="L462" t="s">
        <v>7</v>
      </c>
      <c r="M462" t="s">
        <v>1184</v>
      </c>
      <c r="N462" t="s">
        <v>3664</v>
      </c>
      <c r="O462" t="s">
        <v>1186</v>
      </c>
      <c r="P462" t="s">
        <v>2010</v>
      </c>
      <c r="Q462" t="s">
        <v>3665</v>
      </c>
      <c r="R462" t="s">
        <v>3666</v>
      </c>
    </row>
    <row r="463" spans="1:18" x14ac:dyDescent="0.25">
      <c r="A463" s="14" t="s">
        <v>3409</v>
      </c>
      <c r="B463" s="14" t="s">
        <v>3667</v>
      </c>
      <c r="C463">
        <v>1569</v>
      </c>
      <c r="D463" t="s">
        <v>2262</v>
      </c>
      <c r="E463" t="s">
        <v>2</v>
      </c>
      <c r="G463" t="s">
        <v>1848</v>
      </c>
      <c r="H463" t="s">
        <v>3668</v>
      </c>
      <c r="I463" t="s">
        <v>3669</v>
      </c>
      <c r="K463" t="s">
        <v>10</v>
      </c>
      <c r="L463" t="s">
        <v>7</v>
      </c>
      <c r="M463" t="s">
        <v>1184</v>
      </c>
      <c r="N463" t="s">
        <v>3670</v>
      </c>
      <c r="O463" t="s">
        <v>1186</v>
      </c>
      <c r="P463" t="s">
        <v>2304</v>
      </c>
      <c r="Q463" t="s">
        <v>3671</v>
      </c>
      <c r="R463" t="s">
        <v>3672</v>
      </c>
    </row>
    <row r="464" spans="1:18" x14ac:dyDescent="0.25">
      <c r="A464" s="14" t="s">
        <v>3409</v>
      </c>
      <c r="B464" s="14" t="s">
        <v>3673</v>
      </c>
      <c r="C464">
        <v>1431</v>
      </c>
      <c r="D464" t="s">
        <v>3552</v>
      </c>
      <c r="E464" t="s">
        <v>1204</v>
      </c>
      <c r="G464" t="s">
        <v>1724</v>
      </c>
      <c r="H464" t="s">
        <v>1725</v>
      </c>
      <c r="I464" t="s">
        <v>3674</v>
      </c>
      <c r="K464" t="s">
        <v>2208</v>
      </c>
      <c r="L464" t="s">
        <v>7</v>
      </c>
      <c r="M464" t="s">
        <v>1184</v>
      </c>
      <c r="N464" t="s">
        <v>3597</v>
      </c>
      <c r="O464" t="s">
        <v>1186</v>
      </c>
      <c r="P464" t="s">
        <v>3675</v>
      </c>
      <c r="Q464" t="s">
        <v>3676</v>
      </c>
      <c r="R464" t="s">
        <v>3677</v>
      </c>
    </row>
    <row r="465" spans="1:18" x14ac:dyDescent="0.25">
      <c r="A465" s="14" t="s">
        <v>3409</v>
      </c>
      <c r="B465" s="14" t="s">
        <v>3678</v>
      </c>
      <c r="C465">
        <v>1557.4</v>
      </c>
      <c r="D465" t="s">
        <v>2997</v>
      </c>
      <c r="E465" t="s">
        <v>2</v>
      </c>
      <c r="G465" t="s">
        <v>3679</v>
      </c>
      <c r="H465" t="s">
        <v>3680</v>
      </c>
      <c r="I465" t="s">
        <v>1682</v>
      </c>
      <c r="K465" t="s">
        <v>2</v>
      </c>
      <c r="L465" t="s">
        <v>7</v>
      </c>
      <c r="M465" t="s">
        <v>1184</v>
      </c>
      <c r="N465" t="s">
        <v>3670</v>
      </c>
      <c r="O465" t="s">
        <v>1186</v>
      </c>
      <c r="P465" t="s">
        <v>3426</v>
      </c>
      <c r="Q465" t="s">
        <v>3681</v>
      </c>
      <c r="R465" t="s">
        <v>3682</v>
      </c>
    </row>
    <row r="466" spans="1:18" x14ac:dyDescent="0.25">
      <c r="A466" s="14" t="s">
        <v>3409</v>
      </c>
      <c r="B466" s="14" t="s">
        <v>3683</v>
      </c>
      <c r="C466">
        <v>2153.8000000000002</v>
      </c>
      <c r="D466" t="s">
        <v>3430</v>
      </c>
      <c r="E466" t="s">
        <v>1204</v>
      </c>
      <c r="G466" t="s">
        <v>1701</v>
      </c>
      <c r="H466" t="s">
        <v>1793</v>
      </c>
      <c r="I466" t="s">
        <v>1766</v>
      </c>
      <c r="K466" t="s">
        <v>12</v>
      </c>
      <c r="L466" t="s">
        <v>9</v>
      </c>
      <c r="M466" t="s">
        <v>1184</v>
      </c>
      <c r="N466" t="s">
        <v>3432</v>
      </c>
      <c r="O466" t="s">
        <v>1186</v>
      </c>
      <c r="P466" t="s">
        <v>3433</v>
      </c>
      <c r="Q466" t="s">
        <v>3684</v>
      </c>
      <c r="R466" t="s">
        <v>3435</v>
      </c>
    </row>
    <row r="467" spans="1:18" x14ac:dyDescent="0.25">
      <c r="A467" s="14" t="s">
        <v>3409</v>
      </c>
      <c r="B467" s="14" t="s">
        <v>3685</v>
      </c>
      <c r="C467">
        <v>795</v>
      </c>
      <c r="D467" t="s">
        <v>2196</v>
      </c>
      <c r="E467" t="s">
        <v>2</v>
      </c>
      <c r="G467" t="s">
        <v>3686</v>
      </c>
      <c r="H467" t="s">
        <v>3687</v>
      </c>
      <c r="I467" t="s">
        <v>3688</v>
      </c>
      <c r="K467" t="s">
        <v>2537</v>
      </c>
      <c r="L467" t="s">
        <v>8</v>
      </c>
      <c r="M467" t="s">
        <v>1184</v>
      </c>
      <c r="N467" t="s">
        <v>3689</v>
      </c>
      <c r="O467" t="s">
        <v>1186</v>
      </c>
      <c r="P467" t="s">
        <v>3690</v>
      </c>
      <c r="Q467" t="s">
        <v>1999</v>
      </c>
      <c r="R467" t="s">
        <v>3691</v>
      </c>
    </row>
    <row r="468" spans="1:18" x14ac:dyDescent="0.25">
      <c r="A468" s="14" t="s">
        <v>3409</v>
      </c>
      <c r="B468" s="14" t="s">
        <v>3692</v>
      </c>
      <c r="C468">
        <v>954</v>
      </c>
      <c r="D468" t="s">
        <v>3560</v>
      </c>
      <c r="E468" t="s">
        <v>2</v>
      </c>
      <c r="G468" t="s">
        <v>2036</v>
      </c>
      <c r="H468" t="s">
        <v>2037</v>
      </c>
      <c r="I468" t="s">
        <v>3693</v>
      </c>
      <c r="K468" t="s">
        <v>2</v>
      </c>
      <c r="L468" t="s">
        <v>7</v>
      </c>
      <c r="M468" t="s">
        <v>1184</v>
      </c>
      <c r="N468" t="s">
        <v>3694</v>
      </c>
      <c r="O468" t="s">
        <v>1186</v>
      </c>
      <c r="P468" t="s">
        <v>3695</v>
      </c>
      <c r="Q468" t="s">
        <v>1354</v>
      </c>
      <c r="R468" t="s">
        <v>3696</v>
      </c>
    </row>
    <row r="469" spans="1:18" x14ac:dyDescent="0.25">
      <c r="A469" s="14" t="s">
        <v>3409</v>
      </c>
      <c r="B469" s="14" t="s">
        <v>3697</v>
      </c>
      <c r="C469">
        <v>1533.3</v>
      </c>
      <c r="D469" t="s">
        <v>3552</v>
      </c>
      <c r="E469" t="s">
        <v>1204</v>
      </c>
      <c r="G469" t="s">
        <v>3351</v>
      </c>
      <c r="H469" t="s">
        <v>3698</v>
      </c>
      <c r="I469" t="s">
        <v>1690</v>
      </c>
      <c r="K469" t="s">
        <v>2208</v>
      </c>
      <c r="L469" t="s">
        <v>7</v>
      </c>
      <c r="M469" t="s">
        <v>1184</v>
      </c>
      <c r="N469" t="s">
        <v>3699</v>
      </c>
      <c r="O469" t="s">
        <v>1186</v>
      </c>
      <c r="P469" t="s">
        <v>3700</v>
      </c>
      <c r="Q469" t="s">
        <v>3701</v>
      </c>
      <c r="R469" t="s">
        <v>3702</v>
      </c>
    </row>
    <row r="470" spans="1:18" x14ac:dyDescent="0.25">
      <c r="A470" s="14" t="s">
        <v>3409</v>
      </c>
      <c r="B470" s="14" t="s">
        <v>3703</v>
      </c>
      <c r="C470">
        <v>636</v>
      </c>
      <c r="D470" t="s">
        <v>2196</v>
      </c>
      <c r="E470" t="s">
        <v>2</v>
      </c>
      <c r="G470" t="s">
        <v>1662</v>
      </c>
      <c r="H470" t="s">
        <v>1663</v>
      </c>
      <c r="I470" t="s">
        <v>3704</v>
      </c>
      <c r="K470" t="s">
        <v>2208</v>
      </c>
      <c r="L470" t="s">
        <v>8</v>
      </c>
      <c r="M470" t="s">
        <v>1184</v>
      </c>
      <c r="N470" t="s">
        <v>3705</v>
      </c>
      <c r="O470" t="s">
        <v>1186</v>
      </c>
      <c r="P470" t="s">
        <v>1801</v>
      </c>
      <c r="Q470" t="s">
        <v>3706</v>
      </c>
      <c r="R470" t="s">
        <v>1667</v>
      </c>
    </row>
    <row r="471" spans="1:18" x14ac:dyDescent="0.25">
      <c r="A471" s="14" t="s">
        <v>3409</v>
      </c>
      <c r="B471" s="14" t="s">
        <v>3707</v>
      </c>
      <c r="C471">
        <v>2627.3</v>
      </c>
      <c r="D471" t="s">
        <v>3430</v>
      </c>
      <c r="E471" t="s">
        <v>1204</v>
      </c>
      <c r="G471" t="s">
        <v>1630</v>
      </c>
      <c r="H471" t="s">
        <v>3708</v>
      </c>
      <c r="I471" t="s">
        <v>1794</v>
      </c>
      <c r="K471" t="s">
        <v>12</v>
      </c>
      <c r="L471" t="s">
        <v>9</v>
      </c>
      <c r="M471" t="s">
        <v>1184</v>
      </c>
      <c r="N471" t="s">
        <v>3709</v>
      </c>
      <c r="O471" t="s">
        <v>1186</v>
      </c>
      <c r="P471" t="s">
        <v>3710</v>
      </c>
      <c r="Q471" t="s">
        <v>3711</v>
      </c>
      <c r="R471" t="s">
        <v>3712</v>
      </c>
    </row>
    <row r="472" spans="1:18" x14ac:dyDescent="0.25">
      <c r="A472" s="14" t="s">
        <v>3409</v>
      </c>
      <c r="B472" s="14" t="s">
        <v>3713</v>
      </c>
      <c r="C472">
        <v>1657.4</v>
      </c>
      <c r="D472" t="s">
        <v>2997</v>
      </c>
      <c r="E472" t="s">
        <v>2</v>
      </c>
      <c r="G472" t="s">
        <v>3714</v>
      </c>
      <c r="H472" t="s">
        <v>1784</v>
      </c>
      <c r="I472" t="s">
        <v>1699</v>
      </c>
      <c r="K472" t="s">
        <v>2</v>
      </c>
      <c r="L472" t="s">
        <v>7</v>
      </c>
      <c r="M472" t="s">
        <v>1184</v>
      </c>
      <c r="N472" t="s">
        <v>3646</v>
      </c>
      <c r="O472" t="s">
        <v>1186</v>
      </c>
      <c r="P472" t="s">
        <v>2319</v>
      </c>
      <c r="Q472" t="s">
        <v>3715</v>
      </c>
      <c r="R472" t="s">
        <v>3716</v>
      </c>
    </row>
    <row r="473" spans="1:18" x14ac:dyDescent="0.25">
      <c r="A473" s="14" t="s">
        <v>3409</v>
      </c>
      <c r="B473" s="14" t="s">
        <v>3717</v>
      </c>
      <c r="C473">
        <v>1272</v>
      </c>
      <c r="D473" t="s">
        <v>1838</v>
      </c>
      <c r="E473" t="s">
        <v>2</v>
      </c>
      <c r="G473" t="s">
        <v>1450</v>
      </c>
      <c r="H473" t="s">
        <v>3461</v>
      </c>
      <c r="I473" t="s">
        <v>3099</v>
      </c>
      <c r="K473" t="s">
        <v>10</v>
      </c>
      <c r="L473" t="s">
        <v>7</v>
      </c>
      <c r="M473" t="s">
        <v>1184</v>
      </c>
      <c r="N473" t="s">
        <v>3462</v>
      </c>
      <c r="O473" t="s">
        <v>1186</v>
      </c>
      <c r="P473" t="s">
        <v>3463</v>
      </c>
      <c r="Q473" t="s">
        <v>3464</v>
      </c>
      <c r="R473" t="s">
        <v>3465</v>
      </c>
    </row>
    <row r="474" spans="1:18" x14ac:dyDescent="0.25">
      <c r="A474" s="14" t="s">
        <v>3409</v>
      </c>
      <c r="B474" s="14" t="s">
        <v>3718</v>
      </c>
      <c r="C474">
        <v>1033.5</v>
      </c>
      <c r="D474" t="s">
        <v>1838</v>
      </c>
      <c r="E474" t="s">
        <v>2</v>
      </c>
      <c r="G474" t="s">
        <v>2258</v>
      </c>
      <c r="H474" t="s">
        <v>3719</v>
      </c>
      <c r="I474" t="s">
        <v>3720</v>
      </c>
      <c r="K474" t="s">
        <v>10</v>
      </c>
      <c r="L474" t="s">
        <v>7</v>
      </c>
      <c r="M474" t="s">
        <v>1184</v>
      </c>
      <c r="N474" t="s">
        <v>3721</v>
      </c>
      <c r="O474" t="s">
        <v>1186</v>
      </c>
      <c r="P474" t="s">
        <v>3722</v>
      </c>
      <c r="Q474" t="s">
        <v>3723</v>
      </c>
      <c r="R474" t="s">
        <v>3724</v>
      </c>
    </row>
    <row r="475" spans="1:18" x14ac:dyDescent="0.25">
      <c r="A475" s="14" t="s">
        <v>3409</v>
      </c>
      <c r="B475" s="14" t="s">
        <v>3725</v>
      </c>
      <c r="C475">
        <v>1467.8</v>
      </c>
      <c r="D475" t="s">
        <v>2262</v>
      </c>
      <c r="E475" t="s">
        <v>2</v>
      </c>
      <c r="G475" t="s">
        <v>3726</v>
      </c>
      <c r="H475" t="s">
        <v>3727</v>
      </c>
      <c r="I475" t="s">
        <v>3728</v>
      </c>
      <c r="K475" t="s">
        <v>10</v>
      </c>
      <c r="L475" t="s">
        <v>7</v>
      </c>
      <c r="M475" t="s">
        <v>1184</v>
      </c>
      <c r="N475" t="s">
        <v>3729</v>
      </c>
      <c r="O475" t="s">
        <v>1186</v>
      </c>
      <c r="P475" t="s">
        <v>3448</v>
      </c>
      <c r="Q475" t="s">
        <v>3730</v>
      </c>
      <c r="R475" t="s">
        <v>3731</v>
      </c>
    </row>
    <row r="476" spans="1:18" x14ac:dyDescent="0.25">
      <c r="A476" s="14" t="s">
        <v>3409</v>
      </c>
      <c r="B476" s="14" t="s">
        <v>3732</v>
      </c>
      <c r="C476">
        <v>959.6</v>
      </c>
      <c r="D476" t="s">
        <v>2533</v>
      </c>
      <c r="E476" t="s">
        <v>2</v>
      </c>
      <c r="G476" t="s">
        <v>1976</v>
      </c>
      <c r="H476" t="s">
        <v>3733</v>
      </c>
      <c r="I476" t="s">
        <v>1283</v>
      </c>
      <c r="K476" t="s">
        <v>2573</v>
      </c>
      <c r="L476" t="s">
        <v>8</v>
      </c>
      <c r="M476" t="s">
        <v>1184</v>
      </c>
      <c r="N476" t="s">
        <v>1450</v>
      </c>
      <c r="O476" t="s">
        <v>1186</v>
      </c>
      <c r="P476" t="s">
        <v>3089</v>
      </c>
      <c r="Q476" t="s">
        <v>3734</v>
      </c>
      <c r="R476" t="s">
        <v>3735</v>
      </c>
    </row>
    <row r="477" spans="1:18" x14ac:dyDescent="0.25">
      <c r="A477" s="14" t="s">
        <v>3409</v>
      </c>
      <c r="B477" s="14" t="s">
        <v>3736</v>
      </c>
      <c r="C477">
        <v>636</v>
      </c>
      <c r="D477" t="s">
        <v>3615</v>
      </c>
      <c r="E477" t="s">
        <v>6</v>
      </c>
      <c r="G477" t="s">
        <v>2001</v>
      </c>
      <c r="H477" t="s">
        <v>2001</v>
      </c>
      <c r="I477" t="s">
        <v>3737</v>
      </c>
      <c r="K477" t="s">
        <v>7</v>
      </c>
      <c r="L477" t="s">
        <v>7</v>
      </c>
      <c r="M477" t="s">
        <v>1184</v>
      </c>
      <c r="N477" t="s">
        <v>1277</v>
      </c>
      <c r="O477" t="s">
        <v>1186</v>
      </c>
      <c r="P477" t="s">
        <v>3738</v>
      </c>
      <c r="Q477" t="s">
        <v>3739</v>
      </c>
      <c r="R477" t="s">
        <v>3000</v>
      </c>
    </row>
    <row r="478" spans="1:18" x14ac:dyDescent="0.25">
      <c r="A478" s="14" t="s">
        <v>3409</v>
      </c>
      <c r="B478" s="14" t="s">
        <v>3740</v>
      </c>
      <c r="C478">
        <v>795</v>
      </c>
      <c r="D478" t="s">
        <v>2058</v>
      </c>
      <c r="E478" t="s">
        <v>2</v>
      </c>
      <c r="G478" t="s">
        <v>2002</v>
      </c>
      <c r="H478" t="s">
        <v>2003</v>
      </c>
      <c r="I478" t="s">
        <v>3741</v>
      </c>
      <c r="K478" t="s">
        <v>2</v>
      </c>
      <c r="L478" t="s">
        <v>8</v>
      </c>
      <c r="M478" t="s">
        <v>1184</v>
      </c>
      <c r="N478" t="s">
        <v>3742</v>
      </c>
      <c r="O478" t="s">
        <v>1186</v>
      </c>
      <c r="P478" t="s">
        <v>3045</v>
      </c>
      <c r="Q478" t="s">
        <v>3743</v>
      </c>
      <c r="R478" t="s">
        <v>2008</v>
      </c>
    </row>
    <row r="479" spans="1:18" x14ac:dyDescent="0.25">
      <c r="A479" s="14" t="s">
        <v>3409</v>
      </c>
      <c r="B479" s="14" t="s">
        <v>3744</v>
      </c>
      <c r="C479">
        <v>1334.6000000000001</v>
      </c>
      <c r="D479" t="s">
        <v>3552</v>
      </c>
      <c r="E479" t="s">
        <v>1204</v>
      </c>
      <c r="G479" t="s">
        <v>3745</v>
      </c>
      <c r="H479" t="s">
        <v>2639</v>
      </c>
      <c r="I479" t="s">
        <v>3746</v>
      </c>
      <c r="K479" t="s">
        <v>2208</v>
      </c>
      <c r="L479" t="s">
        <v>7</v>
      </c>
      <c r="M479" t="s">
        <v>1184</v>
      </c>
      <c r="N479" t="s">
        <v>2642</v>
      </c>
      <c r="O479" t="s">
        <v>1186</v>
      </c>
      <c r="P479" t="s">
        <v>3747</v>
      </c>
      <c r="Q479" t="s">
        <v>3748</v>
      </c>
      <c r="R479" t="s">
        <v>3749</v>
      </c>
    </row>
    <row r="480" spans="1:18" x14ac:dyDescent="0.25">
      <c r="A480" s="14" t="s">
        <v>3409</v>
      </c>
      <c r="B480" s="14" t="s">
        <v>3750</v>
      </c>
      <c r="C480">
        <v>1372.5</v>
      </c>
      <c r="D480" t="s">
        <v>1838</v>
      </c>
      <c r="E480" t="s">
        <v>2</v>
      </c>
      <c r="G480" t="s">
        <v>2254</v>
      </c>
      <c r="H480" t="s">
        <v>3751</v>
      </c>
      <c r="I480" t="s">
        <v>2052</v>
      </c>
      <c r="K480" t="s">
        <v>10</v>
      </c>
      <c r="L480" t="s">
        <v>7</v>
      </c>
      <c r="M480" t="s">
        <v>1184</v>
      </c>
      <c r="N480" t="s">
        <v>1749</v>
      </c>
      <c r="O480" t="s">
        <v>1186</v>
      </c>
      <c r="P480" t="s">
        <v>3578</v>
      </c>
      <c r="Q480" t="s">
        <v>3752</v>
      </c>
      <c r="R480" t="s">
        <v>3753</v>
      </c>
    </row>
    <row r="481" spans="1:18" x14ac:dyDescent="0.25">
      <c r="A481" s="14" t="s">
        <v>3409</v>
      </c>
      <c r="B481" s="14" t="s">
        <v>2757</v>
      </c>
      <c r="C481">
        <v>762.80000000000007</v>
      </c>
      <c r="D481" t="s">
        <v>2499</v>
      </c>
      <c r="E481" t="s">
        <v>2</v>
      </c>
      <c r="G481" t="s">
        <v>1602</v>
      </c>
      <c r="H481" t="s">
        <v>3754</v>
      </c>
      <c r="I481" t="s">
        <v>1948</v>
      </c>
      <c r="K481" t="s">
        <v>2573</v>
      </c>
      <c r="L481" t="s">
        <v>8</v>
      </c>
      <c r="M481" t="s">
        <v>1184</v>
      </c>
      <c r="N481" t="s">
        <v>3755</v>
      </c>
      <c r="O481" t="s">
        <v>1186</v>
      </c>
      <c r="P481" t="s">
        <v>3539</v>
      </c>
      <c r="Q481" t="s">
        <v>3756</v>
      </c>
      <c r="R481" t="s">
        <v>3757</v>
      </c>
    </row>
    <row r="482" spans="1:18" x14ac:dyDescent="0.25">
      <c r="A482" s="14" t="s">
        <v>3409</v>
      </c>
      <c r="B482" s="14" t="s">
        <v>3758</v>
      </c>
      <c r="C482">
        <v>1233.6000000000001</v>
      </c>
      <c r="D482" t="s">
        <v>2744</v>
      </c>
      <c r="E482" t="s">
        <v>1204</v>
      </c>
      <c r="G482" t="s">
        <v>3759</v>
      </c>
      <c r="H482" t="s">
        <v>3760</v>
      </c>
      <c r="I482" t="s">
        <v>3106</v>
      </c>
      <c r="K482" t="s">
        <v>2208</v>
      </c>
      <c r="L482" t="s">
        <v>7</v>
      </c>
      <c r="M482" t="s">
        <v>1184</v>
      </c>
      <c r="N482" t="s">
        <v>3761</v>
      </c>
      <c r="O482" t="s">
        <v>1186</v>
      </c>
      <c r="P482" t="s">
        <v>1313</v>
      </c>
      <c r="Q482" t="s">
        <v>3762</v>
      </c>
      <c r="R482" t="s">
        <v>3763</v>
      </c>
    </row>
    <row r="483" spans="1:18" x14ac:dyDescent="0.25">
      <c r="A483" s="14" t="s">
        <v>3764</v>
      </c>
      <c r="B483" s="14" t="s">
        <v>3765</v>
      </c>
      <c r="C483" t="s">
        <v>1512</v>
      </c>
      <c r="D483" t="s">
        <v>1625</v>
      </c>
      <c r="E483" t="s">
        <v>2</v>
      </c>
      <c r="F483" t="s">
        <v>1679</v>
      </c>
      <c r="G483" t="s">
        <v>1680</v>
      </c>
      <c r="H483" t="s">
        <v>1681</v>
      </c>
      <c r="I483" t="s">
        <v>1682</v>
      </c>
      <c r="M483" t="s">
        <v>1184</v>
      </c>
      <c r="N483" t="s">
        <v>1768</v>
      </c>
      <c r="O483" t="s">
        <v>1186</v>
      </c>
      <c r="P483" t="s">
        <v>1858</v>
      </c>
      <c r="Q483" t="s">
        <v>3123</v>
      </c>
      <c r="R483" t="s">
        <v>1685</v>
      </c>
    </row>
    <row r="484" spans="1:18" x14ac:dyDescent="0.25">
      <c r="A484" s="14" t="s">
        <v>3764</v>
      </c>
      <c r="B484" s="14" t="s">
        <v>3766</v>
      </c>
      <c r="C484" t="s">
        <v>3392</v>
      </c>
      <c r="D484" t="s">
        <v>1762</v>
      </c>
      <c r="E484" t="s">
        <v>1204</v>
      </c>
      <c r="F484" t="s">
        <v>1792</v>
      </c>
      <c r="G484" t="s">
        <v>1701</v>
      </c>
      <c r="H484" t="s">
        <v>1793</v>
      </c>
      <c r="I484" t="s">
        <v>1794</v>
      </c>
      <c r="M484" t="s">
        <v>1184</v>
      </c>
      <c r="N484" t="s">
        <v>3767</v>
      </c>
      <c r="O484" t="s">
        <v>1186</v>
      </c>
      <c r="P484" t="s">
        <v>3768</v>
      </c>
      <c r="Q484" t="s">
        <v>3163</v>
      </c>
      <c r="R484" t="s">
        <v>3164</v>
      </c>
    </row>
    <row r="485" spans="1:18" x14ac:dyDescent="0.25">
      <c r="A485" s="14" t="s">
        <v>3764</v>
      </c>
      <c r="B485" s="14" t="s">
        <v>3769</v>
      </c>
      <c r="C485" t="s">
        <v>1495</v>
      </c>
      <c r="D485" t="s">
        <v>1625</v>
      </c>
      <c r="E485" t="s">
        <v>2</v>
      </c>
      <c r="F485" t="s">
        <v>1644</v>
      </c>
      <c r="G485" t="s">
        <v>1639</v>
      </c>
      <c r="H485" t="s">
        <v>1645</v>
      </c>
      <c r="I485" t="s">
        <v>1448</v>
      </c>
      <c r="M485" t="s">
        <v>1184</v>
      </c>
      <c r="N485" t="s">
        <v>3661</v>
      </c>
      <c r="O485" t="s">
        <v>1186</v>
      </c>
      <c r="P485" t="s">
        <v>1737</v>
      </c>
      <c r="Q485" t="s">
        <v>3110</v>
      </c>
      <c r="R485" t="s">
        <v>1650</v>
      </c>
    </row>
    <row r="486" spans="1:18" x14ac:dyDescent="0.25">
      <c r="A486" s="14" t="s">
        <v>3764</v>
      </c>
      <c r="B486" s="14" t="s">
        <v>3770</v>
      </c>
      <c r="C486" t="s">
        <v>1340</v>
      </c>
      <c r="D486" t="s">
        <v>1625</v>
      </c>
      <c r="E486" t="s">
        <v>2</v>
      </c>
      <c r="F486" t="s">
        <v>1715</v>
      </c>
      <c r="G486" t="s">
        <v>1716</v>
      </c>
      <c r="H486" t="s">
        <v>1717</v>
      </c>
      <c r="I486" t="s">
        <v>1718</v>
      </c>
      <c r="M486" t="s">
        <v>1184</v>
      </c>
      <c r="N486" t="s">
        <v>3771</v>
      </c>
      <c r="O486" t="s">
        <v>1186</v>
      </c>
      <c r="P486" t="s">
        <v>3772</v>
      </c>
      <c r="Q486" t="s">
        <v>3140</v>
      </c>
      <c r="R486" t="s">
        <v>1722</v>
      </c>
    </row>
    <row r="487" spans="1:18" x14ac:dyDescent="0.25">
      <c r="A487" s="14" t="s">
        <v>3764</v>
      </c>
      <c r="B487" s="14" t="s">
        <v>3773</v>
      </c>
      <c r="C487" t="s">
        <v>1333</v>
      </c>
      <c r="D487" t="s">
        <v>2207</v>
      </c>
      <c r="E487" t="s">
        <v>2</v>
      </c>
      <c r="F487" t="s">
        <v>2909</v>
      </c>
      <c r="G487" t="s">
        <v>2910</v>
      </c>
      <c r="H487" t="s">
        <v>2911</v>
      </c>
      <c r="I487" t="s">
        <v>2912</v>
      </c>
      <c r="M487" t="s">
        <v>1184</v>
      </c>
      <c r="N487" t="s">
        <v>3774</v>
      </c>
      <c r="O487" t="s">
        <v>1186</v>
      </c>
      <c r="P487" t="s">
        <v>2386</v>
      </c>
      <c r="Q487" t="s">
        <v>2915</v>
      </c>
      <c r="R487" t="s">
        <v>2916</v>
      </c>
    </row>
    <row r="488" spans="1:18" x14ac:dyDescent="0.25">
      <c r="A488" s="14" t="s">
        <v>3764</v>
      </c>
      <c r="B488" s="14" t="s">
        <v>3775</v>
      </c>
      <c r="C488" t="s">
        <v>1446</v>
      </c>
      <c r="D488" t="s">
        <v>1625</v>
      </c>
      <c r="E488" t="s">
        <v>2</v>
      </c>
      <c r="F488" t="s">
        <v>1661</v>
      </c>
      <c r="G488" t="s">
        <v>1662</v>
      </c>
      <c r="H488" t="s">
        <v>1663</v>
      </c>
      <c r="I488" t="s">
        <v>1664</v>
      </c>
      <c r="M488" t="s">
        <v>1184</v>
      </c>
      <c r="N488" t="s">
        <v>3776</v>
      </c>
      <c r="O488" t="s">
        <v>1186</v>
      </c>
      <c r="P488" t="s">
        <v>2226</v>
      </c>
      <c r="Q488" t="s">
        <v>3116</v>
      </c>
      <c r="R488" t="s">
        <v>1667</v>
      </c>
    </row>
    <row r="489" spans="1:18" x14ac:dyDescent="0.25">
      <c r="A489" s="14" t="s">
        <v>3764</v>
      </c>
      <c r="B489" s="14" t="s">
        <v>3777</v>
      </c>
      <c r="C489" t="s">
        <v>1354</v>
      </c>
      <c r="D489" t="s">
        <v>1635</v>
      </c>
      <c r="E489" t="s">
        <v>2</v>
      </c>
      <c r="F489" t="s">
        <v>2027</v>
      </c>
      <c r="G489" t="s">
        <v>2027</v>
      </c>
      <c r="H489" t="s">
        <v>2028</v>
      </c>
      <c r="I489" t="s">
        <v>2029</v>
      </c>
      <c r="M489" t="s">
        <v>1184</v>
      </c>
      <c r="N489" t="s">
        <v>3351</v>
      </c>
      <c r="O489" t="s">
        <v>1186</v>
      </c>
      <c r="P489" t="s">
        <v>1965</v>
      </c>
      <c r="Q489" t="s">
        <v>3076</v>
      </c>
      <c r="R489" t="s">
        <v>2033</v>
      </c>
    </row>
    <row r="490" spans="1:18" x14ac:dyDescent="0.25">
      <c r="A490" s="14" t="s">
        <v>3764</v>
      </c>
      <c r="B490" s="14" t="s">
        <v>3778</v>
      </c>
      <c r="C490" t="s">
        <v>37</v>
      </c>
      <c r="D490" t="s">
        <v>1838</v>
      </c>
      <c r="E490" t="s">
        <v>1204</v>
      </c>
      <c r="F490" t="s">
        <v>1715</v>
      </c>
      <c r="G490" t="s">
        <v>2050</v>
      </c>
      <c r="H490" t="s">
        <v>2051</v>
      </c>
      <c r="I490" t="s">
        <v>2052</v>
      </c>
      <c r="M490" t="s">
        <v>1184</v>
      </c>
      <c r="N490" t="s">
        <v>2297</v>
      </c>
      <c r="O490" t="s">
        <v>1186</v>
      </c>
      <c r="P490" t="s">
        <v>3779</v>
      </c>
      <c r="Q490" t="s">
        <v>3090</v>
      </c>
      <c r="R490" t="s">
        <v>3780</v>
      </c>
    </row>
    <row r="491" spans="1:18" x14ac:dyDescent="0.25">
      <c r="A491" s="14" t="s">
        <v>3764</v>
      </c>
      <c r="B491" s="14" t="s">
        <v>3781</v>
      </c>
      <c r="C491" t="s">
        <v>37</v>
      </c>
      <c r="D491" t="s">
        <v>1635</v>
      </c>
      <c r="E491" t="s">
        <v>2</v>
      </c>
      <c r="F491" t="s">
        <v>2001</v>
      </c>
      <c r="G491" t="s">
        <v>2001</v>
      </c>
      <c r="H491" t="s">
        <v>2044</v>
      </c>
      <c r="I491" t="s">
        <v>2045</v>
      </c>
      <c r="M491" t="s">
        <v>1184</v>
      </c>
      <c r="N491" t="s">
        <v>3782</v>
      </c>
      <c r="O491" t="s">
        <v>1186</v>
      </c>
      <c r="P491" t="s">
        <v>3783</v>
      </c>
      <c r="Q491" t="s">
        <v>3095</v>
      </c>
      <c r="R491" t="s">
        <v>2048</v>
      </c>
    </row>
    <row r="492" spans="1:18" x14ac:dyDescent="0.25">
      <c r="A492" s="14" t="s">
        <v>3764</v>
      </c>
      <c r="B492" s="14" t="s">
        <v>3784</v>
      </c>
      <c r="C492" t="s">
        <v>3390</v>
      </c>
      <c r="D492" t="s">
        <v>1762</v>
      </c>
      <c r="E492" t="s">
        <v>1204</v>
      </c>
      <c r="F492" t="s">
        <v>1763</v>
      </c>
      <c r="G492" t="s">
        <v>1764</v>
      </c>
      <c r="H492" t="s">
        <v>1765</v>
      </c>
      <c r="I492" t="s">
        <v>3785</v>
      </c>
      <c r="M492" t="s">
        <v>1184</v>
      </c>
      <c r="N492" t="s">
        <v>1805</v>
      </c>
      <c r="O492" t="s">
        <v>1186</v>
      </c>
      <c r="P492" t="s">
        <v>3786</v>
      </c>
      <c r="Q492" t="s">
        <v>3159</v>
      </c>
      <c r="R492" t="s">
        <v>2995</v>
      </c>
    </row>
    <row r="493" spans="1:18" x14ac:dyDescent="0.25">
      <c r="A493" s="14" t="s">
        <v>3764</v>
      </c>
      <c r="B493" s="14" t="s">
        <v>3787</v>
      </c>
      <c r="C493" t="s">
        <v>1296</v>
      </c>
      <c r="D493" t="s">
        <v>1635</v>
      </c>
      <c r="E493" t="s">
        <v>2</v>
      </c>
      <c r="F493" t="s">
        <v>2010</v>
      </c>
      <c r="G493" t="s">
        <v>2010</v>
      </c>
      <c r="H493" t="s">
        <v>2011</v>
      </c>
      <c r="I493" t="s">
        <v>1356</v>
      </c>
      <c r="M493" t="s">
        <v>1184</v>
      </c>
      <c r="N493" t="s">
        <v>3788</v>
      </c>
      <c r="O493" t="s">
        <v>1186</v>
      </c>
      <c r="P493" t="s">
        <v>3290</v>
      </c>
      <c r="Q493" t="s">
        <v>3068</v>
      </c>
      <c r="R493" t="s">
        <v>3049</v>
      </c>
    </row>
    <row r="494" spans="1:18" x14ac:dyDescent="0.25">
      <c r="A494" s="14" t="s">
        <v>3764</v>
      </c>
      <c r="B494" s="14" t="s">
        <v>3789</v>
      </c>
      <c r="C494" t="s">
        <v>37</v>
      </c>
      <c r="D494" t="s">
        <v>2499</v>
      </c>
      <c r="E494" t="s">
        <v>2</v>
      </c>
      <c r="F494" t="s">
        <v>3078</v>
      </c>
      <c r="G494" t="s">
        <v>2036</v>
      </c>
      <c r="H494" t="s">
        <v>2037</v>
      </c>
      <c r="I494" t="s">
        <v>2038</v>
      </c>
      <c r="M494" t="s">
        <v>1184</v>
      </c>
      <c r="N494" t="s">
        <v>3790</v>
      </c>
      <c r="O494" t="s">
        <v>1186</v>
      </c>
      <c r="P494" t="s">
        <v>3058</v>
      </c>
      <c r="Q494" t="s">
        <v>3081</v>
      </c>
      <c r="R494" t="s">
        <v>2042</v>
      </c>
    </row>
    <row r="495" spans="1:18" x14ac:dyDescent="0.25">
      <c r="A495" s="14" t="s">
        <v>3764</v>
      </c>
      <c r="B495" s="14" t="s">
        <v>3791</v>
      </c>
      <c r="C495" t="s">
        <v>1296</v>
      </c>
      <c r="D495" t="s">
        <v>2207</v>
      </c>
      <c r="E495" t="s">
        <v>2</v>
      </c>
      <c r="F495" t="s">
        <v>2385</v>
      </c>
      <c r="G495" t="s">
        <v>2010</v>
      </c>
      <c r="H495" t="s">
        <v>2011</v>
      </c>
      <c r="I495" t="s">
        <v>1356</v>
      </c>
      <c r="M495" t="s">
        <v>1184</v>
      </c>
      <c r="N495" t="s">
        <v>3788</v>
      </c>
      <c r="O495" t="s">
        <v>1186</v>
      </c>
      <c r="P495" t="s">
        <v>2377</v>
      </c>
      <c r="Q495" t="s">
        <v>3046</v>
      </c>
      <c r="R495" t="s">
        <v>3049</v>
      </c>
    </row>
    <row r="496" spans="1:18" x14ac:dyDescent="0.25">
      <c r="A496" s="14" t="s">
        <v>3764</v>
      </c>
      <c r="B496" s="14" t="s">
        <v>3792</v>
      </c>
      <c r="C496" t="s">
        <v>1310</v>
      </c>
      <c r="D496" t="s">
        <v>1635</v>
      </c>
      <c r="E496" t="s">
        <v>2</v>
      </c>
      <c r="F496" t="s">
        <v>1636</v>
      </c>
      <c r="G496" t="s">
        <v>1636</v>
      </c>
      <c r="H496" t="s">
        <v>1637</v>
      </c>
      <c r="I496" t="s">
        <v>3106</v>
      </c>
      <c r="M496" t="s">
        <v>1184</v>
      </c>
      <c r="N496" t="s">
        <v>2002</v>
      </c>
      <c r="O496" t="s">
        <v>1186</v>
      </c>
      <c r="P496" t="s">
        <v>3340</v>
      </c>
      <c r="Q496" t="s">
        <v>3104</v>
      </c>
      <c r="R496" t="s">
        <v>1641</v>
      </c>
    </row>
    <row r="497" spans="1:18" x14ac:dyDescent="0.25">
      <c r="A497" s="14" t="s">
        <v>3764</v>
      </c>
      <c r="B497" s="14" t="s">
        <v>3793</v>
      </c>
      <c r="C497" t="s">
        <v>1361</v>
      </c>
      <c r="D497" t="s">
        <v>1625</v>
      </c>
      <c r="E497" t="s">
        <v>2</v>
      </c>
      <c r="F497" t="s">
        <v>1696</v>
      </c>
      <c r="G497" t="s">
        <v>1697</v>
      </c>
      <c r="H497" t="s">
        <v>1698</v>
      </c>
      <c r="I497" t="s">
        <v>1699</v>
      </c>
      <c r="M497" t="s">
        <v>1184</v>
      </c>
      <c r="N497" t="s">
        <v>3794</v>
      </c>
      <c r="O497" t="s">
        <v>1186</v>
      </c>
      <c r="P497" t="s">
        <v>1849</v>
      </c>
      <c r="Q497" t="s">
        <v>3131</v>
      </c>
      <c r="R497" t="s">
        <v>1703</v>
      </c>
    </row>
    <row r="498" spans="1:18" x14ac:dyDescent="0.25">
      <c r="A498" s="14" t="s">
        <v>3764</v>
      </c>
      <c r="B498" s="14" t="s">
        <v>3795</v>
      </c>
      <c r="C498" t="s">
        <v>1401</v>
      </c>
      <c r="D498" t="s">
        <v>1830</v>
      </c>
      <c r="E498" t="s">
        <v>2</v>
      </c>
      <c r="F498" t="s">
        <v>1905</v>
      </c>
      <c r="G498" t="s">
        <v>1906</v>
      </c>
      <c r="H498" t="s">
        <v>1907</v>
      </c>
      <c r="I498" t="s">
        <v>1268</v>
      </c>
      <c r="M498" t="s">
        <v>1184</v>
      </c>
      <c r="N498" t="s">
        <v>3796</v>
      </c>
      <c r="O498" t="s">
        <v>1186</v>
      </c>
      <c r="P498" t="s">
        <v>3797</v>
      </c>
      <c r="Q498" t="s">
        <v>2950</v>
      </c>
      <c r="R498" t="s">
        <v>1911</v>
      </c>
    </row>
    <row r="499" spans="1:18" x14ac:dyDescent="0.25">
      <c r="A499" s="14" t="s">
        <v>3764</v>
      </c>
      <c r="B499" s="14" t="s">
        <v>3798</v>
      </c>
      <c r="C499" t="s">
        <v>1296</v>
      </c>
      <c r="D499" t="s">
        <v>1830</v>
      </c>
      <c r="E499" t="s">
        <v>2</v>
      </c>
      <c r="F499" t="s">
        <v>1989</v>
      </c>
      <c r="G499" t="s">
        <v>1990</v>
      </c>
      <c r="H499" t="s">
        <v>1991</v>
      </c>
      <c r="I499" t="s">
        <v>1283</v>
      </c>
      <c r="M499" t="s">
        <v>1184</v>
      </c>
      <c r="N499" t="s">
        <v>1591</v>
      </c>
      <c r="O499" t="s">
        <v>1186</v>
      </c>
      <c r="P499" t="s">
        <v>2464</v>
      </c>
      <c r="Q499" t="s">
        <v>3052</v>
      </c>
      <c r="R499" t="s">
        <v>3053</v>
      </c>
    </row>
    <row r="500" spans="1:18" x14ac:dyDescent="0.25">
      <c r="A500" s="14" t="s">
        <v>3764</v>
      </c>
      <c r="B500" s="14" t="s">
        <v>3799</v>
      </c>
      <c r="C500" t="s">
        <v>1526</v>
      </c>
      <c r="D500" t="s">
        <v>1838</v>
      </c>
      <c r="E500" t="s">
        <v>1204</v>
      </c>
      <c r="F500" t="s">
        <v>1763</v>
      </c>
      <c r="G500" t="s">
        <v>1764</v>
      </c>
      <c r="H500" t="s">
        <v>1765</v>
      </c>
      <c r="I500" t="s">
        <v>1954</v>
      </c>
      <c r="M500" t="s">
        <v>1184</v>
      </c>
      <c r="N500" t="s">
        <v>3800</v>
      </c>
      <c r="O500" t="s">
        <v>1186</v>
      </c>
      <c r="P500" t="s">
        <v>3801</v>
      </c>
      <c r="Q500" t="s">
        <v>2990</v>
      </c>
      <c r="R500" t="s">
        <v>2995</v>
      </c>
    </row>
    <row r="501" spans="1:18" x14ac:dyDescent="0.25">
      <c r="A501" s="14" t="s">
        <v>3764</v>
      </c>
      <c r="B501" s="14" t="s">
        <v>3802</v>
      </c>
      <c r="C501" t="s">
        <v>1368</v>
      </c>
      <c r="D501" t="s">
        <v>1635</v>
      </c>
      <c r="E501" t="s">
        <v>1204</v>
      </c>
      <c r="F501" t="s">
        <v>1260</v>
      </c>
      <c r="G501" t="s">
        <v>1753</v>
      </c>
      <c r="H501" t="s">
        <v>1754</v>
      </c>
      <c r="I501" t="s">
        <v>3803</v>
      </c>
      <c r="M501" t="s">
        <v>1184</v>
      </c>
      <c r="N501" t="s">
        <v>3804</v>
      </c>
      <c r="O501" t="s">
        <v>1186</v>
      </c>
      <c r="P501" t="s">
        <v>3383</v>
      </c>
      <c r="Q501" t="s">
        <v>3155</v>
      </c>
      <c r="R501" t="s">
        <v>1759</v>
      </c>
    </row>
    <row r="502" spans="1:18" x14ac:dyDescent="0.25">
      <c r="A502" s="14" t="s">
        <v>3764</v>
      </c>
      <c r="B502" s="14" t="s">
        <v>3805</v>
      </c>
      <c r="C502" t="s">
        <v>1495</v>
      </c>
      <c r="D502" t="s">
        <v>1635</v>
      </c>
      <c r="E502" t="s">
        <v>1204</v>
      </c>
      <c r="F502" t="s">
        <v>1652</v>
      </c>
      <c r="G502" t="s">
        <v>1653</v>
      </c>
      <c r="H502" t="s">
        <v>1654</v>
      </c>
      <c r="I502" t="s">
        <v>3728</v>
      </c>
      <c r="M502" t="s">
        <v>1184</v>
      </c>
      <c r="N502" t="s">
        <v>1757</v>
      </c>
      <c r="O502" t="s">
        <v>1186</v>
      </c>
      <c r="P502" t="s">
        <v>3806</v>
      </c>
      <c r="Q502" t="s">
        <v>3112</v>
      </c>
      <c r="R502" t="s">
        <v>1659</v>
      </c>
    </row>
    <row r="503" spans="1:18" x14ac:dyDescent="0.25">
      <c r="A503" s="14" t="s">
        <v>3764</v>
      </c>
      <c r="B503" s="14" t="s">
        <v>3807</v>
      </c>
      <c r="C503" t="s">
        <v>1963</v>
      </c>
      <c r="D503" t="s">
        <v>2207</v>
      </c>
      <c r="E503" t="s">
        <v>2</v>
      </c>
      <c r="F503" t="s">
        <v>3006</v>
      </c>
      <c r="G503" t="s">
        <v>3007</v>
      </c>
      <c r="H503" t="s">
        <v>3008</v>
      </c>
      <c r="I503" t="s">
        <v>2160</v>
      </c>
      <c r="M503" t="s">
        <v>1184</v>
      </c>
      <c r="N503" t="s">
        <v>3808</v>
      </c>
      <c r="O503" t="s">
        <v>1186</v>
      </c>
      <c r="P503" t="s">
        <v>2012</v>
      </c>
      <c r="Q503" t="s">
        <v>3010</v>
      </c>
      <c r="R503" t="s">
        <v>3011</v>
      </c>
    </row>
    <row r="504" spans="1:18" x14ac:dyDescent="0.25">
      <c r="A504" s="14" t="s">
        <v>3764</v>
      </c>
      <c r="B504" s="14" t="s">
        <v>3809</v>
      </c>
      <c r="C504" t="s">
        <v>1375</v>
      </c>
      <c r="D504" t="s">
        <v>2207</v>
      </c>
      <c r="E504" t="s">
        <v>2</v>
      </c>
      <c r="F504" t="s">
        <v>2597</v>
      </c>
      <c r="G504" t="s">
        <v>2598</v>
      </c>
      <c r="H504" t="s">
        <v>2925</v>
      </c>
      <c r="I504" t="s">
        <v>2926</v>
      </c>
      <c r="M504" t="s">
        <v>1184</v>
      </c>
      <c r="N504" t="s">
        <v>3810</v>
      </c>
      <c r="O504" t="s">
        <v>1186</v>
      </c>
      <c r="P504" t="s">
        <v>3811</v>
      </c>
      <c r="Q504" t="s">
        <v>2179</v>
      </c>
      <c r="R504" t="s">
        <v>2929</v>
      </c>
    </row>
    <row r="505" spans="1:18" x14ac:dyDescent="0.25">
      <c r="A505" s="14" t="s">
        <v>3764</v>
      </c>
      <c r="B505" s="14" t="s">
        <v>3812</v>
      </c>
      <c r="C505" t="s">
        <v>1963</v>
      </c>
      <c r="D505" t="s">
        <v>1830</v>
      </c>
      <c r="E505" t="s">
        <v>2</v>
      </c>
      <c r="F505" t="s">
        <v>1964</v>
      </c>
      <c r="G505" t="s">
        <v>1965</v>
      </c>
      <c r="H505" t="s">
        <v>1966</v>
      </c>
      <c r="I505" t="s">
        <v>1967</v>
      </c>
      <c r="M505" t="s">
        <v>1184</v>
      </c>
      <c r="N505" t="s">
        <v>2739</v>
      </c>
      <c r="O505" t="s">
        <v>1186</v>
      </c>
      <c r="P505" t="s">
        <v>3813</v>
      </c>
      <c r="Q505" t="s">
        <v>3015</v>
      </c>
      <c r="R505" t="s">
        <v>1970</v>
      </c>
    </row>
    <row r="506" spans="1:18" x14ac:dyDescent="0.25">
      <c r="A506" s="14" t="s">
        <v>3764</v>
      </c>
      <c r="B506" s="14" t="s">
        <v>3814</v>
      </c>
      <c r="C506" t="s">
        <v>1526</v>
      </c>
      <c r="D506" t="s">
        <v>2533</v>
      </c>
      <c r="E506" t="s">
        <v>2</v>
      </c>
      <c r="F506" t="s">
        <v>3815</v>
      </c>
      <c r="G506" t="s">
        <v>3745</v>
      </c>
      <c r="H506" t="s">
        <v>3816</v>
      </c>
      <c r="I506" t="s">
        <v>1613</v>
      </c>
      <c r="M506" t="s">
        <v>1184</v>
      </c>
      <c r="N506" t="s">
        <v>3817</v>
      </c>
      <c r="O506" t="s">
        <v>1186</v>
      </c>
      <c r="P506" t="s">
        <v>1402</v>
      </c>
      <c r="Q506" t="s">
        <v>3818</v>
      </c>
      <c r="R506" t="s">
        <v>3819</v>
      </c>
    </row>
    <row r="507" spans="1:18" x14ac:dyDescent="0.25">
      <c r="A507" s="14" t="s">
        <v>3764</v>
      </c>
      <c r="B507" s="14" t="s">
        <v>3820</v>
      </c>
      <c r="C507" t="s">
        <v>1446</v>
      </c>
      <c r="D507" t="s">
        <v>1635</v>
      </c>
      <c r="E507" t="s">
        <v>1204</v>
      </c>
      <c r="F507" t="s">
        <v>1669</v>
      </c>
      <c r="G507" t="s">
        <v>1670</v>
      </c>
      <c r="H507" t="s">
        <v>1671</v>
      </c>
      <c r="I507" t="s">
        <v>3674</v>
      </c>
      <c r="M507" t="s">
        <v>1184</v>
      </c>
      <c r="N507" t="s">
        <v>3821</v>
      </c>
      <c r="O507" t="s">
        <v>1186</v>
      </c>
      <c r="P507" t="s">
        <v>3822</v>
      </c>
      <c r="Q507" t="s">
        <v>3119</v>
      </c>
      <c r="R507" t="s">
        <v>3120</v>
      </c>
    </row>
    <row r="508" spans="1:18" x14ac:dyDescent="0.25">
      <c r="A508" s="14" t="s">
        <v>3764</v>
      </c>
      <c r="B508" s="14" t="s">
        <v>3823</v>
      </c>
      <c r="C508" t="s">
        <v>1526</v>
      </c>
      <c r="D508" t="s">
        <v>1830</v>
      </c>
      <c r="E508" t="s">
        <v>2</v>
      </c>
      <c r="F508" t="s">
        <v>1945</v>
      </c>
      <c r="G508" t="s">
        <v>1946</v>
      </c>
      <c r="H508" t="s">
        <v>1947</v>
      </c>
      <c r="I508" t="s">
        <v>1276</v>
      </c>
      <c r="M508" t="s">
        <v>1184</v>
      </c>
      <c r="N508" t="s">
        <v>3039</v>
      </c>
      <c r="O508" t="s">
        <v>1186</v>
      </c>
      <c r="P508" t="s">
        <v>1467</v>
      </c>
      <c r="Q508" t="s">
        <v>2986</v>
      </c>
      <c r="R508" t="s">
        <v>1952</v>
      </c>
    </row>
    <row r="509" spans="1:18" x14ac:dyDescent="0.25">
      <c r="A509" s="14" t="s">
        <v>3764</v>
      </c>
      <c r="B509" s="14" t="s">
        <v>3824</v>
      </c>
      <c r="C509" t="s">
        <v>1375</v>
      </c>
      <c r="D509" t="s">
        <v>1830</v>
      </c>
      <c r="E509" t="s">
        <v>2</v>
      </c>
      <c r="F509" t="s">
        <v>1889</v>
      </c>
      <c r="G509" t="s">
        <v>1890</v>
      </c>
      <c r="H509" t="s">
        <v>1891</v>
      </c>
      <c r="I509" t="s">
        <v>1261</v>
      </c>
      <c r="M509" t="s">
        <v>1184</v>
      </c>
      <c r="N509" t="s">
        <v>3825</v>
      </c>
      <c r="O509" t="s">
        <v>1186</v>
      </c>
      <c r="P509" t="s">
        <v>3826</v>
      </c>
      <c r="Q509" t="s">
        <v>2931</v>
      </c>
      <c r="R509" t="s">
        <v>1895</v>
      </c>
    </row>
    <row r="510" spans="1:18" x14ac:dyDescent="0.25">
      <c r="A510" s="14" t="s">
        <v>3764</v>
      </c>
      <c r="B510" s="14" t="s">
        <v>3827</v>
      </c>
      <c r="C510" t="s">
        <v>1375</v>
      </c>
      <c r="D510" t="s">
        <v>1838</v>
      </c>
      <c r="E510" t="s">
        <v>2</v>
      </c>
      <c r="F510" t="s">
        <v>1897</v>
      </c>
      <c r="G510" t="s">
        <v>1897</v>
      </c>
      <c r="H510" t="s">
        <v>1898</v>
      </c>
      <c r="I510" t="s">
        <v>1899</v>
      </c>
      <c r="M510" t="s">
        <v>1184</v>
      </c>
      <c r="N510" t="s">
        <v>3828</v>
      </c>
      <c r="O510" t="s">
        <v>1186</v>
      </c>
      <c r="P510" t="s">
        <v>3829</v>
      </c>
      <c r="Q510" t="s">
        <v>2935</v>
      </c>
      <c r="R510" t="s">
        <v>2936</v>
      </c>
    </row>
    <row r="511" spans="1:18" x14ac:dyDescent="0.25">
      <c r="A511" s="14" t="s">
        <v>3764</v>
      </c>
      <c r="B511" s="14" t="s">
        <v>3830</v>
      </c>
      <c r="C511" t="s">
        <v>1333</v>
      </c>
      <c r="D511" t="s">
        <v>1830</v>
      </c>
      <c r="E511" t="s">
        <v>2</v>
      </c>
      <c r="F511" t="s">
        <v>1873</v>
      </c>
      <c r="G511" t="s">
        <v>1701</v>
      </c>
      <c r="H511" t="s">
        <v>1874</v>
      </c>
      <c r="I511" t="s">
        <v>1247</v>
      </c>
      <c r="M511" t="s">
        <v>1184</v>
      </c>
      <c r="N511" t="s">
        <v>3831</v>
      </c>
      <c r="O511" t="s">
        <v>1186</v>
      </c>
      <c r="P511" t="s">
        <v>3832</v>
      </c>
      <c r="Q511" t="s">
        <v>2919</v>
      </c>
      <c r="R511" t="s">
        <v>1878</v>
      </c>
    </row>
    <row r="512" spans="1:18" x14ac:dyDescent="0.25">
      <c r="A512" s="14" t="s">
        <v>3764</v>
      </c>
      <c r="B512" s="14" t="s">
        <v>3833</v>
      </c>
      <c r="C512" t="s">
        <v>3405</v>
      </c>
      <c r="D512" t="s">
        <v>1781</v>
      </c>
      <c r="E512" t="s">
        <v>1204</v>
      </c>
      <c r="F512" t="s">
        <v>1821</v>
      </c>
      <c r="G512" t="s">
        <v>1822</v>
      </c>
      <c r="H512" t="s">
        <v>1823</v>
      </c>
      <c r="I512" t="s">
        <v>3834</v>
      </c>
      <c r="M512" t="s">
        <v>1184</v>
      </c>
      <c r="N512" t="s">
        <v>3835</v>
      </c>
      <c r="O512" t="s">
        <v>1186</v>
      </c>
      <c r="P512" t="s">
        <v>2361</v>
      </c>
      <c r="Q512" t="s">
        <v>3176</v>
      </c>
      <c r="R512" t="s">
        <v>3177</v>
      </c>
    </row>
    <row r="513" spans="1:18" x14ac:dyDescent="0.25">
      <c r="A513" s="14" t="s">
        <v>3764</v>
      </c>
      <c r="B513" s="14" t="s">
        <v>3836</v>
      </c>
      <c r="C513" t="s">
        <v>1408</v>
      </c>
      <c r="D513" t="s">
        <v>1838</v>
      </c>
      <c r="E513" t="s">
        <v>2</v>
      </c>
      <c r="F513" t="s">
        <v>1839</v>
      </c>
      <c r="G513" t="s">
        <v>1839</v>
      </c>
      <c r="H513" t="s">
        <v>1840</v>
      </c>
      <c r="I513" t="s">
        <v>3837</v>
      </c>
      <c r="M513" t="s">
        <v>1184</v>
      </c>
      <c r="N513" t="s">
        <v>3838</v>
      </c>
      <c r="O513" t="s">
        <v>1186</v>
      </c>
      <c r="P513" t="s">
        <v>3839</v>
      </c>
      <c r="Q513" t="s">
        <v>2875</v>
      </c>
      <c r="R513" t="s">
        <v>1845</v>
      </c>
    </row>
    <row r="514" spans="1:18" x14ac:dyDescent="0.25">
      <c r="A514" s="14" t="s">
        <v>3764</v>
      </c>
      <c r="B514" s="14" t="s">
        <v>3840</v>
      </c>
      <c r="C514" t="s">
        <v>3396</v>
      </c>
      <c r="D514" t="s">
        <v>1773</v>
      </c>
      <c r="E514" t="s">
        <v>2</v>
      </c>
      <c r="F514" t="s">
        <v>1801</v>
      </c>
      <c r="G514" t="s">
        <v>1802</v>
      </c>
      <c r="H514" t="s">
        <v>1803</v>
      </c>
      <c r="I514" t="s">
        <v>1804</v>
      </c>
      <c r="M514" t="s">
        <v>1184</v>
      </c>
      <c r="N514" t="s">
        <v>3841</v>
      </c>
      <c r="O514" t="s">
        <v>1186</v>
      </c>
      <c r="P514" t="s">
        <v>2367</v>
      </c>
      <c r="Q514" t="s">
        <v>3167</v>
      </c>
      <c r="R514" t="s">
        <v>3168</v>
      </c>
    </row>
    <row r="515" spans="1:18" x14ac:dyDescent="0.25">
      <c r="A515" s="14" t="s">
        <v>3764</v>
      </c>
      <c r="B515" s="14" t="s">
        <v>3842</v>
      </c>
      <c r="C515" t="s">
        <v>1368</v>
      </c>
      <c r="D515" t="s">
        <v>1625</v>
      </c>
      <c r="E515" t="s">
        <v>2</v>
      </c>
      <c r="F515" t="s">
        <v>1745</v>
      </c>
      <c r="G515" t="s">
        <v>1746</v>
      </c>
      <c r="H515" t="s">
        <v>1747</v>
      </c>
      <c r="I515" t="s">
        <v>1748</v>
      </c>
      <c r="M515" t="s">
        <v>1184</v>
      </c>
      <c r="N515" t="s">
        <v>2641</v>
      </c>
      <c r="O515" t="s">
        <v>1186</v>
      </c>
      <c r="P515" t="s">
        <v>3130</v>
      </c>
      <c r="Q515" t="s">
        <v>3153</v>
      </c>
      <c r="R515" t="s">
        <v>1751</v>
      </c>
    </row>
    <row r="516" spans="1:18" x14ac:dyDescent="0.25">
      <c r="A516" s="14" t="s">
        <v>3764</v>
      </c>
      <c r="B516" s="14" t="s">
        <v>3843</v>
      </c>
      <c r="C516" t="s">
        <v>1333</v>
      </c>
      <c r="D516" t="s">
        <v>1838</v>
      </c>
      <c r="E516" t="s">
        <v>2</v>
      </c>
      <c r="F516" t="s">
        <v>1880</v>
      </c>
      <c r="G516" t="s">
        <v>1880</v>
      </c>
      <c r="H516" t="s">
        <v>1881</v>
      </c>
      <c r="I516" t="s">
        <v>1882</v>
      </c>
      <c r="M516" t="s">
        <v>1184</v>
      </c>
      <c r="N516" t="s">
        <v>3255</v>
      </c>
      <c r="O516" t="s">
        <v>1186</v>
      </c>
      <c r="P516" t="s">
        <v>3844</v>
      </c>
      <c r="Q516" t="s">
        <v>1942</v>
      </c>
      <c r="R516" t="s">
        <v>2857</v>
      </c>
    </row>
    <row r="517" spans="1:18" x14ac:dyDescent="0.25">
      <c r="A517" s="14" t="s">
        <v>3764</v>
      </c>
      <c r="B517" s="14" t="s">
        <v>3845</v>
      </c>
      <c r="C517" t="s">
        <v>1601</v>
      </c>
      <c r="D517" t="s">
        <v>1830</v>
      </c>
      <c r="E517" t="s">
        <v>2</v>
      </c>
      <c r="F517" t="s">
        <v>1857</v>
      </c>
      <c r="G517" t="s">
        <v>1858</v>
      </c>
      <c r="H517" t="s">
        <v>1859</v>
      </c>
      <c r="I517" t="s">
        <v>3846</v>
      </c>
      <c r="M517" t="s">
        <v>1184</v>
      </c>
      <c r="N517" t="s">
        <v>3847</v>
      </c>
      <c r="O517" t="s">
        <v>1186</v>
      </c>
      <c r="P517" t="s">
        <v>3848</v>
      </c>
      <c r="Q517" t="s">
        <v>2898</v>
      </c>
      <c r="R517" t="s">
        <v>3849</v>
      </c>
    </row>
    <row r="518" spans="1:18" x14ac:dyDescent="0.25">
      <c r="A518" s="14" t="s">
        <v>3764</v>
      </c>
      <c r="B518" s="14" t="s">
        <v>3850</v>
      </c>
      <c r="C518" t="s">
        <v>1296</v>
      </c>
      <c r="D518" t="s">
        <v>2301</v>
      </c>
      <c r="E518" t="s">
        <v>2</v>
      </c>
      <c r="F518" t="s">
        <v>3851</v>
      </c>
      <c r="G518" t="s">
        <v>2546</v>
      </c>
      <c r="H518" t="s">
        <v>3852</v>
      </c>
      <c r="I518" t="s">
        <v>3853</v>
      </c>
      <c r="M518" t="s">
        <v>1184</v>
      </c>
      <c r="N518" t="s">
        <v>1802</v>
      </c>
      <c r="O518" t="s">
        <v>1186</v>
      </c>
      <c r="P518" t="s">
        <v>3013</v>
      </c>
      <c r="Q518" t="s">
        <v>3040</v>
      </c>
      <c r="R518" t="s">
        <v>3854</v>
      </c>
    </row>
    <row r="519" spans="1:18" x14ac:dyDescent="0.25">
      <c r="A519" s="14" t="s">
        <v>3764</v>
      </c>
      <c r="B519" s="14" t="s">
        <v>3855</v>
      </c>
      <c r="C519" t="s">
        <v>1296</v>
      </c>
      <c r="D519" t="s">
        <v>1838</v>
      </c>
      <c r="E519" t="s">
        <v>1204</v>
      </c>
      <c r="F519" t="s">
        <v>1661</v>
      </c>
      <c r="G519" t="s">
        <v>1724</v>
      </c>
      <c r="H519" t="s">
        <v>1725</v>
      </c>
      <c r="I519" t="s">
        <v>3856</v>
      </c>
      <c r="M519" t="s">
        <v>1184</v>
      </c>
      <c r="N519" t="s">
        <v>2755</v>
      </c>
      <c r="O519" t="s">
        <v>1186</v>
      </c>
      <c r="P519" t="s">
        <v>3857</v>
      </c>
      <c r="Q519" t="s">
        <v>3055</v>
      </c>
      <c r="R519" t="s">
        <v>3060</v>
      </c>
    </row>
    <row r="520" spans="1:18" x14ac:dyDescent="0.25">
      <c r="A520" s="14" t="s">
        <v>3764</v>
      </c>
      <c r="B520" s="14" t="s">
        <v>3858</v>
      </c>
      <c r="C520" t="s">
        <v>1361</v>
      </c>
      <c r="D520" t="s">
        <v>1635</v>
      </c>
      <c r="E520" t="s">
        <v>1204</v>
      </c>
      <c r="F520" t="s">
        <v>1705</v>
      </c>
      <c r="G520" t="s">
        <v>1706</v>
      </c>
      <c r="H520" t="s">
        <v>1707</v>
      </c>
      <c r="I520" t="s">
        <v>1708</v>
      </c>
      <c r="M520" t="s">
        <v>1184</v>
      </c>
      <c r="N520" t="s">
        <v>3859</v>
      </c>
      <c r="O520" t="s">
        <v>1186</v>
      </c>
      <c r="P520" t="s">
        <v>3860</v>
      </c>
      <c r="Q520" t="s">
        <v>3135</v>
      </c>
      <c r="R520" t="s">
        <v>3136</v>
      </c>
    </row>
    <row r="521" spans="1:18" x14ac:dyDescent="0.25">
      <c r="A521" s="14" t="s">
        <v>3764</v>
      </c>
      <c r="B521" s="14" t="s">
        <v>3861</v>
      </c>
      <c r="C521" t="s">
        <v>1772</v>
      </c>
      <c r="D521" t="s">
        <v>1773</v>
      </c>
      <c r="E521" t="s">
        <v>2</v>
      </c>
      <c r="F521" t="s">
        <v>1679</v>
      </c>
      <c r="G521" t="s">
        <v>1680</v>
      </c>
      <c r="H521" t="s">
        <v>1681</v>
      </c>
      <c r="I521" t="s">
        <v>1776</v>
      </c>
      <c r="M521" t="s">
        <v>1184</v>
      </c>
      <c r="N521" t="s">
        <v>3862</v>
      </c>
      <c r="O521" t="s">
        <v>1186</v>
      </c>
      <c r="P521" t="s">
        <v>3863</v>
      </c>
      <c r="Q521" t="s">
        <v>3864</v>
      </c>
      <c r="R521" t="s">
        <v>1685</v>
      </c>
    </row>
    <row r="522" spans="1:18" x14ac:dyDescent="0.25">
      <c r="A522" s="14" t="s">
        <v>3764</v>
      </c>
      <c r="B522" s="14" t="s">
        <v>3865</v>
      </c>
      <c r="C522" t="s">
        <v>1422</v>
      </c>
      <c r="D522" t="s">
        <v>1625</v>
      </c>
      <c r="E522" t="s">
        <v>2</v>
      </c>
      <c r="F522" t="s">
        <v>1730</v>
      </c>
      <c r="G522" t="s">
        <v>1731</v>
      </c>
      <c r="H522" t="s">
        <v>1732</v>
      </c>
      <c r="I522" t="s">
        <v>1733</v>
      </c>
      <c r="M522" t="s">
        <v>1184</v>
      </c>
      <c r="N522" t="s">
        <v>3866</v>
      </c>
      <c r="O522" t="s">
        <v>1186</v>
      </c>
      <c r="P522" t="s">
        <v>3867</v>
      </c>
      <c r="Q522" t="s">
        <v>3146</v>
      </c>
      <c r="R522" t="s">
        <v>3147</v>
      </c>
    </row>
    <row r="523" spans="1:18" x14ac:dyDescent="0.25">
      <c r="A523" s="14" t="s">
        <v>3764</v>
      </c>
      <c r="B523" s="14" t="s">
        <v>3868</v>
      </c>
      <c r="C523" t="s">
        <v>1601</v>
      </c>
      <c r="D523" t="s">
        <v>1838</v>
      </c>
      <c r="E523" t="s">
        <v>2</v>
      </c>
      <c r="F523" t="s">
        <v>1866</v>
      </c>
      <c r="G523" t="s">
        <v>1866</v>
      </c>
      <c r="H523" t="s">
        <v>1867</v>
      </c>
      <c r="I523" t="s">
        <v>1868</v>
      </c>
      <c r="M523" t="s">
        <v>1184</v>
      </c>
      <c r="N523" t="s">
        <v>3869</v>
      </c>
      <c r="O523" t="s">
        <v>1186</v>
      </c>
      <c r="P523" t="s">
        <v>3870</v>
      </c>
      <c r="Q523" t="s">
        <v>2902</v>
      </c>
      <c r="R523" t="s">
        <v>1871</v>
      </c>
    </row>
    <row r="524" spans="1:18" x14ac:dyDescent="0.25">
      <c r="A524" s="14" t="s">
        <v>3764</v>
      </c>
      <c r="B524" s="14" t="s">
        <v>3871</v>
      </c>
      <c r="C524" t="s">
        <v>1310</v>
      </c>
      <c r="D524" t="s">
        <v>1625</v>
      </c>
      <c r="E524" t="s">
        <v>2</v>
      </c>
      <c r="F524" t="s">
        <v>1626</v>
      </c>
      <c r="G524" t="s">
        <v>1627</v>
      </c>
      <c r="H524" t="s">
        <v>1628</v>
      </c>
      <c r="I524" t="s">
        <v>1629</v>
      </c>
      <c r="M524" t="s">
        <v>1184</v>
      </c>
      <c r="N524" t="s">
        <v>2238</v>
      </c>
      <c r="O524" t="s">
        <v>1186</v>
      </c>
      <c r="P524" t="s">
        <v>3493</v>
      </c>
      <c r="Q524" t="s">
        <v>3104</v>
      </c>
      <c r="R524" t="s">
        <v>3105</v>
      </c>
    </row>
    <row r="525" spans="1:18" x14ac:dyDescent="0.25">
      <c r="A525" s="14" t="s">
        <v>3764</v>
      </c>
      <c r="B525" s="14" t="s">
        <v>3872</v>
      </c>
      <c r="C525" t="s">
        <v>1552</v>
      </c>
      <c r="D525" t="s">
        <v>1830</v>
      </c>
      <c r="E525" t="s">
        <v>2</v>
      </c>
      <c r="F525" t="s">
        <v>1848</v>
      </c>
      <c r="G525" t="s">
        <v>1849</v>
      </c>
      <c r="H525" t="s">
        <v>1850</v>
      </c>
      <c r="I525" t="s">
        <v>3873</v>
      </c>
      <c r="M525" t="s">
        <v>1184</v>
      </c>
      <c r="N525" t="s">
        <v>3874</v>
      </c>
      <c r="O525" t="s">
        <v>1186</v>
      </c>
      <c r="P525" t="s">
        <v>3875</v>
      </c>
      <c r="Q525" t="s">
        <v>2881</v>
      </c>
      <c r="R525" t="s">
        <v>1855</v>
      </c>
    </row>
    <row r="526" spans="1:18" x14ac:dyDescent="0.25">
      <c r="A526" s="14" t="s">
        <v>3764</v>
      </c>
      <c r="B526" s="14" t="s">
        <v>3876</v>
      </c>
      <c r="C526" t="s">
        <v>1401</v>
      </c>
      <c r="D526" t="s">
        <v>2207</v>
      </c>
      <c r="E526" t="s">
        <v>2</v>
      </c>
      <c r="F526" t="s">
        <v>2431</v>
      </c>
      <c r="G526" t="s">
        <v>2942</v>
      </c>
      <c r="H526" t="s">
        <v>2943</v>
      </c>
      <c r="I526" t="s">
        <v>2944</v>
      </c>
      <c r="M526" t="s">
        <v>1184</v>
      </c>
      <c r="N526" t="s">
        <v>3877</v>
      </c>
      <c r="O526" t="s">
        <v>1186</v>
      </c>
      <c r="P526" t="s">
        <v>3878</v>
      </c>
      <c r="Q526" t="s">
        <v>2946</v>
      </c>
      <c r="R526" t="s">
        <v>2947</v>
      </c>
    </row>
    <row r="527" spans="1:18" x14ac:dyDescent="0.25">
      <c r="A527" s="14" t="s">
        <v>3764</v>
      </c>
      <c r="B527" s="14" t="s">
        <v>3879</v>
      </c>
      <c r="C527" t="s">
        <v>1422</v>
      </c>
      <c r="D527" t="s">
        <v>1635</v>
      </c>
      <c r="E527" t="s">
        <v>1204</v>
      </c>
      <c r="F527" t="s">
        <v>1218</v>
      </c>
      <c r="G527" t="s">
        <v>1737</v>
      </c>
      <c r="H527" t="s">
        <v>1738</v>
      </c>
      <c r="I527" t="s">
        <v>1739</v>
      </c>
      <c r="M527" t="s">
        <v>1184</v>
      </c>
      <c r="N527" t="s">
        <v>3880</v>
      </c>
      <c r="O527" t="s">
        <v>1186</v>
      </c>
      <c r="P527" t="s">
        <v>3121</v>
      </c>
      <c r="Q527" t="s">
        <v>3150</v>
      </c>
      <c r="R527" t="s">
        <v>1742</v>
      </c>
    </row>
    <row r="528" spans="1:18" x14ac:dyDescent="0.25">
      <c r="A528" s="14" t="s">
        <v>3764</v>
      </c>
      <c r="B528" s="14" t="s">
        <v>3881</v>
      </c>
      <c r="C528" t="s">
        <v>1408</v>
      </c>
      <c r="D528" t="s">
        <v>1830</v>
      </c>
      <c r="E528" t="s">
        <v>2</v>
      </c>
      <c r="F528" t="s">
        <v>1831</v>
      </c>
      <c r="G528" t="s">
        <v>1832</v>
      </c>
      <c r="H528" t="s">
        <v>1833</v>
      </c>
      <c r="I528" t="s">
        <v>1240</v>
      </c>
      <c r="M528" t="s">
        <v>1184</v>
      </c>
      <c r="N528" t="s">
        <v>3754</v>
      </c>
      <c r="O528" t="s">
        <v>1186</v>
      </c>
      <c r="P528" t="s">
        <v>3882</v>
      </c>
      <c r="Q528" t="s">
        <v>2875</v>
      </c>
      <c r="R528" t="s">
        <v>1836</v>
      </c>
    </row>
    <row r="529" spans="1:18" x14ac:dyDescent="0.25">
      <c r="A529" s="14" t="s">
        <v>3764</v>
      </c>
      <c r="B529" s="14" t="s">
        <v>3883</v>
      </c>
      <c r="C529" t="s">
        <v>3274</v>
      </c>
      <c r="D529" t="s">
        <v>2207</v>
      </c>
      <c r="E529" t="s">
        <v>2</v>
      </c>
      <c r="F529" t="s">
        <v>2954</v>
      </c>
      <c r="G529" t="s">
        <v>1866</v>
      </c>
      <c r="H529" t="s">
        <v>1867</v>
      </c>
      <c r="I529" t="s">
        <v>1915</v>
      </c>
      <c r="M529" t="s">
        <v>1184</v>
      </c>
      <c r="N529" t="s">
        <v>1225</v>
      </c>
      <c r="O529" t="s">
        <v>1186</v>
      </c>
      <c r="P529" t="s">
        <v>3003</v>
      </c>
      <c r="Q529" t="s">
        <v>3275</v>
      </c>
      <c r="R529" t="s">
        <v>1871</v>
      </c>
    </row>
    <row r="530" spans="1:18" x14ac:dyDescent="0.25">
      <c r="A530" s="14" t="s">
        <v>3764</v>
      </c>
      <c r="B530" s="14" t="s">
        <v>3884</v>
      </c>
      <c r="C530" t="s">
        <v>1512</v>
      </c>
      <c r="D530" t="s">
        <v>1635</v>
      </c>
      <c r="E530" t="s">
        <v>1204</v>
      </c>
      <c r="F530" t="s">
        <v>1687</v>
      </c>
      <c r="G530" t="s">
        <v>1688</v>
      </c>
      <c r="H530" t="s">
        <v>1689</v>
      </c>
      <c r="I530" t="s">
        <v>3885</v>
      </c>
      <c r="M530" t="s">
        <v>1184</v>
      </c>
      <c r="N530" t="s">
        <v>3886</v>
      </c>
      <c r="O530" t="s">
        <v>1186</v>
      </c>
      <c r="P530" t="s">
        <v>3887</v>
      </c>
      <c r="Q530" t="s">
        <v>3127</v>
      </c>
      <c r="R530" t="s">
        <v>3128</v>
      </c>
    </row>
    <row r="531" spans="1:18" x14ac:dyDescent="0.25">
      <c r="A531" s="14" t="s">
        <v>3764</v>
      </c>
      <c r="B531" s="14" t="s">
        <v>3888</v>
      </c>
      <c r="C531" t="s">
        <v>1340</v>
      </c>
      <c r="D531" t="s">
        <v>1635</v>
      </c>
      <c r="E531" t="s">
        <v>1204</v>
      </c>
      <c r="F531" t="s">
        <v>1661</v>
      </c>
      <c r="G531" t="s">
        <v>1724</v>
      </c>
      <c r="H531" t="s">
        <v>1725</v>
      </c>
      <c r="I531" t="s">
        <v>1726</v>
      </c>
      <c r="M531" t="s">
        <v>1184</v>
      </c>
      <c r="N531" t="s">
        <v>3889</v>
      </c>
      <c r="O531" t="s">
        <v>1186</v>
      </c>
      <c r="P531" t="s">
        <v>3890</v>
      </c>
      <c r="Q531" t="s">
        <v>3143</v>
      </c>
      <c r="R531" t="s">
        <v>3060</v>
      </c>
    </row>
    <row r="532" spans="1:18" x14ac:dyDescent="0.25">
      <c r="A532" s="14" t="s">
        <v>3764</v>
      </c>
      <c r="B532" s="14" t="s">
        <v>3891</v>
      </c>
      <c r="C532" t="s">
        <v>1333</v>
      </c>
      <c r="D532" t="s">
        <v>2499</v>
      </c>
      <c r="E532" t="s">
        <v>2</v>
      </c>
      <c r="F532" t="s">
        <v>2597</v>
      </c>
      <c r="G532" t="s">
        <v>1806</v>
      </c>
      <c r="H532" t="s">
        <v>3892</v>
      </c>
      <c r="I532" t="s">
        <v>3893</v>
      </c>
      <c r="M532" t="s">
        <v>1184</v>
      </c>
      <c r="N532" t="s">
        <v>3894</v>
      </c>
      <c r="O532" t="s">
        <v>1186</v>
      </c>
      <c r="P532" t="s">
        <v>3895</v>
      </c>
      <c r="Q532" t="s">
        <v>3896</v>
      </c>
      <c r="R532" t="s">
        <v>3897</v>
      </c>
    </row>
    <row r="533" spans="1:18" x14ac:dyDescent="0.25">
      <c r="A533" s="14" t="s">
        <v>3764</v>
      </c>
      <c r="B533" s="14" t="s">
        <v>3898</v>
      </c>
      <c r="C533" t="s">
        <v>1296</v>
      </c>
      <c r="D533" t="s">
        <v>2533</v>
      </c>
      <c r="E533" t="s">
        <v>2</v>
      </c>
      <c r="F533" t="s">
        <v>2620</v>
      </c>
      <c r="G533" t="s">
        <v>3041</v>
      </c>
      <c r="H533" t="s">
        <v>3042</v>
      </c>
      <c r="I533" t="s">
        <v>1291</v>
      </c>
      <c r="M533" t="s">
        <v>1184</v>
      </c>
      <c r="N533" t="s">
        <v>1608</v>
      </c>
      <c r="O533" t="s">
        <v>1186</v>
      </c>
      <c r="P533" t="s">
        <v>3899</v>
      </c>
      <c r="Q533" t="s">
        <v>3046</v>
      </c>
      <c r="R533" t="s">
        <v>3047</v>
      </c>
    </row>
    <row r="534" spans="1:18" x14ac:dyDescent="0.25">
      <c r="A534" s="14" t="s">
        <v>3764</v>
      </c>
      <c r="B534" s="14" t="s">
        <v>3900</v>
      </c>
      <c r="C534" t="s">
        <v>37</v>
      </c>
      <c r="D534" t="s">
        <v>1625</v>
      </c>
      <c r="E534" t="s">
        <v>2</v>
      </c>
      <c r="F534" t="s">
        <v>1763</v>
      </c>
      <c r="G534" t="s">
        <v>2036</v>
      </c>
      <c r="H534" t="s">
        <v>2037</v>
      </c>
      <c r="I534" t="s">
        <v>2038</v>
      </c>
      <c r="M534" t="s">
        <v>1184</v>
      </c>
      <c r="N534" t="s">
        <v>3790</v>
      </c>
      <c r="O534" t="s">
        <v>1186</v>
      </c>
      <c r="P534" t="s">
        <v>2211</v>
      </c>
      <c r="Q534" t="s">
        <v>3081</v>
      </c>
      <c r="R534" t="s">
        <v>2042</v>
      </c>
    </row>
    <row r="535" spans="1:18" x14ac:dyDescent="0.25">
      <c r="A535" s="14" t="s">
        <v>3764</v>
      </c>
      <c r="B535" s="14" t="s">
        <v>3901</v>
      </c>
      <c r="C535" t="s">
        <v>1368</v>
      </c>
      <c r="D535" t="s">
        <v>2301</v>
      </c>
      <c r="E535" t="s">
        <v>2</v>
      </c>
      <c r="F535" t="s">
        <v>3902</v>
      </c>
      <c r="G535" t="s">
        <v>3343</v>
      </c>
      <c r="H535" t="s">
        <v>3903</v>
      </c>
      <c r="I535" t="s">
        <v>3904</v>
      </c>
      <c r="M535" t="s">
        <v>1184</v>
      </c>
      <c r="N535" t="s">
        <v>3905</v>
      </c>
      <c r="O535" t="s">
        <v>1186</v>
      </c>
      <c r="P535" t="s">
        <v>3130</v>
      </c>
      <c r="Q535" t="s">
        <v>3153</v>
      </c>
      <c r="R535" t="s">
        <v>3906</v>
      </c>
    </row>
    <row r="536" spans="1:18" x14ac:dyDescent="0.25">
      <c r="A536" s="14" t="s">
        <v>3764</v>
      </c>
      <c r="B536" s="14" t="s">
        <v>3907</v>
      </c>
      <c r="C536" t="s">
        <v>37</v>
      </c>
      <c r="D536" t="s">
        <v>2207</v>
      </c>
      <c r="E536" t="s">
        <v>2</v>
      </c>
      <c r="F536" t="s">
        <v>2704</v>
      </c>
      <c r="G536" t="s">
        <v>2001</v>
      </c>
      <c r="H536" t="s">
        <v>2044</v>
      </c>
      <c r="I536" t="s">
        <v>2045</v>
      </c>
      <c r="M536" t="s">
        <v>1184</v>
      </c>
      <c r="N536" t="s">
        <v>3782</v>
      </c>
      <c r="O536" t="s">
        <v>1186</v>
      </c>
      <c r="P536" t="s">
        <v>3908</v>
      </c>
      <c r="Q536" t="s">
        <v>3085</v>
      </c>
      <c r="R536" t="s">
        <v>2048</v>
      </c>
    </row>
    <row r="537" spans="1:18" x14ac:dyDescent="0.25">
      <c r="A537" s="14" t="s">
        <v>3764</v>
      </c>
      <c r="B537" s="14" t="s">
        <v>3909</v>
      </c>
      <c r="C537" t="s">
        <v>1519</v>
      </c>
      <c r="D537" t="s">
        <v>1838</v>
      </c>
      <c r="E537" t="s">
        <v>1204</v>
      </c>
      <c r="F537" t="s">
        <v>1979</v>
      </c>
      <c r="G537" t="s">
        <v>1980</v>
      </c>
      <c r="H537" t="s">
        <v>1981</v>
      </c>
      <c r="I537" t="s">
        <v>1982</v>
      </c>
      <c r="M537" t="s">
        <v>1184</v>
      </c>
      <c r="N537" t="s">
        <v>3910</v>
      </c>
      <c r="O537" t="s">
        <v>1186</v>
      </c>
      <c r="P537" t="s">
        <v>3911</v>
      </c>
      <c r="Q537" t="s">
        <v>3032</v>
      </c>
      <c r="R537" t="s">
        <v>3912</v>
      </c>
    </row>
    <row r="538" spans="1:18" x14ac:dyDescent="0.25">
      <c r="A538" s="14" t="s">
        <v>3764</v>
      </c>
      <c r="B538" s="14" t="s">
        <v>3913</v>
      </c>
      <c r="C538" t="s">
        <v>3914</v>
      </c>
      <c r="D538" t="s">
        <v>1781</v>
      </c>
      <c r="E538" t="s">
        <v>1204</v>
      </c>
      <c r="F538" t="s">
        <v>1782</v>
      </c>
      <c r="G538" t="s">
        <v>1783</v>
      </c>
      <c r="H538" t="s">
        <v>1784</v>
      </c>
      <c r="I538" t="s">
        <v>3915</v>
      </c>
      <c r="M538" t="s">
        <v>1184</v>
      </c>
      <c r="N538" t="s">
        <v>3916</v>
      </c>
      <c r="O538" t="s">
        <v>1186</v>
      </c>
      <c r="P538" t="s">
        <v>3917</v>
      </c>
      <c r="Q538" t="s">
        <v>3918</v>
      </c>
      <c r="R538" t="s">
        <v>3919</v>
      </c>
    </row>
    <row r="539" spans="1:18" x14ac:dyDescent="0.25">
      <c r="A539" s="14" t="s">
        <v>3764</v>
      </c>
      <c r="B539" s="14" t="s">
        <v>3920</v>
      </c>
      <c r="C539" t="s">
        <v>1526</v>
      </c>
      <c r="D539" t="s">
        <v>2207</v>
      </c>
      <c r="E539" t="s">
        <v>2</v>
      </c>
      <c r="F539" t="s">
        <v>1661</v>
      </c>
      <c r="G539" t="s">
        <v>1662</v>
      </c>
      <c r="H539" t="s">
        <v>1663</v>
      </c>
      <c r="I539" t="s">
        <v>2981</v>
      </c>
      <c r="M539" t="s">
        <v>1184</v>
      </c>
      <c r="N539" t="s">
        <v>3921</v>
      </c>
      <c r="O539" t="s">
        <v>1186</v>
      </c>
      <c r="P539" t="s">
        <v>3922</v>
      </c>
      <c r="Q539" t="s">
        <v>2984</v>
      </c>
      <c r="R539" t="s">
        <v>1667</v>
      </c>
    </row>
    <row r="540" spans="1:18" x14ac:dyDescent="0.25">
      <c r="A540" s="14" t="s">
        <v>3764</v>
      </c>
      <c r="B540" s="14" t="s">
        <v>3923</v>
      </c>
      <c r="C540" t="s">
        <v>1354</v>
      </c>
      <c r="D540" t="s">
        <v>1625</v>
      </c>
      <c r="E540" t="s">
        <v>2</v>
      </c>
      <c r="F540" t="s">
        <v>2022</v>
      </c>
      <c r="G540" t="s">
        <v>1839</v>
      </c>
      <c r="H540" t="s">
        <v>1840</v>
      </c>
      <c r="I540" t="s">
        <v>2023</v>
      </c>
      <c r="M540" t="s">
        <v>1184</v>
      </c>
      <c r="N540" t="s">
        <v>2098</v>
      </c>
      <c r="O540" t="s">
        <v>1186</v>
      </c>
      <c r="P540" t="s">
        <v>3616</v>
      </c>
      <c r="Q540" t="s">
        <v>3072</v>
      </c>
      <c r="R540" t="s">
        <v>1845</v>
      </c>
    </row>
    <row r="541" spans="1:18" x14ac:dyDescent="0.25">
      <c r="A541" s="14" t="s">
        <v>3764</v>
      </c>
      <c r="B541" s="14" t="s">
        <v>3924</v>
      </c>
      <c r="C541" t="s">
        <v>1401</v>
      </c>
      <c r="D541" t="s">
        <v>2533</v>
      </c>
      <c r="E541" t="s">
        <v>2</v>
      </c>
      <c r="F541" t="s">
        <v>2610</v>
      </c>
      <c r="G541" t="s">
        <v>3925</v>
      </c>
      <c r="H541" t="s">
        <v>3926</v>
      </c>
      <c r="I541" t="s">
        <v>3927</v>
      </c>
      <c r="M541" t="s">
        <v>1184</v>
      </c>
      <c r="N541" t="s">
        <v>3928</v>
      </c>
      <c r="O541" t="s">
        <v>1186</v>
      </c>
      <c r="P541" t="s">
        <v>3929</v>
      </c>
      <c r="Q541" t="s">
        <v>3930</v>
      </c>
      <c r="R541" t="s">
        <v>3931</v>
      </c>
    </row>
    <row r="542" spans="1:18" x14ac:dyDescent="0.25">
      <c r="A542" s="14" t="s">
        <v>3764</v>
      </c>
      <c r="B542" s="14" t="s">
        <v>3932</v>
      </c>
      <c r="C542" t="s">
        <v>1526</v>
      </c>
      <c r="D542" t="s">
        <v>1838</v>
      </c>
      <c r="E542" t="s">
        <v>2</v>
      </c>
      <c r="F542" t="s">
        <v>1763</v>
      </c>
      <c r="G542" t="s">
        <v>1763</v>
      </c>
      <c r="H542" t="s">
        <v>1959</v>
      </c>
      <c r="I542" t="s">
        <v>1954</v>
      </c>
      <c r="M542" t="s">
        <v>1184</v>
      </c>
      <c r="N542" t="s">
        <v>3319</v>
      </c>
      <c r="O542" t="s">
        <v>1186</v>
      </c>
      <c r="P542" t="s">
        <v>1679</v>
      </c>
      <c r="Q542" t="s">
        <v>2990</v>
      </c>
      <c r="R542" t="s">
        <v>2991</v>
      </c>
    </row>
    <row r="543" spans="1:18" x14ac:dyDescent="0.25">
      <c r="A543" s="14" t="s">
        <v>3764</v>
      </c>
      <c r="B543" s="14" t="s">
        <v>3933</v>
      </c>
      <c r="C543" t="s">
        <v>1310</v>
      </c>
      <c r="D543" t="s">
        <v>2301</v>
      </c>
      <c r="E543" t="s">
        <v>2</v>
      </c>
      <c r="F543" t="s">
        <v>3097</v>
      </c>
      <c r="G543" t="s">
        <v>1498</v>
      </c>
      <c r="H543" t="s">
        <v>3098</v>
      </c>
      <c r="I543" t="s">
        <v>3099</v>
      </c>
      <c r="M543" t="s">
        <v>1184</v>
      </c>
      <c r="N543" t="s">
        <v>3934</v>
      </c>
      <c r="O543" t="s">
        <v>1186</v>
      </c>
      <c r="P543" t="s">
        <v>1848</v>
      </c>
      <c r="Q543" t="s">
        <v>3100</v>
      </c>
      <c r="R543" t="s">
        <v>3101</v>
      </c>
    </row>
    <row r="544" spans="1:18" x14ac:dyDescent="0.25">
      <c r="A544" s="14" t="s">
        <v>3764</v>
      </c>
      <c r="B544" s="14" t="s">
        <v>3935</v>
      </c>
      <c r="C544" t="s">
        <v>3274</v>
      </c>
      <c r="D544" t="s">
        <v>1830</v>
      </c>
      <c r="E544" t="s">
        <v>2</v>
      </c>
      <c r="F544" t="s">
        <v>1922</v>
      </c>
      <c r="G544" t="s">
        <v>1923</v>
      </c>
      <c r="H544" t="s">
        <v>1924</v>
      </c>
      <c r="I544" t="s">
        <v>1925</v>
      </c>
      <c r="M544" t="s">
        <v>1184</v>
      </c>
      <c r="N544" t="s">
        <v>3936</v>
      </c>
      <c r="O544" t="s">
        <v>1186</v>
      </c>
      <c r="P544" t="s">
        <v>2263</v>
      </c>
      <c r="Q544" t="s">
        <v>2960</v>
      </c>
      <c r="R544" t="s">
        <v>1929</v>
      </c>
    </row>
    <row r="545" spans="1:18" x14ac:dyDescent="0.25">
      <c r="A545" s="14" t="s">
        <v>3764</v>
      </c>
      <c r="B545" s="14" t="s">
        <v>3937</v>
      </c>
      <c r="C545" t="s">
        <v>1519</v>
      </c>
      <c r="D545" t="s">
        <v>1830</v>
      </c>
      <c r="E545" t="s">
        <v>2</v>
      </c>
      <c r="F545" t="s">
        <v>1972</v>
      </c>
      <c r="G545" t="s">
        <v>1973</v>
      </c>
      <c r="H545" t="s">
        <v>1974</v>
      </c>
      <c r="I545" t="s">
        <v>1975</v>
      </c>
      <c r="M545" t="s">
        <v>1184</v>
      </c>
      <c r="N545" t="s">
        <v>3938</v>
      </c>
      <c r="O545" t="s">
        <v>1186</v>
      </c>
      <c r="P545" t="s">
        <v>1351</v>
      </c>
      <c r="Q545" t="s">
        <v>3028</v>
      </c>
      <c r="R545" t="s">
        <v>1977</v>
      </c>
    </row>
    <row r="546" spans="1:18" x14ac:dyDescent="0.25">
      <c r="A546" s="14" t="s">
        <v>3764</v>
      </c>
      <c r="B546" s="14" t="s">
        <v>3939</v>
      </c>
      <c r="C546" t="s">
        <v>1519</v>
      </c>
      <c r="D546" t="s">
        <v>2207</v>
      </c>
      <c r="E546" t="s">
        <v>2</v>
      </c>
      <c r="F546" t="s">
        <v>3021</v>
      </c>
      <c r="G546" t="s">
        <v>1880</v>
      </c>
      <c r="H546" t="s">
        <v>1881</v>
      </c>
      <c r="I546" t="s">
        <v>3022</v>
      </c>
      <c r="M546" t="s">
        <v>1184</v>
      </c>
      <c r="N546" t="s">
        <v>1358</v>
      </c>
      <c r="O546" t="s">
        <v>1186</v>
      </c>
      <c r="P546" t="s">
        <v>3940</v>
      </c>
      <c r="Q546" t="s">
        <v>3024</v>
      </c>
      <c r="R546" t="s">
        <v>2857</v>
      </c>
    </row>
    <row r="547" spans="1:18" x14ac:dyDescent="0.25">
      <c r="A547" s="14" t="s">
        <v>3764</v>
      </c>
      <c r="B547" s="14" t="s">
        <v>3941</v>
      </c>
      <c r="C547" t="s">
        <v>1375</v>
      </c>
      <c r="D547" t="s">
        <v>2499</v>
      </c>
      <c r="E547" t="s">
        <v>2</v>
      </c>
      <c r="F547" t="s">
        <v>1979</v>
      </c>
      <c r="G547" t="s">
        <v>3942</v>
      </c>
      <c r="H547" t="s">
        <v>3943</v>
      </c>
      <c r="I547" t="s">
        <v>3944</v>
      </c>
      <c r="M547" t="s">
        <v>1184</v>
      </c>
      <c r="N547" t="s">
        <v>2620</v>
      </c>
      <c r="O547" t="s">
        <v>1186</v>
      </c>
      <c r="P547" t="s">
        <v>3945</v>
      </c>
      <c r="Q547" t="s">
        <v>3946</v>
      </c>
      <c r="R547" t="s">
        <v>3947</v>
      </c>
    </row>
    <row r="548" spans="1:18" x14ac:dyDescent="0.25">
      <c r="A548" s="14" t="s">
        <v>3764</v>
      </c>
      <c r="B548" s="14" t="s">
        <v>3948</v>
      </c>
      <c r="C548" t="s">
        <v>3274</v>
      </c>
      <c r="D548" t="s">
        <v>1838</v>
      </c>
      <c r="E548" t="s">
        <v>1204</v>
      </c>
      <c r="F548" t="s">
        <v>1931</v>
      </c>
      <c r="G548" t="s">
        <v>1932</v>
      </c>
      <c r="H548" t="s">
        <v>1933</v>
      </c>
      <c r="I548" t="s">
        <v>1934</v>
      </c>
      <c r="M548" t="s">
        <v>1184</v>
      </c>
      <c r="N548" t="s">
        <v>3949</v>
      </c>
      <c r="O548" t="s">
        <v>1186</v>
      </c>
      <c r="P548" t="s">
        <v>3950</v>
      </c>
      <c r="Q548" t="s">
        <v>2964</v>
      </c>
      <c r="R548" t="s">
        <v>3951</v>
      </c>
    </row>
    <row r="549" spans="1:18" x14ac:dyDescent="0.25">
      <c r="A549" s="14" t="s">
        <v>3764</v>
      </c>
      <c r="B549" s="14" t="s">
        <v>3952</v>
      </c>
      <c r="C549" t="s">
        <v>1296</v>
      </c>
      <c r="D549" t="s">
        <v>1625</v>
      </c>
      <c r="E549" t="s">
        <v>2</v>
      </c>
      <c r="F549" t="s">
        <v>2001</v>
      </c>
      <c r="G549" t="s">
        <v>2002</v>
      </c>
      <c r="H549" t="s">
        <v>2003</v>
      </c>
      <c r="I549" t="s">
        <v>2004</v>
      </c>
      <c r="M549" t="s">
        <v>1184</v>
      </c>
      <c r="N549" t="s">
        <v>3953</v>
      </c>
      <c r="O549" t="s">
        <v>1186</v>
      </c>
      <c r="P549" t="s">
        <v>3051</v>
      </c>
      <c r="Q549" t="s">
        <v>3066</v>
      </c>
      <c r="R549" t="s">
        <v>2008</v>
      </c>
    </row>
    <row r="550" spans="1:18" x14ac:dyDescent="0.25">
      <c r="A550" s="14" t="s">
        <v>3764</v>
      </c>
      <c r="B550" s="14" t="s">
        <v>3954</v>
      </c>
      <c r="C550" t="s">
        <v>3400</v>
      </c>
      <c r="D550" t="s">
        <v>1781</v>
      </c>
      <c r="E550" t="s">
        <v>1204</v>
      </c>
      <c r="F550" t="s">
        <v>1811</v>
      </c>
      <c r="G550" t="s">
        <v>1812</v>
      </c>
      <c r="H550" t="s">
        <v>1813</v>
      </c>
      <c r="I550" t="s">
        <v>1814</v>
      </c>
      <c r="M550" t="s">
        <v>1184</v>
      </c>
      <c r="N550" t="s">
        <v>3955</v>
      </c>
      <c r="O550" t="s">
        <v>1186</v>
      </c>
      <c r="P550" t="s">
        <v>3956</v>
      </c>
      <c r="Q550" t="s">
        <v>3172</v>
      </c>
      <c r="R550" t="s">
        <v>1818</v>
      </c>
    </row>
    <row r="551" spans="1:18" x14ac:dyDescent="0.25">
      <c r="A551" s="14" t="s">
        <v>3764</v>
      </c>
      <c r="B551" s="14" t="s">
        <v>3957</v>
      </c>
      <c r="C551" t="s">
        <v>37</v>
      </c>
      <c r="D551" t="s">
        <v>2317</v>
      </c>
      <c r="E551" t="s">
        <v>2</v>
      </c>
      <c r="F551" t="s">
        <v>2597</v>
      </c>
      <c r="G551" t="s">
        <v>3958</v>
      </c>
      <c r="H551" t="s">
        <v>3959</v>
      </c>
      <c r="I551" t="s">
        <v>3960</v>
      </c>
      <c r="M551" t="s">
        <v>1184</v>
      </c>
      <c r="N551" t="s">
        <v>3549</v>
      </c>
      <c r="O551" t="s">
        <v>1186</v>
      </c>
      <c r="P551" t="s">
        <v>3089</v>
      </c>
      <c r="Q551" t="s">
        <v>3085</v>
      </c>
      <c r="R551" t="s">
        <v>3961</v>
      </c>
    </row>
    <row r="552" spans="1:18" x14ac:dyDescent="0.25">
      <c r="A552" s="14" t="s">
        <v>3764</v>
      </c>
      <c r="B552" s="14" t="s">
        <v>3962</v>
      </c>
      <c r="C552" t="s">
        <v>3274</v>
      </c>
      <c r="D552" t="s">
        <v>1838</v>
      </c>
      <c r="E552" t="s">
        <v>2</v>
      </c>
      <c r="F552" t="s">
        <v>1931</v>
      </c>
      <c r="G552" t="s">
        <v>1931</v>
      </c>
      <c r="H552" t="s">
        <v>1933</v>
      </c>
      <c r="I552" t="s">
        <v>1934</v>
      </c>
      <c r="M552" t="s">
        <v>1184</v>
      </c>
      <c r="N552" t="s">
        <v>3963</v>
      </c>
      <c r="O552" t="s">
        <v>1186</v>
      </c>
      <c r="P552" t="s">
        <v>3964</v>
      </c>
      <c r="Q552" t="s">
        <v>2964</v>
      </c>
      <c r="R552" t="s">
        <v>1942</v>
      </c>
    </row>
    <row r="553" spans="1:18" x14ac:dyDescent="0.25">
      <c r="A553" s="14" t="s">
        <v>3764</v>
      </c>
      <c r="B553" s="14" t="s">
        <v>3965</v>
      </c>
      <c r="C553" t="s">
        <v>1601</v>
      </c>
      <c r="D553" t="s">
        <v>2533</v>
      </c>
      <c r="E553" t="s">
        <v>2</v>
      </c>
      <c r="F553" t="s">
        <v>3966</v>
      </c>
      <c r="G553" t="s">
        <v>3967</v>
      </c>
      <c r="H553" t="s">
        <v>3968</v>
      </c>
      <c r="I553" t="s">
        <v>3969</v>
      </c>
      <c r="M553" t="s">
        <v>1184</v>
      </c>
      <c r="N553" t="s">
        <v>3970</v>
      </c>
      <c r="O553" t="s">
        <v>1186</v>
      </c>
      <c r="P553" t="s">
        <v>3971</v>
      </c>
      <c r="Q553" t="s">
        <v>3972</v>
      </c>
      <c r="R553" t="s">
        <v>3973</v>
      </c>
    </row>
    <row r="554" spans="1:18" x14ac:dyDescent="0.25">
      <c r="A554" s="14" t="s">
        <v>3974</v>
      </c>
      <c r="B554" s="14" t="s">
        <v>3975</v>
      </c>
      <c r="C554" t="s">
        <v>1512</v>
      </c>
      <c r="D554" t="s">
        <v>1625</v>
      </c>
      <c r="E554" t="s">
        <v>2</v>
      </c>
      <c r="F554" t="s">
        <v>1679</v>
      </c>
      <c r="G554" t="s">
        <v>1680</v>
      </c>
      <c r="H554" t="s">
        <v>1681</v>
      </c>
      <c r="I554" t="s">
        <v>1682</v>
      </c>
      <c r="M554" t="s">
        <v>1184</v>
      </c>
      <c r="N554" t="s">
        <v>3976</v>
      </c>
      <c r="O554" t="s">
        <v>1186</v>
      </c>
      <c r="P554" t="s">
        <v>1498</v>
      </c>
      <c r="Q554" t="s">
        <v>3123</v>
      </c>
      <c r="R554" t="s">
        <v>3363</v>
      </c>
    </row>
    <row r="555" spans="1:18" x14ac:dyDescent="0.25">
      <c r="A555" s="14" t="s">
        <v>3974</v>
      </c>
      <c r="B555" s="14" t="s">
        <v>3977</v>
      </c>
      <c r="C555" t="s">
        <v>3392</v>
      </c>
      <c r="D555" t="s">
        <v>1762</v>
      </c>
      <c r="E555" t="s">
        <v>1204</v>
      </c>
      <c r="F555" t="s">
        <v>1792</v>
      </c>
      <c r="G555" t="s">
        <v>1701</v>
      </c>
      <c r="H555" t="s">
        <v>1793</v>
      </c>
      <c r="I555" t="s">
        <v>1794</v>
      </c>
      <c r="M555" t="s">
        <v>1184</v>
      </c>
      <c r="N555" t="s">
        <v>3978</v>
      </c>
      <c r="O555" t="s">
        <v>1186</v>
      </c>
      <c r="P555" t="s">
        <v>3979</v>
      </c>
      <c r="Q555" t="s">
        <v>3163</v>
      </c>
      <c r="R555" t="s">
        <v>3980</v>
      </c>
    </row>
    <row r="556" spans="1:18" x14ac:dyDescent="0.25">
      <c r="A556" s="14" t="s">
        <v>3974</v>
      </c>
      <c r="B556" s="14" t="s">
        <v>3981</v>
      </c>
      <c r="C556" t="s">
        <v>1495</v>
      </c>
      <c r="D556" t="s">
        <v>1625</v>
      </c>
      <c r="E556" t="s">
        <v>2</v>
      </c>
      <c r="F556" t="s">
        <v>1644</v>
      </c>
      <c r="G556" t="s">
        <v>1639</v>
      </c>
      <c r="H556" t="s">
        <v>1645</v>
      </c>
      <c r="I556" t="s">
        <v>1646</v>
      </c>
      <c r="M556" t="s">
        <v>1184</v>
      </c>
      <c r="N556" t="s">
        <v>3528</v>
      </c>
      <c r="O556" t="s">
        <v>1186</v>
      </c>
      <c r="P556" t="s">
        <v>1647</v>
      </c>
      <c r="Q556" t="s">
        <v>3110</v>
      </c>
      <c r="R556" t="s">
        <v>3982</v>
      </c>
    </row>
    <row r="557" spans="1:18" x14ac:dyDescent="0.25">
      <c r="A557" s="14" t="s">
        <v>3974</v>
      </c>
      <c r="B557" s="14" t="s">
        <v>3983</v>
      </c>
      <c r="C557" t="s">
        <v>1340</v>
      </c>
      <c r="D557" t="s">
        <v>1625</v>
      </c>
      <c r="E557" t="s">
        <v>2</v>
      </c>
      <c r="F557" t="s">
        <v>1715</v>
      </c>
      <c r="G557" t="s">
        <v>1716</v>
      </c>
      <c r="H557" t="s">
        <v>1717</v>
      </c>
      <c r="I557" t="s">
        <v>1718</v>
      </c>
      <c r="M557" t="s">
        <v>1184</v>
      </c>
      <c r="N557" t="s">
        <v>3889</v>
      </c>
      <c r="O557" t="s">
        <v>1186</v>
      </c>
      <c r="P557" t="s">
        <v>1719</v>
      </c>
      <c r="Q557" t="s">
        <v>3140</v>
      </c>
      <c r="R557" t="s">
        <v>3375</v>
      </c>
    </row>
    <row r="558" spans="1:18" x14ac:dyDescent="0.25">
      <c r="A558" s="14" t="s">
        <v>3974</v>
      </c>
      <c r="B558" s="14" t="s">
        <v>3984</v>
      </c>
      <c r="C558" t="s">
        <v>1333</v>
      </c>
      <c r="D558" t="s">
        <v>2207</v>
      </c>
      <c r="E558" t="s">
        <v>2</v>
      </c>
      <c r="F558" t="s">
        <v>2909</v>
      </c>
      <c r="G558" t="s">
        <v>2910</v>
      </c>
      <c r="H558" t="s">
        <v>2911</v>
      </c>
      <c r="I558" t="s">
        <v>2912</v>
      </c>
      <c r="M558" t="s">
        <v>1184</v>
      </c>
      <c r="N558" t="s">
        <v>3985</v>
      </c>
      <c r="O558" t="s">
        <v>1186</v>
      </c>
      <c r="P558" t="s">
        <v>3986</v>
      </c>
      <c r="Q558" t="s">
        <v>2915</v>
      </c>
      <c r="R558" t="s">
        <v>3239</v>
      </c>
    </row>
    <row r="559" spans="1:18" x14ac:dyDescent="0.25">
      <c r="A559" s="14" t="s">
        <v>3974</v>
      </c>
      <c r="B559" s="14" t="s">
        <v>3987</v>
      </c>
      <c r="C559" t="s">
        <v>1446</v>
      </c>
      <c r="D559" t="s">
        <v>1625</v>
      </c>
      <c r="E559" t="s">
        <v>2</v>
      </c>
      <c r="F559" t="s">
        <v>1661</v>
      </c>
      <c r="G559" t="s">
        <v>1662</v>
      </c>
      <c r="H559" t="s">
        <v>1663</v>
      </c>
      <c r="I559" t="s">
        <v>1664</v>
      </c>
      <c r="M559" t="s">
        <v>1184</v>
      </c>
      <c r="N559" t="s">
        <v>3988</v>
      </c>
      <c r="O559" t="s">
        <v>1186</v>
      </c>
      <c r="P559" t="s">
        <v>1665</v>
      </c>
      <c r="Q559" t="s">
        <v>3116</v>
      </c>
      <c r="R559" t="s">
        <v>3288</v>
      </c>
    </row>
    <row r="560" spans="1:18" x14ac:dyDescent="0.25">
      <c r="A560" s="14" t="s">
        <v>3974</v>
      </c>
      <c r="B560" s="14" t="s">
        <v>3989</v>
      </c>
      <c r="C560" t="s">
        <v>1354</v>
      </c>
      <c r="D560" t="s">
        <v>1635</v>
      </c>
      <c r="E560" t="s">
        <v>2</v>
      </c>
      <c r="F560" t="s">
        <v>2027</v>
      </c>
      <c r="G560" t="s">
        <v>2027</v>
      </c>
      <c r="H560" t="s">
        <v>2028</v>
      </c>
      <c r="I560" t="s">
        <v>2029</v>
      </c>
      <c r="M560" t="s">
        <v>1184</v>
      </c>
      <c r="N560" t="s">
        <v>2210</v>
      </c>
      <c r="O560" t="s">
        <v>1186</v>
      </c>
      <c r="P560" t="s">
        <v>2024</v>
      </c>
      <c r="Q560" t="s">
        <v>3076</v>
      </c>
      <c r="R560" t="s">
        <v>3331</v>
      </c>
    </row>
    <row r="561" spans="1:18" x14ac:dyDescent="0.25">
      <c r="A561" s="14" t="s">
        <v>3974</v>
      </c>
      <c r="B561" s="14" t="s">
        <v>3990</v>
      </c>
      <c r="C561" t="s">
        <v>37</v>
      </c>
      <c r="D561" t="s">
        <v>1838</v>
      </c>
      <c r="E561" t="s">
        <v>1204</v>
      </c>
      <c r="F561" t="s">
        <v>1715</v>
      </c>
      <c r="G561" t="s">
        <v>2050</v>
      </c>
      <c r="H561" t="s">
        <v>2051</v>
      </c>
      <c r="I561" t="s">
        <v>2052</v>
      </c>
      <c r="M561" t="s">
        <v>1184</v>
      </c>
      <c r="N561" t="s">
        <v>3991</v>
      </c>
      <c r="O561" t="s">
        <v>1186</v>
      </c>
      <c r="P561" t="s">
        <v>3992</v>
      </c>
      <c r="Q561" t="s">
        <v>3090</v>
      </c>
      <c r="R561" t="s">
        <v>3993</v>
      </c>
    </row>
    <row r="562" spans="1:18" x14ac:dyDescent="0.25">
      <c r="A562" s="14" t="s">
        <v>3974</v>
      </c>
      <c r="B562" s="14" t="s">
        <v>3994</v>
      </c>
      <c r="C562" t="s">
        <v>37</v>
      </c>
      <c r="D562" t="s">
        <v>1635</v>
      </c>
      <c r="E562" t="s">
        <v>2</v>
      </c>
      <c r="F562" t="s">
        <v>2001</v>
      </c>
      <c r="G562" t="s">
        <v>2001</v>
      </c>
      <c r="H562" t="s">
        <v>2044</v>
      </c>
      <c r="I562" t="s">
        <v>2045</v>
      </c>
      <c r="M562" t="s">
        <v>1184</v>
      </c>
      <c r="N562" t="s">
        <v>1313</v>
      </c>
      <c r="O562" t="s">
        <v>1186</v>
      </c>
      <c r="P562" t="s">
        <v>1608</v>
      </c>
      <c r="Q562" t="s">
        <v>3095</v>
      </c>
      <c r="R562" t="s">
        <v>3337</v>
      </c>
    </row>
    <row r="563" spans="1:18" x14ac:dyDescent="0.25">
      <c r="A563" s="14" t="s">
        <v>3974</v>
      </c>
      <c r="B563" s="14" t="s">
        <v>3995</v>
      </c>
      <c r="C563" t="s">
        <v>3390</v>
      </c>
      <c r="D563" t="s">
        <v>1762</v>
      </c>
      <c r="E563" t="s">
        <v>1204</v>
      </c>
      <c r="F563" t="s">
        <v>1763</v>
      </c>
      <c r="G563" t="s">
        <v>1764</v>
      </c>
      <c r="H563" t="s">
        <v>1765</v>
      </c>
      <c r="I563" t="s">
        <v>1766</v>
      </c>
      <c r="M563" t="s">
        <v>1184</v>
      </c>
      <c r="N563" t="s">
        <v>3996</v>
      </c>
      <c r="O563" t="s">
        <v>1186</v>
      </c>
      <c r="P563" t="s">
        <v>1371</v>
      </c>
      <c r="Q563" t="s">
        <v>3159</v>
      </c>
      <c r="R563" t="s">
        <v>3997</v>
      </c>
    </row>
    <row r="564" spans="1:18" x14ac:dyDescent="0.25">
      <c r="A564" s="14" t="s">
        <v>3974</v>
      </c>
      <c r="B564" s="14" t="s">
        <v>3998</v>
      </c>
      <c r="C564" t="s">
        <v>1296</v>
      </c>
      <c r="D564" t="s">
        <v>1635</v>
      </c>
      <c r="E564" t="s">
        <v>2</v>
      </c>
      <c r="F564" t="s">
        <v>2010</v>
      </c>
      <c r="G564" t="s">
        <v>2010</v>
      </c>
      <c r="H564" t="s">
        <v>2011</v>
      </c>
      <c r="I564" t="s">
        <v>1356</v>
      </c>
      <c r="M564" t="s">
        <v>1184</v>
      </c>
      <c r="N564" t="s">
        <v>3999</v>
      </c>
      <c r="O564" t="s">
        <v>1186</v>
      </c>
      <c r="P564" t="s">
        <v>4000</v>
      </c>
      <c r="Q564" t="s">
        <v>3068</v>
      </c>
      <c r="R564" t="s">
        <v>3323</v>
      </c>
    </row>
    <row r="565" spans="1:18" x14ac:dyDescent="0.25">
      <c r="A565" s="14" t="s">
        <v>3974</v>
      </c>
      <c r="B565" s="14" t="s">
        <v>4001</v>
      </c>
      <c r="C565" t="s">
        <v>37</v>
      </c>
      <c r="D565" t="s">
        <v>2499</v>
      </c>
      <c r="E565" t="s">
        <v>2</v>
      </c>
      <c r="F565" t="s">
        <v>3078</v>
      </c>
      <c r="G565" t="s">
        <v>2036</v>
      </c>
      <c r="H565" t="s">
        <v>2037</v>
      </c>
      <c r="I565" t="s">
        <v>2038</v>
      </c>
      <c r="M565" t="s">
        <v>1184</v>
      </c>
      <c r="N565" t="s">
        <v>3782</v>
      </c>
      <c r="O565" t="s">
        <v>1186</v>
      </c>
      <c r="P565" t="s">
        <v>3788</v>
      </c>
      <c r="Q565" t="s">
        <v>3081</v>
      </c>
      <c r="R565" t="s">
        <v>3334</v>
      </c>
    </row>
    <row r="566" spans="1:18" x14ac:dyDescent="0.25">
      <c r="A566" s="14" t="s">
        <v>3974</v>
      </c>
      <c r="B566" s="14" t="s">
        <v>4002</v>
      </c>
      <c r="C566" t="s">
        <v>1296</v>
      </c>
      <c r="D566" t="s">
        <v>2207</v>
      </c>
      <c r="E566" t="s">
        <v>2</v>
      </c>
      <c r="F566" t="s">
        <v>2385</v>
      </c>
      <c r="G566" t="s">
        <v>2010</v>
      </c>
      <c r="H566" t="s">
        <v>2011</v>
      </c>
      <c r="I566" t="s">
        <v>1356</v>
      </c>
      <c r="M566" t="s">
        <v>1184</v>
      </c>
      <c r="N566" t="s">
        <v>3999</v>
      </c>
      <c r="O566" t="s">
        <v>1186</v>
      </c>
      <c r="P566" t="s">
        <v>2017</v>
      </c>
      <c r="Q566" t="s">
        <v>3046</v>
      </c>
      <c r="R566" t="s">
        <v>3323</v>
      </c>
    </row>
    <row r="567" spans="1:18" x14ac:dyDescent="0.25">
      <c r="A567" s="14" t="s">
        <v>3974</v>
      </c>
      <c r="B567" s="14" t="s">
        <v>4003</v>
      </c>
      <c r="C567" t="s">
        <v>1310</v>
      </c>
      <c r="D567" t="s">
        <v>1635</v>
      </c>
      <c r="E567" t="s">
        <v>2</v>
      </c>
      <c r="F567" t="s">
        <v>1636</v>
      </c>
      <c r="G567" t="s">
        <v>1636</v>
      </c>
      <c r="H567" t="s">
        <v>1637</v>
      </c>
      <c r="I567" t="s">
        <v>3106</v>
      </c>
      <c r="M567" t="s">
        <v>1184</v>
      </c>
      <c r="N567" t="s">
        <v>2097</v>
      </c>
      <c r="O567" t="s">
        <v>1186</v>
      </c>
      <c r="P567" t="s">
        <v>2478</v>
      </c>
      <c r="Q567" t="s">
        <v>3104</v>
      </c>
      <c r="R567" t="s">
        <v>3344</v>
      </c>
    </row>
    <row r="568" spans="1:18" x14ac:dyDescent="0.25">
      <c r="A568" s="14" t="s">
        <v>3974</v>
      </c>
      <c r="B568" s="14" t="s">
        <v>4004</v>
      </c>
      <c r="C568" t="s">
        <v>1361</v>
      </c>
      <c r="D568" t="s">
        <v>1625</v>
      </c>
      <c r="E568" t="s">
        <v>2</v>
      </c>
      <c r="F568" t="s">
        <v>1696</v>
      </c>
      <c r="G568" t="s">
        <v>1697</v>
      </c>
      <c r="H568" t="s">
        <v>1698</v>
      </c>
      <c r="I568" t="s">
        <v>1699</v>
      </c>
      <c r="M568" t="s">
        <v>1184</v>
      </c>
      <c r="N568" t="s">
        <v>4005</v>
      </c>
      <c r="O568" t="s">
        <v>1186</v>
      </c>
      <c r="P568" t="s">
        <v>1700</v>
      </c>
      <c r="Q568" t="s">
        <v>3131</v>
      </c>
      <c r="R568" t="s">
        <v>3369</v>
      </c>
    </row>
    <row r="569" spans="1:18" x14ac:dyDescent="0.25">
      <c r="A569" s="14" t="s">
        <v>3974</v>
      </c>
      <c r="B569" s="14" t="s">
        <v>4006</v>
      </c>
      <c r="C569" t="s">
        <v>1401</v>
      </c>
      <c r="D569" t="s">
        <v>1830</v>
      </c>
      <c r="E569" t="s">
        <v>2</v>
      </c>
      <c r="F569" t="s">
        <v>1905</v>
      </c>
      <c r="G569" t="s">
        <v>1906</v>
      </c>
      <c r="H569" t="s">
        <v>1907</v>
      </c>
      <c r="I569" t="s">
        <v>1268</v>
      </c>
      <c r="M569" t="s">
        <v>1184</v>
      </c>
      <c r="N569" t="s">
        <v>2528</v>
      </c>
      <c r="O569" t="s">
        <v>1186</v>
      </c>
      <c r="P569" t="s">
        <v>4007</v>
      </c>
      <c r="Q569" t="s">
        <v>2950</v>
      </c>
      <c r="R569" t="s">
        <v>4008</v>
      </c>
    </row>
    <row r="570" spans="1:18" x14ac:dyDescent="0.25">
      <c r="A570" s="14" t="s">
        <v>3974</v>
      </c>
      <c r="B570" s="14" t="s">
        <v>4009</v>
      </c>
      <c r="C570" t="s">
        <v>1296</v>
      </c>
      <c r="D570" t="s">
        <v>1830</v>
      </c>
      <c r="E570" t="s">
        <v>2</v>
      </c>
      <c r="F570" t="s">
        <v>1989</v>
      </c>
      <c r="G570" t="s">
        <v>1990</v>
      </c>
      <c r="H570" t="s">
        <v>1991</v>
      </c>
      <c r="I570" t="s">
        <v>1283</v>
      </c>
      <c r="M570" t="s">
        <v>1184</v>
      </c>
      <c r="N570" t="s">
        <v>2234</v>
      </c>
      <c r="O570" t="s">
        <v>1186</v>
      </c>
      <c r="P570" t="s">
        <v>4010</v>
      </c>
      <c r="Q570" t="s">
        <v>3052</v>
      </c>
      <c r="R570" t="s">
        <v>3313</v>
      </c>
    </row>
    <row r="571" spans="1:18" x14ac:dyDescent="0.25">
      <c r="A571" s="14" t="s">
        <v>3974</v>
      </c>
      <c r="B571" s="14" t="s">
        <v>4011</v>
      </c>
      <c r="C571" t="s">
        <v>1401</v>
      </c>
      <c r="D571" t="s">
        <v>1838</v>
      </c>
      <c r="E571" t="s">
        <v>2</v>
      </c>
      <c r="F571" t="s">
        <v>1913</v>
      </c>
      <c r="G571" t="s">
        <v>1913</v>
      </c>
      <c r="H571" t="s">
        <v>1914</v>
      </c>
      <c r="I571" t="s">
        <v>1915</v>
      </c>
      <c r="M571" t="s">
        <v>1184</v>
      </c>
      <c r="N571" t="s">
        <v>4012</v>
      </c>
      <c r="O571" t="s">
        <v>1186</v>
      </c>
      <c r="P571" t="s">
        <v>4013</v>
      </c>
      <c r="Q571" t="s">
        <v>3271</v>
      </c>
      <c r="R571" t="s">
        <v>3272</v>
      </c>
    </row>
    <row r="572" spans="1:18" x14ac:dyDescent="0.25">
      <c r="A572" s="14" t="s">
        <v>3974</v>
      </c>
      <c r="B572" s="14" t="s">
        <v>4014</v>
      </c>
      <c r="C572" t="s">
        <v>1526</v>
      </c>
      <c r="D572" t="s">
        <v>1838</v>
      </c>
      <c r="E572" t="s">
        <v>1204</v>
      </c>
      <c r="F572" t="s">
        <v>1763</v>
      </c>
      <c r="G572" t="s">
        <v>1764</v>
      </c>
      <c r="H572" t="s">
        <v>1765</v>
      </c>
      <c r="I572" t="s">
        <v>1954</v>
      </c>
      <c r="M572" t="s">
        <v>1184</v>
      </c>
      <c r="N572" t="s">
        <v>4015</v>
      </c>
      <c r="O572" t="s">
        <v>1186</v>
      </c>
      <c r="P572" t="s">
        <v>3796</v>
      </c>
      <c r="Q572" t="s">
        <v>2990</v>
      </c>
      <c r="R572" t="s">
        <v>3997</v>
      </c>
    </row>
    <row r="573" spans="1:18" x14ac:dyDescent="0.25">
      <c r="A573" s="14" t="s">
        <v>3974</v>
      </c>
      <c r="B573" s="14" t="s">
        <v>4016</v>
      </c>
      <c r="C573" t="s">
        <v>1368</v>
      </c>
      <c r="D573" t="s">
        <v>1635</v>
      </c>
      <c r="E573" t="s">
        <v>1204</v>
      </c>
      <c r="F573" t="s">
        <v>1260</v>
      </c>
      <c r="G573" t="s">
        <v>1753</v>
      </c>
      <c r="H573" t="s">
        <v>1754</v>
      </c>
      <c r="I573" t="s">
        <v>3803</v>
      </c>
      <c r="M573" t="s">
        <v>1184</v>
      </c>
      <c r="N573" t="s">
        <v>2591</v>
      </c>
      <c r="O573" t="s">
        <v>1186</v>
      </c>
      <c r="P573" t="s">
        <v>4017</v>
      </c>
      <c r="Q573" t="s">
        <v>3155</v>
      </c>
      <c r="R573" t="s">
        <v>4018</v>
      </c>
    </row>
    <row r="574" spans="1:18" x14ac:dyDescent="0.25">
      <c r="A574" s="14" t="s">
        <v>3974</v>
      </c>
      <c r="B574" s="14" t="s">
        <v>4019</v>
      </c>
      <c r="C574" t="s">
        <v>1495</v>
      </c>
      <c r="D574" t="s">
        <v>1635</v>
      </c>
      <c r="E574" t="s">
        <v>1204</v>
      </c>
      <c r="F574" t="s">
        <v>1652</v>
      </c>
      <c r="G574" t="s">
        <v>1653</v>
      </c>
      <c r="H574" t="s">
        <v>1654</v>
      </c>
      <c r="I574" t="s">
        <v>1655</v>
      </c>
      <c r="M574" t="s">
        <v>1184</v>
      </c>
      <c r="N574" t="s">
        <v>3675</v>
      </c>
      <c r="O574" t="s">
        <v>1186</v>
      </c>
      <c r="P574" t="s">
        <v>3694</v>
      </c>
      <c r="Q574" t="s">
        <v>3112</v>
      </c>
      <c r="R574" t="s">
        <v>4020</v>
      </c>
    </row>
    <row r="575" spans="1:18" x14ac:dyDescent="0.25">
      <c r="A575" s="14" t="s">
        <v>3974</v>
      </c>
      <c r="B575" s="14" t="s">
        <v>4021</v>
      </c>
      <c r="C575" t="s">
        <v>1963</v>
      </c>
      <c r="D575" t="s">
        <v>2207</v>
      </c>
      <c r="E575" t="s">
        <v>2</v>
      </c>
      <c r="F575" t="s">
        <v>3006</v>
      </c>
      <c r="G575" t="s">
        <v>3007</v>
      </c>
      <c r="H575" t="s">
        <v>3008</v>
      </c>
      <c r="I575" t="s">
        <v>2160</v>
      </c>
      <c r="M575" t="s">
        <v>1184</v>
      </c>
      <c r="N575" t="s">
        <v>4022</v>
      </c>
      <c r="O575" t="s">
        <v>1186</v>
      </c>
      <c r="P575" t="s">
        <v>4023</v>
      </c>
      <c r="Q575" t="s">
        <v>3010</v>
      </c>
      <c r="R575" t="s">
        <v>3298</v>
      </c>
    </row>
    <row r="576" spans="1:18" x14ac:dyDescent="0.25">
      <c r="A576" s="14" t="s">
        <v>3974</v>
      </c>
      <c r="B576" s="14" t="s">
        <v>4024</v>
      </c>
      <c r="C576" t="s">
        <v>1375</v>
      </c>
      <c r="D576" t="s">
        <v>2207</v>
      </c>
      <c r="E576" t="s">
        <v>2</v>
      </c>
      <c r="F576" t="s">
        <v>2597</v>
      </c>
      <c r="G576" t="s">
        <v>2598</v>
      </c>
      <c r="H576" t="s">
        <v>2925</v>
      </c>
      <c r="I576" t="s">
        <v>2926</v>
      </c>
      <c r="M576" t="s">
        <v>1184</v>
      </c>
      <c r="N576" t="s">
        <v>4025</v>
      </c>
      <c r="O576" t="s">
        <v>1186</v>
      </c>
      <c r="P576" t="s">
        <v>4026</v>
      </c>
      <c r="Q576" t="s">
        <v>2179</v>
      </c>
      <c r="R576" t="s">
        <v>3253</v>
      </c>
    </row>
    <row r="577" spans="1:18" x14ac:dyDescent="0.25">
      <c r="A577" s="14" t="s">
        <v>3974</v>
      </c>
      <c r="B577" s="14" t="s">
        <v>4027</v>
      </c>
      <c r="C577" t="s">
        <v>1963</v>
      </c>
      <c r="D577" t="s">
        <v>1830</v>
      </c>
      <c r="E577" t="s">
        <v>2</v>
      </c>
      <c r="F577" t="s">
        <v>1964</v>
      </c>
      <c r="G577" t="s">
        <v>1965</v>
      </c>
      <c r="H577" t="s">
        <v>1966</v>
      </c>
      <c r="I577" t="s">
        <v>1967</v>
      </c>
      <c r="M577" t="s">
        <v>1184</v>
      </c>
      <c r="N577" t="s">
        <v>2527</v>
      </c>
      <c r="O577" t="s">
        <v>1186</v>
      </c>
      <c r="P577" t="s">
        <v>4028</v>
      </c>
      <c r="Q577" t="s">
        <v>3015</v>
      </c>
      <c r="R577" t="s">
        <v>3301</v>
      </c>
    </row>
    <row r="578" spans="1:18" x14ac:dyDescent="0.25">
      <c r="A578" s="14" t="s">
        <v>3974</v>
      </c>
      <c r="B578" s="14" t="s">
        <v>4029</v>
      </c>
      <c r="C578" t="s">
        <v>1526</v>
      </c>
      <c r="D578" t="s">
        <v>2533</v>
      </c>
      <c r="E578" t="s">
        <v>2</v>
      </c>
      <c r="F578" t="s">
        <v>3815</v>
      </c>
      <c r="G578" t="s">
        <v>3745</v>
      </c>
      <c r="H578" t="s">
        <v>3816</v>
      </c>
      <c r="I578" t="s">
        <v>1613</v>
      </c>
      <c r="M578" t="s">
        <v>1184</v>
      </c>
      <c r="N578" t="s">
        <v>4030</v>
      </c>
      <c r="O578" t="s">
        <v>1186</v>
      </c>
      <c r="P578" t="s">
        <v>1949</v>
      </c>
      <c r="Q578" t="s">
        <v>3818</v>
      </c>
      <c r="R578" t="s">
        <v>4031</v>
      </c>
    </row>
    <row r="579" spans="1:18" x14ac:dyDescent="0.25">
      <c r="A579" s="14" t="s">
        <v>3974</v>
      </c>
      <c r="B579" s="14" t="s">
        <v>4032</v>
      </c>
      <c r="C579" t="s">
        <v>1446</v>
      </c>
      <c r="D579" t="s">
        <v>1635</v>
      </c>
      <c r="E579" t="s">
        <v>1204</v>
      </c>
      <c r="F579" t="s">
        <v>1669</v>
      </c>
      <c r="G579" t="s">
        <v>1670</v>
      </c>
      <c r="H579" t="s">
        <v>1671</v>
      </c>
      <c r="I579" t="s">
        <v>1672</v>
      </c>
      <c r="M579" t="s">
        <v>1184</v>
      </c>
      <c r="N579" t="s">
        <v>3462</v>
      </c>
      <c r="O579" t="s">
        <v>1186</v>
      </c>
      <c r="P579" t="s">
        <v>4033</v>
      </c>
      <c r="Q579" t="s">
        <v>3119</v>
      </c>
      <c r="R579" t="s">
        <v>3360</v>
      </c>
    </row>
    <row r="580" spans="1:18" x14ac:dyDescent="0.25">
      <c r="A580" s="14" t="s">
        <v>3974</v>
      </c>
      <c r="B580" s="14" t="s">
        <v>4034</v>
      </c>
      <c r="C580" t="s">
        <v>1526</v>
      </c>
      <c r="D580" t="s">
        <v>1830</v>
      </c>
      <c r="E580" t="s">
        <v>2</v>
      </c>
      <c r="F580" t="s">
        <v>1945</v>
      </c>
      <c r="G580" t="s">
        <v>1946</v>
      </c>
      <c r="H580" t="s">
        <v>1947</v>
      </c>
      <c r="I580" t="s">
        <v>4035</v>
      </c>
      <c r="M580" t="s">
        <v>1184</v>
      </c>
      <c r="N580" t="s">
        <v>4036</v>
      </c>
      <c r="O580" t="s">
        <v>1186</v>
      </c>
      <c r="P580" t="s">
        <v>2951</v>
      </c>
      <c r="Q580" t="s">
        <v>2986</v>
      </c>
      <c r="R580" t="s">
        <v>3291</v>
      </c>
    </row>
    <row r="581" spans="1:18" x14ac:dyDescent="0.25">
      <c r="A581" s="14" t="s">
        <v>3974</v>
      </c>
      <c r="B581" s="14" t="s">
        <v>4037</v>
      </c>
      <c r="C581" t="s">
        <v>1375</v>
      </c>
      <c r="D581" t="s">
        <v>1830</v>
      </c>
      <c r="E581" t="s">
        <v>2</v>
      </c>
      <c r="F581" t="s">
        <v>1889</v>
      </c>
      <c r="G581" t="s">
        <v>1890</v>
      </c>
      <c r="H581" t="s">
        <v>1891</v>
      </c>
      <c r="I581" t="s">
        <v>1261</v>
      </c>
      <c r="M581" t="s">
        <v>1184</v>
      </c>
      <c r="N581" t="s">
        <v>4038</v>
      </c>
      <c r="O581" t="s">
        <v>1186</v>
      </c>
      <c r="P581" t="s">
        <v>4039</v>
      </c>
      <c r="Q581" t="s">
        <v>2931</v>
      </c>
      <c r="R581" t="s">
        <v>3256</v>
      </c>
    </row>
    <row r="582" spans="1:18" x14ac:dyDescent="0.25">
      <c r="A582" s="14" t="s">
        <v>3974</v>
      </c>
      <c r="B582" s="14" t="s">
        <v>4040</v>
      </c>
      <c r="C582" t="s">
        <v>1375</v>
      </c>
      <c r="D582" t="s">
        <v>1838</v>
      </c>
      <c r="E582" t="s">
        <v>2</v>
      </c>
      <c r="F582" t="s">
        <v>1897</v>
      </c>
      <c r="G582" t="s">
        <v>1897</v>
      </c>
      <c r="H582" t="s">
        <v>1898</v>
      </c>
      <c r="I582" t="s">
        <v>1899</v>
      </c>
      <c r="M582" t="s">
        <v>1184</v>
      </c>
      <c r="N582" t="s">
        <v>4041</v>
      </c>
      <c r="O582" t="s">
        <v>1186</v>
      </c>
      <c r="P582" t="s">
        <v>4042</v>
      </c>
      <c r="Q582" t="s">
        <v>2935</v>
      </c>
      <c r="R582" t="s">
        <v>3260</v>
      </c>
    </row>
    <row r="583" spans="1:18" x14ac:dyDescent="0.25">
      <c r="A583" s="14" t="s">
        <v>3974</v>
      </c>
      <c r="B583" s="14" t="s">
        <v>4043</v>
      </c>
      <c r="C583" t="s">
        <v>1333</v>
      </c>
      <c r="D583" t="s">
        <v>1830</v>
      </c>
      <c r="E583" t="s">
        <v>2</v>
      </c>
      <c r="F583" t="s">
        <v>1873</v>
      </c>
      <c r="G583" t="s">
        <v>1701</v>
      </c>
      <c r="H583" t="s">
        <v>1874</v>
      </c>
      <c r="I583" t="s">
        <v>1247</v>
      </c>
      <c r="M583" t="s">
        <v>1184</v>
      </c>
      <c r="N583" t="s">
        <v>4044</v>
      </c>
      <c r="O583" t="s">
        <v>1186</v>
      </c>
      <c r="P583" t="s">
        <v>4045</v>
      </c>
      <c r="Q583" t="s">
        <v>2919</v>
      </c>
      <c r="R583" t="s">
        <v>4046</v>
      </c>
    </row>
    <row r="584" spans="1:18" x14ac:dyDescent="0.25">
      <c r="A584" s="14" t="s">
        <v>3974</v>
      </c>
      <c r="B584" s="14" t="s">
        <v>4047</v>
      </c>
      <c r="C584" t="s">
        <v>3405</v>
      </c>
      <c r="D584" t="s">
        <v>1781</v>
      </c>
      <c r="E584" t="s">
        <v>1204</v>
      </c>
      <c r="F584" t="s">
        <v>1821</v>
      </c>
      <c r="G584" t="s">
        <v>1822</v>
      </c>
      <c r="H584" t="s">
        <v>1823</v>
      </c>
      <c r="I584" t="s">
        <v>3834</v>
      </c>
      <c r="M584" t="s">
        <v>1184</v>
      </c>
      <c r="N584" t="s">
        <v>4048</v>
      </c>
      <c r="O584" t="s">
        <v>1186</v>
      </c>
      <c r="P584" t="s">
        <v>4049</v>
      </c>
      <c r="Q584" t="s">
        <v>3176</v>
      </c>
      <c r="R584" t="s">
        <v>3408</v>
      </c>
    </row>
    <row r="585" spans="1:18" x14ac:dyDescent="0.25">
      <c r="A585" s="14" t="s">
        <v>3974</v>
      </c>
      <c r="B585" s="14" t="s">
        <v>4050</v>
      </c>
      <c r="C585" t="s">
        <v>1408</v>
      </c>
      <c r="D585" t="s">
        <v>1838</v>
      </c>
      <c r="E585" t="s">
        <v>2</v>
      </c>
      <c r="F585" t="s">
        <v>1839</v>
      </c>
      <c r="G585" t="s">
        <v>1839</v>
      </c>
      <c r="H585" t="s">
        <v>1840</v>
      </c>
      <c r="I585" t="s">
        <v>3837</v>
      </c>
      <c r="M585" t="s">
        <v>1184</v>
      </c>
      <c r="N585" t="s">
        <v>4051</v>
      </c>
      <c r="O585" t="s">
        <v>1186</v>
      </c>
      <c r="P585" t="s">
        <v>4052</v>
      </c>
      <c r="Q585" t="s">
        <v>2875</v>
      </c>
      <c r="R585" t="s">
        <v>4053</v>
      </c>
    </row>
    <row r="586" spans="1:18" x14ac:dyDescent="0.25">
      <c r="A586" s="14" t="s">
        <v>3974</v>
      </c>
      <c r="B586" s="14" t="s">
        <v>4054</v>
      </c>
      <c r="C586" t="s">
        <v>3396</v>
      </c>
      <c r="D586" t="s">
        <v>1773</v>
      </c>
      <c r="E586" t="s">
        <v>2</v>
      </c>
      <c r="F586" t="s">
        <v>1801</v>
      </c>
      <c r="G586" t="s">
        <v>1802</v>
      </c>
      <c r="H586" t="s">
        <v>1803</v>
      </c>
      <c r="I586" t="s">
        <v>1804</v>
      </c>
      <c r="M586" t="s">
        <v>1184</v>
      </c>
      <c r="N586" t="s">
        <v>4055</v>
      </c>
      <c r="O586" t="s">
        <v>1186</v>
      </c>
      <c r="P586" t="s">
        <v>1805</v>
      </c>
      <c r="Q586" t="s">
        <v>3167</v>
      </c>
      <c r="R586" t="s">
        <v>4056</v>
      </c>
    </row>
    <row r="587" spans="1:18" x14ac:dyDescent="0.25">
      <c r="A587" s="14" t="s">
        <v>3974</v>
      </c>
      <c r="B587" s="14" t="s">
        <v>4057</v>
      </c>
      <c r="C587" t="s">
        <v>1368</v>
      </c>
      <c r="D587" t="s">
        <v>1625</v>
      </c>
      <c r="E587" t="s">
        <v>2</v>
      </c>
      <c r="F587" t="s">
        <v>1745</v>
      </c>
      <c r="G587" t="s">
        <v>1746</v>
      </c>
      <c r="H587" t="s">
        <v>1747</v>
      </c>
      <c r="I587" t="s">
        <v>1748</v>
      </c>
      <c r="M587" t="s">
        <v>1184</v>
      </c>
      <c r="N587" t="s">
        <v>3386</v>
      </c>
      <c r="O587" t="s">
        <v>1186</v>
      </c>
      <c r="P587" t="s">
        <v>1749</v>
      </c>
      <c r="Q587" t="s">
        <v>3153</v>
      </c>
      <c r="R587" t="s">
        <v>3384</v>
      </c>
    </row>
    <row r="588" spans="1:18" x14ac:dyDescent="0.25">
      <c r="A588" s="14" t="s">
        <v>3974</v>
      </c>
      <c r="B588" s="14" t="s">
        <v>4058</v>
      </c>
      <c r="C588" t="s">
        <v>1333</v>
      </c>
      <c r="D588" t="s">
        <v>1838</v>
      </c>
      <c r="E588" t="s">
        <v>2</v>
      </c>
      <c r="F588" t="s">
        <v>1880</v>
      </c>
      <c r="G588" t="s">
        <v>1880</v>
      </c>
      <c r="H588" t="s">
        <v>1881</v>
      </c>
      <c r="I588" t="s">
        <v>1882</v>
      </c>
      <c r="M588" t="s">
        <v>1184</v>
      </c>
      <c r="N588" t="s">
        <v>4059</v>
      </c>
      <c r="O588" t="s">
        <v>1186</v>
      </c>
      <c r="P588" t="s">
        <v>4060</v>
      </c>
      <c r="Q588" t="s">
        <v>1942</v>
      </c>
      <c r="R588" t="s">
        <v>4061</v>
      </c>
    </row>
    <row r="589" spans="1:18" x14ac:dyDescent="0.25">
      <c r="A589" s="14" t="s">
        <v>3974</v>
      </c>
      <c r="B589" s="14" t="s">
        <v>4062</v>
      </c>
      <c r="C589" t="s">
        <v>1601</v>
      </c>
      <c r="D589" t="s">
        <v>1830</v>
      </c>
      <c r="E589" t="s">
        <v>2</v>
      </c>
      <c r="F589" t="s">
        <v>1857</v>
      </c>
      <c r="G589" t="s">
        <v>1858</v>
      </c>
      <c r="H589" t="s">
        <v>1859</v>
      </c>
      <c r="I589" t="s">
        <v>3846</v>
      </c>
      <c r="M589" t="s">
        <v>1184</v>
      </c>
      <c r="N589" t="s">
        <v>4063</v>
      </c>
      <c r="O589" t="s">
        <v>1186</v>
      </c>
      <c r="P589" t="s">
        <v>4064</v>
      </c>
      <c r="Q589" t="s">
        <v>2898</v>
      </c>
      <c r="R589" t="s">
        <v>4065</v>
      </c>
    </row>
    <row r="590" spans="1:18" x14ac:dyDescent="0.25">
      <c r="A590" s="14" t="s">
        <v>3974</v>
      </c>
      <c r="B590" s="14" t="s">
        <v>4066</v>
      </c>
      <c r="C590" t="s">
        <v>1296</v>
      </c>
      <c r="D590" t="s">
        <v>2301</v>
      </c>
      <c r="E590" t="s">
        <v>2</v>
      </c>
      <c r="F590" t="s">
        <v>3851</v>
      </c>
      <c r="G590" t="s">
        <v>2546</v>
      </c>
      <c r="H590" t="s">
        <v>3852</v>
      </c>
      <c r="I590" t="s">
        <v>3853</v>
      </c>
      <c r="M590" t="s">
        <v>1184</v>
      </c>
      <c r="N590" t="s">
        <v>3452</v>
      </c>
      <c r="O590" t="s">
        <v>1186</v>
      </c>
      <c r="P590" t="s">
        <v>2612</v>
      </c>
      <c r="Q590" t="s">
        <v>3040</v>
      </c>
      <c r="R590" t="s">
        <v>4067</v>
      </c>
    </row>
    <row r="591" spans="1:18" x14ac:dyDescent="0.25">
      <c r="A591" s="14" t="s">
        <v>3974</v>
      </c>
      <c r="B591" s="14" t="s">
        <v>4068</v>
      </c>
      <c r="C591" t="s">
        <v>1296</v>
      </c>
      <c r="D591" t="s">
        <v>1838</v>
      </c>
      <c r="E591" t="s">
        <v>1204</v>
      </c>
      <c r="F591" t="s">
        <v>1661</v>
      </c>
      <c r="G591" t="s">
        <v>1724</v>
      </c>
      <c r="H591" t="s">
        <v>1725</v>
      </c>
      <c r="I591" t="s">
        <v>3856</v>
      </c>
      <c r="M591" t="s">
        <v>1184</v>
      </c>
      <c r="N591" t="s">
        <v>4069</v>
      </c>
      <c r="O591" t="s">
        <v>1186</v>
      </c>
      <c r="P591" t="s">
        <v>3026</v>
      </c>
      <c r="Q591" t="s">
        <v>3055</v>
      </c>
      <c r="R591" t="s">
        <v>4070</v>
      </c>
    </row>
    <row r="592" spans="1:18" x14ac:dyDescent="0.25">
      <c r="A592" s="14" t="s">
        <v>3974</v>
      </c>
      <c r="B592" s="14" t="s">
        <v>4071</v>
      </c>
      <c r="C592" t="s">
        <v>1361</v>
      </c>
      <c r="D592" t="s">
        <v>1635</v>
      </c>
      <c r="E592" t="s">
        <v>1204</v>
      </c>
      <c r="F592" t="s">
        <v>1705</v>
      </c>
      <c r="G592" t="s">
        <v>1706</v>
      </c>
      <c r="H592" t="s">
        <v>1707</v>
      </c>
      <c r="I592" t="s">
        <v>1708</v>
      </c>
      <c r="M592" t="s">
        <v>1184</v>
      </c>
      <c r="N592" t="s">
        <v>4072</v>
      </c>
      <c r="O592" t="s">
        <v>1186</v>
      </c>
      <c r="P592" t="s">
        <v>1700</v>
      </c>
      <c r="Q592" t="s">
        <v>3135</v>
      </c>
      <c r="R592" t="s">
        <v>4073</v>
      </c>
    </row>
    <row r="593" spans="1:18" x14ac:dyDescent="0.25">
      <c r="A593" s="14" t="s">
        <v>3974</v>
      </c>
      <c r="B593" s="14" t="s">
        <v>4074</v>
      </c>
      <c r="C593" t="s">
        <v>1772</v>
      </c>
      <c r="D593" t="s">
        <v>1773</v>
      </c>
      <c r="E593" t="s">
        <v>2</v>
      </c>
      <c r="F593" t="s">
        <v>1679</v>
      </c>
      <c r="G593" t="s">
        <v>1680</v>
      </c>
      <c r="H593" t="s">
        <v>1681</v>
      </c>
      <c r="I593" t="s">
        <v>1776</v>
      </c>
      <c r="M593" t="s">
        <v>1184</v>
      </c>
      <c r="N593" t="s">
        <v>4075</v>
      </c>
      <c r="O593" t="s">
        <v>1186</v>
      </c>
      <c r="P593" t="s">
        <v>1777</v>
      </c>
      <c r="Q593" t="s">
        <v>3864</v>
      </c>
      <c r="R593" t="s">
        <v>3363</v>
      </c>
    </row>
    <row r="594" spans="1:18" x14ac:dyDescent="0.25">
      <c r="A594" s="14" t="s">
        <v>3974</v>
      </c>
      <c r="B594" s="14" t="s">
        <v>4076</v>
      </c>
      <c r="C594" t="s">
        <v>4077</v>
      </c>
      <c r="D594" t="s">
        <v>1625</v>
      </c>
      <c r="E594" t="s">
        <v>2</v>
      </c>
      <c r="F594" t="s">
        <v>1730</v>
      </c>
      <c r="G594" t="s">
        <v>1731</v>
      </c>
      <c r="H594" t="s">
        <v>1732</v>
      </c>
      <c r="I594" t="s">
        <v>1733</v>
      </c>
      <c r="M594" t="s">
        <v>1184</v>
      </c>
      <c r="N594" t="s">
        <v>4078</v>
      </c>
      <c r="O594" t="s">
        <v>1186</v>
      </c>
      <c r="P594" t="s">
        <v>1372</v>
      </c>
      <c r="Q594" t="s">
        <v>3146</v>
      </c>
      <c r="R594" t="s">
        <v>4079</v>
      </c>
    </row>
    <row r="595" spans="1:18" x14ac:dyDescent="0.25">
      <c r="A595" s="14" t="s">
        <v>3974</v>
      </c>
      <c r="B595" s="14" t="s">
        <v>4080</v>
      </c>
      <c r="C595" t="s">
        <v>1601</v>
      </c>
      <c r="D595" t="s">
        <v>1838</v>
      </c>
      <c r="E595" t="s">
        <v>2</v>
      </c>
      <c r="F595" t="s">
        <v>1866</v>
      </c>
      <c r="G595" t="s">
        <v>1866</v>
      </c>
      <c r="H595" t="s">
        <v>1867</v>
      </c>
      <c r="I595" t="s">
        <v>1868</v>
      </c>
      <c r="M595" t="s">
        <v>1184</v>
      </c>
      <c r="N595" t="s">
        <v>4081</v>
      </c>
      <c r="O595" t="s">
        <v>1186</v>
      </c>
      <c r="P595" t="s">
        <v>4082</v>
      </c>
      <c r="Q595" t="s">
        <v>2902</v>
      </c>
      <c r="R595" t="s">
        <v>3231</v>
      </c>
    </row>
    <row r="596" spans="1:18" x14ac:dyDescent="0.25">
      <c r="A596" s="14" t="s">
        <v>3974</v>
      </c>
      <c r="B596" s="14" t="s">
        <v>4083</v>
      </c>
      <c r="C596" t="s">
        <v>1310</v>
      </c>
      <c r="D596" t="s">
        <v>1625</v>
      </c>
      <c r="E596" t="s">
        <v>2</v>
      </c>
      <c r="F596" t="s">
        <v>1626</v>
      </c>
      <c r="G596" t="s">
        <v>1627</v>
      </c>
      <c r="H596" t="s">
        <v>1628</v>
      </c>
      <c r="I596" t="s">
        <v>1629</v>
      </c>
      <c r="M596" t="s">
        <v>1184</v>
      </c>
      <c r="N596" t="s">
        <v>2002</v>
      </c>
      <c r="O596" t="s">
        <v>1186</v>
      </c>
      <c r="P596" t="s">
        <v>4084</v>
      </c>
      <c r="Q596" t="s">
        <v>3104</v>
      </c>
      <c r="R596" t="s">
        <v>3341</v>
      </c>
    </row>
    <row r="597" spans="1:18" x14ac:dyDescent="0.25">
      <c r="A597" s="14" t="s">
        <v>3974</v>
      </c>
      <c r="B597" s="14" t="s">
        <v>4085</v>
      </c>
      <c r="C597" t="s">
        <v>1552</v>
      </c>
      <c r="D597" t="s">
        <v>1830</v>
      </c>
      <c r="E597" t="s">
        <v>2</v>
      </c>
      <c r="F597" t="s">
        <v>1848</v>
      </c>
      <c r="G597" t="s">
        <v>1849</v>
      </c>
      <c r="H597" t="s">
        <v>1850</v>
      </c>
      <c r="I597" t="s">
        <v>3873</v>
      </c>
      <c r="M597" t="s">
        <v>1184</v>
      </c>
      <c r="N597" t="s">
        <v>1874</v>
      </c>
      <c r="O597" t="s">
        <v>1186</v>
      </c>
      <c r="P597" t="s">
        <v>4086</v>
      </c>
      <c r="Q597" t="s">
        <v>2881</v>
      </c>
      <c r="R597" t="s">
        <v>3220</v>
      </c>
    </row>
    <row r="598" spans="1:18" x14ac:dyDescent="0.25">
      <c r="A598" s="14" t="s">
        <v>3974</v>
      </c>
      <c r="B598" s="14" t="s">
        <v>4087</v>
      </c>
      <c r="C598" t="s">
        <v>1401</v>
      </c>
      <c r="D598" t="s">
        <v>2207</v>
      </c>
      <c r="E598" t="s">
        <v>2</v>
      </c>
      <c r="F598" t="s">
        <v>2431</v>
      </c>
      <c r="G598" t="s">
        <v>2942</v>
      </c>
      <c r="H598" t="s">
        <v>2943</v>
      </c>
      <c r="I598" t="s">
        <v>2944</v>
      </c>
      <c r="M598" t="s">
        <v>1184</v>
      </c>
      <c r="N598" t="s">
        <v>4088</v>
      </c>
      <c r="O598" t="s">
        <v>1186</v>
      </c>
      <c r="P598" t="s">
        <v>4089</v>
      </c>
      <c r="Q598" t="s">
        <v>2946</v>
      </c>
      <c r="R598" t="s">
        <v>3265</v>
      </c>
    </row>
    <row r="599" spans="1:18" x14ac:dyDescent="0.25">
      <c r="A599" s="14" t="s">
        <v>3974</v>
      </c>
      <c r="B599" s="14" t="s">
        <v>4090</v>
      </c>
      <c r="C599" t="s">
        <v>4077</v>
      </c>
      <c r="D599" t="s">
        <v>1635</v>
      </c>
      <c r="E599" t="s">
        <v>1204</v>
      </c>
      <c r="F599" t="s">
        <v>1218</v>
      </c>
      <c r="G599" t="s">
        <v>1737</v>
      </c>
      <c r="H599" t="s">
        <v>1738</v>
      </c>
      <c r="I599" t="s">
        <v>1739</v>
      </c>
      <c r="M599" t="s">
        <v>1184</v>
      </c>
      <c r="N599" t="s">
        <v>3154</v>
      </c>
      <c r="O599" t="s">
        <v>1186</v>
      </c>
      <c r="P599" t="s">
        <v>4091</v>
      </c>
      <c r="Q599" t="s">
        <v>3150</v>
      </c>
      <c r="R599" t="s">
        <v>4092</v>
      </c>
    </row>
    <row r="600" spans="1:18" x14ac:dyDescent="0.25">
      <c r="A600" s="14" t="s">
        <v>3974</v>
      </c>
      <c r="B600" s="14" t="s">
        <v>4093</v>
      </c>
      <c r="C600" t="s">
        <v>1408</v>
      </c>
      <c r="D600" t="s">
        <v>1830</v>
      </c>
      <c r="E600" t="s">
        <v>2</v>
      </c>
      <c r="F600" t="s">
        <v>1831</v>
      </c>
      <c r="G600" t="s">
        <v>1832</v>
      </c>
      <c r="H600" t="s">
        <v>1833</v>
      </c>
      <c r="I600" t="s">
        <v>1240</v>
      </c>
      <c r="M600" t="s">
        <v>1184</v>
      </c>
      <c r="N600" t="s">
        <v>2901</v>
      </c>
      <c r="O600" t="s">
        <v>1186</v>
      </c>
      <c r="P600" t="s">
        <v>4094</v>
      </c>
      <c r="Q600" t="s">
        <v>2875</v>
      </c>
      <c r="R600" t="s">
        <v>3216</v>
      </c>
    </row>
    <row r="601" spans="1:18" x14ac:dyDescent="0.25">
      <c r="A601" s="14" t="s">
        <v>3974</v>
      </c>
      <c r="B601" s="14" t="s">
        <v>4095</v>
      </c>
      <c r="C601" t="s">
        <v>3274</v>
      </c>
      <c r="D601" t="s">
        <v>2207</v>
      </c>
      <c r="E601" t="s">
        <v>2</v>
      </c>
      <c r="F601" t="s">
        <v>2954</v>
      </c>
      <c r="G601" t="s">
        <v>1866</v>
      </c>
      <c r="H601" t="s">
        <v>1867</v>
      </c>
      <c r="I601" t="s">
        <v>1915</v>
      </c>
      <c r="M601" t="s">
        <v>1184</v>
      </c>
      <c r="N601" t="s">
        <v>3283</v>
      </c>
      <c r="O601" t="s">
        <v>1186</v>
      </c>
      <c r="P601" t="s">
        <v>1811</v>
      </c>
      <c r="Q601" t="s">
        <v>3275</v>
      </c>
      <c r="R601" t="s">
        <v>3231</v>
      </c>
    </row>
    <row r="602" spans="1:18" x14ac:dyDescent="0.25">
      <c r="A602" s="14" t="s">
        <v>3974</v>
      </c>
      <c r="B602" s="14" t="s">
        <v>4096</v>
      </c>
      <c r="C602" t="s">
        <v>1512</v>
      </c>
      <c r="D602" t="s">
        <v>1635</v>
      </c>
      <c r="E602" t="s">
        <v>1204</v>
      </c>
      <c r="F602" t="s">
        <v>1687</v>
      </c>
      <c r="G602" t="s">
        <v>1688</v>
      </c>
      <c r="H602" t="s">
        <v>1689</v>
      </c>
      <c r="I602" t="s">
        <v>1690</v>
      </c>
      <c r="M602" t="s">
        <v>1184</v>
      </c>
      <c r="N602" t="s">
        <v>2319</v>
      </c>
      <c r="O602" t="s">
        <v>1186</v>
      </c>
      <c r="P602" t="s">
        <v>2272</v>
      </c>
      <c r="Q602" t="s">
        <v>3127</v>
      </c>
      <c r="R602" t="s">
        <v>4097</v>
      </c>
    </row>
    <row r="603" spans="1:18" x14ac:dyDescent="0.25">
      <c r="A603" s="14" t="s">
        <v>3974</v>
      </c>
      <c r="B603" s="14" t="s">
        <v>4098</v>
      </c>
      <c r="C603" t="s">
        <v>1340</v>
      </c>
      <c r="D603" t="s">
        <v>1635</v>
      </c>
      <c r="E603" t="s">
        <v>1204</v>
      </c>
      <c r="F603" t="s">
        <v>1661</v>
      </c>
      <c r="G603" t="s">
        <v>1724</v>
      </c>
      <c r="H603" t="s">
        <v>1725</v>
      </c>
      <c r="I603" t="s">
        <v>1726</v>
      </c>
      <c r="M603" t="s">
        <v>1184</v>
      </c>
      <c r="N603" t="s">
        <v>2335</v>
      </c>
      <c r="O603" t="s">
        <v>1186</v>
      </c>
      <c r="P603" t="s">
        <v>1719</v>
      </c>
      <c r="Q603" t="s">
        <v>3143</v>
      </c>
      <c r="R603" t="s">
        <v>4070</v>
      </c>
    </row>
    <row r="604" spans="1:18" x14ac:dyDescent="0.25">
      <c r="A604" s="14" t="s">
        <v>3974</v>
      </c>
      <c r="B604" s="14" t="s">
        <v>4099</v>
      </c>
      <c r="C604" t="s">
        <v>1333</v>
      </c>
      <c r="D604" t="s">
        <v>2499</v>
      </c>
      <c r="E604" t="s">
        <v>2</v>
      </c>
      <c r="F604" t="s">
        <v>2597</v>
      </c>
      <c r="G604" t="s">
        <v>1806</v>
      </c>
      <c r="H604" t="s">
        <v>3892</v>
      </c>
      <c r="I604" t="s">
        <v>3893</v>
      </c>
      <c r="M604" t="s">
        <v>1184</v>
      </c>
      <c r="N604" t="s">
        <v>4100</v>
      </c>
      <c r="O604" t="s">
        <v>1186</v>
      </c>
      <c r="P604" t="s">
        <v>4101</v>
      </c>
      <c r="Q604" t="s">
        <v>3896</v>
      </c>
      <c r="R604" t="s">
        <v>4102</v>
      </c>
    </row>
    <row r="605" spans="1:18" x14ac:dyDescent="0.25">
      <c r="A605" s="14" t="s">
        <v>3974</v>
      </c>
      <c r="B605" s="14" t="s">
        <v>4103</v>
      </c>
      <c r="C605" t="s">
        <v>37</v>
      </c>
      <c r="D605" t="s">
        <v>1625</v>
      </c>
      <c r="E605" t="s">
        <v>2</v>
      </c>
      <c r="F605" t="s">
        <v>1763</v>
      </c>
      <c r="G605" t="s">
        <v>2036</v>
      </c>
      <c r="H605" t="s">
        <v>2037</v>
      </c>
      <c r="I605" t="s">
        <v>2038</v>
      </c>
      <c r="M605" t="s">
        <v>1184</v>
      </c>
      <c r="N605" t="s">
        <v>3782</v>
      </c>
      <c r="O605" t="s">
        <v>1186</v>
      </c>
      <c r="P605" t="s">
        <v>4104</v>
      </c>
      <c r="Q605" t="s">
        <v>3081</v>
      </c>
      <c r="R605" t="s">
        <v>3334</v>
      </c>
    </row>
    <row r="606" spans="1:18" x14ac:dyDescent="0.25">
      <c r="A606" s="14" t="s">
        <v>3974</v>
      </c>
      <c r="B606" s="14" t="s">
        <v>4105</v>
      </c>
      <c r="C606" t="s">
        <v>1368</v>
      </c>
      <c r="D606" t="s">
        <v>2301</v>
      </c>
      <c r="E606" t="s">
        <v>2</v>
      </c>
      <c r="F606" t="s">
        <v>3902</v>
      </c>
      <c r="G606" t="s">
        <v>3343</v>
      </c>
      <c r="H606" t="s">
        <v>3903</v>
      </c>
      <c r="I606" t="s">
        <v>3904</v>
      </c>
      <c r="M606" t="s">
        <v>1184</v>
      </c>
      <c r="N606" t="s">
        <v>4106</v>
      </c>
      <c r="O606" t="s">
        <v>1186</v>
      </c>
      <c r="P606" t="s">
        <v>4107</v>
      </c>
      <c r="Q606" t="s">
        <v>3153</v>
      </c>
      <c r="R606" t="s">
        <v>4108</v>
      </c>
    </row>
    <row r="607" spans="1:18" x14ac:dyDescent="0.25">
      <c r="A607" s="14" t="s">
        <v>3974</v>
      </c>
      <c r="B607" s="14" t="s">
        <v>4109</v>
      </c>
      <c r="C607" t="s">
        <v>37</v>
      </c>
      <c r="D607" t="s">
        <v>2207</v>
      </c>
      <c r="E607" t="s">
        <v>2</v>
      </c>
      <c r="F607" t="s">
        <v>2704</v>
      </c>
      <c r="G607" t="s">
        <v>2001</v>
      </c>
      <c r="H607" t="s">
        <v>2044</v>
      </c>
      <c r="I607" t="s">
        <v>2045</v>
      </c>
      <c r="M607" t="s">
        <v>1184</v>
      </c>
      <c r="N607" t="s">
        <v>1313</v>
      </c>
      <c r="O607" t="s">
        <v>1186</v>
      </c>
      <c r="P607" t="s">
        <v>2053</v>
      </c>
      <c r="Q607" t="s">
        <v>3085</v>
      </c>
      <c r="R607" t="s">
        <v>3337</v>
      </c>
    </row>
    <row r="608" spans="1:18" x14ac:dyDescent="0.25">
      <c r="A608" s="14" t="s">
        <v>3974</v>
      </c>
      <c r="B608" s="14" t="s">
        <v>4110</v>
      </c>
      <c r="C608" t="s">
        <v>1519</v>
      </c>
      <c r="D608" t="s">
        <v>1838</v>
      </c>
      <c r="E608" t="s">
        <v>1204</v>
      </c>
      <c r="F608" t="s">
        <v>1979</v>
      </c>
      <c r="G608" t="s">
        <v>1980</v>
      </c>
      <c r="H608" t="s">
        <v>1981</v>
      </c>
      <c r="I608" t="s">
        <v>1982</v>
      </c>
      <c r="M608" t="s">
        <v>1184</v>
      </c>
      <c r="N608" t="s">
        <v>4111</v>
      </c>
      <c r="O608" t="s">
        <v>1186</v>
      </c>
      <c r="P608" t="s">
        <v>3067</v>
      </c>
      <c r="Q608" t="s">
        <v>3032</v>
      </c>
      <c r="R608" t="s">
        <v>4112</v>
      </c>
    </row>
    <row r="609" spans="1:18" x14ac:dyDescent="0.25">
      <c r="A609" s="14" t="s">
        <v>3974</v>
      </c>
      <c r="B609" s="14" t="s">
        <v>4113</v>
      </c>
      <c r="C609" t="s">
        <v>3914</v>
      </c>
      <c r="D609" t="s">
        <v>1781</v>
      </c>
      <c r="E609" t="s">
        <v>1204</v>
      </c>
      <c r="F609" t="s">
        <v>1782</v>
      </c>
      <c r="G609" t="s">
        <v>1783</v>
      </c>
      <c r="H609" t="s">
        <v>1784</v>
      </c>
      <c r="I609" t="s">
        <v>3915</v>
      </c>
      <c r="M609" t="s">
        <v>1184</v>
      </c>
      <c r="N609" t="s">
        <v>2356</v>
      </c>
      <c r="O609" t="s">
        <v>1186</v>
      </c>
      <c r="P609" t="s">
        <v>2187</v>
      </c>
      <c r="Q609" t="s">
        <v>3918</v>
      </c>
      <c r="R609" t="s">
        <v>4114</v>
      </c>
    </row>
    <row r="610" spans="1:18" x14ac:dyDescent="0.25">
      <c r="A610" s="14" t="s">
        <v>3974</v>
      </c>
      <c r="B610" s="14" t="s">
        <v>4115</v>
      </c>
      <c r="C610" t="s">
        <v>1526</v>
      </c>
      <c r="D610" t="s">
        <v>2207</v>
      </c>
      <c r="E610" t="s">
        <v>2</v>
      </c>
      <c r="F610" t="s">
        <v>1661</v>
      </c>
      <c r="G610" t="s">
        <v>1662</v>
      </c>
      <c r="H610" t="s">
        <v>1663</v>
      </c>
      <c r="I610" t="s">
        <v>2981</v>
      </c>
      <c r="M610" t="s">
        <v>1184</v>
      </c>
      <c r="N610" t="s">
        <v>4116</v>
      </c>
      <c r="O610" t="s">
        <v>1186</v>
      </c>
      <c r="P610" t="s">
        <v>1319</v>
      </c>
      <c r="Q610" t="s">
        <v>2984</v>
      </c>
      <c r="R610" t="s">
        <v>3288</v>
      </c>
    </row>
    <row r="611" spans="1:18" x14ac:dyDescent="0.25">
      <c r="A611" s="14" t="s">
        <v>3974</v>
      </c>
      <c r="B611" s="14" t="s">
        <v>4117</v>
      </c>
      <c r="C611" t="s">
        <v>1354</v>
      </c>
      <c r="D611" t="s">
        <v>1625</v>
      </c>
      <c r="E611" t="s">
        <v>2</v>
      </c>
      <c r="F611" t="s">
        <v>2022</v>
      </c>
      <c r="G611" t="s">
        <v>1839</v>
      </c>
      <c r="H611" t="s">
        <v>1840</v>
      </c>
      <c r="I611" t="s">
        <v>2023</v>
      </c>
      <c r="M611" t="s">
        <v>1184</v>
      </c>
      <c r="N611" t="s">
        <v>2199</v>
      </c>
      <c r="O611" t="s">
        <v>1186</v>
      </c>
      <c r="P611" t="s">
        <v>1946</v>
      </c>
      <c r="Q611" t="s">
        <v>3072</v>
      </c>
      <c r="R611" t="s">
        <v>4053</v>
      </c>
    </row>
    <row r="612" spans="1:18" x14ac:dyDescent="0.25">
      <c r="A612" s="14" t="s">
        <v>3974</v>
      </c>
      <c r="B612" s="14" t="s">
        <v>4118</v>
      </c>
      <c r="C612" t="s">
        <v>1401</v>
      </c>
      <c r="D612" t="s">
        <v>2533</v>
      </c>
      <c r="E612" t="s">
        <v>2</v>
      </c>
      <c r="F612" t="s">
        <v>2610</v>
      </c>
      <c r="G612" t="s">
        <v>3925</v>
      </c>
      <c r="H612" t="s">
        <v>3926</v>
      </c>
      <c r="I612" t="s">
        <v>3927</v>
      </c>
      <c r="M612" t="s">
        <v>1184</v>
      </c>
      <c r="N612" t="s">
        <v>4119</v>
      </c>
      <c r="O612" t="s">
        <v>1186</v>
      </c>
      <c r="P612" t="s">
        <v>1908</v>
      </c>
      <c r="Q612" t="s">
        <v>3930</v>
      </c>
      <c r="R612" t="s">
        <v>4120</v>
      </c>
    </row>
    <row r="613" spans="1:18" x14ac:dyDescent="0.25">
      <c r="A613" s="14" t="s">
        <v>3974</v>
      </c>
      <c r="B613" s="14" t="s">
        <v>4121</v>
      </c>
      <c r="C613" t="s">
        <v>1526</v>
      </c>
      <c r="D613" t="s">
        <v>1838</v>
      </c>
      <c r="E613" t="s">
        <v>2</v>
      </c>
      <c r="F613" t="s">
        <v>1763</v>
      </c>
      <c r="G613" t="s">
        <v>1763</v>
      </c>
      <c r="H613" t="s">
        <v>1959</v>
      </c>
      <c r="I613" t="s">
        <v>1954</v>
      </c>
      <c r="M613" t="s">
        <v>1184</v>
      </c>
      <c r="N613" t="s">
        <v>4122</v>
      </c>
      <c r="O613" t="s">
        <v>1186</v>
      </c>
      <c r="P613" t="s">
        <v>4123</v>
      </c>
      <c r="Q613" t="s">
        <v>2990</v>
      </c>
      <c r="R613" t="s">
        <v>4124</v>
      </c>
    </row>
    <row r="614" spans="1:18" x14ac:dyDescent="0.25">
      <c r="A614" s="14" t="s">
        <v>3974</v>
      </c>
      <c r="B614" s="14" t="s">
        <v>4125</v>
      </c>
      <c r="C614" t="s">
        <v>1310</v>
      </c>
      <c r="D614" t="s">
        <v>2301</v>
      </c>
      <c r="E614" t="s">
        <v>2</v>
      </c>
      <c r="F614" t="s">
        <v>3097</v>
      </c>
      <c r="G614" t="s">
        <v>1498</v>
      </c>
      <c r="H614" t="s">
        <v>3098</v>
      </c>
      <c r="I614" t="s">
        <v>3099</v>
      </c>
      <c r="M614" t="s">
        <v>1184</v>
      </c>
      <c r="N614" t="s">
        <v>1670</v>
      </c>
      <c r="O614" t="s">
        <v>1186</v>
      </c>
      <c r="P614" t="s">
        <v>1357</v>
      </c>
      <c r="Q614" t="s">
        <v>3100</v>
      </c>
      <c r="R614" t="s">
        <v>4126</v>
      </c>
    </row>
    <row r="615" spans="1:18" x14ac:dyDescent="0.25">
      <c r="A615" s="14" t="s">
        <v>3974</v>
      </c>
      <c r="B615" s="14" t="s">
        <v>4127</v>
      </c>
      <c r="C615" t="s">
        <v>3274</v>
      </c>
      <c r="D615" t="s">
        <v>1830</v>
      </c>
      <c r="E615" t="s">
        <v>2</v>
      </c>
      <c r="F615" t="s">
        <v>1922</v>
      </c>
      <c r="G615" t="s">
        <v>1923</v>
      </c>
      <c r="H615" t="s">
        <v>1924</v>
      </c>
      <c r="I615" t="s">
        <v>1925</v>
      </c>
      <c r="M615" t="s">
        <v>1184</v>
      </c>
      <c r="N615" t="s">
        <v>4128</v>
      </c>
      <c r="O615" t="s">
        <v>1186</v>
      </c>
      <c r="P615" t="s">
        <v>4129</v>
      </c>
      <c r="Q615" t="s">
        <v>2960</v>
      </c>
      <c r="R615" t="s">
        <v>4130</v>
      </c>
    </row>
    <row r="616" spans="1:18" x14ac:dyDescent="0.25">
      <c r="A616" s="14" t="s">
        <v>3974</v>
      </c>
      <c r="B616" s="14" t="s">
        <v>4131</v>
      </c>
      <c r="C616" t="s">
        <v>1519</v>
      </c>
      <c r="D616" t="s">
        <v>1830</v>
      </c>
      <c r="E616" t="s">
        <v>2</v>
      </c>
      <c r="F616" t="s">
        <v>1972</v>
      </c>
      <c r="G616" t="s">
        <v>1973</v>
      </c>
      <c r="H616" t="s">
        <v>1974</v>
      </c>
      <c r="I616" t="s">
        <v>1975</v>
      </c>
      <c r="M616" t="s">
        <v>1184</v>
      </c>
      <c r="N616" t="s">
        <v>4132</v>
      </c>
      <c r="O616" t="s">
        <v>1186</v>
      </c>
      <c r="P616" t="s">
        <v>4133</v>
      </c>
      <c r="Q616" t="s">
        <v>3028</v>
      </c>
      <c r="R616" t="s">
        <v>4134</v>
      </c>
    </row>
    <row r="617" spans="1:18" x14ac:dyDescent="0.25">
      <c r="A617" s="14" t="s">
        <v>3974</v>
      </c>
      <c r="B617" s="14" t="s">
        <v>4135</v>
      </c>
      <c r="C617" t="s">
        <v>1519</v>
      </c>
      <c r="D617" t="s">
        <v>2207</v>
      </c>
      <c r="E617" t="s">
        <v>2</v>
      </c>
      <c r="F617" t="s">
        <v>3021</v>
      </c>
      <c r="G617" t="s">
        <v>1880</v>
      </c>
      <c r="H617" t="s">
        <v>1881</v>
      </c>
      <c r="I617" t="s">
        <v>3022</v>
      </c>
      <c r="M617" t="s">
        <v>1184</v>
      </c>
      <c r="N617" t="s">
        <v>4136</v>
      </c>
      <c r="O617" t="s">
        <v>1186</v>
      </c>
      <c r="P617" t="s">
        <v>4137</v>
      </c>
      <c r="Q617" t="s">
        <v>3024</v>
      </c>
      <c r="R617" t="s">
        <v>4061</v>
      </c>
    </row>
    <row r="618" spans="1:18" x14ac:dyDescent="0.25">
      <c r="A618" s="14" t="s">
        <v>3974</v>
      </c>
      <c r="B618" s="14" t="s">
        <v>4138</v>
      </c>
      <c r="C618" t="s">
        <v>1375</v>
      </c>
      <c r="D618" t="s">
        <v>2499</v>
      </c>
      <c r="E618" t="s">
        <v>2</v>
      </c>
      <c r="F618" t="s">
        <v>1979</v>
      </c>
      <c r="G618" t="s">
        <v>3942</v>
      </c>
      <c r="H618" t="s">
        <v>3943</v>
      </c>
      <c r="I618" t="s">
        <v>4139</v>
      </c>
      <c r="M618" t="s">
        <v>1184</v>
      </c>
      <c r="N618" t="s">
        <v>3825</v>
      </c>
      <c r="O618" t="s">
        <v>1186</v>
      </c>
      <c r="P618" t="s">
        <v>3826</v>
      </c>
      <c r="Q618" t="s">
        <v>3946</v>
      </c>
      <c r="R618" t="s">
        <v>4140</v>
      </c>
    </row>
    <row r="619" spans="1:18" x14ac:dyDescent="0.25">
      <c r="A619" s="14" t="s">
        <v>3974</v>
      </c>
      <c r="B619" s="14" t="s">
        <v>4141</v>
      </c>
      <c r="C619" t="s">
        <v>3274</v>
      </c>
      <c r="D619" t="s">
        <v>1838</v>
      </c>
      <c r="E619" t="s">
        <v>1204</v>
      </c>
      <c r="F619" t="s">
        <v>1931</v>
      </c>
      <c r="G619" t="s">
        <v>1932</v>
      </c>
      <c r="H619" t="s">
        <v>1933</v>
      </c>
      <c r="I619" t="s">
        <v>1934</v>
      </c>
      <c r="M619" t="s">
        <v>1184</v>
      </c>
      <c r="N619" t="s">
        <v>4142</v>
      </c>
      <c r="O619" t="s">
        <v>1186</v>
      </c>
      <c r="P619" t="s">
        <v>4143</v>
      </c>
      <c r="Q619" t="s">
        <v>2964</v>
      </c>
      <c r="R619" t="s">
        <v>3281</v>
      </c>
    </row>
    <row r="620" spans="1:18" x14ac:dyDescent="0.25">
      <c r="A620" s="14" t="s">
        <v>3974</v>
      </c>
      <c r="B620" s="14" t="s">
        <v>4144</v>
      </c>
      <c r="C620" t="s">
        <v>1296</v>
      </c>
      <c r="D620" t="s">
        <v>1625</v>
      </c>
      <c r="E620" t="s">
        <v>2</v>
      </c>
      <c r="F620" t="s">
        <v>2001</v>
      </c>
      <c r="G620" t="s">
        <v>2002</v>
      </c>
      <c r="H620" t="s">
        <v>2003</v>
      </c>
      <c r="I620" t="s">
        <v>2004</v>
      </c>
      <c r="M620" t="s">
        <v>1184</v>
      </c>
      <c r="N620" t="s">
        <v>1906</v>
      </c>
      <c r="O620" t="s">
        <v>1186</v>
      </c>
      <c r="P620" t="s">
        <v>4000</v>
      </c>
      <c r="Q620" t="s">
        <v>3066</v>
      </c>
      <c r="R620" t="s">
        <v>3320</v>
      </c>
    </row>
    <row r="621" spans="1:18" x14ac:dyDescent="0.25">
      <c r="A621" s="14" t="s">
        <v>3974</v>
      </c>
      <c r="B621" s="14" t="s">
        <v>4145</v>
      </c>
      <c r="C621" t="s">
        <v>3400</v>
      </c>
      <c r="D621" t="s">
        <v>1781</v>
      </c>
      <c r="E621" t="s">
        <v>1204</v>
      </c>
      <c r="F621" t="s">
        <v>1811</v>
      </c>
      <c r="G621" t="s">
        <v>1812</v>
      </c>
      <c r="H621" t="s">
        <v>1813</v>
      </c>
      <c r="I621" t="s">
        <v>1814</v>
      </c>
      <c r="M621" t="s">
        <v>1184</v>
      </c>
      <c r="N621" t="s">
        <v>4146</v>
      </c>
      <c r="O621" t="s">
        <v>1186</v>
      </c>
      <c r="P621" t="s">
        <v>4147</v>
      </c>
      <c r="Q621" t="s">
        <v>3172</v>
      </c>
      <c r="R621" t="s">
        <v>3403</v>
      </c>
    </row>
    <row r="622" spans="1:18" x14ac:dyDescent="0.25">
      <c r="A622" s="14" t="s">
        <v>3974</v>
      </c>
      <c r="B622" s="14" t="s">
        <v>4148</v>
      </c>
      <c r="C622" t="s">
        <v>37</v>
      </c>
      <c r="D622" t="s">
        <v>2317</v>
      </c>
      <c r="E622" t="s">
        <v>2</v>
      </c>
      <c r="F622" t="s">
        <v>2597</v>
      </c>
      <c r="G622" t="s">
        <v>3958</v>
      </c>
      <c r="H622" t="s">
        <v>3959</v>
      </c>
      <c r="I622" t="s">
        <v>3960</v>
      </c>
      <c r="M622" t="s">
        <v>1184</v>
      </c>
      <c r="N622" t="s">
        <v>3355</v>
      </c>
      <c r="O622" t="s">
        <v>1186</v>
      </c>
      <c r="P622" t="s">
        <v>4149</v>
      </c>
      <c r="Q622" t="s">
        <v>3085</v>
      </c>
      <c r="R622" t="s">
        <v>1633</v>
      </c>
    </row>
    <row r="623" spans="1:18" x14ac:dyDescent="0.25">
      <c r="A623" s="14" t="s">
        <v>3974</v>
      </c>
      <c r="B623" s="14" t="s">
        <v>4150</v>
      </c>
      <c r="C623" t="s">
        <v>3274</v>
      </c>
      <c r="D623" t="s">
        <v>1838</v>
      </c>
      <c r="E623" t="s">
        <v>2</v>
      </c>
      <c r="F623" t="s">
        <v>1931</v>
      </c>
      <c r="G623" t="s">
        <v>1931</v>
      </c>
      <c r="H623" t="s">
        <v>1933</v>
      </c>
      <c r="I623" t="s">
        <v>1934</v>
      </c>
      <c r="M623" t="s">
        <v>1184</v>
      </c>
      <c r="N623" t="s">
        <v>4151</v>
      </c>
      <c r="O623" t="s">
        <v>1186</v>
      </c>
      <c r="P623" t="s">
        <v>4152</v>
      </c>
      <c r="Q623" t="s">
        <v>2964</v>
      </c>
      <c r="R623" t="s">
        <v>4153</v>
      </c>
    </row>
    <row r="624" spans="1:18" x14ac:dyDescent="0.25">
      <c r="A624" s="14" t="s">
        <v>3974</v>
      </c>
      <c r="B624" s="14" t="s">
        <v>4154</v>
      </c>
      <c r="C624" t="s">
        <v>1601</v>
      </c>
      <c r="D624" t="s">
        <v>2533</v>
      </c>
      <c r="E624" t="s">
        <v>2</v>
      </c>
      <c r="F624" t="s">
        <v>3966</v>
      </c>
      <c r="G624" t="s">
        <v>3967</v>
      </c>
      <c r="H624" t="s">
        <v>3968</v>
      </c>
      <c r="I624" t="s">
        <v>3969</v>
      </c>
      <c r="M624" t="s">
        <v>1184</v>
      </c>
      <c r="N624" t="s">
        <v>2654</v>
      </c>
      <c r="O624" t="s">
        <v>1186</v>
      </c>
      <c r="P624" t="s">
        <v>4155</v>
      </c>
      <c r="Q624" t="s">
        <v>3972</v>
      </c>
      <c r="R624" t="s">
        <v>4156</v>
      </c>
    </row>
    <row r="625" spans="1:18" x14ac:dyDescent="0.25">
      <c r="A625" s="14" t="s">
        <v>4157</v>
      </c>
      <c r="B625" s="14" t="s">
        <v>4158</v>
      </c>
      <c r="C625" t="s">
        <v>4159</v>
      </c>
      <c r="D625" t="s">
        <v>2301</v>
      </c>
      <c r="E625" t="s">
        <v>2</v>
      </c>
      <c r="G625" t="s">
        <v>3411</v>
      </c>
      <c r="H625" t="s">
        <v>3412</v>
      </c>
      <c r="I625" t="s">
        <v>1748</v>
      </c>
      <c r="K625" t="s">
        <v>2</v>
      </c>
      <c r="L625" t="s">
        <v>7</v>
      </c>
      <c r="M625" t="s">
        <v>1184</v>
      </c>
      <c r="N625" t="s">
        <v>2715</v>
      </c>
      <c r="O625" t="s">
        <v>1186</v>
      </c>
      <c r="P625" t="s">
        <v>2716</v>
      </c>
      <c r="Q625" t="s">
        <v>4160</v>
      </c>
      <c r="R625" t="s">
        <v>4161</v>
      </c>
    </row>
    <row r="626" spans="1:18" x14ac:dyDescent="0.25">
      <c r="A626" s="14" t="s">
        <v>4157</v>
      </c>
      <c r="B626" s="14" t="s">
        <v>4162</v>
      </c>
      <c r="C626" t="s">
        <v>1495</v>
      </c>
      <c r="D626" t="s">
        <v>1838</v>
      </c>
      <c r="E626" t="s">
        <v>2</v>
      </c>
      <c r="G626" t="s">
        <v>3417</v>
      </c>
      <c r="H626" t="s">
        <v>3418</v>
      </c>
      <c r="I626" t="s">
        <v>3419</v>
      </c>
      <c r="K626" t="s">
        <v>10</v>
      </c>
      <c r="L626" t="s">
        <v>7</v>
      </c>
      <c r="M626" t="s">
        <v>1184</v>
      </c>
      <c r="N626" t="s">
        <v>4163</v>
      </c>
      <c r="O626" t="s">
        <v>1186</v>
      </c>
      <c r="P626" t="s">
        <v>3351</v>
      </c>
      <c r="Q626" t="s">
        <v>4164</v>
      </c>
      <c r="R626" t="s">
        <v>4165</v>
      </c>
    </row>
    <row r="627" spans="1:18" x14ac:dyDescent="0.25">
      <c r="A627" s="14" t="s">
        <v>4157</v>
      </c>
      <c r="B627" s="14" t="s">
        <v>4166</v>
      </c>
      <c r="C627" t="s">
        <v>1512</v>
      </c>
      <c r="D627" t="s">
        <v>3424</v>
      </c>
      <c r="E627" t="s">
        <v>2</v>
      </c>
      <c r="G627" t="s">
        <v>1680</v>
      </c>
      <c r="H627" t="s">
        <v>1681</v>
      </c>
      <c r="I627" t="s">
        <v>3425</v>
      </c>
      <c r="K627" t="s">
        <v>2</v>
      </c>
      <c r="L627" t="s">
        <v>7</v>
      </c>
      <c r="M627" t="s">
        <v>1184</v>
      </c>
      <c r="N627" t="s">
        <v>4167</v>
      </c>
      <c r="O627" t="s">
        <v>1186</v>
      </c>
      <c r="P627" t="s">
        <v>4168</v>
      </c>
      <c r="Q627" t="s">
        <v>1693</v>
      </c>
      <c r="R627" t="s">
        <v>3363</v>
      </c>
    </row>
    <row r="628" spans="1:18" x14ac:dyDescent="0.25">
      <c r="A628" s="14" t="s">
        <v>4157</v>
      </c>
      <c r="B628" s="14" t="s">
        <v>4169</v>
      </c>
      <c r="C628" t="s">
        <v>3392</v>
      </c>
      <c r="D628" t="s">
        <v>3430</v>
      </c>
      <c r="E628" t="s">
        <v>1204</v>
      </c>
      <c r="G628" t="s">
        <v>1701</v>
      </c>
      <c r="H628" t="s">
        <v>1793</v>
      </c>
      <c r="I628" t="s">
        <v>3431</v>
      </c>
      <c r="K628" t="s">
        <v>12</v>
      </c>
      <c r="L628" t="s">
        <v>9</v>
      </c>
      <c r="M628" t="s">
        <v>1184</v>
      </c>
      <c r="N628" t="s">
        <v>4170</v>
      </c>
      <c r="O628" t="s">
        <v>1186</v>
      </c>
      <c r="P628" t="s">
        <v>4171</v>
      </c>
      <c r="Q628" t="s">
        <v>4172</v>
      </c>
      <c r="R628" t="s">
        <v>3980</v>
      </c>
    </row>
    <row r="629" spans="1:18" x14ac:dyDescent="0.25">
      <c r="A629" s="14" t="s">
        <v>4157</v>
      </c>
      <c r="B629" s="14" t="s">
        <v>4173</v>
      </c>
      <c r="C629" t="s">
        <v>1495</v>
      </c>
      <c r="D629" t="s">
        <v>2262</v>
      </c>
      <c r="E629" t="s">
        <v>2</v>
      </c>
      <c r="G629" t="s">
        <v>1639</v>
      </c>
      <c r="H629" t="s">
        <v>1645</v>
      </c>
      <c r="I629" t="s">
        <v>3437</v>
      </c>
      <c r="K629" t="s">
        <v>2</v>
      </c>
      <c r="L629" t="s">
        <v>7</v>
      </c>
      <c r="M629" t="s">
        <v>1184</v>
      </c>
      <c r="N629" t="s">
        <v>4174</v>
      </c>
      <c r="O629" t="s">
        <v>1186</v>
      </c>
      <c r="P629" t="s">
        <v>4175</v>
      </c>
      <c r="Q629" t="s">
        <v>4176</v>
      </c>
      <c r="R629" t="s">
        <v>3982</v>
      </c>
    </row>
    <row r="630" spans="1:18" x14ac:dyDescent="0.25">
      <c r="A630" s="14" t="s">
        <v>4157</v>
      </c>
      <c r="B630" s="14" t="s">
        <v>4177</v>
      </c>
      <c r="C630" t="s">
        <v>1340</v>
      </c>
      <c r="D630" t="s">
        <v>2997</v>
      </c>
      <c r="E630" t="s">
        <v>2</v>
      </c>
      <c r="G630" t="s">
        <v>1716</v>
      </c>
      <c r="H630" t="s">
        <v>1717</v>
      </c>
      <c r="I630" t="s">
        <v>3441</v>
      </c>
      <c r="K630" t="s">
        <v>2</v>
      </c>
      <c r="L630" t="s">
        <v>7</v>
      </c>
      <c r="M630" t="s">
        <v>1184</v>
      </c>
      <c r="N630" t="s">
        <v>4178</v>
      </c>
      <c r="O630" t="s">
        <v>1186</v>
      </c>
      <c r="P630" t="s">
        <v>4179</v>
      </c>
      <c r="Q630" t="s">
        <v>4180</v>
      </c>
      <c r="R630" t="s">
        <v>3375</v>
      </c>
    </row>
    <row r="631" spans="1:18" x14ac:dyDescent="0.25">
      <c r="A631" s="14" t="s">
        <v>4157</v>
      </c>
      <c r="B631" s="14" t="s">
        <v>4181</v>
      </c>
      <c r="C631" t="s">
        <v>1446</v>
      </c>
      <c r="D631" t="s">
        <v>2262</v>
      </c>
      <c r="E631" t="s">
        <v>2</v>
      </c>
      <c r="G631" t="s">
        <v>1662</v>
      </c>
      <c r="H631" t="s">
        <v>1663</v>
      </c>
      <c r="I631" t="s">
        <v>3447</v>
      </c>
      <c r="K631" t="s">
        <v>2</v>
      </c>
      <c r="L631" t="s">
        <v>7</v>
      </c>
      <c r="M631" t="s">
        <v>1184</v>
      </c>
      <c r="N631" t="s">
        <v>4182</v>
      </c>
      <c r="O631" t="s">
        <v>1186</v>
      </c>
      <c r="P631" t="s">
        <v>4183</v>
      </c>
      <c r="Q631" t="s">
        <v>4184</v>
      </c>
      <c r="R631" t="s">
        <v>3288</v>
      </c>
    </row>
    <row r="632" spans="1:18" x14ac:dyDescent="0.25">
      <c r="A632" s="14" t="s">
        <v>4157</v>
      </c>
      <c r="B632" s="14" t="s">
        <v>4185</v>
      </c>
      <c r="C632" t="s">
        <v>4186</v>
      </c>
      <c r="D632" t="s">
        <v>2499</v>
      </c>
      <c r="E632" t="s">
        <v>2</v>
      </c>
      <c r="G632" t="s">
        <v>3452</v>
      </c>
      <c r="H632" t="s">
        <v>3453</v>
      </c>
      <c r="I632" t="s">
        <v>1261</v>
      </c>
      <c r="K632" t="s">
        <v>2573</v>
      </c>
      <c r="L632" t="s">
        <v>8</v>
      </c>
      <c r="M632" t="s">
        <v>1184</v>
      </c>
      <c r="N632" t="s">
        <v>2970</v>
      </c>
      <c r="O632" t="s">
        <v>1186</v>
      </c>
      <c r="P632" t="s">
        <v>2679</v>
      </c>
      <c r="Q632" t="s">
        <v>4187</v>
      </c>
      <c r="R632" t="s">
        <v>4188</v>
      </c>
    </row>
    <row r="633" spans="1:18" x14ac:dyDescent="0.25">
      <c r="A633" s="14" t="s">
        <v>4157</v>
      </c>
      <c r="B633" s="14" t="s">
        <v>4189</v>
      </c>
      <c r="C633" t="s">
        <v>1354</v>
      </c>
      <c r="D633" t="s">
        <v>2499</v>
      </c>
      <c r="E633" t="s">
        <v>2</v>
      </c>
      <c r="G633" t="s">
        <v>2027</v>
      </c>
      <c r="H633" t="s">
        <v>2028</v>
      </c>
      <c r="I633" t="s">
        <v>3853</v>
      </c>
      <c r="K633" t="s">
        <v>2208</v>
      </c>
      <c r="L633" t="s">
        <v>7</v>
      </c>
      <c r="M633" t="s">
        <v>1184</v>
      </c>
      <c r="N633" t="s">
        <v>4190</v>
      </c>
      <c r="O633" t="s">
        <v>1186</v>
      </c>
      <c r="P633" t="s">
        <v>3755</v>
      </c>
      <c r="Q633" t="s">
        <v>4191</v>
      </c>
      <c r="R633" t="s">
        <v>3331</v>
      </c>
    </row>
    <row r="634" spans="1:18" x14ac:dyDescent="0.25">
      <c r="A634" s="14" t="s">
        <v>4157</v>
      </c>
      <c r="B634" s="14" t="s">
        <v>4192</v>
      </c>
      <c r="C634" t="s">
        <v>37</v>
      </c>
      <c r="D634" t="s">
        <v>2499</v>
      </c>
      <c r="E634" t="s">
        <v>2</v>
      </c>
      <c r="G634" t="s">
        <v>2001</v>
      </c>
      <c r="H634" t="s">
        <v>2044</v>
      </c>
      <c r="I634" t="s">
        <v>3458</v>
      </c>
      <c r="K634" t="s">
        <v>2208</v>
      </c>
      <c r="L634" t="s">
        <v>8</v>
      </c>
      <c r="M634" t="s">
        <v>1184</v>
      </c>
      <c r="N634" t="s">
        <v>4033</v>
      </c>
      <c r="O634" t="s">
        <v>1186</v>
      </c>
      <c r="P634" t="s">
        <v>3007</v>
      </c>
      <c r="Q634" t="s">
        <v>4193</v>
      </c>
      <c r="R634" t="s">
        <v>3337</v>
      </c>
    </row>
    <row r="635" spans="1:18" x14ac:dyDescent="0.25">
      <c r="A635" s="14" t="s">
        <v>4157</v>
      </c>
      <c r="B635" s="14" t="s">
        <v>4194</v>
      </c>
      <c r="C635" t="s">
        <v>1512</v>
      </c>
      <c r="D635" t="s">
        <v>1838</v>
      </c>
      <c r="E635" t="s">
        <v>2</v>
      </c>
      <c r="G635" t="s">
        <v>1450</v>
      </c>
      <c r="H635" t="s">
        <v>3461</v>
      </c>
      <c r="I635" t="s">
        <v>3099</v>
      </c>
      <c r="K635" t="s">
        <v>10</v>
      </c>
      <c r="L635" t="s">
        <v>7</v>
      </c>
      <c r="M635" t="s">
        <v>1184</v>
      </c>
      <c r="N635" t="s">
        <v>1740</v>
      </c>
      <c r="O635" t="s">
        <v>1186</v>
      </c>
      <c r="P635" t="s">
        <v>2249</v>
      </c>
      <c r="Q635" t="s">
        <v>4195</v>
      </c>
      <c r="R635" t="s">
        <v>4196</v>
      </c>
    </row>
    <row r="636" spans="1:18" x14ac:dyDescent="0.25">
      <c r="A636" s="14" t="s">
        <v>4157</v>
      </c>
      <c r="B636" s="14" t="s">
        <v>4197</v>
      </c>
      <c r="C636" t="s">
        <v>4198</v>
      </c>
      <c r="D636" t="s">
        <v>1838</v>
      </c>
      <c r="E636" t="s">
        <v>2</v>
      </c>
      <c r="G636" t="s">
        <v>1980</v>
      </c>
      <c r="H636" t="s">
        <v>3467</v>
      </c>
      <c r="I636" t="s">
        <v>3468</v>
      </c>
      <c r="K636" t="s">
        <v>10</v>
      </c>
      <c r="L636" t="s">
        <v>7</v>
      </c>
      <c r="M636" t="s">
        <v>1184</v>
      </c>
      <c r="N636" t="s">
        <v>3533</v>
      </c>
      <c r="O636" t="s">
        <v>1186</v>
      </c>
      <c r="P636" t="s">
        <v>1450</v>
      </c>
      <c r="Q636" t="s">
        <v>4199</v>
      </c>
      <c r="R636" t="s">
        <v>4200</v>
      </c>
    </row>
    <row r="637" spans="1:18" x14ac:dyDescent="0.25">
      <c r="A637" s="14" t="s">
        <v>4157</v>
      </c>
      <c r="B637" s="14" t="s">
        <v>4201</v>
      </c>
      <c r="C637" t="s">
        <v>3390</v>
      </c>
      <c r="D637" t="s">
        <v>1274</v>
      </c>
      <c r="E637" t="s">
        <v>1204</v>
      </c>
      <c r="G637" t="s">
        <v>1764</v>
      </c>
      <c r="H637" t="s">
        <v>1765</v>
      </c>
      <c r="I637" t="s">
        <v>3474</v>
      </c>
      <c r="K637" t="s">
        <v>12</v>
      </c>
      <c r="L637" t="s">
        <v>7</v>
      </c>
      <c r="M637" t="s">
        <v>1184</v>
      </c>
      <c r="N637" t="s">
        <v>4202</v>
      </c>
      <c r="O637" t="s">
        <v>1186</v>
      </c>
      <c r="P637" t="s">
        <v>4203</v>
      </c>
      <c r="Q637" t="s">
        <v>4204</v>
      </c>
      <c r="R637" t="s">
        <v>3997</v>
      </c>
    </row>
    <row r="638" spans="1:18" x14ac:dyDescent="0.25">
      <c r="A638" s="14" t="s">
        <v>4157</v>
      </c>
      <c r="B638" s="14" t="s">
        <v>4205</v>
      </c>
      <c r="C638" t="s">
        <v>4206</v>
      </c>
      <c r="D638" t="s">
        <v>3479</v>
      </c>
      <c r="E638" t="s">
        <v>2</v>
      </c>
      <c r="G638" t="s">
        <v>3480</v>
      </c>
      <c r="H638" t="s">
        <v>3481</v>
      </c>
      <c r="I638" t="s">
        <v>1356</v>
      </c>
      <c r="K638" t="s">
        <v>2208</v>
      </c>
      <c r="L638" t="s">
        <v>8</v>
      </c>
      <c r="M638" t="s">
        <v>1184</v>
      </c>
      <c r="N638" t="s">
        <v>2243</v>
      </c>
      <c r="O638" t="s">
        <v>1186</v>
      </c>
      <c r="P638" t="s">
        <v>3958</v>
      </c>
      <c r="Q638" t="s">
        <v>4207</v>
      </c>
      <c r="R638" t="s">
        <v>4208</v>
      </c>
    </row>
    <row r="639" spans="1:18" x14ac:dyDescent="0.25">
      <c r="A639" s="14" t="s">
        <v>4157</v>
      </c>
      <c r="B639" s="14" t="s">
        <v>4209</v>
      </c>
      <c r="C639" t="s">
        <v>1296</v>
      </c>
      <c r="D639" t="s">
        <v>2499</v>
      </c>
      <c r="E639" t="s">
        <v>2</v>
      </c>
      <c r="G639" t="s">
        <v>2010</v>
      </c>
      <c r="H639" t="s">
        <v>2011</v>
      </c>
      <c r="I639" t="s">
        <v>3484</v>
      </c>
      <c r="K639" t="s">
        <v>2208</v>
      </c>
      <c r="L639" t="s">
        <v>8</v>
      </c>
      <c r="M639" t="s">
        <v>1184</v>
      </c>
      <c r="N639" t="s">
        <v>3686</v>
      </c>
      <c r="O639" t="s">
        <v>1186</v>
      </c>
      <c r="P639" t="s">
        <v>1232</v>
      </c>
      <c r="Q639" t="s">
        <v>4210</v>
      </c>
      <c r="R639" t="s">
        <v>3323</v>
      </c>
    </row>
    <row r="640" spans="1:18" x14ac:dyDescent="0.25">
      <c r="A640" s="14" t="s">
        <v>4157</v>
      </c>
      <c r="B640" s="14" t="s">
        <v>4211</v>
      </c>
      <c r="C640" t="s">
        <v>4212</v>
      </c>
      <c r="D640" t="s">
        <v>2301</v>
      </c>
      <c r="E640" t="s">
        <v>1204</v>
      </c>
      <c r="G640" t="s">
        <v>2046</v>
      </c>
      <c r="H640" t="s">
        <v>3487</v>
      </c>
      <c r="I640" t="s">
        <v>1755</v>
      </c>
      <c r="K640" t="s">
        <v>2208</v>
      </c>
      <c r="L640" t="s">
        <v>7</v>
      </c>
      <c r="M640" t="s">
        <v>1184</v>
      </c>
      <c r="N640" t="s">
        <v>4213</v>
      </c>
      <c r="O640" t="s">
        <v>1186</v>
      </c>
      <c r="P640" t="s">
        <v>2716</v>
      </c>
      <c r="Q640" t="s">
        <v>4214</v>
      </c>
      <c r="R640" t="s">
        <v>4215</v>
      </c>
    </row>
    <row r="641" spans="1:18" x14ac:dyDescent="0.25">
      <c r="A641" s="14" t="s">
        <v>4157</v>
      </c>
      <c r="B641" s="14" t="s">
        <v>4216</v>
      </c>
      <c r="C641" t="s">
        <v>1310</v>
      </c>
      <c r="D641" t="s">
        <v>2499</v>
      </c>
      <c r="E641" t="s">
        <v>2</v>
      </c>
      <c r="G641" t="s">
        <v>1636</v>
      </c>
      <c r="H641" t="s">
        <v>1637</v>
      </c>
      <c r="I641" t="s">
        <v>3419</v>
      </c>
      <c r="K641" t="s">
        <v>2208</v>
      </c>
      <c r="L641" t="s">
        <v>8</v>
      </c>
      <c r="M641" t="s">
        <v>1184</v>
      </c>
      <c r="N641" t="s">
        <v>3134</v>
      </c>
      <c r="O641" t="s">
        <v>1186</v>
      </c>
      <c r="P641" t="s">
        <v>4217</v>
      </c>
      <c r="Q641" t="s">
        <v>4218</v>
      </c>
      <c r="R641" t="s">
        <v>3344</v>
      </c>
    </row>
    <row r="642" spans="1:18" x14ac:dyDescent="0.25">
      <c r="A642" s="14" t="s">
        <v>4157</v>
      </c>
      <c r="B642" s="14" t="s">
        <v>4219</v>
      </c>
      <c r="C642" t="s">
        <v>1361</v>
      </c>
      <c r="D642" t="s">
        <v>3424</v>
      </c>
      <c r="E642" t="s">
        <v>2</v>
      </c>
      <c r="G642" t="s">
        <v>1697</v>
      </c>
      <c r="H642" t="s">
        <v>1698</v>
      </c>
      <c r="I642" t="s">
        <v>3497</v>
      </c>
      <c r="K642" t="s">
        <v>2</v>
      </c>
      <c r="L642" t="s">
        <v>7</v>
      </c>
      <c r="M642" t="s">
        <v>1184</v>
      </c>
      <c r="N642" t="s">
        <v>4220</v>
      </c>
      <c r="O642" t="s">
        <v>1186</v>
      </c>
      <c r="P642" t="s">
        <v>2276</v>
      </c>
      <c r="Q642" t="s">
        <v>4221</v>
      </c>
      <c r="R642" t="s">
        <v>3369</v>
      </c>
    </row>
    <row r="643" spans="1:18" x14ac:dyDescent="0.25">
      <c r="A643" s="14" t="s">
        <v>4157</v>
      </c>
      <c r="B643" s="14" t="s">
        <v>4222</v>
      </c>
      <c r="C643" t="s">
        <v>1401</v>
      </c>
      <c r="D643" t="s">
        <v>2499</v>
      </c>
      <c r="E643" t="s">
        <v>2</v>
      </c>
      <c r="G643" t="s">
        <v>1906</v>
      </c>
      <c r="H643" t="s">
        <v>1907</v>
      </c>
      <c r="I643" t="s">
        <v>2619</v>
      </c>
      <c r="K643" t="s">
        <v>2573</v>
      </c>
      <c r="L643" t="s">
        <v>8</v>
      </c>
      <c r="M643" t="s">
        <v>1184</v>
      </c>
      <c r="N643" t="s">
        <v>2018</v>
      </c>
      <c r="O643" t="s">
        <v>1186</v>
      </c>
      <c r="P643" t="s">
        <v>2574</v>
      </c>
      <c r="Q643" t="s">
        <v>4223</v>
      </c>
      <c r="R643" t="s">
        <v>4008</v>
      </c>
    </row>
    <row r="644" spans="1:18" x14ac:dyDescent="0.25">
      <c r="A644" s="14" t="s">
        <v>4157</v>
      </c>
      <c r="B644" s="14" t="s">
        <v>4224</v>
      </c>
      <c r="C644" t="s">
        <v>1296</v>
      </c>
      <c r="D644" t="s">
        <v>2499</v>
      </c>
      <c r="E644" t="s">
        <v>2</v>
      </c>
      <c r="G644" t="s">
        <v>1990</v>
      </c>
      <c r="H644" t="s">
        <v>1991</v>
      </c>
      <c r="I644" t="s">
        <v>4225</v>
      </c>
      <c r="K644" t="s">
        <v>2573</v>
      </c>
      <c r="L644" t="s">
        <v>8</v>
      </c>
      <c r="M644" t="s">
        <v>1184</v>
      </c>
      <c r="N644" t="s">
        <v>1674</v>
      </c>
      <c r="O644" t="s">
        <v>1186</v>
      </c>
      <c r="P644" t="s">
        <v>4226</v>
      </c>
      <c r="Q644" t="s">
        <v>4227</v>
      </c>
      <c r="R644" t="s">
        <v>3313</v>
      </c>
    </row>
    <row r="645" spans="1:18" x14ac:dyDescent="0.25">
      <c r="A645" s="14" t="s">
        <v>4157</v>
      </c>
      <c r="B645" s="14" t="s">
        <v>4228</v>
      </c>
      <c r="C645" t="s">
        <v>1368</v>
      </c>
      <c r="D645" t="s">
        <v>2301</v>
      </c>
      <c r="E645" t="s">
        <v>1204</v>
      </c>
      <c r="G645" t="s">
        <v>1753</v>
      </c>
      <c r="H645" t="s">
        <v>1754</v>
      </c>
      <c r="I645" t="s">
        <v>3510</v>
      </c>
      <c r="K645" t="s">
        <v>2208</v>
      </c>
      <c r="L645" t="s">
        <v>7</v>
      </c>
      <c r="M645" t="s">
        <v>1184</v>
      </c>
      <c r="N645" t="s">
        <v>4229</v>
      </c>
      <c r="O645" t="s">
        <v>1186</v>
      </c>
      <c r="P645" t="s">
        <v>4230</v>
      </c>
      <c r="Q645" t="s">
        <v>4231</v>
      </c>
      <c r="R645" t="s">
        <v>4232</v>
      </c>
    </row>
    <row r="646" spans="1:18" x14ac:dyDescent="0.25">
      <c r="A646" s="14" t="s">
        <v>4157</v>
      </c>
      <c r="B646" s="14" t="s">
        <v>4233</v>
      </c>
      <c r="C646" t="s">
        <v>1495</v>
      </c>
      <c r="D646" t="s">
        <v>2744</v>
      </c>
      <c r="E646" t="s">
        <v>1204</v>
      </c>
      <c r="G646" t="s">
        <v>1653</v>
      </c>
      <c r="H646" t="s">
        <v>1654</v>
      </c>
      <c r="I646" t="s">
        <v>3513</v>
      </c>
      <c r="K646" t="s">
        <v>2208</v>
      </c>
      <c r="L646" t="s">
        <v>7</v>
      </c>
      <c r="M646" t="s">
        <v>1184</v>
      </c>
      <c r="N646" t="s">
        <v>3598</v>
      </c>
      <c r="O646" t="s">
        <v>1186</v>
      </c>
      <c r="P646" t="s">
        <v>4234</v>
      </c>
      <c r="Q646" t="s">
        <v>4235</v>
      </c>
      <c r="R646" t="s">
        <v>4020</v>
      </c>
    </row>
    <row r="647" spans="1:18" x14ac:dyDescent="0.25">
      <c r="A647" s="14" t="s">
        <v>4157</v>
      </c>
      <c r="B647" s="14" t="s">
        <v>4236</v>
      </c>
      <c r="C647" t="s">
        <v>1375</v>
      </c>
      <c r="D647" t="s">
        <v>2196</v>
      </c>
      <c r="E647" t="s">
        <v>2</v>
      </c>
      <c r="G647" t="s">
        <v>2598</v>
      </c>
      <c r="H647" t="s">
        <v>2925</v>
      </c>
      <c r="I647" t="s">
        <v>3517</v>
      </c>
      <c r="K647" t="s">
        <v>2208</v>
      </c>
      <c r="L647" t="s">
        <v>8</v>
      </c>
      <c r="M647" t="s">
        <v>1184</v>
      </c>
      <c r="N647" t="s">
        <v>4237</v>
      </c>
      <c r="O647" t="s">
        <v>1186</v>
      </c>
      <c r="P647" t="s">
        <v>4238</v>
      </c>
      <c r="Q647" t="s">
        <v>4239</v>
      </c>
      <c r="R647" t="s">
        <v>3253</v>
      </c>
    </row>
    <row r="648" spans="1:18" x14ac:dyDescent="0.25">
      <c r="A648" s="14" t="s">
        <v>4157</v>
      </c>
      <c r="B648" s="14" t="s">
        <v>4240</v>
      </c>
      <c r="C648" t="s">
        <v>4241</v>
      </c>
      <c r="D648" t="s">
        <v>3424</v>
      </c>
      <c r="E648" t="s">
        <v>2</v>
      </c>
      <c r="G648" t="s">
        <v>3523</v>
      </c>
      <c r="H648" t="s">
        <v>3524</v>
      </c>
      <c r="I648" t="s">
        <v>1291</v>
      </c>
      <c r="K648" t="s">
        <v>2537</v>
      </c>
      <c r="L648" t="s">
        <v>7</v>
      </c>
      <c r="M648" t="s">
        <v>1184</v>
      </c>
      <c r="N648" t="s">
        <v>3822</v>
      </c>
      <c r="O648" t="s">
        <v>1186</v>
      </c>
      <c r="P648" t="s">
        <v>4242</v>
      </c>
      <c r="Q648" t="s">
        <v>4243</v>
      </c>
      <c r="R648" t="s">
        <v>4244</v>
      </c>
    </row>
    <row r="649" spans="1:18" x14ac:dyDescent="0.25">
      <c r="A649" s="14" t="s">
        <v>4157</v>
      </c>
      <c r="B649" s="14" t="s">
        <v>4245</v>
      </c>
      <c r="C649" t="s">
        <v>2730</v>
      </c>
      <c r="D649" t="s">
        <v>2262</v>
      </c>
      <c r="E649" t="s">
        <v>2</v>
      </c>
      <c r="G649" t="s">
        <v>2244</v>
      </c>
      <c r="H649" t="s">
        <v>3527</v>
      </c>
      <c r="I649" t="s">
        <v>2038</v>
      </c>
      <c r="K649" t="s">
        <v>2</v>
      </c>
      <c r="L649" t="s">
        <v>7</v>
      </c>
      <c r="M649" t="s">
        <v>1184</v>
      </c>
      <c r="N649" t="s">
        <v>3354</v>
      </c>
      <c r="O649" t="s">
        <v>1186</v>
      </c>
      <c r="P649" t="s">
        <v>3790</v>
      </c>
      <c r="Q649" t="s">
        <v>4246</v>
      </c>
      <c r="R649" t="s">
        <v>2502</v>
      </c>
    </row>
    <row r="650" spans="1:18" x14ac:dyDescent="0.25">
      <c r="A650" s="14" t="s">
        <v>4157</v>
      </c>
      <c r="B650" s="14" t="s">
        <v>4247</v>
      </c>
      <c r="C650" t="s">
        <v>1446</v>
      </c>
      <c r="D650" t="s">
        <v>2744</v>
      </c>
      <c r="E650" t="s">
        <v>1204</v>
      </c>
      <c r="G650" t="s">
        <v>1670</v>
      </c>
      <c r="H650" t="s">
        <v>1671</v>
      </c>
      <c r="I650" t="s">
        <v>3532</v>
      </c>
      <c r="K650" t="s">
        <v>2208</v>
      </c>
      <c r="L650" t="s">
        <v>7</v>
      </c>
      <c r="M650" t="s">
        <v>1184</v>
      </c>
      <c r="N650" t="s">
        <v>2304</v>
      </c>
      <c r="O650" t="s">
        <v>1186</v>
      </c>
      <c r="P650" t="s">
        <v>4248</v>
      </c>
      <c r="Q650" t="s">
        <v>4249</v>
      </c>
      <c r="R650" t="s">
        <v>3360</v>
      </c>
    </row>
    <row r="651" spans="1:18" x14ac:dyDescent="0.25">
      <c r="A651" s="14" t="s">
        <v>4157</v>
      </c>
      <c r="B651" s="14" t="s">
        <v>4250</v>
      </c>
      <c r="C651" t="s">
        <v>1526</v>
      </c>
      <c r="D651" t="s">
        <v>2499</v>
      </c>
      <c r="E651" t="s">
        <v>2</v>
      </c>
      <c r="G651" t="s">
        <v>1946</v>
      </c>
      <c r="H651" t="s">
        <v>1947</v>
      </c>
      <c r="I651" t="s">
        <v>3538</v>
      </c>
      <c r="K651" t="s">
        <v>2573</v>
      </c>
      <c r="L651" t="s">
        <v>8</v>
      </c>
      <c r="M651" t="s">
        <v>1184</v>
      </c>
      <c r="N651" t="s">
        <v>4251</v>
      </c>
      <c r="O651" t="s">
        <v>1186</v>
      </c>
      <c r="P651" t="s">
        <v>4252</v>
      </c>
      <c r="Q651" t="s">
        <v>4253</v>
      </c>
      <c r="R651" t="s">
        <v>3291</v>
      </c>
    </row>
    <row r="652" spans="1:18" x14ac:dyDescent="0.25">
      <c r="A652" s="14" t="s">
        <v>4157</v>
      </c>
      <c r="B652" s="14" t="s">
        <v>4254</v>
      </c>
      <c r="C652" t="s">
        <v>1375</v>
      </c>
      <c r="D652" t="s">
        <v>2196</v>
      </c>
      <c r="E652" t="s">
        <v>2</v>
      </c>
      <c r="G652" t="s">
        <v>1890</v>
      </c>
      <c r="H652" t="s">
        <v>1891</v>
      </c>
      <c r="I652" t="s">
        <v>2725</v>
      </c>
      <c r="K652" t="s">
        <v>2573</v>
      </c>
      <c r="L652" t="s">
        <v>8</v>
      </c>
      <c r="M652" t="s">
        <v>1184</v>
      </c>
      <c r="N652" t="s">
        <v>4255</v>
      </c>
      <c r="O652" t="s">
        <v>1186</v>
      </c>
      <c r="P652" t="s">
        <v>4256</v>
      </c>
      <c r="Q652" t="s">
        <v>1902</v>
      </c>
      <c r="R652" t="s">
        <v>3256</v>
      </c>
    </row>
    <row r="653" spans="1:18" x14ac:dyDescent="0.25">
      <c r="A653" s="14" t="s">
        <v>4157</v>
      </c>
      <c r="B653" s="14" t="s">
        <v>4257</v>
      </c>
      <c r="C653" t="s">
        <v>1375</v>
      </c>
      <c r="D653" t="s">
        <v>2573</v>
      </c>
      <c r="E653" t="s">
        <v>2</v>
      </c>
      <c r="G653" t="s">
        <v>1897</v>
      </c>
      <c r="H653" t="s">
        <v>1898</v>
      </c>
      <c r="I653" t="s">
        <v>2151</v>
      </c>
      <c r="K653" t="s">
        <v>2509</v>
      </c>
      <c r="L653" t="s">
        <v>8</v>
      </c>
      <c r="M653" t="s">
        <v>1184</v>
      </c>
      <c r="N653" t="s">
        <v>4258</v>
      </c>
      <c r="O653" t="s">
        <v>1186</v>
      </c>
      <c r="P653" t="s">
        <v>4259</v>
      </c>
      <c r="Q653" t="s">
        <v>4260</v>
      </c>
      <c r="R653" t="s">
        <v>3260</v>
      </c>
    </row>
    <row r="654" spans="1:18" x14ac:dyDescent="0.25">
      <c r="A654" s="14" t="s">
        <v>4157</v>
      </c>
      <c r="B654" s="14" t="s">
        <v>4261</v>
      </c>
      <c r="C654" t="s">
        <v>4262</v>
      </c>
      <c r="D654" t="s">
        <v>1184</v>
      </c>
      <c r="E654" t="s">
        <v>2</v>
      </c>
      <c r="G654" t="s">
        <v>3546</v>
      </c>
      <c r="H654" t="s">
        <v>3547</v>
      </c>
      <c r="I654" t="s">
        <v>2045</v>
      </c>
      <c r="K654" t="s">
        <v>2208</v>
      </c>
      <c r="L654" t="s">
        <v>8</v>
      </c>
      <c r="M654" t="s">
        <v>1184</v>
      </c>
      <c r="N654" t="s">
        <v>1515</v>
      </c>
      <c r="O654" t="s">
        <v>1186</v>
      </c>
      <c r="P654" t="s">
        <v>3463</v>
      </c>
      <c r="Q654" t="s">
        <v>4263</v>
      </c>
      <c r="R654" t="s">
        <v>4264</v>
      </c>
    </row>
    <row r="655" spans="1:18" x14ac:dyDescent="0.25">
      <c r="A655" s="14" t="s">
        <v>4157</v>
      </c>
      <c r="B655" s="14" t="s">
        <v>4265</v>
      </c>
      <c r="C655" t="s">
        <v>4266</v>
      </c>
      <c r="D655" t="s">
        <v>3552</v>
      </c>
      <c r="E655" t="s">
        <v>1204</v>
      </c>
      <c r="G655" t="s">
        <v>3553</v>
      </c>
      <c r="H655" t="s">
        <v>3554</v>
      </c>
      <c r="I655" t="s">
        <v>4267</v>
      </c>
      <c r="K655" t="s">
        <v>2208</v>
      </c>
      <c r="L655" t="s">
        <v>7</v>
      </c>
      <c r="M655" t="s">
        <v>1184</v>
      </c>
      <c r="N655" t="s">
        <v>3979</v>
      </c>
      <c r="O655" t="s">
        <v>1186</v>
      </c>
      <c r="P655" t="s">
        <v>2340</v>
      </c>
      <c r="Q655" t="s">
        <v>4268</v>
      </c>
      <c r="R655" t="s">
        <v>4269</v>
      </c>
    </row>
    <row r="656" spans="1:18" x14ac:dyDescent="0.25">
      <c r="A656" s="14" t="s">
        <v>4157</v>
      </c>
      <c r="B656" s="14" t="s">
        <v>4270</v>
      </c>
      <c r="C656" t="s">
        <v>4271</v>
      </c>
      <c r="D656" t="s">
        <v>3560</v>
      </c>
      <c r="E656" t="s">
        <v>2</v>
      </c>
      <c r="G656" t="s">
        <v>3561</v>
      </c>
      <c r="H656" t="s">
        <v>3562</v>
      </c>
      <c r="I656" t="s">
        <v>4272</v>
      </c>
      <c r="K656" t="s">
        <v>2</v>
      </c>
      <c r="L656" t="s">
        <v>7</v>
      </c>
      <c r="M656" t="s">
        <v>1184</v>
      </c>
      <c r="N656" t="s">
        <v>4273</v>
      </c>
      <c r="O656" t="s">
        <v>1186</v>
      </c>
      <c r="P656" t="s">
        <v>2211</v>
      </c>
      <c r="Q656" t="s">
        <v>3665</v>
      </c>
      <c r="R656" t="s">
        <v>4274</v>
      </c>
    </row>
    <row r="657" spans="1:18" x14ac:dyDescent="0.25">
      <c r="A657" s="14" t="s">
        <v>4157</v>
      </c>
      <c r="B657" s="14" t="s">
        <v>4275</v>
      </c>
      <c r="C657" t="s">
        <v>1368</v>
      </c>
      <c r="D657" t="s">
        <v>2997</v>
      </c>
      <c r="E657" t="s">
        <v>2</v>
      </c>
      <c r="G657" t="s">
        <v>1746</v>
      </c>
      <c r="H657" t="s">
        <v>1747</v>
      </c>
      <c r="I657" t="s">
        <v>3568</v>
      </c>
      <c r="K657" t="s">
        <v>2</v>
      </c>
      <c r="L657" t="s">
        <v>7</v>
      </c>
      <c r="M657" t="s">
        <v>1184</v>
      </c>
      <c r="N657" t="s">
        <v>3646</v>
      </c>
      <c r="O657" t="s">
        <v>1186</v>
      </c>
      <c r="P657" t="s">
        <v>3130</v>
      </c>
      <c r="Q657" t="s">
        <v>4276</v>
      </c>
      <c r="R657" t="s">
        <v>3384</v>
      </c>
    </row>
    <row r="658" spans="1:18" x14ac:dyDescent="0.25">
      <c r="A658" s="14" t="s">
        <v>4157</v>
      </c>
      <c r="B658" s="14" t="s">
        <v>4277</v>
      </c>
      <c r="C658" t="s">
        <v>1601</v>
      </c>
      <c r="D658" t="s">
        <v>2196</v>
      </c>
      <c r="E658" t="s">
        <v>2</v>
      </c>
      <c r="G658" t="s">
        <v>1858</v>
      </c>
      <c r="H658" t="s">
        <v>1859</v>
      </c>
      <c r="I658" t="s">
        <v>4278</v>
      </c>
      <c r="K658" t="s">
        <v>2573</v>
      </c>
      <c r="L658" t="s">
        <v>8</v>
      </c>
      <c r="M658" t="s">
        <v>1184</v>
      </c>
      <c r="N658" t="s">
        <v>4279</v>
      </c>
      <c r="O658" t="s">
        <v>1186</v>
      </c>
      <c r="P658" t="s">
        <v>4280</v>
      </c>
      <c r="Q658" t="s">
        <v>4281</v>
      </c>
      <c r="R658" t="s">
        <v>4065</v>
      </c>
    </row>
    <row r="659" spans="1:18" x14ac:dyDescent="0.25">
      <c r="A659" s="14" t="s">
        <v>4157</v>
      </c>
      <c r="B659" s="14" t="s">
        <v>4282</v>
      </c>
      <c r="C659" t="s">
        <v>4283</v>
      </c>
      <c r="D659" t="s">
        <v>2997</v>
      </c>
      <c r="E659" t="s">
        <v>2</v>
      </c>
      <c r="G659" t="s">
        <v>3573</v>
      </c>
      <c r="H659" t="s">
        <v>3574</v>
      </c>
      <c r="I659" t="s">
        <v>1646</v>
      </c>
      <c r="K659" t="s">
        <v>2</v>
      </c>
      <c r="L659" t="s">
        <v>7</v>
      </c>
      <c r="M659" t="s">
        <v>1184</v>
      </c>
      <c r="N659" t="s">
        <v>4284</v>
      </c>
      <c r="O659" t="s">
        <v>1186</v>
      </c>
      <c r="P659" t="s">
        <v>4163</v>
      </c>
      <c r="Q659" t="s">
        <v>4285</v>
      </c>
      <c r="R659" t="s">
        <v>4286</v>
      </c>
    </row>
    <row r="660" spans="1:18" x14ac:dyDescent="0.25">
      <c r="A660" s="14" t="s">
        <v>4157</v>
      </c>
      <c r="B660" s="14" t="s">
        <v>4287</v>
      </c>
      <c r="C660" t="s">
        <v>1361</v>
      </c>
      <c r="D660" t="s">
        <v>3552</v>
      </c>
      <c r="E660" t="s">
        <v>1204</v>
      </c>
      <c r="G660" t="s">
        <v>1706</v>
      </c>
      <c r="H660" t="s">
        <v>1707</v>
      </c>
      <c r="I660" t="s">
        <v>1514</v>
      </c>
      <c r="K660" t="s">
        <v>2208</v>
      </c>
      <c r="L660" t="s">
        <v>7</v>
      </c>
      <c r="M660" t="s">
        <v>1184</v>
      </c>
      <c r="N660" t="s">
        <v>4288</v>
      </c>
      <c r="O660" t="s">
        <v>1186</v>
      </c>
      <c r="P660" t="s">
        <v>4289</v>
      </c>
      <c r="Q660" t="s">
        <v>4290</v>
      </c>
      <c r="R660" t="s">
        <v>4073</v>
      </c>
    </row>
    <row r="661" spans="1:18" x14ac:dyDescent="0.25">
      <c r="A661" s="14" t="s">
        <v>4157</v>
      </c>
      <c r="B661" s="14" t="s">
        <v>4291</v>
      </c>
      <c r="C661" t="s">
        <v>4292</v>
      </c>
      <c r="D661" t="s">
        <v>2499</v>
      </c>
      <c r="E661" t="s">
        <v>2</v>
      </c>
      <c r="G661" t="s">
        <v>1432</v>
      </c>
      <c r="H661" t="s">
        <v>3582</v>
      </c>
      <c r="I661" t="s">
        <v>2981</v>
      </c>
      <c r="K661" t="s">
        <v>2208</v>
      </c>
      <c r="L661" t="s">
        <v>8</v>
      </c>
      <c r="M661" t="s">
        <v>1184</v>
      </c>
      <c r="N661" t="s">
        <v>3452</v>
      </c>
      <c r="O661" t="s">
        <v>1186</v>
      </c>
      <c r="P661" t="s">
        <v>4293</v>
      </c>
      <c r="Q661" t="s">
        <v>4294</v>
      </c>
      <c r="R661" t="s">
        <v>4295</v>
      </c>
    </row>
    <row r="662" spans="1:18" x14ac:dyDescent="0.25">
      <c r="A662" s="14" t="s">
        <v>4157</v>
      </c>
      <c r="B662" s="14" t="s">
        <v>4296</v>
      </c>
      <c r="C662" t="s">
        <v>4297</v>
      </c>
      <c r="D662" t="s">
        <v>3552</v>
      </c>
      <c r="E662" t="s">
        <v>1204</v>
      </c>
      <c r="G662" t="s">
        <v>3589</v>
      </c>
      <c r="H662" t="s">
        <v>3590</v>
      </c>
      <c r="I662" t="s">
        <v>1363</v>
      </c>
      <c r="K662" t="s">
        <v>2208</v>
      </c>
      <c r="L662" t="s">
        <v>7</v>
      </c>
      <c r="M662" t="s">
        <v>1184</v>
      </c>
      <c r="N662" t="s">
        <v>2104</v>
      </c>
      <c r="O662" t="s">
        <v>1186</v>
      </c>
      <c r="P662" t="s">
        <v>4182</v>
      </c>
      <c r="Q662" t="s">
        <v>4298</v>
      </c>
      <c r="R662" t="s">
        <v>4299</v>
      </c>
    </row>
    <row r="663" spans="1:18" x14ac:dyDescent="0.25">
      <c r="A663" s="14" t="s">
        <v>4157</v>
      </c>
      <c r="B663" s="14" t="s">
        <v>4300</v>
      </c>
      <c r="C663" t="s">
        <v>4301</v>
      </c>
      <c r="D663" t="s">
        <v>2997</v>
      </c>
      <c r="E663" t="s">
        <v>2</v>
      </c>
      <c r="G663" t="s">
        <v>4302</v>
      </c>
      <c r="H663" t="s">
        <v>4303</v>
      </c>
      <c r="I663" t="s">
        <v>1664</v>
      </c>
      <c r="K663" t="s">
        <v>2</v>
      </c>
      <c r="L663" t="s">
        <v>7</v>
      </c>
      <c r="M663" t="s">
        <v>1184</v>
      </c>
      <c r="N663" t="s">
        <v>4304</v>
      </c>
      <c r="O663" t="s">
        <v>1186</v>
      </c>
      <c r="P663" t="s">
        <v>4305</v>
      </c>
      <c r="Q663" t="s">
        <v>4306</v>
      </c>
      <c r="R663" t="s">
        <v>4307</v>
      </c>
    </row>
    <row r="664" spans="1:18" x14ac:dyDescent="0.25">
      <c r="A664" s="14" t="s">
        <v>4157</v>
      </c>
      <c r="B664" s="14" t="s">
        <v>4308</v>
      </c>
      <c r="C664" t="s">
        <v>4309</v>
      </c>
      <c r="D664" t="s">
        <v>2196</v>
      </c>
      <c r="E664" t="s">
        <v>2</v>
      </c>
      <c r="G664" t="s">
        <v>1753</v>
      </c>
      <c r="H664" t="s">
        <v>3602</v>
      </c>
      <c r="I664" t="s">
        <v>2926</v>
      </c>
      <c r="K664" t="s">
        <v>2208</v>
      </c>
      <c r="L664" t="s">
        <v>8</v>
      </c>
      <c r="M664" t="s">
        <v>1184</v>
      </c>
      <c r="N664" t="s">
        <v>3031</v>
      </c>
      <c r="O664" t="s">
        <v>1186</v>
      </c>
      <c r="P664" t="s">
        <v>4310</v>
      </c>
      <c r="Q664" t="s">
        <v>4311</v>
      </c>
      <c r="R664" t="s">
        <v>4312</v>
      </c>
    </row>
    <row r="665" spans="1:18" x14ac:dyDescent="0.25">
      <c r="A665" s="14" t="s">
        <v>4157</v>
      </c>
      <c r="B665" s="14" t="s">
        <v>4313</v>
      </c>
      <c r="C665" t="s">
        <v>1963</v>
      </c>
      <c r="D665" t="s">
        <v>2499</v>
      </c>
      <c r="E665" t="s">
        <v>2</v>
      </c>
      <c r="G665" t="s">
        <v>3007</v>
      </c>
      <c r="H665" t="s">
        <v>3008</v>
      </c>
      <c r="I665" t="s">
        <v>3610</v>
      </c>
      <c r="K665" t="s">
        <v>2208</v>
      </c>
      <c r="L665" t="s">
        <v>8</v>
      </c>
      <c r="M665" t="s">
        <v>1184</v>
      </c>
      <c r="N665" t="s">
        <v>4314</v>
      </c>
      <c r="O665" t="s">
        <v>1186</v>
      </c>
      <c r="P665" t="s">
        <v>4088</v>
      </c>
      <c r="Q665" t="s">
        <v>4315</v>
      </c>
      <c r="R665" t="s">
        <v>3298</v>
      </c>
    </row>
    <row r="666" spans="1:18" x14ac:dyDescent="0.25">
      <c r="A666" s="14" t="s">
        <v>4157</v>
      </c>
      <c r="B666" s="14" t="s">
        <v>4316</v>
      </c>
      <c r="C666" t="s">
        <v>4317</v>
      </c>
      <c r="D666" t="s">
        <v>3424</v>
      </c>
      <c r="E666" t="s">
        <v>2</v>
      </c>
      <c r="G666" t="s">
        <v>3620</v>
      </c>
      <c r="H666" t="s">
        <v>3621</v>
      </c>
      <c r="I666" t="s">
        <v>3622</v>
      </c>
      <c r="K666" t="s">
        <v>2</v>
      </c>
      <c r="L666" t="s">
        <v>7</v>
      </c>
      <c r="M666" t="s">
        <v>1184</v>
      </c>
      <c r="N666" t="s">
        <v>4318</v>
      </c>
      <c r="O666" t="s">
        <v>1186</v>
      </c>
      <c r="P666" t="s">
        <v>2566</v>
      </c>
      <c r="Q666" t="s">
        <v>4319</v>
      </c>
      <c r="R666" t="s">
        <v>4320</v>
      </c>
    </row>
    <row r="667" spans="1:18" x14ac:dyDescent="0.25">
      <c r="A667" s="14" t="s">
        <v>4157</v>
      </c>
      <c r="B667" s="14" t="s">
        <v>4321</v>
      </c>
      <c r="C667" t="s">
        <v>1601</v>
      </c>
      <c r="D667" t="s">
        <v>2573</v>
      </c>
      <c r="E667" t="s">
        <v>2</v>
      </c>
      <c r="G667" t="s">
        <v>1866</v>
      </c>
      <c r="H667" t="s">
        <v>1867</v>
      </c>
      <c r="I667" t="s">
        <v>4322</v>
      </c>
      <c r="K667" t="s">
        <v>2509</v>
      </c>
      <c r="L667" t="s">
        <v>8</v>
      </c>
      <c r="M667" t="s">
        <v>1184</v>
      </c>
      <c r="N667" t="s">
        <v>4323</v>
      </c>
      <c r="O667" t="s">
        <v>1186</v>
      </c>
      <c r="P667" t="s">
        <v>4324</v>
      </c>
      <c r="Q667" t="s">
        <v>4325</v>
      </c>
      <c r="R667" t="s">
        <v>3231</v>
      </c>
    </row>
    <row r="668" spans="1:18" x14ac:dyDescent="0.25">
      <c r="A668" s="14" t="s">
        <v>4157</v>
      </c>
      <c r="B668" s="14" t="s">
        <v>4326</v>
      </c>
      <c r="C668" t="s">
        <v>1310</v>
      </c>
      <c r="D668" t="s">
        <v>3560</v>
      </c>
      <c r="E668" t="s">
        <v>2</v>
      </c>
      <c r="G668" t="s">
        <v>1627</v>
      </c>
      <c r="H668" t="s">
        <v>1628</v>
      </c>
      <c r="I668" t="s">
        <v>3627</v>
      </c>
      <c r="K668" t="s">
        <v>2</v>
      </c>
      <c r="L668" t="s">
        <v>7</v>
      </c>
      <c r="M668" t="s">
        <v>1184</v>
      </c>
      <c r="N668" t="s">
        <v>4168</v>
      </c>
      <c r="O668" t="s">
        <v>1186</v>
      </c>
      <c r="P668" t="s">
        <v>3343</v>
      </c>
      <c r="Q668" t="s">
        <v>4327</v>
      </c>
      <c r="R668" t="s">
        <v>3341</v>
      </c>
    </row>
    <row r="669" spans="1:18" x14ac:dyDescent="0.25">
      <c r="A669" s="14" t="s">
        <v>4157</v>
      </c>
      <c r="B669" s="14" t="s">
        <v>4328</v>
      </c>
      <c r="C669" t="s">
        <v>4329</v>
      </c>
      <c r="D669" t="s">
        <v>2499</v>
      </c>
      <c r="E669" t="s">
        <v>2</v>
      </c>
      <c r="G669" t="s">
        <v>1631</v>
      </c>
      <c r="H669" t="s">
        <v>3630</v>
      </c>
      <c r="I669" t="s">
        <v>1268</v>
      </c>
      <c r="K669" t="s">
        <v>2573</v>
      </c>
      <c r="L669" t="s">
        <v>8</v>
      </c>
      <c r="M669" t="s">
        <v>1184</v>
      </c>
      <c r="N669" t="s">
        <v>4330</v>
      </c>
      <c r="O669" t="s">
        <v>1186</v>
      </c>
      <c r="P669" t="s">
        <v>4028</v>
      </c>
      <c r="Q669" t="s">
        <v>4331</v>
      </c>
      <c r="R669" t="s">
        <v>4332</v>
      </c>
    </row>
    <row r="670" spans="1:18" x14ac:dyDescent="0.25">
      <c r="A670" s="14" t="s">
        <v>4157</v>
      </c>
      <c r="B670" s="14" t="s">
        <v>4333</v>
      </c>
      <c r="C670" t="s">
        <v>1446</v>
      </c>
      <c r="D670" t="s">
        <v>1838</v>
      </c>
      <c r="E670" t="s">
        <v>2</v>
      </c>
      <c r="G670" t="s">
        <v>3635</v>
      </c>
      <c r="H670" t="s">
        <v>3636</v>
      </c>
      <c r="I670" t="s">
        <v>3637</v>
      </c>
      <c r="K670" t="s">
        <v>10</v>
      </c>
      <c r="L670" t="s">
        <v>7</v>
      </c>
      <c r="M670" t="s">
        <v>1184</v>
      </c>
      <c r="N670" t="s">
        <v>3358</v>
      </c>
      <c r="O670" t="s">
        <v>1186</v>
      </c>
      <c r="P670" t="s">
        <v>3355</v>
      </c>
      <c r="Q670" t="s">
        <v>4334</v>
      </c>
      <c r="R670" t="s">
        <v>4335</v>
      </c>
    </row>
    <row r="671" spans="1:18" x14ac:dyDescent="0.25">
      <c r="A671" s="14" t="s">
        <v>4157</v>
      </c>
      <c r="B671" s="14" t="s">
        <v>4336</v>
      </c>
      <c r="C671" t="s">
        <v>1401</v>
      </c>
      <c r="D671" t="s">
        <v>2196</v>
      </c>
      <c r="E671" t="s">
        <v>2</v>
      </c>
      <c r="G671" t="s">
        <v>2942</v>
      </c>
      <c r="H671" t="s">
        <v>2943</v>
      </c>
      <c r="I671" t="s">
        <v>3641</v>
      </c>
      <c r="K671" t="s">
        <v>2208</v>
      </c>
      <c r="L671" t="s">
        <v>8</v>
      </c>
      <c r="M671" t="s">
        <v>1184</v>
      </c>
      <c r="N671" t="s">
        <v>1644</v>
      </c>
      <c r="O671" t="s">
        <v>1186</v>
      </c>
      <c r="P671" t="s">
        <v>4337</v>
      </c>
      <c r="Q671" t="s">
        <v>4338</v>
      </c>
      <c r="R671" t="s">
        <v>3265</v>
      </c>
    </row>
    <row r="672" spans="1:18" x14ac:dyDescent="0.25">
      <c r="A672" s="14" t="s">
        <v>4157</v>
      </c>
      <c r="B672" s="14" t="s">
        <v>4339</v>
      </c>
      <c r="C672" t="s">
        <v>2743</v>
      </c>
      <c r="D672" t="s">
        <v>3552</v>
      </c>
      <c r="E672" t="s">
        <v>1204</v>
      </c>
      <c r="G672" t="s">
        <v>1357</v>
      </c>
      <c r="H672" t="s">
        <v>3645</v>
      </c>
      <c r="I672" t="s">
        <v>1708</v>
      </c>
      <c r="K672" t="s">
        <v>2208</v>
      </c>
      <c r="L672" t="s">
        <v>7</v>
      </c>
      <c r="M672" t="s">
        <v>1184</v>
      </c>
      <c r="N672" t="s">
        <v>4340</v>
      </c>
      <c r="O672" t="s">
        <v>1186</v>
      </c>
      <c r="P672" t="s">
        <v>3942</v>
      </c>
      <c r="Q672" t="s">
        <v>4341</v>
      </c>
      <c r="R672" t="s">
        <v>4342</v>
      </c>
    </row>
    <row r="673" spans="1:18" x14ac:dyDescent="0.25">
      <c r="A673" s="14" t="s">
        <v>4157</v>
      </c>
      <c r="B673" s="14" t="s">
        <v>4343</v>
      </c>
      <c r="C673" t="s">
        <v>4344</v>
      </c>
      <c r="D673" t="s">
        <v>1274</v>
      </c>
      <c r="E673" t="s">
        <v>2</v>
      </c>
      <c r="G673" t="s">
        <v>3650</v>
      </c>
      <c r="H673" t="s">
        <v>3651</v>
      </c>
      <c r="I673" t="s">
        <v>1718</v>
      </c>
      <c r="K673" t="s">
        <v>2</v>
      </c>
      <c r="L673" t="s">
        <v>7</v>
      </c>
      <c r="M673" t="s">
        <v>1184</v>
      </c>
      <c r="N673" t="s">
        <v>4345</v>
      </c>
      <c r="O673" t="s">
        <v>1186</v>
      </c>
      <c r="P673" t="s">
        <v>4346</v>
      </c>
      <c r="Q673" t="s">
        <v>4347</v>
      </c>
      <c r="R673" t="s">
        <v>4348</v>
      </c>
    </row>
    <row r="674" spans="1:18" x14ac:dyDescent="0.25">
      <c r="A674" s="14" t="s">
        <v>4157</v>
      </c>
      <c r="B674" s="14" t="s">
        <v>4349</v>
      </c>
      <c r="C674" t="s">
        <v>1512</v>
      </c>
      <c r="D674" t="s">
        <v>3552</v>
      </c>
      <c r="E674" t="s">
        <v>1204</v>
      </c>
      <c r="G674" t="s">
        <v>1688</v>
      </c>
      <c r="H674" t="s">
        <v>1689</v>
      </c>
      <c r="I674" t="s">
        <v>3655</v>
      </c>
      <c r="K674" t="s">
        <v>2208</v>
      </c>
      <c r="L674" t="s">
        <v>7</v>
      </c>
      <c r="M674" t="s">
        <v>1184</v>
      </c>
      <c r="N674" t="s">
        <v>3575</v>
      </c>
      <c r="O674" t="s">
        <v>1186</v>
      </c>
      <c r="P674" t="s">
        <v>3747</v>
      </c>
      <c r="Q674" t="s">
        <v>4350</v>
      </c>
      <c r="R674" t="s">
        <v>4097</v>
      </c>
    </row>
    <row r="675" spans="1:18" x14ac:dyDescent="0.25">
      <c r="A675" s="14" t="s">
        <v>4157</v>
      </c>
      <c r="B675" s="14" t="s">
        <v>4351</v>
      </c>
      <c r="C675" t="s">
        <v>37</v>
      </c>
      <c r="D675" t="s">
        <v>1838</v>
      </c>
      <c r="E675" t="s">
        <v>2</v>
      </c>
      <c r="G675" t="s">
        <v>3661</v>
      </c>
      <c r="H675" t="s">
        <v>3662</v>
      </c>
      <c r="I675" t="s">
        <v>3663</v>
      </c>
      <c r="K675" t="s">
        <v>10</v>
      </c>
      <c r="L675" t="s">
        <v>7</v>
      </c>
      <c r="M675" t="s">
        <v>1184</v>
      </c>
      <c r="N675" t="s">
        <v>1701</v>
      </c>
      <c r="O675" t="s">
        <v>1186</v>
      </c>
      <c r="P675" t="s">
        <v>4352</v>
      </c>
      <c r="Q675" t="s">
        <v>4353</v>
      </c>
      <c r="R675" t="s">
        <v>4354</v>
      </c>
    </row>
    <row r="676" spans="1:18" x14ac:dyDescent="0.25">
      <c r="A676" s="14" t="s">
        <v>4157</v>
      </c>
      <c r="B676" s="14" t="s">
        <v>4355</v>
      </c>
      <c r="C676" t="s">
        <v>4356</v>
      </c>
      <c r="D676" t="s">
        <v>2262</v>
      </c>
      <c r="E676" t="s">
        <v>2</v>
      </c>
      <c r="G676" t="s">
        <v>1848</v>
      </c>
      <c r="H676" t="s">
        <v>3668</v>
      </c>
      <c r="I676" t="s">
        <v>3669</v>
      </c>
      <c r="K676" t="s">
        <v>10</v>
      </c>
      <c r="L676" t="s">
        <v>7</v>
      </c>
      <c r="M676" t="s">
        <v>1184</v>
      </c>
      <c r="N676" t="s">
        <v>3905</v>
      </c>
      <c r="O676" t="s">
        <v>1186</v>
      </c>
      <c r="P676" t="s">
        <v>3152</v>
      </c>
      <c r="Q676" t="s">
        <v>4357</v>
      </c>
      <c r="R676" t="s">
        <v>4358</v>
      </c>
    </row>
    <row r="677" spans="1:18" x14ac:dyDescent="0.25">
      <c r="A677" s="14" t="s">
        <v>4157</v>
      </c>
      <c r="B677" s="14" t="s">
        <v>4359</v>
      </c>
      <c r="C677" t="s">
        <v>1340</v>
      </c>
      <c r="D677" t="s">
        <v>3552</v>
      </c>
      <c r="E677" t="s">
        <v>1204</v>
      </c>
      <c r="G677" t="s">
        <v>1724</v>
      </c>
      <c r="H677" t="s">
        <v>1725</v>
      </c>
      <c r="I677" t="s">
        <v>3674</v>
      </c>
      <c r="K677" t="s">
        <v>2208</v>
      </c>
      <c r="L677" t="s">
        <v>7</v>
      </c>
      <c r="M677" t="s">
        <v>1184</v>
      </c>
      <c r="N677" t="s">
        <v>4360</v>
      </c>
      <c r="O677" t="s">
        <v>1186</v>
      </c>
      <c r="P677" t="s">
        <v>3149</v>
      </c>
      <c r="Q677" t="s">
        <v>4361</v>
      </c>
      <c r="R677" t="s">
        <v>4070</v>
      </c>
    </row>
    <row r="678" spans="1:18" x14ac:dyDescent="0.25">
      <c r="A678" s="14" t="s">
        <v>4157</v>
      </c>
      <c r="B678" s="14" t="s">
        <v>4362</v>
      </c>
      <c r="C678" t="s">
        <v>4363</v>
      </c>
      <c r="D678" t="s">
        <v>2997</v>
      </c>
      <c r="E678" t="s">
        <v>2</v>
      </c>
      <c r="G678" t="s">
        <v>3679</v>
      </c>
      <c r="H678" t="s">
        <v>3680</v>
      </c>
      <c r="I678" t="s">
        <v>1682</v>
      </c>
      <c r="K678" t="s">
        <v>2</v>
      </c>
      <c r="L678" t="s">
        <v>7</v>
      </c>
      <c r="M678" t="s">
        <v>1184</v>
      </c>
      <c r="N678" t="s">
        <v>4364</v>
      </c>
      <c r="O678" t="s">
        <v>1186</v>
      </c>
      <c r="P678" t="s">
        <v>3886</v>
      </c>
      <c r="Q678" t="s">
        <v>4365</v>
      </c>
      <c r="R678" t="s">
        <v>2750</v>
      </c>
    </row>
    <row r="679" spans="1:18" x14ac:dyDescent="0.25">
      <c r="A679" s="14" t="s">
        <v>4157</v>
      </c>
      <c r="B679" s="14" t="s">
        <v>4366</v>
      </c>
      <c r="C679" t="s">
        <v>4367</v>
      </c>
      <c r="D679" t="s">
        <v>3430</v>
      </c>
      <c r="E679" t="s">
        <v>1204</v>
      </c>
      <c r="G679" t="s">
        <v>1701</v>
      </c>
      <c r="H679" t="s">
        <v>1793</v>
      </c>
      <c r="I679" t="s">
        <v>1766</v>
      </c>
      <c r="K679" t="s">
        <v>12</v>
      </c>
      <c r="L679" t="s">
        <v>9</v>
      </c>
      <c r="M679" t="s">
        <v>1184</v>
      </c>
      <c r="N679" t="s">
        <v>4170</v>
      </c>
      <c r="O679" t="s">
        <v>1186</v>
      </c>
      <c r="P679" t="s">
        <v>4368</v>
      </c>
      <c r="Q679" t="s">
        <v>4369</v>
      </c>
      <c r="R679" t="s">
        <v>3980</v>
      </c>
    </row>
    <row r="680" spans="1:18" x14ac:dyDescent="0.25">
      <c r="A680" s="14" t="s">
        <v>4157</v>
      </c>
      <c r="B680" s="14" t="s">
        <v>4370</v>
      </c>
      <c r="C680" t="s">
        <v>1296</v>
      </c>
      <c r="D680" t="s">
        <v>2196</v>
      </c>
      <c r="E680" t="s">
        <v>2</v>
      </c>
      <c r="G680" t="s">
        <v>3686</v>
      </c>
      <c r="H680" t="s">
        <v>3687</v>
      </c>
      <c r="I680" t="s">
        <v>4371</v>
      </c>
      <c r="K680" t="s">
        <v>2537</v>
      </c>
      <c r="L680" t="s">
        <v>8</v>
      </c>
      <c r="M680" t="s">
        <v>1184</v>
      </c>
      <c r="N680" t="s">
        <v>2053</v>
      </c>
      <c r="O680" t="s">
        <v>1186</v>
      </c>
      <c r="P680" t="s">
        <v>4372</v>
      </c>
      <c r="Q680" t="s">
        <v>3743</v>
      </c>
      <c r="R680" t="s">
        <v>4373</v>
      </c>
    </row>
    <row r="681" spans="1:18" x14ac:dyDescent="0.25">
      <c r="A681" s="14" t="s">
        <v>4157</v>
      </c>
      <c r="B681" s="14" t="s">
        <v>4374</v>
      </c>
      <c r="C681" t="s">
        <v>37</v>
      </c>
      <c r="D681" t="s">
        <v>3560</v>
      </c>
      <c r="E681" t="s">
        <v>2</v>
      </c>
      <c r="G681" t="s">
        <v>2036</v>
      </c>
      <c r="H681" t="s">
        <v>2037</v>
      </c>
      <c r="I681" t="s">
        <v>3693</v>
      </c>
      <c r="K681" t="s">
        <v>2</v>
      </c>
      <c r="L681" t="s">
        <v>7</v>
      </c>
      <c r="M681" t="s">
        <v>1184</v>
      </c>
      <c r="N681" t="s">
        <v>4375</v>
      </c>
      <c r="O681" t="s">
        <v>1186</v>
      </c>
      <c r="P681" t="s">
        <v>2538</v>
      </c>
      <c r="Q681" t="s">
        <v>4376</v>
      </c>
      <c r="R681" t="s">
        <v>3334</v>
      </c>
    </row>
    <row r="682" spans="1:18" x14ac:dyDescent="0.25">
      <c r="A682" s="14" t="s">
        <v>4157</v>
      </c>
      <c r="B682" s="14" t="s">
        <v>4377</v>
      </c>
      <c r="C682" t="s">
        <v>4378</v>
      </c>
      <c r="D682" t="s">
        <v>3552</v>
      </c>
      <c r="E682" t="s">
        <v>1204</v>
      </c>
      <c r="G682" t="s">
        <v>3351</v>
      </c>
      <c r="H682" t="s">
        <v>3698</v>
      </c>
      <c r="I682" t="s">
        <v>1690</v>
      </c>
      <c r="K682" t="s">
        <v>2208</v>
      </c>
      <c r="L682" t="s">
        <v>7</v>
      </c>
      <c r="M682" t="s">
        <v>1184</v>
      </c>
      <c r="N682" t="s">
        <v>4379</v>
      </c>
      <c r="O682" t="s">
        <v>1186</v>
      </c>
      <c r="P682" t="s">
        <v>2324</v>
      </c>
      <c r="Q682" t="s">
        <v>4380</v>
      </c>
      <c r="R682" t="s">
        <v>4381</v>
      </c>
    </row>
    <row r="683" spans="1:18" x14ac:dyDescent="0.25">
      <c r="A683" s="14" t="s">
        <v>4157</v>
      </c>
      <c r="B683" s="14" t="s">
        <v>4382</v>
      </c>
      <c r="C683" t="s">
        <v>1526</v>
      </c>
      <c r="D683" t="s">
        <v>2196</v>
      </c>
      <c r="E683" t="s">
        <v>2</v>
      </c>
      <c r="G683" t="s">
        <v>1662</v>
      </c>
      <c r="H683" t="s">
        <v>1663</v>
      </c>
      <c r="I683" t="s">
        <v>4383</v>
      </c>
      <c r="K683" t="s">
        <v>2208</v>
      </c>
      <c r="L683" t="s">
        <v>8</v>
      </c>
      <c r="M683" t="s">
        <v>1184</v>
      </c>
      <c r="N683" t="s">
        <v>1304</v>
      </c>
      <c r="O683" t="s">
        <v>1186</v>
      </c>
      <c r="P683" t="s">
        <v>3014</v>
      </c>
      <c r="Q683" t="s">
        <v>4384</v>
      </c>
      <c r="R683" t="s">
        <v>3288</v>
      </c>
    </row>
    <row r="684" spans="1:18" x14ac:dyDescent="0.25">
      <c r="A684" s="14" t="s">
        <v>4157</v>
      </c>
      <c r="B684" s="14" t="s">
        <v>4385</v>
      </c>
      <c r="C684" t="s">
        <v>4386</v>
      </c>
      <c r="D684" t="s">
        <v>3430</v>
      </c>
      <c r="E684" t="s">
        <v>1204</v>
      </c>
      <c r="G684" t="s">
        <v>1630</v>
      </c>
      <c r="H684" t="s">
        <v>3708</v>
      </c>
      <c r="I684" t="s">
        <v>1794</v>
      </c>
      <c r="K684" t="s">
        <v>12</v>
      </c>
      <c r="L684" t="s">
        <v>9</v>
      </c>
      <c r="M684" t="s">
        <v>1184</v>
      </c>
      <c r="N684" t="s">
        <v>4387</v>
      </c>
      <c r="O684" t="s">
        <v>1186</v>
      </c>
      <c r="P684" t="s">
        <v>3401</v>
      </c>
      <c r="Q684" t="s">
        <v>4388</v>
      </c>
      <c r="R684" t="s">
        <v>4389</v>
      </c>
    </row>
    <row r="685" spans="1:18" x14ac:dyDescent="0.25">
      <c r="A685" s="14" t="s">
        <v>4157</v>
      </c>
      <c r="B685" s="14" t="s">
        <v>4390</v>
      </c>
      <c r="C685" t="s">
        <v>4391</v>
      </c>
      <c r="D685" t="s">
        <v>2997</v>
      </c>
      <c r="E685" t="s">
        <v>2</v>
      </c>
      <c r="G685" t="s">
        <v>3714</v>
      </c>
      <c r="H685" t="s">
        <v>1784</v>
      </c>
      <c r="I685" t="s">
        <v>1699</v>
      </c>
      <c r="K685" t="s">
        <v>2</v>
      </c>
      <c r="L685" t="s">
        <v>7</v>
      </c>
      <c r="M685" t="s">
        <v>1184</v>
      </c>
      <c r="N685" t="s">
        <v>4392</v>
      </c>
      <c r="O685" t="s">
        <v>1186</v>
      </c>
      <c r="P685" t="s">
        <v>4005</v>
      </c>
      <c r="Q685" t="s">
        <v>4393</v>
      </c>
      <c r="R685" t="s">
        <v>4394</v>
      </c>
    </row>
    <row r="686" spans="1:18" x14ac:dyDescent="0.25">
      <c r="A686" s="14" t="s">
        <v>4157</v>
      </c>
      <c r="B686" s="14" t="s">
        <v>4395</v>
      </c>
      <c r="C686" t="s">
        <v>1512</v>
      </c>
      <c r="D686" t="s">
        <v>1838</v>
      </c>
      <c r="E686" t="s">
        <v>2</v>
      </c>
      <c r="G686" t="s">
        <v>1450</v>
      </c>
      <c r="H686" t="s">
        <v>3461</v>
      </c>
      <c r="I686" t="s">
        <v>3099</v>
      </c>
      <c r="K686" t="s">
        <v>10</v>
      </c>
      <c r="L686" t="s">
        <v>7</v>
      </c>
      <c r="M686" t="s">
        <v>1184</v>
      </c>
      <c r="N686" t="s">
        <v>1740</v>
      </c>
      <c r="O686" t="s">
        <v>1186</v>
      </c>
      <c r="P686" t="s">
        <v>2249</v>
      </c>
      <c r="Q686" t="s">
        <v>3464</v>
      </c>
      <c r="R686" t="s">
        <v>4196</v>
      </c>
    </row>
    <row r="687" spans="1:18" x14ac:dyDescent="0.25">
      <c r="A687" s="14" t="s">
        <v>4157</v>
      </c>
      <c r="B687" s="14" t="s">
        <v>4396</v>
      </c>
      <c r="C687" t="s">
        <v>1526</v>
      </c>
      <c r="D687" t="s">
        <v>2196</v>
      </c>
      <c r="E687" t="s">
        <v>2</v>
      </c>
      <c r="G687" t="s">
        <v>1763</v>
      </c>
      <c r="H687" t="s">
        <v>1959</v>
      </c>
      <c r="I687" t="s">
        <v>1915</v>
      </c>
      <c r="K687" t="s">
        <v>2509</v>
      </c>
      <c r="L687" t="s">
        <v>8</v>
      </c>
      <c r="M687" t="s">
        <v>1184</v>
      </c>
      <c r="N687" t="s">
        <v>1997</v>
      </c>
      <c r="O687" t="s">
        <v>1186</v>
      </c>
      <c r="P687" t="s">
        <v>4397</v>
      </c>
      <c r="Q687" t="s">
        <v>4253</v>
      </c>
      <c r="R687" t="s">
        <v>4124</v>
      </c>
    </row>
    <row r="688" spans="1:18" x14ac:dyDescent="0.25">
      <c r="A688" s="14" t="s">
        <v>4157</v>
      </c>
      <c r="B688" s="14" t="s">
        <v>4398</v>
      </c>
      <c r="C688" t="s">
        <v>1310</v>
      </c>
      <c r="D688" t="s">
        <v>1838</v>
      </c>
      <c r="E688" t="s">
        <v>2</v>
      </c>
      <c r="G688" t="s">
        <v>2258</v>
      </c>
      <c r="H688" t="s">
        <v>3719</v>
      </c>
      <c r="I688" t="s">
        <v>3720</v>
      </c>
      <c r="K688" t="s">
        <v>10</v>
      </c>
      <c r="L688" t="s">
        <v>7</v>
      </c>
      <c r="M688" t="s">
        <v>1184</v>
      </c>
      <c r="N688" t="s">
        <v>2249</v>
      </c>
      <c r="O688" t="s">
        <v>1186</v>
      </c>
      <c r="P688" t="s">
        <v>3340</v>
      </c>
      <c r="Q688" t="s">
        <v>4399</v>
      </c>
      <c r="R688" t="s">
        <v>4400</v>
      </c>
    </row>
    <row r="689" spans="1:18" x14ac:dyDescent="0.25">
      <c r="A689" s="14" t="s">
        <v>4157</v>
      </c>
      <c r="B689" s="14" t="s">
        <v>4401</v>
      </c>
      <c r="C689" t="s">
        <v>4402</v>
      </c>
      <c r="D689" t="s">
        <v>2262</v>
      </c>
      <c r="E689" t="s">
        <v>2</v>
      </c>
      <c r="G689" t="s">
        <v>3726</v>
      </c>
      <c r="H689" t="s">
        <v>3727</v>
      </c>
      <c r="I689" t="s">
        <v>3728</v>
      </c>
      <c r="K689" t="s">
        <v>10</v>
      </c>
      <c r="L689" t="s">
        <v>7</v>
      </c>
      <c r="M689" t="s">
        <v>1184</v>
      </c>
      <c r="N689" t="s">
        <v>3786</v>
      </c>
      <c r="O689" t="s">
        <v>1186</v>
      </c>
      <c r="P689" t="s">
        <v>3358</v>
      </c>
      <c r="Q689" t="s">
        <v>4403</v>
      </c>
      <c r="R689" t="s">
        <v>4404</v>
      </c>
    </row>
    <row r="690" spans="1:18" x14ac:dyDescent="0.25">
      <c r="A690" s="14" t="s">
        <v>4157</v>
      </c>
      <c r="B690" s="14" t="s">
        <v>4405</v>
      </c>
      <c r="C690" t="s">
        <v>4406</v>
      </c>
      <c r="D690" t="s">
        <v>2533</v>
      </c>
      <c r="E690" t="s">
        <v>2</v>
      </c>
      <c r="G690" t="s">
        <v>1976</v>
      </c>
      <c r="H690" t="s">
        <v>3733</v>
      </c>
      <c r="I690" t="s">
        <v>1283</v>
      </c>
      <c r="K690" t="s">
        <v>2573</v>
      </c>
      <c r="L690" t="s">
        <v>8</v>
      </c>
      <c r="M690" t="s">
        <v>1184</v>
      </c>
      <c r="N690" t="s">
        <v>4407</v>
      </c>
      <c r="O690" t="s">
        <v>1186</v>
      </c>
      <c r="P690" t="s">
        <v>4408</v>
      </c>
      <c r="Q690" t="s">
        <v>3665</v>
      </c>
      <c r="R690" t="s">
        <v>4409</v>
      </c>
    </row>
    <row r="691" spans="1:18" x14ac:dyDescent="0.25">
      <c r="A691" s="14" t="s">
        <v>4157</v>
      </c>
      <c r="B691" s="14" t="s">
        <v>4410</v>
      </c>
      <c r="C691" t="s">
        <v>1296</v>
      </c>
      <c r="D691" t="s">
        <v>2058</v>
      </c>
      <c r="E691" t="s">
        <v>2</v>
      </c>
      <c r="G691" t="s">
        <v>2002</v>
      </c>
      <c r="H691" t="s">
        <v>2003</v>
      </c>
      <c r="I691" t="s">
        <v>4411</v>
      </c>
      <c r="K691" t="s">
        <v>2</v>
      </c>
      <c r="L691" t="s">
        <v>8</v>
      </c>
      <c r="M691" t="s">
        <v>1184</v>
      </c>
      <c r="N691" t="s">
        <v>4149</v>
      </c>
      <c r="O691" t="s">
        <v>1186</v>
      </c>
      <c r="P691" t="s">
        <v>3808</v>
      </c>
      <c r="Q691" t="s">
        <v>4412</v>
      </c>
      <c r="R691" t="s">
        <v>3320</v>
      </c>
    </row>
    <row r="692" spans="1:18" x14ac:dyDescent="0.25">
      <c r="A692" s="14" t="s">
        <v>4157</v>
      </c>
      <c r="B692" s="14" t="s">
        <v>4413</v>
      </c>
      <c r="C692" t="s">
        <v>4414</v>
      </c>
      <c r="D692" t="s">
        <v>3552</v>
      </c>
      <c r="E692" t="s">
        <v>1204</v>
      </c>
      <c r="G692" t="s">
        <v>3745</v>
      </c>
      <c r="H692" t="s">
        <v>2639</v>
      </c>
      <c r="I692" t="s">
        <v>3746</v>
      </c>
      <c r="K692" t="s">
        <v>2208</v>
      </c>
      <c r="L692" t="s">
        <v>7</v>
      </c>
      <c r="M692" t="s">
        <v>1184</v>
      </c>
      <c r="N692" t="s">
        <v>4415</v>
      </c>
      <c r="O692" t="s">
        <v>1186</v>
      </c>
      <c r="P692" t="s">
        <v>4416</v>
      </c>
      <c r="Q692" t="s">
        <v>4417</v>
      </c>
      <c r="R692" t="s">
        <v>4418</v>
      </c>
    </row>
    <row r="693" spans="1:18" x14ac:dyDescent="0.25">
      <c r="A693" s="14" t="s">
        <v>4157</v>
      </c>
      <c r="B693" s="14" t="s">
        <v>4419</v>
      </c>
      <c r="C693" t="s">
        <v>4420</v>
      </c>
      <c r="D693" t="s">
        <v>1838</v>
      </c>
      <c r="E693" t="s">
        <v>2</v>
      </c>
      <c r="G693" t="s">
        <v>2254</v>
      </c>
      <c r="H693" t="s">
        <v>3751</v>
      </c>
      <c r="I693" t="s">
        <v>2052</v>
      </c>
      <c r="K693" t="s">
        <v>10</v>
      </c>
      <c r="L693" t="s">
        <v>7</v>
      </c>
      <c r="M693" t="s">
        <v>1184</v>
      </c>
      <c r="N693" t="s">
        <v>4284</v>
      </c>
      <c r="O693" t="s">
        <v>1186</v>
      </c>
      <c r="P693" t="s">
        <v>1757</v>
      </c>
      <c r="Q693" t="s">
        <v>4421</v>
      </c>
      <c r="R693" t="s">
        <v>4422</v>
      </c>
    </row>
    <row r="694" spans="1:18" x14ac:dyDescent="0.25">
      <c r="A694" s="14" t="s">
        <v>4157</v>
      </c>
      <c r="B694" s="14" t="s">
        <v>4423</v>
      </c>
      <c r="C694" t="s">
        <v>4424</v>
      </c>
      <c r="D694" t="s">
        <v>2499</v>
      </c>
      <c r="E694" t="s">
        <v>2</v>
      </c>
      <c r="G694" t="s">
        <v>1602</v>
      </c>
      <c r="H694" t="s">
        <v>4425</v>
      </c>
      <c r="I694" t="s">
        <v>1948</v>
      </c>
      <c r="K694" t="s">
        <v>2573</v>
      </c>
      <c r="L694" t="s">
        <v>8</v>
      </c>
      <c r="M694" t="s">
        <v>1184</v>
      </c>
      <c r="N694" t="s">
        <v>1330</v>
      </c>
      <c r="O694" t="s">
        <v>1186</v>
      </c>
      <c r="P694" t="s">
        <v>4426</v>
      </c>
      <c r="Q694" t="s">
        <v>4427</v>
      </c>
      <c r="R694" t="s">
        <v>4428</v>
      </c>
    </row>
    <row r="695" spans="1:18" x14ac:dyDescent="0.25">
      <c r="A695" s="14" t="s">
        <v>4157</v>
      </c>
      <c r="B695" s="14" t="s">
        <v>4429</v>
      </c>
      <c r="C695" t="s">
        <v>4430</v>
      </c>
      <c r="D695" t="s">
        <v>2744</v>
      </c>
      <c r="E695" t="s">
        <v>1204</v>
      </c>
      <c r="G695" t="s">
        <v>3759</v>
      </c>
      <c r="H695" t="s">
        <v>3760</v>
      </c>
      <c r="I695" t="s">
        <v>3106</v>
      </c>
      <c r="K695" t="s">
        <v>2208</v>
      </c>
      <c r="L695" t="s">
        <v>7</v>
      </c>
      <c r="M695" t="s">
        <v>1184</v>
      </c>
      <c r="N695" t="s">
        <v>3886</v>
      </c>
      <c r="O695" t="s">
        <v>1186</v>
      </c>
      <c r="P695" t="s">
        <v>1670</v>
      </c>
      <c r="Q695" t="s">
        <v>3762</v>
      </c>
      <c r="R695" t="s">
        <v>4431</v>
      </c>
    </row>
    <row r="696" spans="1:18" x14ac:dyDescent="0.25">
      <c r="A696" s="14" t="s">
        <v>4432</v>
      </c>
      <c r="B696" s="14" t="s">
        <v>4433</v>
      </c>
      <c r="C696" t="s">
        <v>4159</v>
      </c>
      <c r="D696" t="s">
        <v>2301</v>
      </c>
      <c r="E696" t="s">
        <v>2</v>
      </c>
      <c r="G696" t="s">
        <v>3411</v>
      </c>
      <c r="H696" t="s">
        <v>3412</v>
      </c>
      <c r="I696" t="s">
        <v>1748</v>
      </c>
      <c r="K696" t="s">
        <v>2</v>
      </c>
      <c r="L696" t="s">
        <v>7</v>
      </c>
      <c r="M696" t="s">
        <v>1184</v>
      </c>
      <c r="N696" t="s">
        <v>4434</v>
      </c>
      <c r="O696" t="s">
        <v>1186</v>
      </c>
      <c r="P696" t="s">
        <v>3646</v>
      </c>
      <c r="Q696" t="s">
        <v>4435</v>
      </c>
      <c r="R696" t="s">
        <v>3415</v>
      </c>
    </row>
    <row r="697" spans="1:18" x14ac:dyDescent="0.25">
      <c r="A697" s="14" t="s">
        <v>4432</v>
      </c>
      <c r="B697" s="14" t="s">
        <v>4436</v>
      </c>
      <c r="C697" t="s">
        <v>1495</v>
      </c>
      <c r="D697" t="s">
        <v>1838</v>
      </c>
      <c r="E697" t="s">
        <v>2</v>
      </c>
      <c r="G697" t="s">
        <v>3417</v>
      </c>
      <c r="H697" t="s">
        <v>3418</v>
      </c>
      <c r="I697" t="s">
        <v>3419</v>
      </c>
      <c r="K697" t="s">
        <v>10</v>
      </c>
      <c r="L697" t="s">
        <v>7</v>
      </c>
      <c r="M697" t="s">
        <v>1184</v>
      </c>
      <c r="N697" t="s">
        <v>4437</v>
      </c>
      <c r="O697" t="s">
        <v>1186</v>
      </c>
      <c r="P697" t="s">
        <v>4438</v>
      </c>
      <c r="Q697" t="s">
        <v>4439</v>
      </c>
      <c r="R697" t="s">
        <v>3422</v>
      </c>
    </row>
    <row r="698" spans="1:18" x14ac:dyDescent="0.25">
      <c r="A698" s="14" t="s">
        <v>4432</v>
      </c>
      <c r="B698" s="14" t="s">
        <v>4440</v>
      </c>
      <c r="C698" t="s">
        <v>1512</v>
      </c>
      <c r="D698" t="s">
        <v>3424</v>
      </c>
      <c r="E698" t="s">
        <v>2</v>
      </c>
      <c r="G698" t="s">
        <v>1680</v>
      </c>
      <c r="H698" t="s">
        <v>1681</v>
      </c>
      <c r="I698" t="s">
        <v>3425</v>
      </c>
      <c r="K698" t="s">
        <v>2</v>
      </c>
      <c r="L698" t="s">
        <v>7</v>
      </c>
      <c r="M698" t="s">
        <v>1184</v>
      </c>
      <c r="N698" t="s">
        <v>2308</v>
      </c>
      <c r="O698" t="s">
        <v>1186</v>
      </c>
      <c r="P698" t="s">
        <v>4441</v>
      </c>
      <c r="Q698" t="s">
        <v>3464</v>
      </c>
      <c r="R698" t="s">
        <v>1685</v>
      </c>
    </row>
    <row r="699" spans="1:18" x14ac:dyDescent="0.25">
      <c r="A699" s="14" t="s">
        <v>4432</v>
      </c>
      <c r="B699" s="14" t="s">
        <v>4442</v>
      </c>
      <c r="C699" t="s">
        <v>3392</v>
      </c>
      <c r="D699" t="s">
        <v>3430</v>
      </c>
      <c r="E699" t="s">
        <v>1204</v>
      </c>
      <c r="G699" t="s">
        <v>1701</v>
      </c>
      <c r="H699" t="s">
        <v>1793</v>
      </c>
      <c r="I699" t="s">
        <v>3431</v>
      </c>
      <c r="K699" t="s">
        <v>12</v>
      </c>
      <c r="L699" t="s">
        <v>9</v>
      </c>
      <c r="M699" t="s">
        <v>1184</v>
      </c>
      <c r="N699" t="s">
        <v>4443</v>
      </c>
      <c r="O699" t="s">
        <v>1186</v>
      </c>
      <c r="P699" t="s">
        <v>4444</v>
      </c>
      <c r="Q699" t="s">
        <v>4445</v>
      </c>
      <c r="R699" t="s">
        <v>3164</v>
      </c>
    </row>
    <row r="700" spans="1:18" x14ac:dyDescent="0.25">
      <c r="A700" s="14" t="s">
        <v>4432</v>
      </c>
      <c r="B700" s="14" t="s">
        <v>4446</v>
      </c>
      <c r="C700" t="s">
        <v>1495</v>
      </c>
      <c r="D700" t="s">
        <v>2262</v>
      </c>
      <c r="E700" t="s">
        <v>2</v>
      </c>
      <c r="G700" t="s">
        <v>1639</v>
      </c>
      <c r="H700" t="s">
        <v>1645</v>
      </c>
      <c r="I700" t="s">
        <v>3437</v>
      </c>
      <c r="K700" t="s">
        <v>2</v>
      </c>
      <c r="L700" t="s">
        <v>7</v>
      </c>
      <c r="M700" t="s">
        <v>1184</v>
      </c>
      <c r="N700" t="s">
        <v>1849</v>
      </c>
      <c r="O700" t="s">
        <v>1186</v>
      </c>
      <c r="P700" t="s">
        <v>4447</v>
      </c>
      <c r="Q700" t="s">
        <v>4448</v>
      </c>
      <c r="R700" t="s">
        <v>1650</v>
      </c>
    </row>
    <row r="701" spans="1:18" x14ac:dyDescent="0.25">
      <c r="A701" s="14" t="s">
        <v>4432</v>
      </c>
      <c r="B701" s="14" t="s">
        <v>4449</v>
      </c>
      <c r="C701" t="s">
        <v>1340</v>
      </c>
      <c r="D701" t="s">
        <v>2997</v>
      </c>
      <c r="E701" t="s">
        <v>2</v>
      </c>
      <c r="G701" t="s">
        <v>1716</v>
      </c>
      <c r="H701" t="s">
        <v>1717</v>
      </c>
      <c r="I701" t="s">
        <v>3441</v>
      </c>
      <c r="K701" t="s">
        <v>2</v>
      </c>
      <c r="L701" t="s">
        <v>7</v>
      </c>
      <c r="M701" t="s">
        <v>1184</v>
      </c>
      <c r="N701" t="s">
        <v>2188</v>
      </c>
      <c r="O701" t="s">
        <v>1186</v>
      </c>
      <c r="P701" t="s">
        <v>3448</v>
      </c>
      <c r="Q701" t="s">
        <v>4450</v>
      </c>
      <c r="R701" t="s">
        <v>1722</v>
      </c>
    </row>
    <row r="702" spans="1:18" x14ac:dyDescent="0.25">
      <c r="A702" s="14" t="s">
        <v>4432</v>
      </c>
      <c r="B702" s="14" t="s">
        <v>4451</v>
      </c>
      <c r="C702" t="s">
        <v>1446</v>
      </c>
      <c r="D702" t="s">
        <v>2262</v>
      </c>
      <c r="E702" t="s">
        <v>2</v>
      </c>
      <c r="G702" t="s">
        <v>1662</v>
      </c>
      <c r="H702" t="s">
        <v>1663</v>
      </c>
      <c r="I702" t="s">
        <v>3447</v>
      </c>
      <c r="K702" t="s">
        <v>2</v>
      </c>
      <c r="L702" t="s">
        <v>7</v>
      </c>
      <c r="M702" t="s">
        <v>1184</v>
      </c>
      <c r="N702" t="s">
        <v>4452</v>
      </c>
      <c r="O702" t="s">
        <v>1186</v>
      </c>
      <c r="P702" t="s">
        <v>3782</v>
      </c>
      <c r="Q702" t="s">
        <v>3638</v>
      </c>
      <c r="R702" t="s">
        <v>1667</v>
      </c>
    </row>
    <row r="703" spans="1:18" x14ac:dyDescent="0.25">
      <c r="A703" s="14" t="s">
        <v>4432</v>
      </c>
      <c r="B703" s="14" t="s">
        <v>4453</v>
      </c>
      <c r="C703" t="s">
        <v>4186</v>
      </c>
      <c r="D703" t="s">
        <v>2499</v>
      </c>
      <c r="E703" t="s">
        <v>2</v>
      </c>
      <c r="G703" t="s">
        <v>3452</v>
      </c>
      <c r="H703" t="s">
        <v>3453</v>
      </c>
      <c r="I703" t="s">
        <v>1261</v>
      </c>
      <c r="K703" t="s">
        <v>2573</v>
      </c>
      <c r="L703" t="s">
        <v>8</v>
      </c>
      <c r="M703" t="s">
        <v>1184</v>
      </c>
      <c r="N703" t="s">
        <v>4454</v>
      </c>
      <c r="O703" t="s">
        <v>1186</v>
      </c>
      <c r="P703" t="s">
        <v>4455</v>
      </c>
      <c r="Q703" t="s">
        <v>4187</v>
      </c>
      <c r="R703" t="s">
        <v>4456</v>
      </c>
    </row>
    <row r="704" spans="1:18" x14ac:dyDescent="0.25">
      <c r="A704" s="14" t="s">
        <v>4432</v>
      </c>
      <c r="B704" s="14" t="s">
        <v>4457</v>
      </c>
      <c r="C704" t="s">
        <v>1354</v>
      </c>
      <c r="D704" t="s">
        <v>2499</v>
      </c>
      <c r="E704" t="s">
        <v>2</v>
      </c>
      <c r="G704" t="s">
        <v>2027</v>
      </c>
      <c r="H704" t="s">
        <v>2028</v>
      </c>
      <c r="I704" t="s">
        <v>3853</v>
      </c>
      <c r="K704" t="s">
        <v>2208</v>
      </c>
      <c r="L704" t="s">
        <v>7</v>
      </c>
      <c r="M704" t="s">
        <v>1184</v>
      </c>
      <c r="N704" t="s">
        <v>1431</v>
      </c>
      <c r="O704" t="s">
        <v>1186</v>
      </c>
      <c r="P704" t="s">
        <v>4458</v>
      </c>
      <c r="Q704" t="s">
        <v>4459</v>
      </c>
      <c r="R704" t="s">
        <v>2033</v>
      </c>
    </row>
    <row r="705" spans="1:18" x14ac:dyDescent="0.25">
      <c r="A705" s="14" t="s">
        <v>4432</v>
      </c>
      <c r="B705" s="14" t="s">
        <v>4460</v>
      </c>
      <c r="C705" t="s">
        <v>37</v>
      </c>
      <c r="D705" t="s">
        <v>2499</v>
      </c>
      <c r="E705" t="s">
        <v>2</v>
      </c>
      <c r="G705" t="s">
        <v>2001</v>
      </c>
      <c r="H705" t="s">
        <v>2044</v>
      </c>
      <c r="I705" t="s">
        <v>3458</v>
      </c>
      <c r="K705" t="s">
        <v>2208</v>
      </c>
      <c r="L705" t="s">
        <v>8</v>
      </c>
      <c r="M705" t="s">
        <v>1184</v>
      </c>
      <c r="N705" t="s">
        <v>4273</v>
      </c>
      <c r="O705" t="s">
        <v>1186</v>
      </c>
      <c r="P705" t="s">
        <v>1906</v>
      </c>
      <c r="Q705" t="s">
        <v>4193</v>
      </c>
      <c r="R705" t="s">
        <v>2048</v>
      </c>
    </row>
    <row r="706" spans="1:18" x14ac:dyDescent="0.25">
      <c r="A706" s="14" t="s">
        <v>4432</v>
      </c>
      <c r="B706" s="14" t="s">
        <v>4461</v>
      </c>
      <c r="C706" t="s">
        <v>1512</v>
      </c>
      <c r="D706" t="s">
        <v>1838</v>
      </c>
      <c r="E706" t="s">
        <v>2</v>
      </c>
      <c r="G706" t="s">
        <v>1450</v>
      </c>
      <c r="H706" t="s">
        <v>3461</v>
      </c>
      <c r="I706" t="s">
        <v>3099</v>
      </c>
      <c r="K706" t="s">
        <v>10</v>
      </c>
      <c r="L706" t="s">
        <v>7</v>
      </c>
      <c r="M706" t="s">
        <v>1184</v>
      </c>
      <c r="N706" t="s">
        <v>2705</v>
      </c>
      <c r="O706" t="s">
        <v>1186</v>
      </c>
      <c r="P706" t="s">
        <v>3122</v>
      </c>
      <c r="Q706" t="s">
        <v>2269</v>
      </c>
      <c r="R706" t="s">
        <v>3465</v>
      </c>
    </row>
    <row r="707" spans="1:18" x14ac:dyDescent="0.25">
      <c r="A707" s="14" t="s">
        <v>4432</v>
      </c>
      <c r="B707" s="14" t="s">
        <v>4462</v>
      </c>
      <c r="C707" t="s">
        <v>4198</v>
      </c>
      <c r="D707" t="s">
        <v>1838</v>
      </c>
      <c r="E707" t="s">
        <v>2</v>
      </c>
      <c r="G707" t="s">
        <v>1980</v>
      </c>
      <c r="H707" t="s">
        <v>3467</v>
      </c>
      <c r="I707" t="s">
        <v>3468</v>
      </c>
      <c r="K707" t="s">
        <v>10</v>
      </c>
      <c r="L707" t="s">
        <v>7</v>
      </c>
      <c r="M707" t="s">
        <v>1184</v>
      </c>
      <c r="N707" t="s">
        <v>4463</v>
      </c>
      <c r="O707" t="s">
        <v>1186</v>
      </c>
      <c r="P707" t="s">
        <v>4464</v>
      </c>
      <c r="Q707" t="s">
        <v>4199</v>
      </c>
      <c r="R707" t="s">
        <v>3472</v>
      </c>
    </row>
    <row r="708" spans="1:18" x14ac:dyDescent="0.25">
      <c r="A708" s="14" t="s">
        <v>4432</v>
      </c>
      <c r="B708" s="14" t="s">
        <v>4465</v>
      </c>
      <c r="C708" t="s">
        <v>3390</v>
      </c>
      <c r="D708" t="s">
        <v>1274</v>
      </c>
      <c r="E708" t="s">
        <v>1204</v>
      </c>
      <c r="G708" t="s">
        <v>1764</v>
      </c>
      <c r="H708" t="s">
        <v>1765</v>
      </c>
      <c r="I708" t="s">
        <v>3474</v>
      </c>
      <c r="K708" t="s">
        <v>12</v>
      </c>
      <c r="L708" t="s">
        <v>7</v>
      </c>
      <c r="M708" t="s">
        <v>1184</v>
      </c>
      <c r="N708" t="s">
        <v>4466</v>
      </c>
      <c r="O708" t="s">
        <v>1186</v>
      </c>
      <c r="P708" t="s">
        <v>4178</v>
      </c>
      <c r="Q708" t="s">
        <v>4467</v>
      </c>
      <c r="R708" t="s">
        <v>2995</v>
      </c>
    </row>
    <row r="709" spans="1:18" x14ac:dyDescent="0.25">
      <c r="A709" s="14" t="s">
        <v>4432</v>
      </c>
      <c r="B709" s="14" t="s">
        <v>4468</v>
      </c>
      <c r="C709" t="s">
        <v>4206</v>
      </c>
      <c r="D709" t="s">
        <v>3479</v>
      </c>
      <c r="E709" t="s">
        <v>2</v>
      </c>
      <c r="G709" t="s">
        <v>3480</v>
      </c>
      <c r="H709" t="s">
        <v>3481</v>
      </c>
      <c r="I709" t="s">
        <v>1356</v>
      </c>
      <c r="K709" t="s">
        <v>2208</v>
      </c>
      <c r="L709" t="s">
        <v>8</v>
      </c>
      <c r="M709" t="s">
        <v>1184</v>
      </c>
      <c r="N709" t="s">
        <v>4469</v>
      </c>
      <c r="O709" t="s">
        <v>1186</v>
      </c>
      <c r="P709" t="s">
        <v>4470</v>
      </c>
      <c r="Q709" t="s">
        <v>4207</v>
      </c>
      <c r="R709" t="s">
        <v>4471</v>
      </c>
    </row>
    <row r="710" spans="1:18" x14ac:dyDescent="0.25">
      <c r="A710" s="14" t="s">
        <v>4432</v>
      </c>
      <c r="B710" s="14" t="s">
        <v>4472</v>
      </c>
      <c r="C710" t="s">
        <v>1296</v>
      </c>
      <c r="D710" t="s">
        <v>2499</v>
      </c>
      <c r="E710" t="s">
        <v>2</v>
      </c>
      <c r="G710" t="s">
        <v>2010</v>
      </c>
      <c r="H710" t="s">
        <v>2011</v>
      </c>
      <c r="I710" t="s">
        <v>3484</v>
      </c>
      <c r="K710" t="s">
        <v>2208</v>
      </c>
      <c r="L710" t="s">
        <v>8</v>
      </c>
      <c r="M710" t="s">
        <v>1184</v>
      </c>
      <c r="N710" t="s">
        <v>4473</v>
      </c>
      <c r="O710" t="s">
        <v>1186</v>
      </c>
      <c r="P710" t="s">
        <v>4474</v>
      </c>
      <c r="Q710" t="s">
        <v>4210</v>
      </c>
      <c r="R710" t="s">
        <v>3049</v>
      </c>
    </row>
    <row r="711" spans="1:18" x14ac:dyDescent="0.25">
      <c r="A711" s="14" t="s">
        <v>4432</v>
      </c>
      <c r="B711" s="14" t="s">
        <v>4475</v>
      </c>
      <c r="C711" t="s">
        <v>4212</v>
      </c>
      <c r="D711" t="s">
        <v>2301</v>
      </c>
      <c r="E711" t="s">
        <v>1204</v>
      </c>
      <c r="G711" t="s">
        <v>2046</v>
      </c>
      <c r="H711" t="s">
        <v>3487</v>
      </c>
      <c r="I711" t="s">
        <v>1755</v>
      </c>
      <c r="K711" t="s">
        <v>2208</v>
      </c>
      <c r="L711" t="s">
        <v>7</v>
      </c>
      <c r="M711" t="s">
        <v>1184</v>
      </c>
      <c r="N711" t="s">
        <v>2715</v>
      </c>
      <c r="O711" t="s">
        <v>1186</v>
      </c>
      <c r="P711" t="s">
        <v>4476</v>
      </c>
      <c r="Q711" t="s">
        <v>4477</v>
      </c>
      <c r="R711" t="s">
        <v>4478</v>
      </c>
    </row>
    <row r="712" spans="1:18" x14ac:dyDescent="0.25">
      <c r="A712" s="14" t="s">
        <v>4432</v>
      </c>
      <c r="B712" s="14" t="s">
        <v>4479</v>
      </c>
      <c r="C712" t="s">
        <v>1310</v>
      </c>
      <c r="D712" t="s">
        <v>2499</v>
      </c>
      <c r="E712" t="s">
        <v>2</v>
      </c>
      <c r="G712" t="s">
        <v>1636</v>
      </c>
      <c r="H712" t="s">
        <v>1637</v>
      </c>
      <c r="I712" t="s">
        <v>3419</v>
      </c>
      <c r="K712" t="s">
        <v>2208</v>
      </c>
      <c r="L712" t="s">
        <v>8</v>
      </c>
      <c r="M712" t="s">
        <v>1184</v>
      </c>
      <c r="N712" t="s">
        <v>4480</v>
      </c>
      <c r="O712" t="s">
        <v>1186</v>
      </c>
      <c r="P712" t="s">
        <v>1890</v>
      </c>
      <c r="Q712" t="s">
        <v>4218</v>
      </c>
      <c r="R712" t="s">
        <v>4481</v>
      </c>
    </row>
    <row r="713" spans="1:18" x14ac:dyDescent="0.25">
      <c r="A713" s="14" t="s">
        <v>4432</v>
      </c>
      <c r="B713" s="14" t="s">
        <v>4482</v>
      </c>
      <c r="C713" t="s">
        <v>1361</v>
      </c>
      <c r="D713" t="s">
        <v>3424</v>
      </c>
      <c r="E713" t="s">
        <v>2</v>
      </c>
      <c r="G713" t="s">
        <v>1697</v>
      </c>
      <c r="H713" t="s">
        <v>1698</v>
      </c>
      <c r="I713" t="s">
        <v>3497</v>
      </c>
      <c r="K713" t="s">
        <v>2</v>
      </c>
      <c r="L713" t="s">
        <v>7</v>
      </c>
      <c r="M713" t="s">
        <v>1184</v>
      </c>
      <c r="N713" t="s">
        <v>4483</v>
      </c>
      <c r="O713" t="s">
        <v>1186</v>
      </c>
      <c r="P713" t="s">
        <v>1822</v>
      </c>
      <c r="Q713" t="s">
        <v>4221</v>
      </c>
      <c r="R713" t="s">
        <v>1703</v>
      </c>
    </row>
    <row r="714" spans="1:18" x14ac:dyDescent="0.25">
      <c r="A714" s="14" t="s">
        <v>4432</v>
      </c>
      <c r="B714" s="14" t="s">
        <v>4484</v>
      </c>
      <c r="C714" t="s">
        <v>1401</v>
      </c>
      <c r="D714" t="s">
        <v>2499</v>
      </c>
      <c r="E714" t="s">
        <v>2</v>
      </c>
      <c r="G714" t="s">
        <v>1906</v>
      </c>
      <c r="H714" t="s">
        <v>1907</v>
      </c>
      <c r="I714" t="s">
        <v>2619</v>
      </c>
      <c r="K714" t="s">
        <v>2573</v>
      </c>
      <c r="L714" t="s">
        <v>8</v>
      </c>
      <c r="M714" t="s">
        <v>1184</v>
      </c>
      <c r="N714" t="s">
        <v>1491</v>
      </c>
      <c r="O714" t="s">
        <v>1186</v>
      </c>
      <c r="P714" t="s">
        <v>2344</v>
      </c>
      <c r="Q714" t="s">
        <v>4223</v>
      </c>
      <c r="R714" t="s">
        <v>1911</v>
      </c>
    </row>
    <row r="715" spans="1:18" x14ac:dyDescent="0.25">
      <c r="A715" s="14" t="s">
        <v>4432</v>
      </c>
      <c r="B715" s="14" t="s">
        <v>4485</v>
      </c>
      <c r="C715" t="s">
        <v>1296</v>
      </c>
      <c r="D715" t="s">
        <v>2499</v>
      </c>
      <c r="E715" t="s">
        <v>2</v>
      </c>
      <c r="G715" t="s">
        <v>1990</v>
      </c>
      <c r="H715" t="s">
        <v>1991</v>
      </c>
      <c r="I715" t="s">
        <v>4225</v>
      </c>
      <c r="K715" t="s">
        <v>2573</v>
      </c>
      <c r="L715" t="s">
        <v>8</v>
      </c>
      <c r="M715" t="s">
        <v>1184</v>
      </c>
      <c r="N715" t="s">
        <v>3311</v>
      </c>
      <c r="O715" t="s">
        <v>1186</v>
      </c>
      <c r="P715" t="s">
        <v>3808</v>
      </c>
      <c r="Q715" t="s">
        <v>4227</v>
      </c>
      <c r="R715" t="s">
        <v>1994</v>
      </c>
    </row>
    <row r="716" spans="1:18" x14ac:dyDescent="0.25">
      <c r="A716" s="14" t="s">
        <v>4432</v>
      </c>
      <c r="B716" s="14" t="s">
        <v>4486</v>
      </c>
      <c r="C716" t="s">
        <v>1368</v>
      </c>
      <c r="D716" t="s">
        <v>2301</v>
      </c>
      <c r="E716" t="s">
        <v>1204</v>
      </c>
      <c r="G716" t="s">
        <v>1753</v>
      </c>
      <c r="H716" t="s">
        <v>1754</v>
      </c>
      <c r="I716" t="s">
        <v>3510</v>
      </c>
      <c r="K716" t="s">
        <v>2208</v>
      </c>
      <c r="L716" t="s">
        <v>7</v>
      </c>
      <c r="M716" t="s">
        <v>1184</v>
      </c>
      <c r="N716" t="s">
        <v>4487</v>
      </c>
      <c r="O716" t="s">
        <v>1186</v>
      </c>
      <c r="P716" t="s">
        <v>4488</v>
      </c>
      <c r="Q716" t="s">
        <v>4489</v>
      </c>
      <c r="R716" t="s">
        <v>1759</v>
      </c>
    </row>
    <row r="717" spans="1:18" x14ac:dyDescent="0.25">
      <c r="A717" s="14" t="s">
        <v>4432</v>
      </c>
      <c r="B717" s="14" t="s">
        <v>4490</v>
      </c>
      <c r="C717" t="s">
        <v>1495</v>
      </c>
      <c r="D717" t="s">
        <v>2744</v>
      </c>
      <c r="E717" t="s">
        <v>1204</v>
      </c>
      <c r="G717" t="s">
        <v>1653</v>
      </c>
      <c r="H717" t="s">
        <v>1654</v>
      </c>
      <c r="I717" t="s">
        <v>3513</v>
      </c>
      <c r="K717" t="s">
        <v>2208</v>
      </c>
      <c r="L717" t="s">
        <v>7</v>
      </c>
      <c r="M717" t="s">
        <v>1184</v>
      </c>
      <c r="N717" t="s">
        <v>3528</v>
      </c>
      <c r="O717" t="s">
        <v>1186</v>
      </c>
      <c r="P717" t="s">
        <v>3351</v>
      </c>
      <c r="Q717" t="s">
        <v>4235</v>
      </c>
      <c r="R717" t="s">
        <v>1659</v>
      </c>
    </row>
    <row r="718" spans="1:18" x14ac:dyDescent="0.25">
      <c r="A718" s="14" t="s">
        <v>4432</v>
      </c>
      <c r="B718" s="14" t="s">
        <v>4491</v>
      </c>
      <c r="C718" t="s">
        <v>1375</v>
      </c>
      <c r="D718" t="s">
        <v>2196</v>
      </c>
      <c r="E718" t="s">
        <v>2</v>
      </c>
      <c r="G718" t="s">
        <v>2598</v>
      </c>
      <c r="H718" t="s">
        <v>2925</v>
      </c>
      <c r="I718" t="s">
        <v>3517</v>
      </c>
      <c r="K718" t="s">
        <v>2208</v>
      </c>
      <c r="L718" t="s">
        <v>8</v>
      </c>
      <c r="M718" t="s">
        <v>1184</v>
      </c>
      <c r="N718" t="s">
        <v>4492</v>
      </c>
      <c r="O718" t="s">
        <v>1186</v>
      </c>
      <c r="P718" t="s">
        <v>4493</v>
      </c>
      <c r="Q718" t="s">
        <v>4239</v>
      </c>
      <c r="R718" t="s">
        <v>3521</v>
      </c>
    </row>
    <row r="719" spans="1:18" x14ac:dyDescent="0.25">
      <c r="A719" s="14" t="s">
        <v>4432</v>
      </c>
      <c r="B719" s="14" t="s">
        <v>4494</v>
      </c>
      <c r="C719" t="s">
        <v>4241</v>
      </c>
      <c r="D719" t="s">
        <v>3424</v>
      </c>
      <c r="E719" t="s">
        <v>2</v>
      </c>
      <c r="G719" t="s">
        <v>3523</v>
      </c>
      <c r="H719" t="s">
        <v>3524</v>
      </c>
      <c r="I719" t="s">
        <v>1291</v>
      </c>
      <c r="K719" t="s">
        <v>2537</v>
      </c>
      <c r="L719" t="s">
        <v>7</v>
      </c>
      <c r="M719" t="s">
        <v>1184</v>
      </c>
      <c r="N719" t="s">
        <v>4495</v>
      </c>
      <c r="O719" t="s">
        <v>1186</v>
      </c>
      <c r="P719" t="s">
        <v>3062</v>
      </c>
      <c r="Q719" t="s">
        <v>4243</v>
      </c>
      <c r="R719" t="s">
        <v>3500</v>
      </c>
    </row>
    <row r="720" spans="1:18" x14ac:dyDescent="0.25">
      <c r="A720" s="14" t="s">
        <v>4432</v>
      </c>
      <c r="B720" s="14" t="s">
        <v>4496</v>
      </c>
      <c r="C720" t="s">
        <v>2730</v>
      </c>
      <c r="D720" t="s">
        <v>2262</v>
      </c>
      <c r="E720" t="s">
        <v>2</v>
      </c>
      <c r="G720" t="s">
        <v>2244</v>
      </c>
      <c r="H720" t="s">
        <v>3527</v>
      </c>
      <c r="I720" t="s">
        <v>2038</v>
      </c>
      <c r="K720" t="s">
        <v>2</v>
      </c>
      <c r="L720" t="s">
        <v>7</v>
      </c>
      <c r="M720" t="s">
        <v>1184</v>
      </c>
      <c r="N720" t="s">
        <v>3114</v>
      </c>
      <c r="O720" t="s">
        <v>1186</v>
      </c>
      <c r="P720" t="s">
        <v>4497</v>
      </c>
      <c r="Q720" t="s">
        <v>4246</v>
      </c>
      <c r="R720" t="s">
        <v>3530</v>
      </c>
    </row>
    <row r="721" spans="1:18" x14ac:dyDescent="0.25">
      <c r="A721" s="14" t="s">
        <v>4432</v>
      </c>
      <c r="B721" s="14" t="s">
        <v>4498</v>
      </c>
      <c r="C721" t="s">
        <v>1446</v>
      </c>
      <c r="D721" t="s">
        <v>2744</v>
      </c>
      <c r="E721" t="s">
        <v>1204</v>
      </c>
      <c r="G721" t="s">
        <v>1670</v>
      </c>
      <c r="H721" t="s">
        <v>1671</v>
      </c>
      <c r="I721" t="s">
        <v>3532</v>
      </c>
      <c r="K721" t="s">
        <v>2208</v>
      </c>
      <c r="L721" t="s">
        <v>7</v>
      </c>
      <c r="M721" t="s">
        <v>1184</v>
      </c>
      <c r="N721" t="s">
        <v>4182</v>
      </c>
      <c r="O721" t="s">
        <v>1186</v>
      </c>
      <c r="P721" t="s">
        <v>2734</v>
      </c>
      <c r="Q721" t="s">
        <v>4249</v>
      </c>
      <c r="R721" t="s">
        <v>3536</v>
      </c>
    </row>
    <row r="722" spans="1:18" x14ac:dyDescent="0.25">
      <c r="A722" s="14" t="s">
        <v>4432</v>
      </c>
      <c r="B722" s="14" t="s">
        <v>4499</v>
      </c>
      <c r="C722" t="s">
        <v>1526</v>
      </c>
      <c r="D722" t="s">
        <v>2499</v>
      </c>
      <c r="E722" t="s">
        <v>2</v>
      </c>
      <c r="G722" t="s">
        <v>1946</v>
      </c>
      <c r="H722" t="s">
        <v>1947</v>
      </c>
      <c r="I722" t="s">
        <v>3538</v>
      </c>
      <c r="K722" t="s">
        <v>2573</v>
      </c>
      <c r="L722" t="s">
        <v>8</v>
      </c>
      <c r="M722" t="s">
        <v>1184</v>
      </c>
      <c r="N722" t="s">
        <v>4500</v>
      </c>
      <c r="O722" t="s">
        <v>1186</v>
      </c>
      <c r="P722" t="s">
        <v>4152</v>
      </c>
      <c r="Q722" t="s">
        <v>4253</v>
      </c>
      <c r="R722" t="s">
        <v>3541</v>
      </c>
    </row>
    <row r="723" spans="1:18" x14ac:dyDescent="0.25">
      <c r="A723" s="14" t="s">
        <v>4432</v>
      </c>
      <c r="B723" s="14" t="s">
        <v>4501</v>
      </c>
      <c r="C723" t="s">
        <v>1375</v>
      </c>
      <c r="D723" t="s">
        <v>2196</v>
      </c>
      <c r="E723" t="s">
        <v>2</v>
      </c>
      <c r="G723" t="s">
        <v>1890</v>
      </c>
      <c r="H723" t="s">
        <v>1891</v>
      </c>
      <c r="I723" t="s">
        <v>2725</v>
      </c>
      <c r="K723" t="s">
        <v>2573</v>
      </c>
      <c r="L723" t="s">
        <v>8</v>
      </c>
      <c r="M723" t="s">
        <v>1184</v>
      </c>
      <c r="N723" t="s">
        <v>4502</v>
      </c>
      <c r="O723" t="s">
        <v>1186</v>
      </c>
      <c r="P723" t="s">
        <v>4100</v>
      </c>
      <c r="Q723" t="s">
        <v>1902</v>
      </c>
      <c r="R723" t="s">
        <v>3545</v>
      </c>
    </row>
    <row r="724" spans="1:18" x14ac:dyDescent="0.25">
      <c r="A724" s="14" t="s">
        <v>4432</v>
      </c>
      <c r="B724" s="14" t="s">
        <v>4503</v>
      </c>
      <c r="C724" t="s">
        <v>1375</v>
      </c>
      <c r="D724" t="s">
        <v>2573</v>
      </c>
      <c r="E724" t="s">
        <v>2</v>
      </c>
      <c r="G724" t="s">
        <v>1897</v>
      </c>
      <c r="H724" t="s">
        <v>1898</v>
      </c>
      <c r="I724" t="s">
        <v>2151</v>
      </c>
      <c r="K724" t="s">
        <v>2509</v>
      </c>
      <c r="L724" t="s">
        <v>8</v>
      </c>
      <c r="M724" t="s">
        <v>1184</v>
      </c>
      <c r="N724" t="s">
        <v>4504</v>
      </c>
      <c r="O724" t="s">
        <v>1186</v>
      </c>
      <c r="P724" t="s">
        <v>4505</v>
      </c>
      <c r="Q724" t="s">
        <v>4260</v>
      </c>
      <c r="R724" t="s">
        <v>2936</v>
      </c>
    </row>
    <row r="725" spans="1:18" x14ac:dyDescent="0.25">
      <c r="A725" s="14" t="s">
        <v>4432</v>
      </c>
      <c r="B725" s="14" t="s">
        <v>4506</v>
      </c>
      <c r="C725" t="s">
        <v>4262</v>
      </c>
      <c r="D725" t="s">
        <v>1184</v>
      </c>
      <c r="E725" t="s">
        <v>2</v>
      </c>
      <c r="G725" t="s">
        <v>3546</v>
      </c>
      <c r="H725" t="s">
        <v>3547</v>
      </c>
      <c r="I725" t="s">
        <v>2045</v>
      </c>
      <c r="K725" t="s">
        <v>2208</v>
      </c>
      <c r="L725" t="s">
        <v>8</v>
      </c>
      <c r="M725" t="s">
        <v>1184</v>
      </c>
      <c r="N725" t="s">
        <v>4507</v>
      </c>
      <c r="O725" t="s">
        <v>1186</v>
      </c>
      <c r="P725" t="s">
        <v>1839</v>
      </c>
      <c r="Q725" t="s">
        <v>4508</v>
      </c>
      <c r="R725" t="s">
        <v>2646</v>
      </c>
    </row>
    <row r="726" spans="1:18" x14ac:dyDescent="0.25">
      <c r="A726" s="14" t="s">
        <v>4432</v>
      </c>
      <c r="B726" s="14" t="s">
        <v>4509</v>
      </c>
      <c r="C726" t="s">
        <v>4266</v>
      </c>
      <c r="D726" t="s">
        <v>3552</v>
      </c>
      <c r="E726" t="s">
        <v>1204</v>
      </c>
      <c r="G726" t="s">
        <v>3553</v>
      </c>
      <c r="H726" t="s">
        <v>3554</v>
      </c>
      <c r="I726" t="s">
        <v>4267</v>
      </c>
      <c r="K726" t="s">
        <v>2208</v>
      </c>
      <c r="L726" t="s">
        <v>7</v>
      </c>
      <c r="M726" t="s">
        <v>1184</v>
      </c>
      <c r="N726" t="s">
        <v>4510</v>
      </c>
      <c r="O726" t="s">
        <v>1186</v>
      </c>
      <c r="P726" t="s">
        <v>3771</v>
      </c>
      <c r="Q726" t="s">
        <v>4268</v>
      </c>
      <c r="R726" t="s">
        <v>3558</v>
      </c>
    </row>
    <row r="727" spans="1:18" x14ac:dyDescent="0.25">
      <c r="A727" s="14" t="s">
        <v>4432</v>
      </c>
      <c r="B727" s="14" t="s">
        <v>4511</v>
      </c>
      <c r="C727" t="s">
        <v>4271</v>
      </c>
      <c r="D727" t="s">
        <v>3560</v>
      </c>
      <c r="E727" t="s">
        <v>2</v>
      </c>
      <c r="G727" t="s">
        <v>3561</v>
      </c>
      <c r="H727" t="s">
        <v>3562</v>
      </c>
      <c r="I727" t="s">
        <v>4272</v>
      </c>
      <c r="K727" t="s">
        <v>2</v>
      </c>
      <c r="L727" t="s">
        <v>7</v>
      </c>
      <c r="M727" t="s">
        <v>1184</v>
      </c>
      <c r="N727" t="s">
        <v>3549</v>
      </c>
      <c r="O727" t="s">
        <v>1186</v>
      </c>
      <c r="P727" t="s">
        <v>3080</v>
      </c>
      <c r="Q727" t="s">
        <v>3665</v>
      </c>
      <c r="R727" t="s">
        <v>3566</v>
      </c>
    </row>
    <row r="728" spans="1:18" x14ac:dyDescent="0.25">
      <c r="A728" s="14" t="s">
        <v>4432</v>
      </c>
      <c r="B728" s="14" t="s">
        <v>4512</v>
      </c>
      <c r="C728" t="s">
        <v>1368</v>
      </c>
      <c r="D728" t="s">
        <v>2997</v>
      </c>
      <c r="E728" t="s">
        <v>2</v>
      </c>
      <c r="G728" t="s">
        <v>1746</v>
      </c>
      <c r="H728" t="s">
        <v>1747</v>
      </c>
      <c r="I728" t="s">
        <v>3568</v>
      </c>
      <c r="K728" t="s">
        <v>2</v>
      </c>
      <c r="L728" t="s">
        <v>7</v>
      </c>
      <c r="M728" t="s">
        <v>1184</v>
      </c>
      <c r="N728" t="s">
        <v>4476</v>
      </c>
      <c r="O728" t="s">
        <v>1186</v>
      </c>
      <c r="P728" t="s">
        <v>4167</v>
      </c>
      <c r="Q728" t="s">
        <v>4513</v>
      </c>
      <c r="R728" t="s">
        <v>3571</v>
      </c>
    </row>
    <row r="729" spans="1:18" x14ac:dyDescent="0.25">
      <c r="A729" s="14" t="s">
        <v>4432</v>
      </c>
      <c r="B729" s="14" t="s">
        <v>4514</v>
      </c>
      <c r="C729" t="s">
        <v>1601</v>
      </c>
      <c r="D729" t="s">
        <v>2196</v>
      </c>
      <c r="E729" t="s">
        <v>2</v>
      </c>
      <c r="G729" t="s">
        <v>1858</v>
      </c>
      <c r="H729" t="s">
        <v>1859</v>
      </c>
      <c r="I729" t="s">
        <v>4278</v>
      </c>
      <c r="K729" t="s">
        <v>2573</v>
      </c>
      <c r="L729" t="s">
        <v>8</v>
      </c>
      <c r="M729" t="s">
        <v>1184</v>
      </c>
      <c r="N729" t="s">
        <v>4515</v>
      </c>
      <c r="O729" t="s">
        <v>1186</v>
      </c>
      <c r="P729" t="s">
        <v>4516</v>
      </c>
      <c r="Q729" t="s">
        <v>4281</v>
      </c>
      <c r="R729" t="s">
        <v>3849</v>
      </c>
    </row>
    <row r="730" spans="1:18" x14ac:dyDescent="0.25">
      <c r="A730" s="14" t="s">
        <v>4432</v>
      </c>
      <c r="B730" s="14" t="s">
        <v>4517</v>
      </c>
      <c r="C730" t="s">
        <v>4283</v>
      </c>
      <c r="D730" t="s">
        <v>2997</v>
      </c>
      <c r="E730" t="s">
        <v>2</v>
      </c>
      <c r="G730" t="s">
        <v>3573</v>
      </c>
      <c r="H730" t="s">
        <v>3574</v>
      </c>
      <c r="I730" t="s">
        <v>1646</v>
      </c>
      <c r="K730" t="s">
        <v>2</v>
      </c>
      <c r="L730" t="s">
        <v>7</v>
      </c>
      <c r="M730" t="s">
        <v>1184</v>
      </c>
      <c r="N730" t="s">
        <v>4518</v>
      </c>
      <c r="O730" t="s">
        <v>1186</v>
      </c>
      <c r="P730" t="s">
        <v>3860</v>
      </c>
      <c r="Q730" t="s">
        <v>4285</v>
      </c>
      <c r="R730" t="s">
        <v>1584</v>
      </c>
    </row>
    <row r="731" spans="1:18" x14ac:dyDescent="0.25">
      <c r="A731" s="14" t="s">
        <v>4432</v>
      </c>
      <c r="B731" s="14" t="s">
        <v>4519</v>
      </c>
      <c r="C731" t="s">
        <v>1361</v>
      </c>
      <c r="D731" t="s">
        <v>3552</v>
      </c>
      <c r="E731" t="s">
        <v>1204</v>
      </c>
      <c r="G731" t="s">
        <v>1706</v>
      </c>
      <c r="H731" t="s">
        <v>1707</v>
      </c>
      <c r="I731" t="s">
        <v>1514</v>
      </c>
      <c r="K731" t="s">
        <v>2208</v>
      </c>
      <c r="L731" t="s">
        <v>7</v>
      </c>
      <c r="M731" t="s">
        <v>1184</v>
      </c>
      <c r="N731" t="s">
        <v>2592</v>
      </c>
      <c r="O731" t="s">
        <v>1186</v>
      </c>
      <c r="P731" t="s">
        <v>3372</v>
      </c>
      <c r="Q731" t="s">
        <v>4290</v>
      </c>
      <c r="R731" t="s">
        <v>3580</v>
      </c>
    </row>
    <row r="732" spans="1:18" x14ac:dyDescent="0.25">
      <c r="A732" s="14" t="s">
        <v>4432</v>
      </c>
      <c r="B732" s="14" t="s">
        <v>4520</v>
      </c>
      <c r="C732" t="s">
        <v>4292</v>
      </c>
      <c r="D732" t="s">
        <v>2499</v>
      </c>
      <c r="E732" t="s">
        <v>2</v>
      </c>
      <c r="G732" t="s">
        <v>1432</v>
      </c>
      <c r="H732" t="s">
        <v>3582</v>
      </c>
      <c r="I732" t="s">
        <v>2981</v>
      </c>
      <c r="K732" t="s">
        <v>2208</v>
      </c>
      <c r="L732" t="s">
        <v>8</v>
      </c>
      <c r="M732" t="s">
        <v>1184</v>
      </c>
      <c r="N732" t="s">
        <v>3333</v>
      </c>
      <c r="O732" t="s">
        <v>1186</v>
      </c>
      <c r="P732" t="s">
        <v>4500</v>
      </c>
      <c r="Q732" t="s">
        <v>4294</v>
      </c>
      <c r="R732" t="s">
        <v>3585</v>
      </c>
    </row>
    <row r="733" spans="1:18" x14ac:dyDescent="0.25">
      <c r="A733" s="14" t="s">
        <v>4432</v>
      </c>
      <c r="B733" s="14" t="s">
        <v>4521</v>
      </c>
      <c r="C733" t="s">
        <v>4297</v>
      </c>
      <c r="D733" t="s">
        <v>3552</v>
      </c>
      <c r="E733" t="s">
        <v>1204</v>
      </c>
      <c r="G733" t="s">
        <v>3589</v>
      </c>
      <c r="H733" t="s">
        <v>3590</v>
      </c>
      <c r="I733" t="s">
        <v>1363</v>
      </c>
      <c r="K733" t="s">
        <v>2208</v>
      </c>
      <c r="L733" t="s">
        <v>7</v>
      </c>
      <c r="M733" t="s">
        <v>1184</v>
      </c>
      <c r="N733" t="s">
        <v>4522</v>
      </c>
      <c r="O733" t="s">
        <v>1186</v>
      </c>
      <c r="P733" t="s">
        <v>4523</v>
      </c>
      <c r="Q733" t="s">
        <v>4524</v>
      </c>
      <c r="R733" t="s">
        <v>4525</v>
      </c>
    </row>
    <row r="734" spans="1:18" x14ac:dyDescent="0.25">
      <c r="A734" s="14" t="s">
        <v>4432</v>
      </c>
      <c r="B734" s="14" t="s">
        <v>4526</v>
      </c>
      <c r="C734" t="s">
        <v>4301</v>
      </c>
      <c r="D734" t="s">
        <v>2997</v>
      </c>
      <c r="E734" t="s">
        <v>2</v>
      </c>
      <c r="G734" t="s">
        <v>4302</v>
      </c>
      <c r="H734" t="s">
        <v>4303</v>
      </c>
      <c r="I734" t="s">
        <v>1664</v>
      </c>
      <c r="K734" t="s">
        <v>2</v>
      </c>
      <c r="L734" t="s">
        <v>7</v>
      </c>
      <c r="M734" t="s">
        <v>1184</v>
      </c>
      <c r="N734" t="s">
        <v>4527</v>
      </c>
      <c r="O734" t="s">
        <v>1186</v>
      </c>
      <c r="P734" t="s">
        <v>4179</v>
      </c>
      <c r="Q734" t="s">
        <v>4306</v>
      </c>
      <c r="R734" t="s">
        <v>3600</v>
      </c>
    </row>
    <row r="735" spans="1:18" x14ac:dyDescent="0.25">
      <c r="A735" s="14" t="s">
        <v>4432</v>
      </c>
      <c r="B735" s="14" t="s">
        <v>4528</v>
      </c>
      <c r="C735" t="s">
        <v>4309</v>
      </c>
      <c r="D735" t="s">
        <v>2196</v>
      </c>
      <c r="E735" t="s">
        <v>2</v>
      </c>
      <c r="G735" t="s">
        <v>1753</v>
      </c>
      <c r="H735" t="s">
        <v>3602</v>
      </c>
      <c r="I735" t="s">
        <v>2926</v>
      </c>
      <c r="K735" t="s">
        <v>2208</v>
      </c>
      <c r="L735" t="s">
        <v>8</v>
      </c>
      <c r="M735" t="s">
        <v>1184</v>
      </c>
      <c r="N735" t="s">
        <v>3270</v>
      </c>
      <c r="O735" t="s">
        <v>1186</v>
      </c>
      <c r="P735" t="s">
        <v>4529</v>
      </c>
      <c r="Q735" t="s">
        <v>4311</v>
      </c>
      <c r="R735" t="s">
        <v>2821</v>
      </c>
    </row>
    <row r="736" spans="1:18" x14ac:dyDescent="0.25">
      <c r="A736" s="14" t="s">
        <v>4432</v>
      </c>
      <c r="B736" s="14" t="s">
        <v>4530</v>
      </c>
      <c r="C736" t="s">
        <v>1963</v>
      </c>
      <c r="D736" t="s">
        <v>2499</v>
      </c>
      <c r="E736" t="s">
        <v>2</v>
      </c>
      <c r="G736" t="s">
        <v>3007</v>
      </c>
      <c r="H736" t="s">
        <v>3008</v>
      </c>
      <c r="I736" t="s">
        <v>3610</v>
      </c>
      <c r="K736" t="s">
        <v>2208</v>
      </c>
      <c r="L736" t="s">
        <v>8</v>
      </c>
      <c r="M736" t="s">
        <v>1184</v>
      </c>
      <c r="N736" t="s">
        <v>3857</v>
      </c>
      <c r="O736" t="s">
        <v>1186</v>
      </c>
      <c r="P736" t="s">
        <v>4531</v>
      </c>
      <c r="Q736" t="s">
        <v>4315</v>
      </c>
      <c r="R736" t="s">
        <v>3011</v>
      </c>
    </row>
    <row r="737" spans="1:18" x14ac:dyDescent="0.25">
      <c r="A737" s="14" t="s">
        <v>4432</v>
      </c>
      <c r="B737" s="14" t="s">
        <v>4532</v>
      </c>
      <c r="C737" t="s">
        <v>4317</v>
      </c>
      <c r="D737" t="s">
        <v>3424</v>
      </c>
      <c r="E737" t="s">
        <v>2</v>
      </c>
      <c r="G737" t="s">
        <v>3620</v>
      </c>
      <c r="H737" t="s">
        <v>3621</v>
      </c>
      <c r="I737" t="s">
        <v>3622</v>
      </c>
      <c r="K737" t="s">
        <v>2</v>
      </c>
      <c r="L737" t="s">
        <v>7</v>
      </c>
      <c r="M737" t="s">
        <v>1184</v>
      </c>
      <c r="N737" t="s">
        <v>4533</v>
      </c>
      <c r="O737" t="s">
        <v>1186</v>
      </c>
      <c r="P737" t="s">
        <v>3339</v>
      </c>
      <c r="Q737" t="s">
        <v>4319</v>
      </c>
      <c r="R737" t="s">
        <v>3625</v>
      </c>
    </row>
    <row r="738" spans="1:18" x14ac:dyDescent="0.25">
      <c r="A738" s="14" t="s">
        <v>4432</v>
      </c>
      <c r="B738" s="14" t="s">
        <v>4534</v>
      </c>
      <c r="C738" t="s">
        <v>1601</v>
      </c>
      <c r="D738" t="s">
        <v>2573</v>
      </c>
      <c r="E738" t="s">
        <v>2</v>
      </c>
      <c r="G738" t="s">
        <v>1866</v>
      </c>
      <c r="H738" t="s">
        <v>1867</v>
      </c>
      <c r="I738" t="s">
        <v>4322</v>
      </c>
      <c r="K738" t="s">
        <v>2509</v>
      </c>
      <c r="L738" t="s">
        <v>8</v>
      </c>
      <c r="M738" t="s">
        <v>1184</v>
      </c>
      <c r="N738" t="s">
        <v>4535</v>
      </c>
      <c r="O738" t="s">
        <v>1186</v>
      </c>
      <c r="P738" t="s">
        <v>4536</v>
      </c>
      <c r="Q738" t="s">
        <v>4325</v>
      </c>
      <c r="R738" t="s">
        <v>1871</v>
      </c>
    </row>
    <row r="739" spans="1:18" x14ac:dyDescent="0.25">
      <c r="A739" s="14" t="s">
        <v>4432</v>
      </c>
      <c r="B739" s="14" t="s">
        <v>4537</v>
      </c>
      <c r="C739" t="s">
        <v>1310</v>
      </c>
      <c r="D739" t="s">
        <v>3560</v>
      </c>
      <c r="E739" t="s">
        <v>2</v>
      </c>
      <c r="G739" t="s">
        <v>1627</v>
      </c>
      <c r="H739" t="s">
        <v>1628</v>
      </c>
      <c r="I739" t="s">
        <v>3627</v>
      </c>
      <c r="K739" t="s">
        <v>2</v>
      </c>
      <c r="L739" t="s">
        <v>7</v>
      </c>
      <c r="M739" t="s">
        <v>1184</v>
      </c>
      <c r="N739" t="s">
        <v>4538</v>
      </c>
      <c r="O739" t="s">
        <v>1186</v>
      </c>
      <c r="P739" t="s">
        <v>4539</v>
      </c>
      <c r="Q739" t="s">
        <v>4399</v>
      </c>
      <c r="R739" t="s">
        <v>1633</v>
      </c>
    </row>
    <row r="740" spans="1:18" x14ac:dyDescent="0.25">
      <c r="A740" s="14" t="s">
        <v>4432</v>
      </c>
      <c r="B740" s="14" t="s">
        <v>4540</v>
      </c>
      <c r="C740" t="s">
        <v>4329</v>
      </c>
      <c r="D740" t="s">
        <v>2499</v>
      </c>
      <c r="E740" t="s">
        <v>2</v>
      </c>
      <c r="G740" t="s">
        <v>1631</v>
      </c>
      <c r="H740" t="s">
        <v>3630</v>
      </c>
      <c r="I740" t="s">
        <v>1268</v>
      </c>
      <c r="K740" t="s">
        <v>2573</v>
      </c>
      <c r="L740" t="s">
        <v>8</v>
      </c>
      <c r="M740" t="s">
        <v>1184</v>
      </c>
      <c r="N740" t="s">
        <v>3312</v>
      </c>
      <c r="O740" t="s">
        <v>1186</v>
      </c>
      <c r="P740" t="s">
        <v>3813</v>
      </c>
      <c r="Q740" t="s">
        <v>4331</v>
      </c>
      <c r="R740" t="s">
        <v>3633</v>
      </c>
    </row>
    <row r="741" spans="1:18" x14ac:dyDescent="0.25">
      <c r="A741" s="14" t="s">
        <v>4432</v>
      </c>
      <c r="B741" s="14" t="s">
        <v>4541</v>
      </c>
      <c r="C741" t="s">
        <v>1446</v>
      </c>
      <c r="D741" t="s">
        <v>1838</v>
      </c>
      <c r="E741" t="s">
        <v>2</v>
      </c>
      <c r="G741" t="s">
        <v>3635</v>
      </c>
      <c r="H741" t="s">
        <v>3636</v>
      </c>
      <c r="I741" t="s">
        <v>3637</v>
      </c>
      <c r="K741" t="s">
        <v>10</v>
      </c>
      <c r="L741" t="s">
        <v>7</v>
      </c>
      <c r="M741" t="s">
        <v>1184</v>
      </c>
      <c r="N741" t="s">
        <v>4542</v>
      </c>
      <c r="O741" t="s">
        <v>1186</v>
      </c>
      <c r="P741" t="s">
        <v>2217</v>
      </c>
      <c r="Q741" t="s">
        <v>4334</v>
      </c>
      <c r="R741" t="s">
        <v>3639</v>
      </c>
    </row>
    <row r="742" spans="1:18" x14ac:dyDescent="0.25">
      <c r="A742" s="14" t="s">
        <v>4432</v>
      </c>
      <c r="B742" s="14" t="s">
        <v>4543</v>
      </c>
      <c r="C742" t="s">
        <v>1401</v>
      </c>
      <c r="D742" t="s">
        <v>2196</v>
      </c>
      <c r="E742" t="s">
        <v>2</v>
      </c>
      <c r="G742" t="s">
        <v>2942</v>
      </c>
      <c r="H742" t="s">
        <v>2943</v>
      </c>
      <c r="I742" t="s">
        <v>3641</v>
      </c>
      <c r="K742" t="s">
        <v>2208</v>
      </c>
      <c r="L742" t="s">
        <v>8</v>
      </c>
      <c r="M742" t="s">
        <v>1184</v>
      </c>
      <c r="N742" t="s">
        <v>2740</v>
      </c>
      <c r="O742" t="s">
        <v>1186</v>
      </c>
      <c r="P742" t="s">
        <v>4544</v>
      </c>
      <c r="Q742" t="s">
        <v>4338</v>
      </c>
      <c r="R742" t="s">
        <v>3644</v>
      </c>
    </row>
    <row r="743" spans="1:18" x14ac:dyDescent="0.25">
      <c r="A743" s="14" t="s">
        <v>4432</v>
      </c>
      <c r="B743" s="14" t="s">
        <v>4545</v>
      </c>
      <c r="C743" t="s">
        <v>2743</v>
      </c>
      <c r="D743" t="s">
        <v>3552</v>
      </c>
      <c r="E743" t="s">
        <v>1204</v>
      </c>
      <c r="G743" t="s">
        <v>1357</v>
      </c>
      <c r="H743" t="s">
        <v>3645</v>
      </c>
      <c r="I743" t="s">
        <v>1708</v>
      </c>
      <c r="K743" t="s">
        <v>2208</v>
      </c>
      <c r="L743" t="s">
        <v>7</v>
      </c>
      <c r="M743" t="s">
        <v>1184</v>
      </c>
      <c r="N743" t="s">
        <v>4546</v>
      </c>
      <c r="O743" t="s">
        <v>1186</v>
      </c>
      <c r="P743" t="s">
        <v>2661</v>
      </c>
      <c r="Q743" t="s">
        <v>4547</v>
      </c>
      <c r="R743" t="s">
        <v>3648</v>
      </c>
    </row>
    <row r="744" spans="1:18" x14ac:dyDescent="0.25">
      <c r="A744" s="14" t="s">
        <v>4432</v>
      </c>
      <c r="B744" s="14" t="s">
        <v>4548</v>
      </c>
      <c r="C744" t="s">
        <v>4344</v>
      </c>
      <c r="D744" t="s">
        <v>1274</v>
      </c>
      <c r="E744" t="s">
        <v>2</v>
      </c>
      <c r="G744" t="s">
        <v>3650</v>
      </c>
      <c r="H744" t="s">
        <v>3651</v>
      </c>
      <c r="I744" t="s">
        <v>1718</v>
      </c>
      <c r="K744" t="s">
        <v>2</v>
      </c>
      <c r="L744" t="s">
        <v>7</v>
      </c>
      <c r="M744" t="s">
        <v>1184</v>
      </c>
      <c r="N744" t="s">
        <v>2367</v>
      </c>
      <c r="O744" t="s">
        <v>1186</v>
      </c>
      <c r="P744" t="s">
        <v>4549</v>
      </c>
      <c r="Q744" t="s">
        <v>4347</v>
      </c>
      <c r="R744" t="s">
        <v>3653</v>
      </c>
    </row>
    <row r="745" spans="1:18" x14ac:dyDescent="0.25">
      <c r="A745" s="14" t="s">
        <v>4432</v>
      </c>
      <c r="B745" s="14" t="s">
        <v>4550</v>
      </c>
      <c r="C745" t="s">
        <v>1512</v>
      </c>
      <c r="D745" t="s">
        <v>3552</v>
      </c>
      <c r="E745" t="s">
        <v>1204</v>
      </c>
      <c r="G745" t="s">
        <v>1688</v>
      </c>
      <c r="H745" t="s">
        <v>1689</v>
      </c>
      <c r="I745" t="s">
        <v>3655</v>
      </c>
      <c r="K745" t="s">
        <v>2208</v>
      </c>
      <c r="L745" t="s">
        <v>7</v>
      </c>
      <c r="M745" t="s">
        <v>1184</v>
      </c>
      <c r="N745" t="s">
        <v>4551</v>
      </c>
      <c r="O745" t="s">
        <v>1186</v>
      </c>
      <c r="P745" t="s">
        <v>4552</v>
      </c>
      <c r="Q745" t="s">
        <v>4350</v>
      </c>
      <c r="R745" t="s">
        <v>3659</v>
      </c>
    </row>
    <row r="746" spans="1:18" x14ac:dyDescent="0.25">
      <c r="A746" s="14" t="s">
        <v>4432</v>
      </c>
      <c r="B746" s="14" t="s">
        <v>4553</v>
      </c>
      <c r="C746" t="s">
        <v>37</v>
      </c>
      <c r="D746" t="s">
        <v>1838</v>
      </c>
      <c r="E746" t="s">
        <v>2</v>
      </c>
      <c r="G746" t="s">
        <v>3661</v>
      </c>
      <c r="H746" t="s">
        <v>3662</v>
      </c>
      <c r="I746" t="s">
        <v>3663</v>
      </c>
      <c r="K746" t="s">
        <v>10</v>
      </c>
      <c r="L746" t="s">
        <v>7</v>
      </c>
      <c r="M746" t="s">
        <v>1184</v>
      </c>
      <c r="N746" t="s">
        <v>1710</v>
      </c>
      <c r="O746" t="s">
        <v>1186</v>
      </c>
      <c r="P746" t="s">
        <v>3062</v>
      </c>
      <c r="Q746" t="s">
        <v>4353</v>
      </c>
      <c r="R746" t="s">
        <v>3666</v>
      </c>
    </row>
    <row r="747" spans="1:18" x14ac:dyDescent="0.25">
      <c r="A747" s="14" t="s">
        <v>4432</v>
      </c>
      <c r="B747" s="14" t="s">
        <v>4554</v>
      </c>
      <c r="C747" t="s">
        <v>4356</v>
      </c>
      <c r="D747" t="s">
        <v>2262</v>
      </c>
      <c r="E747" t="s">
        <v>2</v>
      </c>
      <c r="G747" t="s">
        <v>1848</v>
      </c>
      <c r="H747" t="s">
        <v>3668</v>
      </c>
      <c r="I747" t="s">
        <v>3669</v>
      </c>
      <c r="K747" t="s">
        <v>10</v>
      </c>
      <c r="L747" t="s">
        <v>7</v>
      </c>
      <c r="M747" t="s">
        <v>1184</v>
      </c>
      <c r="N747" t="s">
        <v>3488</v>
      </c>
      <c r="O747" t="s">
        <v>1186</v>
      </c>
      <c r="P747" t="s">
        <v>4091</v>
      </c>
      <c r="Q747" t="s">
        <v>4357</v>
      </c>
      <c r="R747" t="s">
        <v>3672</v>
      </c>
    </row>
    <row r="748" spans="1:18" x14ac:dyDescent="0.25">
      <c r="A748" s="14" t="s">
        <v>4432</v>
      </c>
      <c r="B748" s="14" t="s">
        <v>4555</v>
      </c>
      <c r="C748" t="s">
        <v>1340</v>
      </c>
      <c r="D748" t="s">
        <v>3552</v>
      </c>
      <c r="E748" t="s">
        <v>1204</v>
      </c>
      <c r="G748" t="s">
        <v>1724</v>
      </c>
      <c r="H748" t="s">
        <v>1725</v>
      </c>
      <c r="I748" t="s">
        <v>3674</v>
      </c>
      <c r="K748" t="s">
        <v>2208</v>
      </c>
      <c r="L748" t="s">
        <v>7</v>
      </c>
      <c r="M748" t="s">
        <v>1184</v>
      </c>
      <c r="N748" t="s">
        <v>4527</v>
      </c>
      <c r="O748" t="s">
        <v>1186</v>
      </c>
      <c r="P748" t="s">
        <v>3354</v>
      </c>
      <c r="Q748" t="s">
        <v>4361</v>
      </c>
      <c r="R748" t="s">
        <v>3677</v>
      </c>
    </row>
    <row r="749" spans="1:18" x14ac:dyDescent="0.25">
      <c r="A749" s="14" t="s">
        <v>4432</v>
      </c>
      <c r="B749" s="14" t="s">
        <v>4556</v>
      </c>
      <c r="C749" t="s">
        <v>4363</v>
      </c>
      <c r="D749" t="s">
        <v>2997</v>
      </c>
      <c r="E749" t="s">
        <v>2</v>
      </c>
      <c r="G749" t="s">
        <v>3679</v>
      </c>
      <c r="H749" t="s">
        <v>3680</v>
      </c>
      <c r="I749" t="s">
        <v>1682</v>
      </c>
      <c r="K749" t="s">
        <v>2</v>
      </c>
      <c r="L749" t="s">
        <v>7</v>
      </c>
      <c r="M749" t="s">
        <v>1184</v>
      </c>
      <c r="N749" t="s">
        <v>3488</v>
      </c>
      <c r="O749" t="s">
        <v>1186</v>
      </c>
      <c r="P749" t="s">
        <v>1372</v>
      </c>
      <c r="Q749" t="s">
        <v>4365</v>
      </c>
      <c r="R749" t="s">
        <v>3682</v>
      </c>
    </row>
    <row r="750" spans="1:18" x14ac:dyDescent="0.25">
      <c r="A750" s="14" t="s">
        <v>4432</v>
      </c>
      <c r="B750" s="14" t="s">
        <v>4557</v>
      </c>
      <c r="C750" t="s">
        <v>4367</v>
      </c>
      <c r="D750" t="s">
        <v>3430</v>
      </c>
      <c r="E750" t="s">
        <v>1204</v>
      </c>
      <c r="G750" t="s">
        <v>1701</v>
      </c>
      <c r="H750" t="s">
        <v>1793</v>
      </c>
      <c r="I750" t="s">
        <v>1766</v>
      </c>
      <c r="K750" t="s">
        <v>12</v>
      </c>
      <c r="L750" t="s">
        <v>9</v>
      </c>
      <c r="M750" t="s">
        <v>1184</v>
      </c>
      <c r="N750" t="s">
        <v>4443</v>
      </c>
      <c r="O750" t="s">
        <v>1186</v>
      </c>
      <c r="P750" t="s">
        <v>4444</v>
      </c>
      <c r="Q750" t="s">
        <v>4369</v>
      </c>
      <c r="R750" t="s">
        <v>3164</v>
      </c>
    </row>
    <row r="751" spans="1:18" x14ac:dyDescent="0.25">
      <c r="A751" s="14" t="s">
        <v>4432</v>
      </c>
      <c r="B751" s="14" t="s">
        <v>4558</v>
      </c>
      <c r="C751" t="s">
        <v>1296</v>
      </c>
      <c r="D751" t="s">
        <v>2196</v>
      </c>
      <c r="E751" t="s">
        <v>2</v>
      </c>
      <c r="G751" t="s">
        <v>3686</v>
      </c>
      <c r="H751" t="s">
        <v>3687</v>
      </c>
      <c r="I751" t="s">
        <v>4371</v>
      </c>
      <c r="K751" t="s">
        <v>2537</v>
      </c>
      <c r="L751" t="s">
        <v>8</v>
      </c>
      <c r="M751" t="s">
        <v>1184</v>
      </c>
      <c r="N751" t="s">
        <v>4559</v>
      </c>
      <c r="O751" t="s">
        <v>1186</v>
      </c>
      <c r="P751" t="s">
        <v>4251</v>
      </c>
      <c r="Q751" t="s">
        <v>3743</v>
      </c>
      <c r="R751" t="s">
        <v>3691</v>
      </c>
    </row>
    <row r="752" spans="1:18" x14ac:dyDescent="0.25">
      <c r="A752" s="14" t="s">
        <v>4432</v>
      </c>
      <c r="B752" s="14" t="s">
        <v>4560</v>
      </c>
      <c r="C752" t="s">
        <v>37</v>
      </c>
      <c r="D752" t="s">
        <v>3560</v>
      </c>
      <c r="E752" t="s">
        <v>2</v>
      </c>
      <c r="G752" t="s">
        <v>2036</v>
      </c>
      <c r="H752" t="s">
        <v>2037</v>
      </c>
      <c r="I752" t="s">
        <v>3693</v>
      </c>
      <c r="K752" t="s">
        <v>2</v>
      </c>
      <c r="L752" t="s">
        <v>7</v>
      </c>
      <c r="M752" t="s">
        <v>1184</v>
      </c>
      <c r="N752" t="s">
        <v>1450</v>
      </c>
      <c r="O752" t="s">
        <v>1186</v>
      </c>
      <c r="P752" t="s">
        <v>2200</v>
      </c>
      <c r="Q752" t="s">
        <v>4376</v>
      </c>
      <c r="R752" t="s">
        <v>3696</v>
      </c>
    </row>
    <row r="753" spans="1:18" x14ac:dyDescent="0.25">
      <c r="A753" s="14" t="s">
        <v>4432</v>
      </c>
      <c r="B753" s="14" t="s">
        <v>4561</v>
      </c>
      <c r="C753" t="s">
        <v>4378</v>
      </c>
      <c r="D753" t="s">
        <v>3552</v>
      </c>
      <c r="E753" t="s">
        <v>1204</v>
      </c>
      <c r="G753" t="s">
        <v>3351</v>
      </c>
      <c r="H753" t="s">
        <v>3698</v>
      </c>
      <c r="I753" t="s">
        <v>1690</v>
      </c>
      <c r="K753" t="s">
        <v>2208</v>
      </c>
      <c r="L753" t="s">
        <v>7</v>
      </c>
      <c r="M753" t="s">
        <v>1184</v>
      </c>
      <c r="N753" t="s">
        <v>1546</v>
      </c>
      <c r="O753" t="s">
        <v>1186</v>
      </c>
      <c r="P753" t="s">
        <v>4562</v>
      </c>
      <c r="Q753" t="s">
        <v>4380</v>
      </c>
      <c r="R753" t="s">
        <v>3702</v>
      </c>
    </row>
    <row r="754" spans="1:18" x14ac:dyDescent="0.25">
      <c r="A754" s="14" t="s">
        <v>4432</v>
      </c>
      <c r="B754" s="14" t="s">
        <v>4563</v>
      </c>
      <c r="C754" t="s">
        <v>1526</v>
      </c>
      <c r="D754" t="s">
        <v>2196</v>
      </c>
      <c r="E754" t="s">
        <v>2</v>
      </c>
      <c r="G754" t="s">
        <v>1662</v>
      </c>
      <c r="H754" t="s">
        <v>1663</v>
      </c>
      <c r="I754" t="s">
        <v>4383</v>
      </c>
      <c r="K754" t="s">
        <v>2208</v>
      </c>
      <c r="L754" t="s">
        <v>8</v>
      </c>
      <c r="M754" t="s">
        <v>1184</v>
      </c>
      <c r="N754" t="s">
        <v>4564</v>
      </c>
      <c r="O754" t="s">
        <v>1186</v>
      </c>
      <c r="P754" t="s">
        <v>4565</v>
      </c>
      <c r="Q754" t="s">
        <v>4384</v>
      </c>
      <c r="R754" t="s">
        <v>1667</v>
      </c>
    </row>
    <row r="755" spans="1:18" x14ac:dyDescent="0.25">
      <c r="A755" s="14" t="s">
        <v>4432</v>
      </c>
      <c r="B755" s="14" t="s">
        <v>4566</v>
      </c>
      <c r="C755" t="s">
        <v>4386</v>
      </c>
      <c r="D755" t="s">
        <v>3430</v>
      </c>
      <c r="E755" t="s">
        <v>1204</v>
      </c>
      <c r="G755" t="s">
        <v>1630</v>
      </c>
      <c r="H755" t="s">
        <v>3708</v>
      </c>
      <c r="I755" t="s">
        <v>1794</v>
      </c>
      <c r="K755" t="s">
        <v>12</v>
      </c>
      <c r="L755" t="s">
        <v>9</v>
      </c>
      <c r="M755" t="s">
        <v>1184</v>
      </c>
      <c r="N755" t="s">
        <v>4567</v>
      </c>
      <c r="O755" t="s">
        <v>1186</v>
      </c>
      <c r="P755" t="s">
        <v>4568</v>
      </c>
      <c r="Q755" t="s">
        <v>4388</v>
      </c>
      <c r="R755" t="s">
        <v>3712</v>
      </c>
    </row>
    <row r="756" spans="1:18" x14ac:dyDescent="0.25">
      <c r="A756" s="14" t="s">
        <v>4432</v>
      </c>
      <c r="B756" s="14" t="s">
        <v>4569</v>
      </c>
      <c r="C756" t="s">
        <v>4391</v>
      </c>
      <c r="D756" t="s">
        <v>2997</v>
      </c>
      <c r="E756" t="s">
        <v>2</v>
      </c>
      <c r="G756" t="s">
        <v>3714</v>
      </c>
      <c r="H756" t="s">
        <v>1784</v>
      </c>
      <c r="I756" t="s">
        <v>1699</v>
      </c>
      <c r="K756" t="s">
        <v>2</v>
      </c>
      <c r="L756" t="s">
        <v>7</v>
      </c>
      <c r="M756" t="s">
        <v>1184</v>
      </c>
      <c r="N756" t="s">
        <v>3863</v>
      </c>
      <c r="O756" t="s">
        <v>1186</v>
      </c>
      <c r="P756" t="s">
        <v>4570</v>
      </c>
      <c r="Q756" t="s">
        <v>4393</v>
      </c>
      <c r="R756" t="s">
        <v>3716</v>
      </c>
    </row>
    <row r="757" spans="1:18" x14ac:dyDescent="0.25">
      <c r="A757" s="14" t="s">
        <v>4432</v>
      </c>
      <c r="B757" s="14" t="s">
        <v>4571</v>
      </c>
      <c r="C757" t="s">
        <v>1512</v>
      </c>
      <c r="D757" t="s">
        <v>1838</v>
      </c>
      <c r="E757" t="s">
        <v>2</v>
      </c>
      <c r="G757" t="s">
        <v>1450</v>
      </c>
      <c r="H757" t="s">
        <v>3461</v>
      </c>
      <c r="I757" t="s">
        <v>3099</v>
      </c>
      <c r="K757" t="s">
        <v>10</v>
      </c>
      <c r="L757" t="s">
        <v>7</v>
      </c>
      <c r="M757" t="s">
        <v>1184</v>
      </c>
      <c r="N757" t="s">
        <v>2705</v>
      </c>
      <c r="O757" t="s">
        <v>1186</v>
      </c>
      <c r="P757" t="s">
        <v>3122</v>
      </c>
      <c r="Q757" t="s">
        <v>3464</v>
      </c>
      <c r="R757" t="s">
        <v>3465</v>
      </c>
    </row>
    <row r="758" spans="1:18" x14ac:dyDescent="0.25">
      <c r="A758" s="14" t="s">
        <v>4432</v>
      </c>
      <c r="B758" s="14" t="s">
        <v>4572</v>
      </c>
      <c r="C758" t="s">
        <v>1526</v>
      </c>
      <c r="D758" t="s">
        <v>2196</v>
      </c>
      <c r="E758" t="s">
        <v>2</v>
      </c>
      <c r="G758" t="s">
        <v>1763</v>
      </c>
      <c r="H758" t="s">
        <v>1959</v>
      </c>
      <c r="I758" t="s">
        <v>1915</v>
      </c>
      <c r="K758" t="s">
        <v>2509</v>
      </c>
      <c r="L758" t="s">
        <v>8</v>
      </c>
      <c r="M758" t="s">
        <v>1184</v>
      </c>
      <c r="N758" t="s">
        <v>3009</v>
      </c>
      <c r="O758" t="s">
        <v>1186</v>
      </c>
      <c r="P758" t="s">
        <v>1218</v>
      </c>
      <c r="Q758" t="s">
        <v>4253</v>
      </c>
      <c r="R758" t="s">
        <v>2991</v>
      </c>
    </row>
    <row r="759" spans="1:18" x14ac:dyDescent="0.25">
      <c r="A759" s="14" t="s">
        <v>4432</v>
      </c>
      <c r="B759" s="14" t="s">
        <v>4573</v>
      </c>
      <c r="C759" t="s">
        <v>1310</v>
      </c>
      <c r="D759" t="s">
        <v>1838</v>
      </c>
      <c r="E759" t="s">
        <v>2</v>
      </c>
      <c r="G759" t="s">
        <v>2258</v>
      </c>
      <c r="H759" t="s">
        <v>3719</v>
      </c>
      <c r="I759" t="s">
        <v>3720</v>
      </c>
      <c r="K759" t="s">
        <v>10</v>
      </c>
      <c r="L759" t="s">
        <v>7</v>
      </c>
      <c r="M759" t="s">
        <v>1184</v>
      </c>
      <c r="N759" t="s">
        <v>4441</v>
      </c>
      <c r="O759" t="s">
        <v>1186</v>
      </c>
      <c r="P759" t="s">
        <v>3103</v>
      </c>
      <c r="Q759" t="s">
        <v>4399</v>
      </c>
      <c r="R759" t="s">
        <v>3724</v>
      </c>
    </row>
    <row r="760" spans="1:18" x14ac:dyDescent="0.25">
      <c r="A760" s="14" t="s">
        <v>4432</v>
      </c>
      <c r="B760" s="14" t="s">
        <v>4574</v>
      </c>
      <c r="C760" t="s">
        <v>4402</v>
      </c>
      <c r="D760" t="s">
        <v>2262</v>
      </c>
      <c r="E760" t="s">
        <v>2</v>
      </c>
      <c r="G760" t="s">
        <v>3726</v>
      </c>
      <c r="H760" t="s">
        <v>3727</v>
      </c>
      <c r="I760" t="s">
        <v>3728</v>
      </c>
      <c r="K760" t="s">
        <v>10</v>
      </c>
      <c r="L760" t="s">
        <v>7</v>
      </c>
      <c r="M760" t="s">
        <v>1184</v>
      </c>
      <c r="N760" t="s">
        <v>4575</v>
      </c>
      <c r="O760" t="s">
        <v>1186</v>
      </c>
      <c r="P760" t="s">
        <v>2889</v>
      </c>
      <c r="Q760" t="s">
        <v>4403</v>
      </c>
      <c r="R760" t="s">
        <v>3731</v>
      </c>
    </row>
    <row r="761" spans="1:18" x14ac:dyDescent="0.25">
      <c r="A761" s="14" t="s">
        <v>4432</v>
      </c>
      <c r="B761" s="14" t="s">
        <v>4576</v>
      </c>
      <c r="C761" t="s">
        <v>4406</v>
      </c>
      <c r="D761" t="s">
        <v>2533</v>
      </c>
      <c r="E761" t="s">
        <v>2</v>
      </c>
      <c r="G761" t="s">
        <v>1976</v>
      </c>
      <c r="H761" t="s">
        <v>3733</v>
      </c>
      <c r="I761" t="s">
        <v>1283</v>
      </c>
      <c r="K761" t="s">
        <v>2573</v>
      </c>
      <c r="L761" t="s">
        <v>8</v>
      </c>
      <c r="M761" t="s">
        <v>1184</v>
      </c>
      <c r="N761" t="s">
        <v>4183</v>
      </c>
      <c r="O761" t="s">
        <v>1186</v>
      </c>
      <c r="P761" t="s">
        <v>2218</v>
      </c>
      <c r="Q761" t="s">
        <v>3665</v>
      </c>
      <c r="R761" t="s">
        <v>3735</v>
      </c>
    </row>
    <row r="762" spans="1:18" x14ac:dyDescent="0.25">
      <c r="A762" s="14" t="s">
        <v>4432</v>
      </c>
      <c r="B762" s="14" t="s">
        <v>4577</v>
      </c>
      <c r="C762" t="s">
        <v>1296</v>
      </c>
      <c r="D762" t="s">
        <v>2058</v>
      </c>
      <c r="E762" t="s">
        <v>2</v>
      </c>
      <c r="G762" t="s">
        <v>2002</v>
      </c>
      <c r="H762" t="s">
        <v>2003</v>
      </c>
      <c r="I762" t="s">
        <v>4411</v>
      </c>
      <c r="K762" t="s">
        <v>2</v>
      </c>
      <c r="L762" t="s">
        <v>8</v>
      </c>
      <c r="M762" t="s">
        <v>1184</v>
      </c>
      <c r="N762" t="s">
        <v>1608</v>
      </c>
      <c r="O762" t="s">
        <v>1186</v>
      </c>
      <c r="P762" t="s">
        <v>4293</v>
      </c>
      <c r="Q762" t="s">
        <v>4412</v>
      </c>
      <c r="R762" t="s">
        <v>2008</v>
      </c>
    </row>
    <row r="763" spans="1:18" x14ac:dyDescent="0.25">
      <c r="A763" s="14" t="s">
        <v>4432</v>
      </c>
      <c r="B763" s="14" t="s">
        <v>4578</v>
      </c>
      <c r="C763" t="s">
        <v>4414</v>
      </c>
      <c r="D763" t="s">
        <v>3552</v>
      </c>
      <c r="E763" t="s">
        <v>1204</v>
      </c>
      <c r="G763" t="s">
        <v>3745</v>
      </c>
      <c r="H763" t="s">
        <v>2639</v>
      </c>
      <c r="I763" t="s">
        <v>3746</v>
      </c>
      <c r="K763" t="s">
        <v>2208</v>
      </c>
      <c r="L763" t="s">
        <v>7</v>
      </c>
      <c r="M763" t="s">
        <v>1184</v>
      </c>
      <c r="N763" t="s">
        <v>4579</v>
      </c>
      <c r="O763" t="s">
        <v>1186</v>
      </c>
      <c r="P763" t="s">
        <v>1822</v>
      </c>
      <c r="Q763" t="s">
        <v>4417</v>
      </c>
      <c r="R763" t="s">
        <v>3749</v>
      </c>
    </row>
    <row r="764" spans="1:18" x14ac:dyDescent="0.25">
      <c r="A764" s="14" t="s">
        <v>4432</v>
      </c>
      <c r="B764" s="14" t="s">
        <v>4580</v>
      </c>
      <c r="C764" t="s">
        <v>4420</v>
      </c>
      <c r="D764" t="s">
        <v>1838</v>
      </c>
      <c r="E764" t="s">
        <v>2</v>
      </c>
      <c r="G764" t="s">
        <v>2254</v>
      </c>
      <c r="H764" t="s">
        <v>3751</v>
      </c>
      <c r="I764" t="s">
        <v>2052</v>
      </c>
      <c r="K764" t="s">
        <v>10</v>
      </c>
      <c r="L764" t="s">
        <v>7</v>
      </c>
      <c r="M764" t="s">
        <v>1184</v>
      </c>
      <c r="N764" t="s">
        <v>4005</v>
      </c>
      <c r="O764" t="s">
        <v>1186</v>
      </c>
      <c r="P764" t="s">
        <v>4581</v>
      </c>
      <c r="Q764" t="s">
        <v>4421</v>
      </c>
      <c r="R764" t="s">
        <v>3753</v>
      </c>
    </row>
    <row r="765" spans="1:18" x14ac:dyDescent="0.25">
      <c r="A765" s="14" t="s">
        <v>4432</v>
      </c>
      <c r="B765" s="14" t="s">
        <v>4582</v>
      </c>
      <c r="C765" t="s">
        <v>4424</v>
      </c>
      <c r="D765" t="s">
        <v>2499</v>
      </c>
      <c r="E765" t="s">
        <v>2</v>
      </c>
      <c r="G765" t="s">
        <v>1602</v>
      </c>
      <c r="H765" t="s">
        <v>4425</v>
      </c>
      <c r="I765" t="s">
        <v>1948</v>
      </c>
      <c r="K765" t="s">
        <v>2573</v>
      </c>
      <c r="L765" t="s">
        <v>8</v>
      </c>
      <c r="M765" t="s">
        <v>1184</v>
      </c>
      <c r="N765" t="s">
        <v>4583</v>
      </c>
      <c r="O765" t="s">
        <v>1186</v>
      </c>
      <c r="P765" t="s">
        <v>4142</v>
      </c>
      <c r="Q765" t="s">
        <v>4427</v>
      </c>
      <c r="R765" t="s">
        <v>3757</v>
      </c>
    </row>
    <row r="766" spans="1:18" x14ac:dyDescent="0.25">
      <c r="A766" s="14" t="s">
        <v>4432</v>
      </c>
      <c r="B766" s="14" t="s">
        <v>4584</v>
      </c>
      <c r="C766" t="s">
        <v>4430</v>
      </c>
      <c r="D766" t="s">
        <v>2744</v>
      </c>
      <c r="E766" t="s">
        <v>1204</v>
      </c>
      <c r="G766" t="s">
        <v>3759</v>
      </c>
      <c r="H766" t="s">
        <v>3760</v>
      </c>
      <c r="I766" t="s">
        <v>3106</v>
      </c>
      <c r="K766" t="s">
        <v>2208</v>
      </c>
      <c r="L766" t="s">
        <v>7</v>
      </c>
      <c r="M766" t="s">
        <v>1184</v>
      </c>
      <c r="N766" t="s">
        <v>3362</v>
      </c>
      <c r="O766" t="s">
        <v>1186</v>
      </c>
      <c r="P766" t="s">
        <v>4585</v>
      </c>
      <c r="Q766" t="s">
        <v>3762</v>
      </c>
      <c r="R766" t="s">
        <v>3763</v>
      </c>
    </row>
    <row r="767" spans="1:18" x14ac:dyDescent="0.25">
      <c r="A767" s="14" t="s">
        <v>4586</v>
      </c>
      <c r="B767" s="14" t="s">
        <v>4587</v>
      </c>
      <c r="C767" t="s">
        <v>4588</v>
      </c>
      <c r="D767" t="s">
        <v>1274</v>
      </c>
      <c r="F767" t="s">
        <v>1821</v>
      </c>
      <c r="I767" t="s">
        <v>4589</v>
      </c>
      <c r="M767" t="s">
        <v>1184</v>
      </c>
      <c r="N767" t="s">
        <v>4590</v>
      </c>
      <c r="O767" t="s">
        <v>1186</v>
      </c>
      <c r="P767" t="s">
        <v>4591</v>
      </c>
      <c r="Q767" t="s">
        <v>4592</v>
      </c>
    </row>
    <row r="768" spans="1:18" x14ac:dyDescent="0.25">
      <c r="A768" s="14" t="s">
        <v>4586</v>
      </c>
      <c r="B768" s="14" t="s">
        <v>4593</v>
      </c>
      <c r="C768" t="s">
        <v>4594</v>
      </c>
      <c r="D768" t="s">
        <v>1274</v>
      </c>
      <c r="F768" t="s">
        <v>4595</v>
      </c>
      <c r="I768" t="s">
        <v>4596</v>
      </c>
      <c r="M768" t="s">
        <v>1184</v>
      </c>
      <c r="N768" t="s">
        <v>4597</v>
      </c>
      <c r="O768" t="s">
        <v>1186</v>
      </c>
      <c r="P768" t="s">
        <v>4598</v>
      </c>
      <c r="Q768" t="s">
        <v>4599</v>
      </c>
    </row>
    <row r="769" spans="1:17" x14ac:dyDescent="0.25">
      <c r="A769" s="14" t="s">
        <v>4586</v>
      </c>
      <c r="B769" s="14" t="s">
        <v>4600</v>
      </c>
      <c r="C769" t="s">
        <v>4601</v>
      </c>
      <c r="D769" t="s">
        <v>1274</v>
      </c>
      <c r="F769" t="s">
        <v>4602</v>
      </c>
      <c r="I769" t="s">
        <v>4225</v>
      </c>
      <c r="M769" t="s">
        <v>1184</v>
      </c>
      <c r="N769" t="s">
        <v>4603</v>
      </c>
      <c r="O769" t="s">
        <v>1186</v>
      </c>
      <c r="P769" t="s">
        <v>4604</v>
      </c>
      <c r="Q769" t="s">
        <v>4605</v>
      </c>
    </row>
    <row r="770" spans="1:17" x14ac:dyDescent="0.25">
      <c r="A770" s="14" t="s">
        <v>4586</v>
      </c>
      <c r="B770" s="14" t="s">
        <v>4606</v>
      </c>
      <c r="C770" t="s">
        <v>4607</v>
      </c>
      <c r="D770" t="s">
        <v>1274</v>
      </c>
      <c r="F770" t="s">
        <v>4608</v>
      </c>
      <c r="I770" t="s">
        <v>4609</v>
      </c>
      <c r="M770" t="s">
        <v>1184</v>
      </c>
      <c r="N770" t="s">
        <v>4610</v>
      </c>
      <c r="O770" t="s">
        <v>1186</v>
      </c>
      <c r="P770" t="s">
        <v>4611</v>
      </c>
      <c r="Q770" t="s">
        <v>4612</v>
      </c>
    </row>
    <row r="771" spans="1:17" x14ac:dyDescent="0.25">
      <c r="A771" s="14" t="s">
        <v>4586</v>
      </c>
      <c r="B771" s="14" t="s">
        <v>4613</v>
      </c>
      <c r="C771" t="s">
        <v>4614</v>
      </c>
      <c r="D771" t="s">
        <v>1274</v>
      </c>
      <c r="F771" t="s">
        <v>3908</v>
      </c>
      <c r="I771" t="s">
        <v>4615</v>
      </c>
      <c r="M771" t="s">
        <v>1184</v>
      </c>
      <c r="N771" t="s">
        <v>4616</v>
      </c>
      <c r="O771" t="s">
        <v>1186</v>
      </c>
      <c r="P771" t="s">
        <v>4617</v>
      </c>
      <c r="Q771" t="s">
        <v>4618</v>
      </c>
    </row>
    <row r="772" spans="1:17" x14ac:dyDescent="0.25">
      <c r="A772" s="14" t="s">
        <v>4586</v>
      </c>
      <c r="B772" s="14" t="s">
        <v>4619</v>
      </c>
      <c r="C772" t="s">
        <v>4620</v>
      </c>
      <c r="D772" t="s">
        <v>1274</v>
      </c>
      <c r="F772" t="s">
        <v>4621</v>
      </c>
      <c r="I772" t="s">
        <v>4622</v>
      </c>
      <c r="M772" t="s">
        <v>1184</v>
      </c>
      <c r="N772" t="s">
        <v>4623</v>
      </c>
      <c r="O772" t="s">
        <v>1186</v>
      </c>
      <c r="P772" t="s">
        <v>4624</v>
      </c>
      <c r="Q772" t="s">
        <v>4625</v>
      </c>
    </row>
    <row r="773" spans="1:17" x14ac:dyDescent="0.25">
      <c r="A773" s="14" t="s">
        <v>4586</v>
      </c>
      <c r="B773" s="14" t="s">
        <v>4626</v>
      </c>
      <c r="C773" t="s">
        <v>4627</v>
      </c>
      <c r="D773" t="s">
        <v>1204</v>
      </c>
      <c r="F773" t="s">
        <v>1821</v>
      </c>
      <c r="I773" t="s">
        <v>4628</v>
      </c>
      <c r="M773" t="s">
        <v>1184</v>
      </c>
      <c r="N773" t="s">
        <v>4629</v>
      </c>
      <c r="O773" t="s">
        <v>1186</v>
      </c>
      <c r="P773" t="s">
        <v>4630</v>
      </c>
      <c r="Q773" t="s">
        <v>4631</v>
      </c>
    </row>
    <row r="774" spans="1:17" x14ac:dyDescent="0.25">
      <c r="A774" s="14" t="s">
        <v>4586</v>
      </c>
      <c r="B774" s="14" t="s">
        <v>4632</v>
      </c>
      <c r="C774" t="s">
        <v>4633</v>
      </c>
      <c r="D774" t="s">
        <v>1204</v>
      </c>
      <c r="F774" t="s">
        <v>4595</v>
      </c>
      <c r="I774" t="s">
        <v>4634</v>
      </c>
      <c r="M774" t="s">
        <v>1184</v>
      </c>
      <c r="N774" t="s">
        <v>4635</v>
      </c>
      <c r="O774" t="s">
        <v>1186</v>
      </c>
      <c r="P774" t="s">
        <v>4636</v>
      </c>
      <c r="Q774" t="s">
        <v>4637</v>
      </c>
    </row>
    <row r="775" spans="1:17" x14ac:dyDescent="0.25">
      <c r="A775" s="14" t="s">
        <v>4586</v>
      </c>
      <c r="B775" s="14" t="s">
        <v>4638</v>
      </c>
      <c r="C775" t="s">
        <v>4639</v>
      </c>
      <c r="D775" t="s">
        <v>1204</v>
      </c>
      <c r="F775" t="s">
        <v>4602</v>
      </c>
      <c r="I775" t="s">
        <v>1254</v>
      </c>
      <c r="M775" t="s">
        <v>1184</v>
      </c>
      <c r="N775" t="s">
        <v>4640</v>
      </c>
      <c r="O775" t="s">
        <v>1186</v>
      </c>
      <c r="P775" t="s">
        <v>4641</v>
      </c>
      <c r="Q775" t="s">
        <v>4642</v>
      </c>
    </row>
    <row r="776" spans="1:17" x14ac:dyDescent="0.25">
      <c r="A776" s="14" t="s">
        <v>4586</v>
      </c>
      <c r="B776" s="14" t="s">
        <v>4643</v>
      </c>
      <c r="C776" t="s">
        <v>4644</v>
      </c>
      <c r="D776" t="s">
        <v>1204</v>
      </c>
      <c r="F776" t="s">
        <v>4608</v>
      </c>
      <c r="I776" t="s">
        <v>1240</v>
      </c>
      <c r="M776" t="s">
        <v>1184</v>
      </c>
      <c r="N776" t="s">
        <v>4645</v>
      </c>
      <c r="O776" t="s">
        <v>1186</v>
      </c>
      <c r="P776" t="s">
        <v>4646</v>
      </c>
      <c r="Q776" t="s">
        <v>4647</v>
      </c>
    </row>
    <row r="777" spans="1:17" x14ac:dyDescent="0.25">
      <c r="A777" s="14" t="s">
        <v>4586</v>
      </c>
      <c r="B777" s="14" t="s">
        <v>4648</v>
      </c>
      <c r="C777" t="s">
        <v>4649</v>
      </c>
      <c r="D777" t="s">
        <v>1204</v>
      </c>
      <c r="F777" t="s">
        <v>3908</v>
      </c>
      <c r="I777" t="s">
        <v>4650</v>
      </c>
      <c r="M777" t="s">
        <v>1184</v>
      </c>
      <c r="N777" t="s">
        <v>1996</v>
      </c>
      <c r="O777" t="s">
        <v>1186</v>
      </c>
      <c r="P777" t="s">
        <v>4651</v>
      </c>
      <c r="Q777" t="s">
        <v>4652</v>
      </c>
    </row>
    <row r="778" spans="1:17" x14ac:dyDescent="0.25">
      <c r="A778" s="14" t="s">
        <v>4586</v>
      </c>
      <c r="B778" s="14" t="s">
        <v>4653</v>
      </c>
      <c r="C778" t="s">
        <v>4654</v>
      </c>
      <c r="D778" t="s">
        <v>1204</v>
      </c>
      <c r="F778" t="s">
        <v>4621</v>
      </c>
      <c r="I778" t="s">
        <v>4655</v>
      </c>
      <c r="M778" t="s">
        <v>1184</v>
      </c>
      <c r="N778" t="s">
        <v>4656</v>
      </c>
      <c r="O778" t="s">
        <v>1186</v>
      </c>
      <c r="P778" t="s">
        <v>4657</v>
      </c>
      <c r="Q778" t="s">
        <v>3544</v>
      </c>
    </row>
    <row r="779" spans="1:17" x14ac:dyDescent="0.25">
      <c r="A779" s="14" t="s">
        <v>4586</v>
      </c>
      <c r="B779" s="14" t="s">
        <v>4658</v>
      </c>
      <c r="C779" t="s">
        <v>4659</v>
      </c>
      <c r="D779" t="s">
        <v>2</v>
      </c>
      <c r="F779" t="s">
        <v>1821</v>
      </c>
      <c r="I779" t="s">
        <v>4660</v>
      </c>
      <c r="M779" t="s">
        <v>1184</v>
      </c>
      <c r="N779" t="s">
        <v>4661</v>
      </c>
      <c r="O779" t="s">
        <v>1186</v>
      </c>
      <c r="P779" t="s">
        <v>4662</v>
      </c>
      <c r="Q779" t="s">
        <v>4663</v>
      </c>
    </row>
    <row r="780" spans="1:17" x14ac:dyDescent="0.25">
      <c r="A780" s="14" t="s">
        <v>4586</v>
      </c>
      <c r="B780" s="14" t="s">
        <v>4664</v>
      </c>
      <c r="C780" t="s">
        <v>4665</v>
      </c>
      <c r="D780" t="s">
        <v>2</v>
      </c>
      <c r="F780" t="s">
        <v>4595</v>
      </c>
      <c r="I780" t="s">
        <v>4666</v>
      </c>
      <c r="M780" t="s">
        <v>1184</v>
      </c>
      <c r="N780" t="s">
        <v>4667</v>
      </c>
      <c r="O780" t="s">
        <v>1186</v>
      </c>
      <c r="P780" t="s">
        <v>4668</v>
      </c>
      <c r="Q780" t="s">
        <v>4669</v>
      </c>
    </row>
    <row r="781" spans="1:17" x14ac:dyDescent="0.25">
      <c r="A781" s="14" t="s">
        <v>4586</v>
      </c>
      <c r="B781" s="14" t="s">
        <v>4670</v>
      </c>
      <c r="C781" t="s">
        <v>3242</v>
      </c>
      <c r="D781" t="s">
        <v>2</v>
      </c>
      <c r="F781" t="s">
        <v>4602</v>
      </c>
      <c r="I781" t="s">
        <v>4671</v>
      </c>
      <c r="M781" t="s">
        <v>1184</v>
      </c>
      <c r="N781" t="s">
        <v>4672</v>
      </c>
      <c r="O781" t="s">
        <v>1186</v>
      </c>
      <c r="P781" t="s">
        <v>4673</v>
      </c>
      <c r="Q781" t="s">
        <v>3757</v>
      </c>
    </row>
    <row r="782" spans="1:17" x14ac:dyDescent="0.25">
      <c r="A782" s="14" t="s">
        <v>4586</v>
      </c>
      <c r="B782" s="14" t="s">
        <v>4674</v>
      </c>
      <c r="C782" t="s">
        <v>1836</v>
      </c>
      <c r="D782" t="s">
        <v>2</v>
      </c>
      <c r="F782" t="s">
        <v>4608</v>
      </c>
      <c r="I782" t="s">
        <v>4675</v>
      </c>
      <c r="M782" t="s">
        <v>1184</v>
      </c>
      <c r="N782" t="s">
        <v>4676</v>
      </c>
      <c r="O782" t="s">
        <v>1186</v>
      </c>
      <c r="P782" t="s">
        <v>4677</v>
      </c>
      <c r="Q782" t="s">
        <v>1929</v>
      </c>
    </row>
    <row r="783" spans="1:17" x14ac:dyDescent="0.25">
      <c r="A783" s="14" t="s">
        <v>4586</v>
      </c>
      <c r="B783" s="14" t="s">
        <v>4678</v>
      </c>
      <c r="C783" t="s">
        <v>4679</v>
      </c>
      <c r="D783" t="s">
        <v>2</v>
      </c>
      <c r="F783" t="s">
        <v>3908</v>
      </c>
      <c r="I783" t="s">
        <v>4680</v>
      </c>
      <c r="M783" t="s">
        <v>1184</v>
      </c>
      <c r="N783" t="s">
        <v>4681</v>
      </c>
      <c r="O783" t="s">
        <v>1186</v>
      </c>
      <c r="P783" t="s">
        <v>4682</v>
      </c>
      <c r="Q783" t="s">
        <v>3047</v>
      </c>
    </row>
    <row r="784" spans="1:17" x14ac:dyDescent="0.25">
      <c r="A784" s="14" t="s">
        <v>4586</v>
      </c>
      <c r="B784" s="14" t="s">
        <v>4683</v>
      </c>
      <c r="C784" t="s">
        <v>4684</v>
      </c>
      <c r="D784" t="s">
        <v>2</v>
      </c>
      <c r="F784" t="s">
        <v>4621</v>
      </c>
      <c r="I784" t="s">
        <v>4685</v>
      </c>
      <c r="M784" t="s">
        <v>1184</v>
      </c>
      <c r="N784" t="s">
        <v>4686</v>
      </c>
      <c r="O784" t="s">
        <v>1186</v>
      </c>
      <c r="P784" t="s">
        <v>4687</v>
      </c>
      <c r="Q784" t="s">
        <v>4688</v>
      </c>
    </row>
    <row r="785" spans="1:17" x14ac:dyDescent="0.25">
      <c r="A785" s="14" t="s">
        <v>4586</v>
      </c>
      <c r="B785" s="14" t="s">
        <v>4689</v>
      </c>
      <c r="C785" t="s">
        <v>4690</v>
      </c>
      <c r="D785" t="s">
        <v>7</v>
      </c>
      <c r="F785" t="s">
        <v>1821</v>
      </c>
      <c r="I785" t="s">
        <v>4691</v>
      </c>
      <c r="M785" t="s">
        <v>1184</v>
      </c>
      <c r="N785" t="s">
        <v>4692</v>
      </c>
      <c r="O785" t="s">
        <v>1186</v>
      </c>
      <c r="P785" t="s">
        <v>4693</v>
      </c>
      <c r="Q785" t="s">
        <v>4694</v>
      </c>
    </row>
    <row r="786" spans="1:17" x14ac:dyDescent="0.25">
      <c r="A786" s="14" t="s">
        <v>4586</v>
      </c>
      <c r="B786" s="14" t="s">
        <v>4695</v>
      </c>
      <c r="C786" t="s">
        <v>4696</v>
      </c>
      <c r="D786" t="s">
        <v>7</v>
      </c>
      <c r="F786" t="s">
        <v>4595</v>
      </c>
      <c r="I786" t="s">
        <v>4697</v>
      </c>
      <c r="M786" t="s">
        <v>1184</v>
      </c>
      <c r="N786" t="s">
        <v>4698</v>
      </c>
      <c r="O786" t="s">
        <v>1186</v>
      </c>
      <c r="P786" t="s">
        <v>4699</v>
      </c>
      <c r="Q786" t="s">
        <v>4700</v>
      </c>
    </row>
    <row r="787" spans="1:17" x14ac:dyDescent="0.25">
      <c r="A787" s="14" t="s">
        <v>4586</v>
      </c>
      <c r="B787" s="14" t="s">
        <v>4701</v>
      </c>
      <c r="C787" t="s">
        <v>4702</v>
      </c>
      <c r="D787" t="s">
        <v>7</v>
      </c>
      <c r="F787" t="s">
        <v>4602</v>
      </c>
      <c r="I787" t="s">
        <v>4703</v>
      </c>
      <c r="M787" t="s">
        <v>1184</v>
      </c>
      <c r="N787" t="s">
        <v>4704</v>
      </c>
      <c r="O787" t="s">
        <v>1186</v>
      </c>
      <c r="P787" t="s">
        <v>4705</v>
      </c>
      <c r="Q787" t="s">
        <v>3724</v>
      </c>
    </row>
    <row r="788" spans="1:17" x14ac:dyDescent="0.25">
      <c r="A788" s="14" t="s">
        <v>4586</v>
      </c>
      <c r="B788" s="14" t="s">
        <v>4706</v>
      </c>
      <c r="C788" t="s">
        <v>4707</v>
      </c>
      <c r="D788" t="s">
        <v>7</v>
      </c>
      <c r="F788" t="s">
        <v>4608</v>
      </c>
      <c r="I788" t="s">
        <v>4708</v>
      </c>
      <c r="M788" t="s">
        <v>1184</v>
      </c>
      <c r="N788" t="s">
        <v>4709</v>
      </c>
      <c r="O788" t="s">
        <v>1186</v>
      </c>
      <c r="P788" t="s">
        <v>4710</v>
      </c>
      <c r="Q788" t="s">
        <v>4711</v>
      </c>
    </row>
    <row r="789" spans="1:17" x14ac:dyDescent="0.25">
      <c r="A789" s="14" t="s">
        <v>4586</v>
      </c>
      <c r="B789" s="14" t="s">
        <v>4712</v>
      </c>
      <c r="C789" t="s">
        <v>4713</v>
      </c>
      <c r="D789" t="s">
        <v>7</v>
      </c>
      <c r="F789" t="s">
        <v>3908</v>
      </c>
      <c r="I789" t="s">
        <v>2435</v>
      </c>
      <c r="M789" t="s">
        <v>1184</v>
      </c>
      <c r="N789" t="s">
        <v>4714</v>
      </c>
      <c r="O789" t="s">
        <v>1186</v>
      </c>
      <c r="P789" t="s">
        <v>4715</v>
      </c>
      <c r="Q789" t="s">
        <v>4716</v>
      </c>
    </row>
    <row r="790" spans="1:17" x14ac:dyDescent="0.25">
      <c r="A790" s="14" t="s">
        <v>4586</v>
      </c>
      <c r="B790" s="14" t="s">
        <v>4717</v>
      </c>
      <c r="C790" t="s">
        <v>4718</v>
      </c>
      <c r="D790" t="s">
        <v>7</v>
      </c>
      <c r="F790" t="s">
        <v>4621</v>
      </c>
      <c r="I790" t="s">
        <v>4719</v>
      </c>
      <c r="M790" t="s">
        <v>1184</v>
      </c>
      <c r="N790" t="s">
        <v>4720</v>
      </c>
      <c r="O790" t="s">
        <v>1186</v>
      </c>
      <c r="P790" t="s">
        <v>4721</v>
      </c>
      <c r="Q790" t="s">
        <v>4722</v>
      </c>
    </row>
    <row r="791" spans="1:17" x14ac:dyDescent="0.25">
      <c r="A791" s="14" t="s">
        <v>4723</v>
      </c>
      <c r="B791" s="14" t="s">
        <v>4724</v>
      </c>
      <c r="C791" t="s">
        <v>6</v>
      </c>
      <c r="D791" t="s">
        <v>6</v>
      </c>
      <c r="F791" t="s">
        <v>4725</v>
      </c>
      <c r="I791" t="s">
        <v>4725</v>
      </c>
      <c r="M791" t="s">
        <v>1184</v>
      </c>
      <c r="N791" t="s">
        <v>4726</v>
      </c>
      <c r="O791" t="s">
        <v>1186</v>
      </c>
      <c r="P791" t="s">
        <v>4727</v>
      </c>
      <c r="Q791" t="s">
        <v>4728</v>
      </c>
    </row>
    <row r="792" spans="1:17" x14ac:dyDescent="0.25">
      <c r="A792" s="14" t="s">
        <v>4723</v>
      </c>
      <c r="B792" s="14" t="s">
        <v>4729</v>
      </c>
      <c r="C792" t="s">
        <v>6</v>
      </c>
      <c r="D792" t="s">
        <v>7</v>
      </c>
      <c r="F792" t="s">
        <v>2496</v>
      </c>
      <c r="I792" t="s">
        <v>4730</v>
      </c>
      <c r="M792" t="s">
        <v>1184</v>
      </c>
      <c r="N792" t="s">
        <v>4731</v>
      </c>
      <c r="O792" t="s">
        <v>1186</v>
      </c>
      <c r="P792" t="s">
        <v>3202</v>
      </c>
      <c r="Q792" t="s">
        <v>4732</v>
      </c>
    </row>
    <row r="793" spans="1:17" x14ac:dyDescent="0.25">
      <c r="A793" s="14" t="s">
        <v>4723</v>
      </c>
      <c r="B793" s="14" t="s">
        <v>4733</v>
      </c>
      <c r="C793" t="s">
        <v>6</v>
      </c>
      <c r="D793" t="s">
        <v>2</v>
      </c>
      <c r="F793" t="s">
        <v>1540</v>
      </c>
      <c r="I793" t="s">
        <v>2893</v>
      </c>
      <c r="M793" t="s">
        <v>1184</v>
      </c>
      <c r="N793" t="s">
        <v>4734</v>
      </c>
      <c r="O793" t="s">
        <v>1186</v>
      </c>
      <c r="P793" t="s">
        <v>4735</v>
      </c>
      <c r="Q793" t="s">
        <v>4394</v>
      </c>
    </row>
    <row r="794" spans="1:17" x14ac:dyDescent="0.25">
      <c r="A794" s="14" t="s">
        <v>4723</v>
      </c>
      <c r="B794" s="14" t="s">
        <v>4736</v>
      </c>
      <c r="C794" t="s">
        <v>3201</v>
      </c>
      <c r="D794" t="s">
        <v>6</v>
      </c>
      <c r="F794" t="s">
        <v>4737</v>
      </c>
      <c r="I794" t="s">
        <v>4737</v>
      </c>
      <c r="M794" t="s">
        <v>1184</v>
      </c>
      <c r="N794" t="s">
        <v>4738</v>
      </c>
      <c r="O794" t="s">
        <v>1186</v>
      </c>
      <c r="P794" t="s">
        <v>4739</v>
      </c>
      <c r="Q794" t="s">
        <v>4740</v>
      </c>
    </row>
    <row r="795" spans="1:17" x14ac:dyDescent="0.25">
      <c r="A795" s="14" t="s">
        <v>4723</v>
      </c>
      <c r="B795" s="14" t="s">
        <v>4741</v>
      </c>
      <c r="C795" t="s">
        <v>1569</v>
      </c>
      <c r="D795" t="s">
        <v>1204</v>
      </c>
      <c r="F795" t="s">
        <v>4533</v>
      </c>
      <c r="I795" t="s">
        <v>4742</v>
      </c>
      <c r="M795" t="s">
        <v>1184</v>
      </c>
      <c r="N795" t="s">
        <v>4743</v>
      </c>
      <c r="O795" t="s">
        <v>1186</v>
      </c>
      <c r="P795" t="s">
        <v>1566</v>
      </c>
      <c r="Q795" t="s">
        <v>4744</v>
      </c>
    </row>
    <row r="796" spans="1:17" x14ac:dyDescent="0.25">
      <c r="A796" s="14" t="s">
        <v>4723</v>
      </c>
      <c r="B796" s="14" t="s">
        <v>4745</v>
      </c>
      <c r="C796" t="s">
        <v>1569</v>
      </c>
      <c r="D796" t="s">
        <v>2</v>
      </c>
      <c r="F796" t="s">
        <v>1570</v>
      </c>
      <c r="I796" t="s">
        <v>4746</v>
      </c>
      <c r="M796" t="s">
        <v>1184</v>
      </c>
      <c r="N796" t="s">
        <v>4743</v>
      </c>
      <c r="O796" t="s">
        <v>1186</v>
      </c>
      <c r="P796" t="s">
        <v>1566</v>
      </c>
      <c r="Q796" t="s">
        <v>4747</v>
      </c>
    </row>
    <row r="797" spans="1:17" x14ac:dyDescent="0.25">
      <c r="A797" s="14" t="s">
        <v>4723</v>
      </c>
      <c r="B797" s="14" t="s">
        <v>4748</v>
      </c>
      <c r="C797" t="s">
        <v>1325</v>
      </c>
      <c r="D797" t="s">
        <v>1274</v>
      </c>
      <c r="F797" t="s">
        <v>1442</v>
      </c>
      <c r="I797" t="s">
        <v>4749</v>
      </c>
      <c r="M797" t="s">
        <v>1184</v>
      </c>
      <c r="N797" t="s">
        <v>4750</v>
      </c>
      <c r="O797" t="s">
        <v>1186</v>
      </c>
      <c r="P797" t="s">
        <v>4533</v>
      </c>
      <c r="Q797" t="s">
        <v>4751</v>
      </c>
    </row>
    <row r="798" spans="1:17" x14ac:dyDescent="0.25">
      <c r="A798" s="14" t="s">
        <v>4723</v>
      </c>
      <c r="B798" s="14" t="s">
        <v>4752</v>
      </c>
      <c r="C798" t="s">
        <v>1325</v>
      </c>
      <c r="D798" t="s">
        <v>1326</v>
      </c>
      <c r="F798" t="s">
        <v>3714</v>
      </c>
      <c r="I798" t="s">
        <v>1328</v>
      </c>
      <c r="M798" t="s">
        <v>1184</v>
      </c>
      <c r="N798" t="s">
        <v>4750</v>
      </c>
      <c r="O798" t="s">
        <v>1186</v>
      </c>
      <c r="P798" t="s">
        <v>4533</v>
      </c>
      <c r="Q798" t="s">
        <v>4753</v>
      </c>
    </row>
    <row r="799" spans="1:17" x14ac:dyDescent="0.25">
      <c r="A799" s="14" t="s">
        <v>4723</v>
      </c>
      <c r="B799" s="14" t="s">
        <v>4754</v>
      </c>
      <c r="C799" t="s">
        <v>4755</v>
      </c>
      <c r="D799" t="s">
        <v>1326</v>
      </c>
      <c r="F799" t="s">
        <v>4756</v>
      </c>
      <c r="I799" t="s">
        <v>4757</v>
      </c>
      <c r="M799" t="s">
        <v>1184</v>
      </c>
      <c r="N799" t="s">
        <v>4758</v>
      </c>
      <c r="O799" t="s">
        <v>1186</v>
      </c>
      <c r="P799" t="s">
        <v>3488</v>
      </c>
      <c r="Q799" t="s">
        <v>4759</v>
      </c>
    </row>
    <row r="800" spans="1:17" x14ac:dyDescent="0.25">
      <c r="A800" s="14" t="s">
        <v>4723</v>
      </c>
      <c r="B800" s="14" t="s">
        <v>4760</v>
      </c>
      <c r="C800" t="s">
        <v>4761</v>
      </c>
      <c r="D800" t="s">
        <v>1326</v>
      </c>
      <c r="F800" t="s">
        <v>4762</v>
      </c>
      <c r="I800" t="s">
        <v>2746</v>
      </c>
      <c r="M800" t="s">
        <v>1184</v>
      </c>
      <c r="N800" t="s">
        <v>4763</v>
      </c>
      <c r="O800" t="s">
        <v>1186</v>
      </c>
      <c r="P800" t="s">
        <v>4764</v>
      </c>
      <c r="Q800" t="s">
        <v>4765</v>
      </c>
    </row>
    <row r="801" spans="1:17" x14ac:dyDescent="0.25">
      <c r="A801" s="14" t="s">
        <v>4723</v>
      </c>
      <c r="B801" s="14" t="s">
        <v>4766</v>
      </c>
      <c r="C801" t="s">
        <v>1466</v>
      </c>
      <c r="D801" t="s">
        <v>1383</v>
      </c>
      <c r="F801" t="s">
        <v>3611</v>
      </c>
      <c r="I801" t="s">
        <v>4767</v>
      </c>
      <c r="M801" t="s">
        <v>1184</v>
      </c>
      <c r="N801" t="s">
        <v>4048</v>
      </c>
      <c r="O801" t="s">
        <v>1186</v>
      </c>
      <c r="P801" t="s">
        <v>4768</v>
      </c>
      <c r="Q801" t="s">
        <v>4769</v>
      </c>
    </row>
    <row r="802" spans="1:17" x14ac:dyDescent="0.25">
      <c r="A802" s="14" t="s">
        <v>4723</v>
      </c>
      <c r="B802" s="14" t="s">
        <v>4770</v>
      </c>
      <c r="C802" t="s">
        <v>8</v>
      </c>
      <c r="D802" t="s">
        <v>6</v>
      </c>
      <c r="F802" t="s">
        <v>4771</v>
      </c>
      <c r="I802" t="s">
        <v>4771</v>
      </c>
      <c r="M802" t="s">
        <v>1184</v>
      </c>
      <c r="N802" t="s">
        <v>4772</v>
      </c>
      <c r="O802" t="s">
        <v>1186</v>
      </c>
      <c r="P802" t="s">
        <v>4773</v>
      </c>
      <c r="Q802" t="s">
        <v>4774</v>
      </c>
    </row>
    <row r="803" spans="1:17" x14ac:dyDescent="0.25">
      <c r="A803" s="14" t="s">
        <v>4723</v>
      </c>
      <c r="B803" s="14" t="s">
        <v>4775</v>
      </c>
      <c r="C803" t="s">
        <v>8</v>
      </c>
      <c r="D803" t="s">
        <v>7</v>
      </c>
      <c r="F803" t="s">
        <v>4776</v>
      </c>
      <c r="I803" t="s">
        <v>4777</v>
      </c>
      <c r="M803" t="s">
        <v>1184</v>
      </c>
      <c r="N803" t="s">
        <v>4778</v>
      </c>
      <c r="O803" t="s">
        <v>1186</v>
      </c>
      <c r="P803" t="s">
        <v>4779</v>
      </c>
      <c r="Q803" t="s">
        <v>4780</v>
      </c>
    </row>
    <row r="804" spans="1:17" x14ac:dyDescent="0.25">
      <c r="A804" s="14" t="s">
        <v>4723</v>
      </c>
      <c r="B804" s="14" t="s">
        <v>4781</v>
      </c>
      <c r="C804" t="s">
        <v>8</v>
      </c>
      <c r="D804" t="s">
        <v>2</v>
      </c>
      <c r="F804" t="s">
        <v>1460</v>
      </c>
      <c r="I804" t="s">
        <v>4782</v>
      </c>
      <c r="M804" t="s">
        <v>1184</v>
      </c>
      <c r="N804" t="s">
        <v>4783</v>
      </c>
      <c r="O804" t="s">
        <v>1186</v>
      </c>
      <c r="P804" t="s">
        <v>4784</v>
      </c>
      <c r="Q804" t="s">
        <v>4785</v>
      </c>
    </row>
    <row r="805" spans="1:17" x14ac:dyDescent="0.25">
      <c r="A805" s="14" t="s">
        <v>4723</v>
      </c>
      <c r="B805" s="14" t="s">
        <v>4786</v>
      </c>
      <c r="C805" t="s">
        <v>4787</v>
      </c>
      <c r="D805" t="s">
        <v>6</v>
      </c>
      <c r="F805" t="s">
        <v>1947</v>
      </c>
      <c r="I805" t="s">
        <v>1947</v>
      </c>
      <c r="M805" t="s">
        <v>1184</v>
      </c>
      <c r="N805" t="s">
        <v>4788</v>
      </c>
      <c r="O805" t="s">
        <v>1186</v>
      </c>
      <c r="P805" t="s">
        <v>4789</v>
      </c>
      <c r="Q805" t="s">
        <v>4790</v>
      </c>
    </row>
    <row r="806" spans="1:17" x14ac:dyDescent="0.25">
      <c r="A806" s="14" t="s">
        <v>4723</v>
      </c>
      <c r="B806" s="14" t="s">
        <v>4791</v>
      </c>
      <c r="C806" t="s">
        <v>4</v>
      </c>
      <c r="D806" t="s">
        <v>1204</v>
      </c>
      <c r="F806" t="s">
        <v>3661</v>
      </c>
      <c r="I806" t="s">
        <v>4792</v>
      </c>
      <c r="M806" t="s">
        <v>1184</v>
      </c>
      <c r="N806" t="s">
        <v>4793</v>
      </c>
      <c r="O806" t="s">
        <v>1186</v>
      </c>
      <c r="P806" t="s">
        <v>4794</v>
      </c>
      <c r="Q806" t="s">
        <v>4795</v>
      </c>
    </row>
    <row r="807" spans="1:17" x14ac:dyDescent="0.25">
      <c r="A807" s="14" t="s">
        <v>4723</v>
      </c>
      <c r="B807" s="14" t="s">
        <v>4796</v>
      </c>
      <c r="C807" t="s">
        <v>1303</v>
      </c>
      <c r="D807" t="s">
        <v>2</v>
      </c>
      <c r="F807" t="s">
        <v>1304</v>
      </c>
      <c r="I807" t="s">
        <v>4797</v>
      </c>
      <c r="M807" t="s">
        <v>1184</v>
      </c>
      <c r="N807" t="s">
        <v>4793</v>
      </c>
      <c r="O807" t="s">
        <v>1186</v>
      </c>
      <c r="P807" t="s">
        <v>4794</v>
      </c>
      <c r="Q807" t="s">
        <v>4798</v>
      </c>
    </row>
    <row r="808" spans="1:17" x14ac:dyDescent="0.25">
      <c r="A808" s="14" t="s">
        <v>4723</v>
      </c>
      <c r="B808" s="14" t="s">
        <v>4799</v>
      </c>
      <c r="C808" t="s">
        <v>1382</v>
      </c>
      <c r="D808" t="s">
        <v>1383</v>
      </c>
      <c r="F808" t="s">
        <v>1277</v>
      </c>
      <c r="I808" t="s">
        <v>4800</v>
      </c>
      <c r="M808" t="s">
        <v>1184</v>
      </c>
      <c r="N808" t="s">
        <v>4801</v>
      </c>
      <c r="O808" t="s">
        <v>1186</v>
      </c>
      <c r="P808" t="s">
        <v>4802</v>
      </c>
      <c r="Q808" t="s">
        <v>4803</v>
      </c>
    </row>
    <row r="809" spans="1:17" x14ac:dyDescent="0.25">
      <c r="A809" s="14" t="s">
        <v>4723</v>
      </c>
      <c r="B809" s="14" t="s">
        <v>4804</v>
      </c>
      <c r="C809" t="s">
        <v>1584</v>
      </c>
      <c r="D809" t="s">
        <v>2376</v>
      </c>
      <c r="F809" t="s">
        <v>4602</v>
      </c>
      <c r="I809" t="s">
        <v>4805</v>
      </c>
      <c r="M809" t="s">
        <v>1184</v>
      </c>
      <c r="N809" t="s">
        <v>4806</v>
      </c>
      <c r="O809" t="s">
        <v>1186</v>
      </c>
      <c r="P809" t="s">
        <v>4807</v>
      </c>
      <c r="Q809" t="s">
        <v>4808</v>
      </c>
    </row>
    <row r="810" spans="1:17" x14ac:dyDescent="0.25">
      <c r="A810" s="14" t="s">
        <v>4723</v>
      </c>
      <c r="B810" s="14" t="s">
        <v>4809</v>
      </c>
      <c r="C810" t="s">
        <v>1584</v>
      </c>
      <c r="D810" t="s">
        <v>1204</v>
      </c>
      <c r="F810" t="s">
        <v>1608</v>
      </c>
      <c r="I810" t="s">
        <v>4810</v>
      </c>
      <c r="M810" t="s">
        <v>1184</v>
      </c>
      <c r="N810" t="s">
        <v>4806</v>
      </c>
      <c r="O810" t="s">
        <v>1186</v>
      </c>
      <c r="P810" t="s">
        <v>4807</v>
      </c>
      <c r="Q810" t="s">
        <v>4811</v>
      </c>
    </row>
    <row r="811" spans="1:17" x14ac:dyDescent="0.25">
      <c r="A811" s="14" t="s">
        <v>4723</v>
      </c>
      <c r="B811" s="14" t="s">
        <v>4812</v>
      </c>
      <c r="C811" t="s">
        <v>1584</v>
      </c>
      <c r="D811" t="s">
        <v>1274</v>
      </c>
      <c r="F811" t="s">
        <v>4813</v>
      </c>
      <c r="I811" t="s">
        <v>4814</v>
      </c>
      <c r="M811" t="s">
        <v>1184</v>
      </c>
      <c r="N811" t="s">
        <v>4806</v>
      </c>
      <c r="O811" t="s">
        <v>1186</v>
      </c>
      <c r="P811" t="s">
        <v>4807</v>
      </c>
      <c r="Q811" t="s">
        <v>4815</v>
      </c>
    </row>
    <row r="812" spans="1:17" x14ac:dyDescent="0.25">
      <c r="A812" s="14" t="s">
        <v>4723</v>
      </c>
      <c r="B812" s="14" t="s">
        <v>4816</v>
      </c>
      <c r="C812" t="s">
        <v>7</v>
      </c>
      <c r="D812" t="s">
        <v>6</v>
      </c>
      <c r="F812" t="s">
        <v>2920</v>
      </c>
      <c r="I812" t="s">
        <v>2920</v>
      </c>
      <c r="M812" t="s">
        <v>1184</v>
      </c>
      <c r="N812" t="s">
        <v>4817</v>
      </c>
      <c r="O812" t="s">
        <v>1186</v>
      </c>
      <c r="P812" t="s">
        <v>4818</v>
      </c>
      <c r="Q812" t="s">
        <v>4819</v>
      </c>
    </row>
    <row r="813" spans="1:17" x14ac:dyDescent="0.25">
      <c r="A813" s="14" t="s">
        <v>4723</v>
      </c>
      <c r="B813" s="14" t="s">
        <v>4820</v>
      </c>
      <c r="C813" t="s">
        <v>7</v>
      </c>
      <c r="D813" t="s">
        <v>7</v>
      </c>
      <c r="F813" t="s">
        <v>1522</v>
      </c>
      <c r="I813" t="s">
        <v>4821</v>
      </c>
      <c r="M813" t="s">
        <v>1184</v>
      </c>
      <c r="N813" t="s">
        <v>4822</v>
      </c>
      <c r="O813" t="s">
        <v>1186</v>
      </c>
      <c r="P813" t="s">
        <v>4823</v>
      </c>
      <c r="Q813" t="s">
        <v>3341</v>
      </c>
    </row>
    <row r="814" spans="1:17" x14ac:dyDescent="0.25">
      <c r="A814" s="14" t="s">
        <v>4723</v>
      </c>
      <c r="B814" s="14" t="s">
        <v>4824</v>
      </c>
      <c r="C814" t="s">
        <v>7</v>
      </c>
      <c r="D814" t="s">
        <v>2</v>
      </c>
      <c r="F814" t="s">
        <v>4825</v>
      </c>
      <c r="I814" t="s">
        <v>4826</v>
      </c>
      <c r="M814" t="s">
        <v>1184</v>
      </c>
      <c r="N814" t="s">
        <v>4827</v>
      </c>
      <c r="O814" t="s">
        <v>1186</v>
      </c>
      <c r="P814" t="s">
        <v>4828</v>
      </c>
      <c r="Q814" t="s">
        <v>4829</v>
      </c>
    </row>
    <row r="815" spans="1:17" x14ac:dyDescent="0.25">
      <c r="A815" s="14" t="s">
        <v>4723</v>
      </c>
      <c r="B815" s="14" t="s">
        <v>4830</v>
      </c>
      <c r="C815" t="s">
        <v>4831</v>
      </c>
      <c r="D815" t="s">
        <v>6</v>
      </c>
      <c r="F815" t="s">
        <v>4832</v>
      </c>
      <c r="I815" t="s">
        <v>4832</v>
      </c>
      <c r="M815" t="s">
        <v>1184</v>
      </c>
      <c r="N815" t="s">
        <v>4833</v>
      </c>
      <c r="O815" t="s">
        <v>1186</v>
      </c>
      <c r="P815" t="s">
        <v>4834</v>
      </c>
      <c r="Q815" t="s">
        <v>4835</v>
      </c>
    </row>
    <row r="816" spans="1:17" x14ac:dyDescent="0.25">
      <c r="A816" s="14" t="s">
        <v>4723</v>
      </c>
      <c r="B816" s="14" t="s">
        <v>4836</v>
      </c>
      <c r="C816" t="s">
        <v>3</v>
      </c>
      <c r="D816" t="s">
        <v>2376</v>
      </c>
      <c r="F816" t="s">
        <v>3080</v>
      </c>
      <c r="I816" t="s">
        <v>4837</v>
      </c>
      <c r="M816" t="s">
        <v>1184</v>
      </c>
      <c r="N816" t="s">
        <v>4838</v>
      </c>
      <c r="O816" t="s">
        <v>1186</v>
      </c>
      <c r="P816" t="s">
        <v>4839</v>
      </c>
      <c r="Q816" t="s">
        <v>4840</v>
      </c>
    </row>
    <row r="817" spans="1:17" x14ac:dyDescent="0.25">
      <c r="A817" s="14" t="s">
        <v>4723</v>
      </c>
      <c r="B817" s="14" t="s">
        <v>4841</v>
      </c>
      <c r="C817" t="s">
        <v>3</v>
      </c>
      <c r="D817" t="s">
        <v>1204</v>
      </c>
      <c r="F817" t="s">
        <v>3417</v>
      </c>
      <c r="I817" t="s">
        <v>4842</v>
      </c>
      <c r="M817" t="s">
        <v>1184</v>
      </c>
      <c r="N817" t="s">
        <v>4838</v>
      </c>
      <c r="O817" t="s">
        <v>1186</v>
      </c>
      <c r="P817" t="s">
        <v>4839</v>
      </c>
      <c r="Q817" t="s">
        <v>4843</v>
      </c>
    </row>
    <row r="818" spans="1:17" x14ac:dyDescent="0.25">
      <c r="A818" s="14" t="s">
        <v>4723</v>
      </c>
      <c r="B818" s="14" t="s">
        <v>4844</v>
      </c>
      <c r="C818" t="s">
        <v>1562</v>
      </c>
      <c r="D818" t="s">
        <v>2</v>
      </c>
      <c r="F818" t="s">
        <v>1563</v>
      </c>
      <c r="I818" t="s">
        <v>4845</v>
      </c>
      <c r="M818" t="s">
        <v>1184</v>
      </c>
      <c r="N818" t="s">
        <v>4838</v>
      </c>
      <c r="O818" t="s">
        <v>1186</v>
      </c>
      <c r="P818" t="s">
        <v>4839</v>
      </c>
      <c r="Q818" t="s">
        <v>4846</v>
      </c>
    </row>
    <row r="819" spans="1:17" x14ac:dyDescent="0.25">
      <c r="A819" s="14" t="s">
        <v>4723</v>
      </c>
      <c r="B819" s="14" t="s">
        <v>4847</v>
      </c>
      <c r="C819" t="s">
        <v>1552</v>
      </c>
      <c r="D819" t="s">
        <v>2376</v>
      </c>
      <c r="F819" t="s">
        <v>4454</v>
      </c>
      <c r="I819" t="s">
        <v>4848</v>
      </c>
      <c r="M819" t="s">
        <v>1184</v>
      </c>
      <c r="N819" t="s">
        <v>4849</v>
      </c>
      <c r="O819" t="s">
        <v>1186</v>
      </c>
      <c r="P819" t="s">
        <v>4850</v>
      </c>
      <c r="Q819" t="s">
        <v>4851</v>
      </c>
    </row>
    <row r="820" spans="1:17" x14ac:dyDescent="0.25">
      <c r="A820" s="14" t="s">
        <v>4723</v>
      </c>
      <c r="B820" s="14" t="s">
        <v>4852</v>
      </c>
      <c r="C820" t="s">
        <v>1552</v>
      </c>
      <c r="D820" t="s">
        <v>1204</v>
      </c>
      <c r="F820" t="s">
        <v>1553</v>
      </c>
      <c r="I820" t="s">
        <v>4853</v>
      </c>
      <c r="M820" t="s">
        <v>1184</v>
      </c>
      <c r="N820" t="s">
        <v>4849</v>
      </c>
      <c r="O820" t="s">
        <v>1186</v>
      </c>
      <c r="P820" t="s">
        <v>4850</v>
      </c>
      <c r="Q820" t="s">
        <v>4854</v>
      </c>
    </row>
    <row r="821" spans="1:17" x14ac:dyDescent="0.25">
      <c r="A821" s="14" t="s">
        <v>4723</v>
      </c>
      <c r="B821" s="14" t="s">
        <v>4855</v>
      </c>
      <c r="C821" t="s">
        <v>1552</v>
      </c>
      <c r="D821" t="s">
        <v>1274</v>
      </c>
      <c r="F821" t="s">
        <v>4856</v>
      </c>
      <c r="I821" t="s">
        <v>2673</v>
      </c>
      <c r="M821" t="s">
        <v>1184</v>
      </c>
      <c r="N821" t="s">
        <v>4849</v>
      </c>
      <c r="O821" t="s">
        <v>1186</v>
      </c>
      <c r="P821" t="s">
        <v>4850</v>
      </c>
      <c r="Q821" t="s">
        <v>4857</v>
      </c>
    </row>
    <row r="822" spans="1:17" x14ac:dyDescent="0.25">
      <c r="A822" s="14" t="s">
        <v>4723</v>
      </c>
      <c r="B822" s="14" t="s">
        <v>4858</v>
      </c>
      <c r="C822" t="s">
        <v>1394</v>
      </c>
      <c r="D822" t="s">
        <v>2376</v>
      </c>
      <c r="F822" t="s">
        <v>3019</v>
      </c>
      <c r="I822" t="s">
        <v>4859</v>
      </c>
      <c r="M822" t="s">
        <v>1184</v>
      </c>
      <c r="N822" t="s">
        <v>2215</v>
      </c>
      <c r="O822" t="s">
        <v>1186</v>
      </c>
      <c r="P822" t="s">
        <v>4860</v>
      </c>
      <c r="Q822" t="s">
        <v>4861</v>
      </c>
    </row>
    <row r="823" spans="1:17" x14ac:dyDescent="0.25">
      <c r="A823" s="14" t="s">
        <v>4723</v>
      </c>
      <c r="B823" s="14" t="s">
        <v>4862</v>
      </c>
      <c r="C823" t="s">
        <v>1394</v>
      </c>
      <c r="D823" t="s">
        <v>1204</v>
      </c>
      <c r="F823" t="s">
        <v>1395</v>
      </c>
      <c r="I823" t="s">
        <v>4863</v>
      </c>
      <c r="M823" t="s">
        <v>1184</v>
      </c>
      <c r="N823" t="s">
        <v>2215</v>
      </c>
      <c r="O823" t="s">
        <v>1186</v>
      </c>
      <c r="P823" t="s">
        <v>4860</v>
      </c>
      <c r="Q823" t="s">
        <v>4864</v>
      </c>
    </row>
    <row r="824" spans="1:17" x14ac:dyDescent="0.25">
      <c r="A824" s="14" t="s">
        <v>4723</v>
      </c>
      <c r="B824" s="14" t="s">
        <v>4865</v>
      </c>
      <c r="C824" t="s">
        <v>1394</v>
      </c>
      <c r="D824" t="s">
        <v>1274</v>
      </c>
      <c r="F824" t="s">
        <v>3561</v>
      </c>
      <c r="I824" t="s">
        <v>4866</v>
      </c>
      <c r="M824" t="s">
        <v>1184</v>
      </c>
      <c r="N824" t="s">
        <v>2215</v>
      </c>
      <c r="O824" t="s">
        <v>1186</v>
      </c>
      <c r="P824" t="s">
        <v>4860</v>
      </c>
      <c r="Q824" t="s">
        <v>4867</v>
      </c>
    </row>
    <row r="825" spans="1:17" x14ac:dyDescent="0.25">
      <c r="A825" s="14" t="s">
        <v>4723</v>
      </c>
      <c r="B825" s="14" t="s">
        <v>4868</v>
      </c>
      <c r="C825" t="s">
        <v>9</v>
      </c>
      <c r="D825" t="s">
        <v>6</v>
      </c>
      <c r="F825" t="s">
        <v>1936</v>
      </c>
      <c r="I825" t="s">
        <v>1936</v>
      </c>
      <c r="M825" t="s">
        <v>1184</v>
      </c>
      <c r="N825" t="s">
        <v>4869</v>
      </c>
      <c r="O825" t="s">
        <v>1186</v>
      </c>
      <c r="P825" t="s">
        <v>4870</v>
      </c>
      <c r="Q825" t="s">
        <v>4871</v>
      </c>
    </row>
    <row r="826" spans="1:17" x14ac:dyDescent="0.25">
      <c r="A826" s="14" t="s">
        <v>4723</v>
      </c>
      <c r="B826" s="14" t="s">
        <v>4872</v>
      </c>
      <c r="C826" t="s">
        <v>9</v>
      </c>
      <c r="D826" t="s">
        <v>7</v>
      </c>
      <c r="F826" t="s">
        <v>4873</v>
      </c>
      <c r="I826" t="s">
        <v>4874</v>
      </c>
      <c r="M826" t="s">
        <v>1184</v>
      </c>
      <c r="N826" t="s">
        <v>4875</v>
      </c>
      <c r="O826" t="s">
        <v>1186</v>
      </c>
      <c r="P826" t="s">
        <v>4876</v>
      </c>
      <c r="Q826" t="s">
        <v>4877</v>
      </c>
    </row>
    <row r="827" spans="1:17" x14ac:dyDescent="0.25">
      <c r="A827" s="14" t="s">
        <v>4723</v>
      </c>
      <c r="B827" s="14" t="s">
        <v>4878</v>
      </c>
      <c r="C827" t="s">
        <v>9</v>
      </c>
      <c r="D827" t="s">
        <v>2</v>
      </c>
      <c r="F827" t="s">
        <v>1515</v>
      </c>
      <c r="I827" t="s">
        <v>2928</v>
      </c>
      <c r="M827" t="s">
        <v>1184</v>
      </c>
      <c r="N827" t="s">
        <v>4879</v>
      </c>
      <c r="O827" t="s">
        <v>1186</v>
      </c>
      <c r="P827" t="s">
        <v>4880</v>
      </c>
      <c r="Q827" t="s">
        <v>4165</v>
      </c>
    </row>
    <row r="828" spans="1:17" x14ac:dyDescent="0.25">
      <c r="A828" s="14" t="s">
        <v>4723</v>
      </c>
      <c r="B828" s="14" t="s">
        <v>4881</v>
      </c>
      <c r="C828" t="s">
        <v>3206</v>
      </c>
      <c r="D828" t="s">
        <v>6</v>
      </c>
      <c r="F828" t="s">
        <v>4882</v>
      </c>
      <c r="I828" t="s">
        <v>4882</v>
      </c>
      <c r="M828" t="s">
        <v>1184</v>
      </c>
      <c r="N828" t="s">
        <v>3222</v>
      </c>
      <c r="O828" t="s">
        <v>1186</v>
      </c>
      <c r="P828" t="s">
        <v>2387</v>
      </c>
      <c r="Q828" t="s">
        <v>4883</v>
      </c>
    </row>
    <row r="829" spans="1:17" x14ac:dyDescent="0.25">
      <c r="A829" s="14" t="s">
        <v>4723</v>
      </c>
      <c r="B829" s="14" t="s">
        <v>4884</v>
      </c>
      <c r="C829" t="s">
        <v>1</v>
      </c>
      <c r="D829" t="s">
        <v>2376</v>
      </c>
      <c r="F829" t="s">
        <v>4885</v>
      </c>
      <c r="I829" t="s">
        <v>4886</v>
      </c>
      <c r="M829" t="s">
        <v>1184</v>
      </c>
      <c r="N829" t="s">
        <v>3636</v>
      </c>
      <c r="O829" t="s">
        <v>1186</v>
      </c>
      <c r="P829" t="s">
        <v>4887</v>
      </c>
      <c r="Q829" t="s">
        <v>4888</v>
      </c>
    </row>
    <row r="830" spans="1:17" x14ac:dyDescent="0.25">
      <c r="A830" s="14" t="s">
        <v>4723</v>
      </c>
      <c r="B830" s="14" t="s">
        <v>4889</v>
      </c>
      <c r="C830" t="s">
        <v>1</v>
      </c>
      <c r="D830" t="s">
        <v>1204</v>
      </c>
      <c r="F830" t="s">
        <v>4890</v>
      </c>
      <c r="I830" t="s">
        <v>4891</v>
      </c>
      <c r="M830" t="s">
        <v>1184</v>
      </c>
      <c r="N830" t="s">
        <v>3636</v>
      </c>
      <c r="O830" t="s">
        <v>1186</v>
      </c>
      <c r="P830" t="s">
        <v>4887</v>
      </c>
      <c r="Q830" t="s">
        <v>4892</v>
      </c>
    </row>
    <row r="831" spans="1:17" x14ac:dyDescent="0.25">
      <c r="A831" s="14" t="s">
        <v>4723</v>
      </c>
      <c r="B831" s="14" t="s">
        <v>4893</v>
      </c>
      <c r="C831" t="s">
        <v>1533</v>
      </c>
      <c r="D831" t="s">
        <v>2</v>
      </c>
      <c r="F831" t="s">
        <v>1534</v>
      </c>
      <c r="I831" t="s">
        <v>4894</v>
      </c>
      <c r="M831" t="s">
        <v>1184</v>
      </c>
      <c r="N831" t="s">
        <v>3636</v>
      </c>
      <c r="O831" t="s">
        <v>1186</v>
      </c>
      <c r="P831" t="s">
        <v>4887</v>
      </c>
      <c r="Q831" t="s">
        <v>4895</v>
      </c>
    </row>
    <row r="832" spans="1:17" x14ac:dyDescent="0.25">
      <c r="A832" s="14" t="s">
        <v>4723</v>
      </c>
      <c r="B832" s="14" t="s">
        <v>4896</v>
      </c>
      <c r="C832" t="s">
        <v>2646</v>
      </c>
      <c r="D832" t="s">
        <v>1204</v>
      </c>
      <c r="F832" t="s">
        <v>2985</v>
      </c>
      <c r="I832" t="s">
        <v>4897</v>
      </c>
      <c r="M832" t="s">
        <v>1184</v>
      </c>
      <c r="N832" t="s">
        <v>4898</v>
      </c>
      <c r="O832" t="s">
        <v>1186</v>
      </c>
      <c r="P832" t="s">
        <v>4258</v>
      </c>
      <c r="Q832" t="s">
        <v>4899</v>
      </c>
    </row>
    <row r="833" spans="1:17" x14ac:dyDescent="0.25">
      <c r="A833" s="14" t="s">
        <v>4723</v>
      </c>
      <c r="B833" s="14" t="s">
        <v>4900</v>
      </c>
      <c r="C833" t="s">
        <v>2646</v>
      </c>
      <c r="D833" t="s">
        <v>1274</v>
      </c>
      <c r="F833" t="s">
        <v>4901</v>
      </c>
      <c r="I833" t="s">
        <v>4902</v>
      </c>
      <c r="M833" t="s">
        <v>1184</v>
      </c>
      <c r="N833" t="s">
        <v>4898</v>
      </c>
      <c r="O833" t="s">
        <v>1186</v>
      </c>
      <c r="P833" t="s">
        <v>4258</v>
      </c>
      <c r="Q833" t="s">
        <v>4903</v>
      </c>
    </row>
    <row r="834" spans="1:17" x14ac:dyDescent="0.25">
      <c r="A834" s="14" t="s">
        <v>4723</v>
      </c>
      <c r="B834" s="14" t="s">
        <v>4904</v>
      </c>
      <c r="C834" t="s">
        <v>1435</v>
      </c>
      <c r="D834" t="s">
        <v>1204</v>
      </c>
      <c r="F834" t="s">
        <v>1436</v>
      </c>
      <c r="I834" t="s">
        <v>4905</v>
      </c>
      <c r="M834" t="s">
        <v>1184</v>
      </c>
      <c r="N834" t="s">
        <v>4906</v>
      </c>
      <c r="O834" t="s">
        <v>1186</v>
      </c>
      <c r="P834" t="s">
        <v>4907</v>
      </c>
      <c r="Q834" t="s">
        <v>4908</v>
      </c>
    </row>
    <row r="835" spans="1:17" x14ac:dyDescent="0.25">
      <c r="A835" s="14" t="s">
        <v>4723</v>
      </c>
      <c r="B835" s="14" t="s">
        <v>4909</v>
      </c>
      <c r="C835" t="s">
        <v>1435</v>
      </c>
      <c r="D835" t="s">
        <v>1274</v>
      </c>
      <c r="F835" t="s">
        <v>4910</v>
      </c>
      <c r="I835" t="s">
        <v>4911</v>
      </c>
      <c r="M835" t="s">
        <v>1184</v>
      </c>
      <c r="N835" t="s">
        <v>4906</v>
      </c>
      <c r="O835" t="s">
        <v>1186</v>
      </c>
      <c r="P835" t="s">
        <v>4907</v>
      </c>
      <c r="Q835" t="s">
        <v>4912</v>
      </c>
    </row>
    <row r="836" spans="1:17" x14ac:dyDescent="0.25">
      <c r="A836" s="14" t="s">
        <v>4723</v>
      </c>
      <c r="B836" s="14" t="s">
        <v>4913</v>
      </c>
      <c r="C836" t="s">
        <v>10</v>
      </c>
      <c r="D836" t="s">
        <v>6</v>
      </c>
      <c r="F836" t="s">
        <v>1821</v>
      </c>
      <c r="I836" t="s">
        <v>1821</v>
      </c>
      <c r="M836" t="s">
        <v>1184</v>
      </c>
      <c r="N836" t="s">
        <v>4914</v>
      </c>
      <c r="O836" t="s">
        <v>1186</v>
      </c>
      <c r="P836" t="s">
        <v>4915</v>
      </c>
      <c r="Q836" t="s">
        <v>4916</v>
      </c>
    </row>
    <row r="837" spans="1:17" x14ac:dyDescent="0.25">
      <c r="A837" s="14" t="s">
        <v>4723</v>
      </c>
      <c r="B837" s="14" t="s">
        <v>4917</v>
      </c>
      <c r="C837" t="s">
        <v>1453</v>
      </c>
      <c r="D837" t="s">
        <v>1204</v>
      </c>
      <c r="F837" t="s">
        <v>1620</v>
      </c>
      <c r="I837" t="s">
        <v>1621</v>
      </c>
      <c r="M837" t="s">
        <v>1184</v>
      </c>
      <c r="N837" t="s">
        <v>3695</v>
      </c>
      <c r="O837" t="s">
        <v>1186</v>
      </c>
      <c r="P837" t="s">
        <v>3817</v>
      </c>
      <c r="Q837" t="s">
        <v>4918</v>
      </c>
    </row>
    <row r="838" spans="1:17" x14ac:dyDescent="0.25">
      <c r="A838" s="14" t="s">
        <v>4723</v>
      </c>
      <c r="B838" s="14" t="s">
        <v>4919</v>
      </c>
      <c r="C838" t="s">
        <v>1453</v>
      </c>
      <c r="D838" t="s">
        <v>1274</v>
      </c>
      <c r="F838" t="s">
        <v>1454</v>
      </c>
      <c r="I838" t="s">
        <v>4920</v>
      </c>
      <c r="M838" t="s">
        <v>1184</v>
      </c>
      <c r="N838" t="s">
        <v>3695</v>
      </c>
      <c r="O838" t="s">
        <v>1186</v>
      </c>
      <c r="P838" t="s">
        <v>3817</v>
      </c>
      <c r="Q838" t="s">
        <v>4921</v>
      </c>
    </row>
    <row r="839" spans="1:17" x14ac:dyDescent="0.25">
      <c r="A839" s="14" t="s">
        <v>4723</v>
      </c>
      <c r="B839" s="14" t="s">
        <v>4922</v>
      </c>
      <c r="C839" t="s">
        <v>11</v>
      </c>
      <c r="D839" t="s">
        <v>6</v>
      </c>
      <c r="F839" t="s">
        <v>4595</v>
      </c>
      <c r="I839" t="s">
        <v>4595</v>
      </c>
      <c r="M839" t="s">
        <v>1184</v>
      </c>
      <c r="N839" t="s">
        <v>4923</v>
      </c>
      <c r="O839" t="s">
        <v>1186</v>
      </c>
      <c r="P839" t="s">
        <v>4924</v>
      </c>
      <c r="Q839" t="s">
        <v>4925</v>
      </c>
    </row>
    <row r="840" spans="1:17" x14ac:dyDescent="0.25">
      <c r="A840" s="14" t="s">
        <v>4723</v>
      </c>
      <c r="B840" s="14" t="s">
        <v>4926</v>
      </c>
      <c r="C840" t="s">
        <v>11</v>
      </c>
      <c r="D840" t="s">
        <v>2</v>
      </c>
      <c r="F840" t="s">
        <v>1546</v>
      </c>
      <c r="I840" t="s">
        <v>4927</v>
      </c>
      <c r="M840" t="s">
        <v>1184</v>
      </c>
      <c r="N840" t="s">
        <v>4928</v>
      </c>
      <c r="O840" t="s">
        <v>1186</v>
      </c>
      <c r="P840" t="s">
        <v>4929</v>
      </c>
      <c r="Q840" t="s">
        <v>4930</v>
      </c>
    </row>
    <row r="841" spans="1:17" x14ac:dyDescent="0.25">
      <c r="A841" s="14" t="s">
        <v>4723</v>
      </c>
      <c r="B841" s="14" t="s">
        <v>4931</v>
      </c>
      <c r="C841" t="s">
        <v>1502</v>
      </c>
      <c r="D841" t="s">
        <v>1274</v>
      </c>
      <c r="F841" t="s">
        <v>1503</v>
      </c>
      <c r="I841" t="s">
        <v>4932</v>
      </c>
      <c r="M841" t="s">
        <v>1184</v>
      </c>
      <c r="N841" t="s">
        <v>1683</v>
      </c>
      <c r="O841" t="s">
        <v>1186</v>
      </c>
      <c r="P841" t="s">
        <v>4111</v>
      </c>
      <c r="Q841" t="s">
        <v>4933</v>
      </c>
    </row>
    <row r="842" spans="1:17" x14ac:dyDescent="0.25">
      <c r="A842" s="14" t="s">
        <v>4723</v>
      </c>
      <c r="B842" s="14" t="s">
        <v>4934</v>
      </c>
      <c r="C842" t="s">
        <v>1502</v>
      </c>
      <c r="D842" t="s">
        <v>1326</v>
      </c>
      <c r="F842" t="s">
        <v>4935</v>
      </c>
      <c r="I842" t="s">
        <v>4936</v>
      </c>
      <c r="M842" t="s">
        <v>1184</v>
      </c>
      <c r="N842" t="s">
        <v>1683</v>
      </c>
      <c r="O842" t="s">
        <v>1186</v>
      </c>
      <c r="P842" t="s">
        <v>4111</v>
      </c>
      <c r="Q842" t="s">
        <v>4937</v>
      </c>
    </row>
    <row r="843" spans="1:17" x14ac:dyDescent="0.25">
      <c r="A843" s="14" t="s">
        <v>4723</v>
      </c>
      <c r="B843" s="14" t="s">
        <v>4938</v>
      </c>
      <c r="C843" t="s">
        <v>2</v>
      </c>
      <c r="D843" t="s">
        <v>6</v>
      </c>
      <c r="F843" t="s">
        <v>4602</v>
      </c>
      <c r="I843" t="s">
        <v>4602</v>
      </c>
      <c r="M843" t="s">
        <v>1184</v>
      </c>
      <c r="N843" t="s">
        <v>4939</v>
      </c>
      <c r="O843" t="s">
        <v>1186</v>
      </c>
      <c r="P843" t="s">
        <v>4940</v>
      </c>
      <c r="Q843" t="s">
        <v>4941</v>
      </c>
    </row>
    <row r="844" spans="1:17" x14ac:dyDescent="0.25">
      <c r="A844" s="14" t="s">
        <v>4723</v>
      </c>
      <c r="B844" s="14" t="s">
        <v>4942</v>
      </c>
      <c r="C844" t="s">
        <v>1415</v>
      </c>
      <c r="D844" t="s">
        <v>1274</v>
      </c>
      <c r="F844" t="s">
        <v>1612</v>
      </c>
      <c r="I844" t="s">
        <v>4943</v>
      </c>
      <c r="M844" t="s">
        <v>1184</v>
      </c>
      <c r="N844" t="s">
        <v>4480</v>
      </c>
      <c r="O844" t="s">
        <v>1186</v>
      </c>
      <c r="P844" t="s">
        <v>4944</v>
      </c>
      <c r="Q844" t="s">
        <v>4945</v>
      </c>
    </row>
    <row r="845" spans="1:17" x14ac:dyDescent="0.25">
      <c r="A845" s="14" t="s">
        <v>4723</v>
      </c>
      <c r="B845" s="14" t="s">
        <v>4946</v>
      </c>
      <c r="C845" t="s">
        <v>1415</v>
      </c>
      <c r="D845" t="s">
        <v>1326</v>
      </c>
      <c r="F845" t="s">
        <v>1416</v>
      </c>
      <c r="I845" t="s">
        <v>4947</v>
      </c>
      <c r="M845" t="s">
        <v>1184</v>
      </c>
      <c r="N845" t="s">
        <v>4480</v>
      </c>
      <c r="O845" t="s">
        <v>1186</v>
      </c>
      <c r="P845" t="s">
        <v>4944</v>
      </c>
      <c r="Q845" t="s">
        <v>4948</v>
      </c>
    </row>
    <row r="846" spans="1:17" x14ac:dyDescent="0.25">
      <c r="A846" s="14" t="s">
        <v>4723</v>
      </c>
      <c r="B846" s="14" t="s">
        <v>4949</v>
      </c>
      <c r="C846" t="s">
        <v>1347</v>
      </c>
      <c r="D846" t="s">
        <v>1274</v>
      </c>
      <c r="F846" t="s">
        <v>1559</v>
      </c>
      <c r="I846" t="s">
        <v>4950</v>
      </c>
      <c r="M846" t="s">
        <v>1184</v>
      </c>
      <c r="N846" t="s">
        <v>4416</v>
      </c>
      <c r="O846" t="s">
        <v>1186</v>
      </c>
      <c r="P846" t="s">
        <v>4495</v>
      </c>
      <c r="Q846" t="s">
        <v>4951</v>
      </c>
    </row>
    <row r="847" spans="1:17" x14ac:dyDescent="0.25">
      <c r="A847" s="14" t="s">
        <v>4723</v>
      </c>
      <c r="B847" s="14" t="s">
        <v>4952</v>
      </c>
      <c r="C847" t="s">
        <v>1347</v>
      </c>
      <c r="D847" t="s">
        <v>1326</v>
      </c>
      <c r="F847" t="s">
        <v>1348</v>
      </c>
      <c r="I847" t="s">
        <v>4953</v>
      </c>
      <c r="M847" t="s">
        <v>1184</v>
      </c>
      <c r="N847" t="s">
        <v>4416</v>
      </c>
      <c r="O847" t="s">
        <v>1186</v>
      </c>
      <c r="P847" t="s">
        <v>4495</v>
      </c>
      <c r="Q847" t="s">
        <v>4954</v>
      </c>
    </row>
    <row r="848" spans="1:17" x14ac:dyDescent="0.25">
      <c r="A848" s="14" t="s">
        <v>4723</v>
      </c>
      <c r="B848" s="14" t="s">
        <v>4955</v>
      </c>
      <c r="C848" t="s">
        <v>12</v>
      </c>
      <c r="D848" t="s">
        <v>6</v>
      </c>
      <c r="F848" t="s">
        <v>4608</v>
      </c>
      <c r="I848" t="s">
        <v>4608</v>
      </c>
      <c r="M848" t="s">
        <v>1184</v>
      </c>
      <c r="N848" t="s">
        <v>4956</v>
      </c>
      <c r="O848" t="s">
        <v>1186</v>
      </c>
      <c r="P848" t="s">
        <v>4957</v>
      </c>
      <c r="Q848" t="s">
        <v>4958</v>
      </c>
    </row>
    <row r="849" spans="1:17" x14ac:dyDescent="0.25">
      <c r="A849" s="14" t="s">
        <v>4723</v>
      </c>
      <c r="B849" s="14" t="s">
        <v>4959</v>
      </c>
      <c r="C849" t="s">
        <v>4960</v>
      </c>
      <c r="D849" t="s">
        <v>1274</v>
      </c>
      <c r="F849" t="s">
        <v>4961</v>
      </c>
      <c r="I849" t="s">
        <v>4962</v>
      </c>
      <c r="M849" t="s">
        <v>1184</v>
      </c>
      <c r="N849" t="s">
        <v>1719</v>
      </c>
      <c r="O849" t="s">
        <v>1186</v>
      </c>
      <c r="P849" t="s">
        <v>1516</v>
      </c>
      <c r="Q849" t="s">
        <v>4963</v>
      </c>
    </row>
    <row r="850" spans="1:17" x14ac:dyDescent="0.25">
      <c r="A850" s="14" t="s">
        <v>4723</v>
      </c>
      <c r="B850" s="14" t="s">
        <v>4964</v>
      </c>
      <c r="C850" t="s">
        <v>4960</v>
      </c>
      <c r="D850" t="s">
        <v>1326</v>
      </c>
      <c r="F850" t="s">
        <v>2707</v>
      </c>
      <c r="I850" t="s">
        <v>4965</v>
      </c>
      <c r="M850" t="s">
        <v>1184</v>
      </c>
      <c r="N850" t="s">
        <v>1719</v>
      </c>
      <c r="O850" t="s">
        <v>1186</v>
      </c>
      <c r="P850" t="s">
        <v>1516</v>
      </c>
      <c r="Q850" t="s">
        <v>4966</v>
      </c>
    </row>
    <row r="851" spans="1:17" x14ac:dyDescent="0.25">
      <c r="A851" s="14" t="s">
        <v>4723</v>
      </c>
      <c r="B851" s="14" t="s">
        <v>4967</v>
      </c>
      <c r="C851" t="s">
        <v>1354</v>
      </c>
      <c r="D851" t="s">
        <v>1274</v>
      </c>
      <c r="F851" t="s">
        <v>1355</v>
      </c>
      <c r="I851" t="s">
        <v>1356</v>
      </c>
      <c r="M851" t="s">
        <v>1184</v>
      </c>
      <c r="N851" t="s">
        <v>4968</v>
      </c>
      <c r="O851" t="s">
        <v>1186</v>
      </c>
      <c r="P851" t="s">
        <v>1449</v>
      </c>
      <c r="Q851" t="s">
        <v>4969</v>
      </c>
    </row>
    <row r="852" spans="1:17" x14ac:dyDescent="0.25">
      <c r="A852" s="14" t="s">
        <v>4723</v>
      </c>
      <c r="B852" s="14" t="s">
        <v>4970</v>
      </c>
      <c r="C852" t="s">
        <v>1354</v>
      </c>
      <c r="D852" t="s">
        <v>1326</v>
      </c>
      <c r="F852" t="s">
        <v>1581</v>
      </c>
      <c r="I852" t="s">
        <v>4971</v>
      </c>
      <c r="M852" t="s">
        <v>1184</v>
      </c>
      <c r="N852" t="s">
        <v>4968</v>
      </c>
      <c r="O852" t="s">
        <v>1186</v>
      </c>
      <c r="P852" t="s">
        <v>1449</v>
      </c>
      <c r="Q852" t="s">
        <v>4972</v>
      </c>
    </row>
    <row r="853" spans="1:17" x14ac:dyDescent="0.25">
      <c r="A853" s="14" t="s">
        <v>4973</v>
      </c>
      <c r="B853" s="14"/>
    </row>
    <row r="854" spans="1:17" x14ac:dyDescent="0.25">
      <c r="A854" s="14" t="s">
        <v>4973</v>
      </c>
      <c r="B854" s="14"/>
    </row>
    <row r="855" spans="1:17" x14ac:dyDescent="0.25">
      <c r="A855" s="14" t="s">
        <v>4973</v>
      </c>
      <c r="B855" s="14"/>
    </row>
    <row r="856" spans="1:17" x14ac:dyDescent="0.25">
      <c r="A856" s="14" t="s">
        <v>4973</v>
      </c>
      <c r="B856" s="14"/>
    </row>
    <row r="857" spans="1:17" x14ac:dyDescent="0.25">
      <c r="A857" s="14" t="s">
        <v>4973</v>
      </c>
      <c r="B857" s="14"/>
    </row>
    <row r="858" spans="1:17" x14ac:dyDescent="0.25">
      <c r="A858" s="14" t="s">
        <v>4973</v>
      </c>
      <c r="B858" s="14"/>
    </row>
    <row r="859" spans="1:17" x14ac:dyDescent="0.25">
      <c r="A859" s="14" t="s">
        <v>4973</v>
      </c>
      <c r="B859" s="14"/>
    </row>
    <row r="860" spans="1:17" x14ac:dyDescent="0.25">
      <c r="A860" s="14" t="s">
        <v>4974</v>
      </c>
      <c r="B860" s="14" t="s">
        <v>4975</v>
      </c>
      <c r="C860">
        <v>1800</v>
      </c>
      <c r="D860" t="s">
        <v>1274</v>
      </c>
      <c r="F860" t="s">
        <v>1355</v>
      </c>
      <c r="I860" t="s">
        <v>4976</v>
      </c>
      <c r="K860" t="s">
        <v>1205</v>
      </c>
      <c r="L860" t="s">
        <v>1205</v>
      </c>
      <c r="M860" t="s">
        <v>1184</v>
      </c>
      <c r="N860" t="s">
        <v>3917</v>
      </c>
      <c r="O860" t="s">
        <v>1186</v>
      </c>
      <c r="P860" t="s">
        <v>3729</v>
      </c>
      <c r="Q860" t="s">
        <v>4977</v>
      </c>
    </row>
    <row r="861" spans="1:17" x14ac:dyDescent="0.25">
      <c r="A861" s="14" t="s">
        <v>4974</v>
      </c>
      <c r="B861" s="14" t="s">
        <v>4978</v>
      </c>
      <c r="C861">
        <v>2226</v>
      </c>
      <c r="D861" t="s">
        <v>1326</v>
      </c>
      <c r="F861" t="s">
        <v>1496</v>
      </c>
      <c r="I861" t="s">
        <v>4979</v>
      </c>
      <c r="J861" t="s">
        <v>1205</v>
      </c>
      <c r="K861" t="s">
        <v>1205</v>
      </c>
      <c r="L861" t="s">
        <v>1205</v>
      </c>
      <c r="M861" t="s">
        <v>1184</v>
      </c>
      <c r="N861" t="s">
        <v>4213</v>
      </c>
      <c r="O861" t="s">
        <v>1186</v>
      </c>
      <c r="P861" t="s">
        <v>4980</v>
      </c>
      <c r="Q861" t="s">
        <v>4981</v>
      </c>
    </row>
    <row r="862" spans="1:17" x14ac:dyDescent="0.25">
      <c r="A862" s="14" t="s">
        <v>4974</v>
      </c>
      <c r="B862" s="14" t="s">
        <v>4982</v>
      </c>
      <c r="C862">
        <v>2000</v>
      </c>
      <c r="D862" t="s">
        <v>1326</v>
      </c>
      <c r="F862" t="s">
        <v>3714</v>
      </c>
      <c r="I862" t="s">
        <v>4983</v>
      </c>
      <c r="J862" t="s">
        <v>1205</v>
      </c>
      <c r="K862" t="s">
        <v>1205</v>
      </c>
      <c r="L862" t="s">
        <v>1205</v>
      </c>
      <c r="M862" t="s">
        <v>1184</v>
      </c>
      <c r="N862" t="s">
        <v>4984</v>
      </c>
      <c r="O862" t="s">
        <v>1186</v>
      </c>
      <c r="P862" t="s">
        <v>4985</v>
      </c>
      <c r="Q862" t="s">
        <v>4986</v>
      </c>
    </row>
    <row r="863" spans="1:17" x14ac:dyDescent="0.25">
      <c r="A863" s="14" t="s">
        <v>4974</v>
      </c>
      <c r="B863" s="14" t="s">
        <v>4987</v>
      </c>
      <c r="C863">
        <v>2067</v>
      </c>
      <c r="D863" t="s">
        <v>1326</v>
      </c>
      <c r="F863" t="s">
        <v>1473</v>
      </c>
      <c r="I863" t="s">
        <v>4988</v>
      </c>
      <c r="J863" t="s">
        <v>1205</v>
      </c>
      <c r="K863" t="s">
        <v>1205</v>
      </c>
      <c r="L863" t="s">
        <v>1205</v>
      </c>
      <c r="M863" t="s">
        <v>1184</v>
      </c>
      <c r="N863" t="s">
        <v>3413</v>
      </c>
      <c r="O863" t="s">
        <v>1186</v>
      </c>
      <c r="P863" t="s">
        <v>4989</v>
      </c>
      <c r="Q863" t="s">
        <v>4990</v>
      </c>
    </row>
    <row r="864" spans="1:17" x14ac:dyDescent="0.25">
      <c r="A864" s="14" t="s">
        <v>4974</v>
      </c>
      <c r="B864" s="14" t="s">
        <v>4991</v>
      </c>
      <c r="C864">
        <v>1590</v>
      </c>
      <c r="D864" t="s">
        <v>1326</v>
      </c>
      <c r="F864" t="s">
        <v>1330</v>
      </c>
      <c r="I864" t="s">
        <v>4992</v>
      </c>
      <c r="K864" t="s">
        <v>1205</v>
      </c>
      <c r="L864" t="s">
        <v>1205</v>
      </c>
      <c r="M864" t="s">
        <v>1184</v>
      </c>
      <c r="N864" t="s">
        <v>4993</v>
      </c>
      <c r="O864" t="s">
        <v>1186</v>
      </c>
      <c r="P864" t="s">
        <v>4562</v>
      </c>
      <c r="Q864" t="s">
        <v>4994</v>
      </c>
    </row>
    <row r="865" spans="1:17" x14ac:dyDescent="0.25">
      <c r="A865" s="14" t="s">
        <v>4974</v>
      </c>
      <c r="B865" s="14" t="s">
        <v>4995</v>
      </c>
      <c r="C865">
        <v>2067</v>
      </c>
      <c r="D865" t="s">
        <v>1274</v>
      </c>
      <c r="F865" t="s">
        <v>1311</v>
      </c>
      <c r="I865" t="s">
        <v>4996</v>
      </c>
      <c r="K865" t="s">
        <v>1205</v>
      </c>
      <c r="L865" t="s">
        <v>1205</v>
      </c>
      <c r="M865" t="s">
        <v>1184</v>
      </c>
      <c r="N865" t="s">
        <v>3413</v>
      </c>
      <c r="O865" t="s">
        <v>1186</v>
      </c>
      <c r="P865" t="s">
        <v>4989</v>
      </c>
      <c r="Q865" t="s">
        <v>4997</v>
      </c>
    </row>
    <row r="866" spans="1:17" x14ac:dyDescent="0.25">
      <c r="A866" s="14" t="s">
        <v>4974</v>
      </c>
      <c r="B866" s="14" t="s">
        <v>4998</v>
      </c>
      <c r="C866">
        <v>1908</v>
      </c>
      <c r="D866" t="s">
        <v>1326</v>
      </c>
      <c r="F866" t="s">
        <v>1429</v>
      </c>
      <c r="I866" t="s">
        <v>4999</v>
      </c>
      <c r="J866" t="s">
        <v>1205</v>
      </c>
      <c r="K866" t="s">
        <v>1205</v>
      </c>
      <c r="L866" t="s">
        <v>1205</v>
      </c>
      <c r="M866" t="s">
        <v>1184</v>
      </c>
      <c r="N866" t="s">
        <v>2339</v>
      </c>
      <c r="O866" t="s">
        <v>1186</v>
      </c>
      <c r="P866" t="s">
        <v>1371</v>
      </c>
      <c r="Q866" t="s">
        <v>5000</v>
      </c>
    </row>
    <row r="867" spans="1:17" x14ac:dyDescent="0.25">
      <c r="A867" s="14" t="s">
        <v>4974</v>
      </c>
      <c r="B867" s="14" t="s">
        <v>5001</v>
      </c>
      <c r="C867">
        <v>1908</v>
      </c>
      <c r="D867" t="s">
        <v>1274</v>
      </c>
      <c r="F867" t="s">
        <v>1491</v>
      </c>
      <c r="I867" t="s">
        <v>5002</v>
      </c>
      <c r="J867" t="s">
        <v>1205</v>
      </c>
      <c r="K867" t="s">
        <v>1205</v>
      </c>
      <c r="L867" t="s">
        <v>1205</v>
      </c>
      <c r="M867" t="s">
        <v>1184</v>
      </c>
      <c r="N867" t="s">
        <v>2339</v>
      </c>
      <c r="O867" t="s">
        <v>1186</v>
      </c>
      <c r="P867" t="s">
        <v>1371</v>
      </c>
      <c r="Q867" t="s">
        <v>5003</v>
      </c>
    </row>
    <row r="868" spans="1:17" x14ac:dyDescent="0.25">
      <c r="A868" s="14" t="s">
        <v>4974</v>
      </c>
      <c r="B868" s="14" t="s">
        <v>5004</v>
      </c>
      <c r="C868">
        <v>83.5</v>
      </c>
      <c r="D868" t="s">
        <v>2</v>
      </c>
      <c r="F868" t="s">
        <v>1515</v>
      </c>
      <c r="I868" t="s">
        <v>5005</v>
      </c>
      <c r="J868" t="s">
        <v>1205</v>
      </c>
      <c r="K868" t="s">
        <v>1205</v>
      </c>
      <c r="L868" t="s">
        <v>1205</v>
      </c>
      <c r="M868" t="s">
        <v>1184</v>
      </c>
      <c r="N868" t="s">
        <v>5006</v>
      </c>
      <c r="O868" t="s">
        <v>1186</v>
      </c>
      <c r="P868" t="s">
        <v>5007</v>
      </c>
      <c r="Q868" t="s">
        <v>5008</v>
      </c>
    </row>
    <row r="869" spans="1:17" x14ac:dyDescent="0.25">
      <c r="A869" s="14" t="s">
        <v>4974</v>
      </c>
      <c r="B869" s="14" t="s">
        <v>5009</v>
      </c>
      <c r="C869">
        <v>105.2</v>
      </c>
      <c r="D869" t="s">
        <v>2</v>
      </c>
      <c r="F869" t="s">
        <v>4825</v>
      </c>
      <c r="I869" t="s">
        <v>5010</v>
      </c>
      <c r="J869" t="s">
        <v>1205</v>
      </c>
      <c r="K869" t="s">
        <v>1205</v>
      </c>
      <c r="L869" t="s">
        <v>1205</v>
      </c>
      <c r="M869" t="s">
        <v>1184</v>
      </c>
      <c r="N869" t="s">
        <v>5011</v>
      </c>
      <c r="O869" t="s">
        <v>1186</v>
      </c>
      <c r="P869" t="s">
        <v>5012</v>
      </c>
      <c r="Q869" t="s">
        <v>5013</v>
      </c>
    </row>
    <row r="870" spans="1:17" x14ac:dyDescent="0.25">
      <c r="A870" s="14" t="s">
        <v>4974</v>
      </c>
      <c r="B870" s="14" t="s">
        <v>5014</v>
      </c>
      <c r="C870">
        <v>132.69999999999999</v>
      </c>
      <c r="D870" t="s">
        <v>2</v>
      </c>
      <c r="F870" t="s">
        <v>1460</v>
      </c>
      <c r="I870" t="s">
        <v>5015</v>
      </c>
      <c r="J870" t="s">
        <v>1205</v>
      </c>
      <c r="K870" t="s">
        <v>1205</v>
      </c>
      <c r="L870" t="s">
        <v>1205</v>
      </c>
      <c r="M870" t="s">
        <v>1184</v>
      </c>
      <c r="N870" t="s">
        <v>5016</v>
      </c>
      <c r="O870" t="s">
        <v>1186</v>
      </c>
      <c r="P870" t="s">
        <v>5017</v>
      </c>
      <c r="Q870" t="s">
        <v>5018</v>
      </c>
    </row>
    <row r="871" spans="1:17" x14ac:dyDescent="0.25">
      <c r="A871" s="14" t="s">
        <v>4974</v>
      </c>
      <c r="B871" s="14" t="s">
        <v>5019</v>
      </c>
      <c r="C871">
        <v>167.4</v>
      </c>
      <c r="D871" t="s">
        <v>2</v>
      </c>
      <c r="F871" t="s">
        <v>1540</v>
      </c>
      <c r="I871" t="s">
        <v>5020</v>
      </c>
      <c r="J871" t="s">
        <v>1205</v>
      </c>
      <c r="K871" t="s">
        <v>1205</v>
      </c>
      <c r="L871" t="s">
        <v>1205</v>
      </c>
      <c r="M871" t="s">
        <v>1184</v>
      </c>
      <c r="N871" t="s">
        <v>5021</v>
      </c>
      <c r="O871" t="s">
        <v>1186</v>
      </c>
      <c r="P871" t="s">
        <v>5022</v>
      </c>
      <c r="Q871" t="s">
        <v>5023</v>
      </c>
    </row>
    <row r="872" spans="1:17" x14ac:dyDescent="0.25">
      <c r="A872" s="14" t="s">
        <v>4974</v>
      </c>
      <c r="B872" s="14" t="s">
        <v>5024</v>
      </c>
      <c r="C872">
        <v>211.2</v>
      </c>
      <c r="D872" t="s">
        <v>2</v>
      </c>
      <c r="F872" t="s">
        <v>1570</v>
      </c>
      <c r="I872" t="s">
        <v>5025</v>
      </c>
      <c r="J872" t="s">
        <v>1205</v>
      </c>
      <c r="K872" t="s">
        <v>1205</v>
      </c>
      <c r="L872" t="s">
        <v>1205</v>
      </c>
      <c r="M872" t="s">
        <v>1184</v>
      </c>
      <c r="N872" t="s">
        <v>5026</v>
      </c>
      <c r="O872" t="s">
        <v>1186</v>
      </c>
      <c r="P872" t="s">
        <v>5027</v>
      </c>
      <c r="Q872" t="s">
        <v>5028</v>
      </c>
    </row>
    <row r="873" spans="1:17" x14ac:dyDescent="0.25">
      <c r="A873" s="14" t="s">
        <v>4974</v>
      </c>
      <c r="B873" s="14" t="s">
        <v>5029</v>
      </c>
      <c r="C873">
        <v>266.2</v>
      </c>
      <c r="D873" t="s">
        <v>2</v>
      </c>
      <c r="F873" t="s">
        <v>1304</v>
      </c>
      <c r="I873" t="s">
        <v>5030</v>
      </c>
      <c r="J873" t="s">
        <v>1205</v>
      </c>
      <c r="K873" t="s">
        <v>1205</v>
      </c>
      <c r="L873" t="s">
        <v>1205</v>
      </c>
      <c r="M873" t="s">
        <v>1184</v>
      </c>
      <c r="N873" t="s">
        <v>5031</v>
      </c>
      <c r="O873" t="s">
        <v>1186</v>
      </c>
      <c r="P873" t="s">
        <v>5032</v>
      </c>
      <c r="Q873" t="s">
        <v>5033</v>
      </c>
    </row>
    <row r="874" spans="1:17" x14ac:dyDescent="0.25">
      <c r="A874" s="14" t="s">
        <v>4974</v>
      </c>
      <c r="B874" s="14" t="s">
        <v>5034</v>
      </c>
      <c r="C874">
        <v>335.6</v>
      </c>
      <c r="D874" t="s">
        <v>2</v>
      </c>
      <c r="F874" t="s">
        <v>1563</v>
      </c>
      <c r="I874" t="s">
        <v>5035</v>
      </c>
      <c r="J874" t="s">
        <v>1205</v>
      </c>
      <c r="K874" t="s">
        <v>1205</v>
      </c>
      <c r="L874" t="s">
        <v>1205</v>
      </c>
      <c r="M874" t="s">
        <v>1184</v>
      </c>
      <c r="N874" t="s">
        <v>5036</v>
      </c>
      <c r="O874" t="s">
        <v>1186</v>
      </c>
      <c r="P874" t="s">
        <v>3008</v>
      </c>
      <c r="Q874" t="s">
        <v>5037</v>
      </c>
    </row>
    <row r="875" spans="1:17" x14ac:dyDescent="0.25">
      <c r="A875" s="14" t="s">
        <v>4974</v>
      </c>
      <c r="B875" s="14" t="s">
        <v>5038</v>
      </c>
      <c r="C875">
        <v>423.2</v>
      </c>
      <c r="D875" t="s">
        <v>2</v>
      </c>
      <c r="F875" t="s">
        <v>1534</v>
      </c>
      <c r="I875" t="s">
        <v>1247</v>
      </c>
      <c r="J875" t="s">
        <v>1205</v>
      </c>
      <c r="K875" t="s">
        <v>1205</v>
      </c>
      <c r="L875" t="s">
        <v>1205</v>
      </c>
      <c r="M875" t="s">
        <v>1184</v>
      </c>
      <c r="N875" t="s">
        <v>5039</v>
      </c>
      <c r="O875" t="s">
        <v>1186</v>
      </c>
      <c r="P875" t="s">
        <v>5040</v>
      </c>
      <c r="Q875" t="s">
        <v>5041</v>
      </c>
    </row>
    <row r="876" spans="1:17" x14ac:dyDescent="0.25">
      <c r="A876" s="14" t="s">
        <v>4974</v>
      </c>
      <c r="B876" s="14" t="s">
        <v>5042</v>
      </c>
      <c r="C876">
        <v>533.6</v>
      </c>
      <c r="D876" t="s">
        <v>2</v>
      </c>
      <c r="F876" t="s">
        <v>1409</v>
      </c>
      <c r="I876" t="s">
        <v>2423</v>
      </c>
      <c r="J876" t="s">
        <v>1205</v>
      </c>
      <c r="K876" t="s">
        <v>1205</v>
      </c>
      <c r="L876" t="s">
        <v>1205</v>
      </c>
      <c r="M876" t="s">
        <v>1184</v>
      </c>
      <c r="N876" t="s">
        <v>1926</v>
      </c>
      <c r="O876" t="s">
        <v>1186</v>
      </c>
      <c r="P876" t="s">
        <v>5043</v>
      </c>
      <c r="Q876" t="s">
        <v>5044</v>
      </c>
    </row>
    <row r="877" spans="1:17" x14ac:dyDescent="0.25">
      <c r="A877" s="14" t="s">
        <v>4974</v>
      </c>
      <c r="B877" s="14" t="s">
        <v>5045</v>
      </c>
      <c r="C877">
        <v>533.6</v>
      </c>
      <c r="D877" t="s">
        <v>1204</v>
      </c>
      <c r="F877" t="s">
        <v>1477</v>
      </c>
      <c r="I877" t="s">
        <v>5046</v>
      </c>
      <c r="J877" t="s">
        <v>1205</v>
      </c>
      <c r="K877" t="s">
        <v>1205</v>
      </c>
      <c r="L877" t="s">
        <v>1205</v>
      </c>
      <c r="M877" t="s">
        <v>1184</v>
      </c>
      <c r="N877" t="s">
        <v>1926</v>
      </c>
      <c r="O877" t="s">
        <v>1186</v>
      </c>
      <c r="P877" t="s">
        <v>5043</v>
      </c>
      <c r="Q877" t="s">
        <v>5047</v>
      </c>
    </row>
    <row r="878" spans="1:17" x14ac:dyDescent="0.25">
      <c r="A878" s="14" t="s">
        <v>4974</v>
      </c>
      <c r="B878" s="14" t="s">
        <v>5048</v>
      </c>
      <c r="C878">
        <v>672.8</v>
      </c>
      <c r="D878" t="s">
        <v>1204</v>
      </c>
      <c r="F878" t="s">
        <v>1602</v>
      </c>
      <c r="I878" t="s">
        <v>5049</v>
      </c>
      <c r="J878" t="s">
        <v>1205</v>
      </c>
      <c r="K878" t="s">
        <v>1205</v>
      </c>
      <c r="L878" t="s">
        <v>1205</v>
      </c>
      <c r="M878" t="s">
        <v>1184</v>
      </c>
      <c r="N878" t="s">
        <v>3290</v>
      </c>
      <c r="O878" t="s">
        <v>1186</v>
      </c>
      <c r="P878" t="s">
        <v>1269</v>
      </c>
      <c r="Q878" t="s">
        <v>5050</v>
      </c>
    </row>
    <row r="879" spans="1:17" x14ac:dyDescent="0.25">
      <c r="A879" s="14" t="s">
        <v>4974</v>
      </c>
      <c r="B879" s="14" t="s">
        <v>5051</v>
      </c>
      <c r="C879">
        <v>700</v>
      </c>
      <c r="D879" t="s">
        <v>1204</v>
      </c>
      <c r="F879" t="s">
        <v>1395</v>
      </c>
      <c r="I879" t="s">
        <v>5052</v>
      </c>
      <c r="J879" t="s">
        <v>1205</v>
      </c>
      <c r="K879" t="s">
        <v>1205</v>
      </c>
      <c r="L879" t="s">
        <v>1205</v>
      </c>
      <c r="M879" t="s">
        <v>1184</v>
      </c>
      <c r="N879" t="s">
        <v>1418</v>
      </c>
      <c r="O879" t="s">
        <v>1186</v>
      </c>
      <c r="P879" t="s">
        <v>1419</v>
      </c>
      <c r="Q879" t="s">
        <v>5053</v>
      </c>
    </row>
    <row r="880" spans="1:17" x14ac:dyDescent="0.25">
      <c r="A880" s="14" t="s">
        <v>4974</v>
      </c>
      <c r="B880" s="14" t="s">
        <v>5054</v>
      </c>
      <c r="C880">
        <v>795</v>
      </c>
      <c r="D880" t="s">
        <v>1204</v>
      </c>
      <c r="F880" t="s">
        <v>1334</v>
      </c>
      <c r="I880" t="s">
        <v>5055</v>
      </c>
      <c r="J880" t="s">
        <v>1205</v>
      </c>
      <c r="K880" t="s">
        <v>1205</v>
      </c>
      <c r="L880" t="s">
        <v>1205</v>
      </c>
      <c r="M880" t="s">
        <v>1184</v>
      </c>
      <c r="N880" t="s">
        <v>1389</v>
      </c>
      <c r="O880" t="s">
        <v>1186</v>
      </c>
      <c r="P880" t="s">
        <v>1300</v>
      </c>
      <c r="Q880" t="s">
        <v>5056</v>
      </c>
    </row>
    <row r="881" spans="1:18" x14ac:dyDescent="0.25">
      <c r="A881" s="14" t="s">
        <v>4974</v>
      </c>
      <c r="B881" s="14" t="s">
        <v>5057</v>
      </c>
      <c r="C881">
        <v>954</v>
      </c>
      <c r="D881" t="s">
        <v>1204</v>
      </c>
      <c r="F881" t="s">
        <v>1376</v>
      </c>
      <c r="I881" t="s">
        <v>5058</v>
      </c>
      <c r="J881" t="s">
        <v>1205</v>
      </c>
      <c r="K881" t="s">
        <v>1205</v>
      </c>
      <c r="L881" t="s">
        <v>1205</v>
      </c>
      <c r="M881" t="s">
        <v>1184</v>
      </c>
      <c r="N881" t="s">
        <v>1431</v>
      </c>
      <c r="O881" t="s">
        <v>1186</v>
      </c>
      <c r="P881" t="s">
        <v>4111</v>
      </c>
      <c r="Q881" t="s">
        <v>5059</v>
      </c>
    </row>
    <row r="882" spans="1:18" x14ac:dyDescent="0.25">
      <c r="A882" s="14" t="s">
        <v>4974</v>
      </c>
      <c r="B882" s="14" t="s">
        <v>5060</v>
      </c>
      <c r="C882">
        <v>954</v>
      </c>
      <c r="D882" t="s">
        <v>1274</v>
      </c>
      <c r="F882" t="s">
        <v>1591</v>
      </c>
      <c r="I882" t="s">
        <v>5061</v>
      </c>
      <c r="J882" t="s">
        <v>1205</v>
      </c>
      <c r="K882" t="s">
        <v>1205</v>
      </c>
      <c r="L882" t="s">
        <v>1205</v>
      </c>
      <c r="M882" t="s">
        <v>1184</v>
      </c>
      <c r="N882" t="s">
        <v>1431</v>
      </c>
      <c r="O882" t="s">
        <v>1186</v>
      </c>
      <c r="P882" t="s">
        <v>4111</v>
      </c>
      <c r="Q882" t="s">
        <v>5062</v>
      </c>
    </row>
    <row r="883" spans="1:18" x14ac:dyDescent="0.25">
      <c r="A883" s="14" t="s">
        <v>4974</v>
      </c>
      <c r="B883" s="14" t="s">
        <v>5063</v>
      </c>
      <c r="C883">
        <v>1000</v>
      </c>
      <c r="D883" t="s">
        <v>1204</v>
      </c>
      <c r="F883" t="s">
        <v>1620</v>
      </c>
      <c r="I883" t="s">
        <v>5064</v>
      </c>
      <c r="J883" t="s">
        <v>1205</v>
      </c>
      <c r="K883" t="s">
        <v>1205</v>
      </c>
      <c r="L883" t="s">
        <v>1205</v>
      </c>
      <c r="M883" t="s">
        <v>1184</v>
      </c>
      <c r="N883" t="s">
        <v>3549</v>
      </c>
      <c r="O883" t="s">
        <v>1186</v>
      </c>
      <c r="P883" t="s">
        <v>3322</v>
      </c>
      <c r="Q883" t="s">
        <v>45</v>
      </c>
    </row>
    <row r="884" spans="1:18" x14ac:dyDescent="0.25">
      <c r="A884" s="14" t="s">
        <v>4974</v>
      </c>
      <c r="B884" s="14" t="s">
        <v>5065</v>
      </c>
      <c r="C884">
        <v>1000</v>
      </c>
      <c r="D884" t="s">
        <v>1274</v>
      </c>
      <c r="F884" t="s">
        <v>1620</v>
      </c>
      <c r="I884" t="s">
        <v>5066</v>
      </c>
      <c r="J884" t="s">
        <v>1205</v>
      </c>
      <c r="K884" t="s">
        <v>1205</v>
      </c>
      <c r="L884" t="s">
        <v>1205</v>
      </c>
      <c r="M884" t="s">
        <v>1184</v>
      </c>
      <c r="N884" t="s">
        <v>3549</v>
      </c>
      <c r="O884" t="s">
        <v>1186</v>
      </c>
      <c r="P884" t="s">
        <v>3322</v>
      </c>
      <c r="Q884" t="s">
        <v>5067</v>
      </c>
    </row>
    <row r="885" spans="1:18" x14ac:dyDescent="0.25">
      <c r="A885" s="14" t="s">
        <v>4974</v>
      </c>
      <c r="B885" s="14" t="s">
        <v>5068</v>
      </c>
      <c r="C885">
        <v>1113</v>
      </c>
      <c r="D885" t="s">
        <v>1204</v>
      </c>
      <c r="F885" t="s">
        <v>1402</v>
      </c>
      <c r="I885" t="s">
        <v>5069</v>
      </c>
      <c r="J885" t="s">
        <v>1205</v>
      </c>
      <c r="K885" t="s">
        <v>1205</v>
      </c>
      <c r="L885" t="s">
        <v>1205</v>
      </c>
      <c r="M885" t="s">
        <v>1184</v>
      </c>
      <c r="N885" t="s">
        <v>2272</v>
      </c>
      <c r="O885" t="s">
        <v>1186</v>
      </c>
      <c r="P885" t="s">
        <v>4944</v>
      </c>
      <c r="Q885" t="s">
        <v>1500</v>
      </c>
    </row>
    <row r="886" spans="1:18" x14ac:dyDescent="0.25">
      <c r="A886" s="14" t="s">
        <v>4974</v>
      </c>
      <c r="B886" s="14" t="s">
        <v>5070</v>
      </c>
      <c r="C886">
        <v>1113</v>
      </c>
      <c r="D886" t="s">
        <v>1274</v>
      </c>
      <c r="F886" t="s">
        <v>1509</v>
      </c>
      <c r="I886" t="s">
        <v>5071</v>
      </c>
      <c r="J886" t="s">
        <v>1205</v>
      </c>
      <c r="K886" t="s">
        <v>1205</v>
      </c>
      <c r="L886" t="s">
        <v>1205</v>
      </c>
      <c r="M886" t="s">
        <v>1184</v>
      </c>
      <c r="N886" t="s">
        <v>2272</v>
      </c>
      <c r="O886" t="s">
        <v>1186</v>
      </c>
      <c r="P886" t="s">
        <v>4944</v>
      </c>
      <c r="Q886" t="s">
        <v>5072</v>
      </c>
    </row>
    <row r="887" spans="1:18" x14ac:dyDescent="0.25">
      <c r="A887" s="14" t="s">
        <v>4974</v>
      </c>
      <c r="B887" s="14" t="s">
        <v>5073</v>
      </c>
      <c r="C887">
        <v>1200</v>
      </c>
      <c r="D887" t="s">
        <v>1274</v>
      </c>
      <c r="F887" t="s">
        <v>1503</v>
      </c>
      <c r="I887" t="s">
        <v>5074</v>
      </c>
      <c r="J887" t="s">
        <v>1205</v>
      </c>
      <c r="K887" t="s">
        <v>1205</v>
      </c>
      <c r="L887" t="s">
        <v>1205</v>
      </c>
      <c r="M887" t="s">
        <v>1184</v>
      </c>
      <c r="N887" t="s">
        <v>1709</v>
      </c>
      <c r="O887" t="s">
        <v>1186</v>
      </c>
      <c r="P887" t="s">
        <v>5075</v>
      </c>
      <c r="Q887" t="s">
        <v>3450</v>
      </c>
    </row>
    <row r="888" spans="1:18" x14ac:dyDescent="0.25">
      <c r="A888" s="14" t="s">
        <v>4974</v>
      </c>
      <c r="B888" s="14" t="s">
        <v>5076</v>
      </c>
      <c r="C888">
        <v>1272</v>
      </c>
      <c r="D888" t="s">
        <v>1274</v>
      </c>
      <c r="F888" t="s">
        <v>1527</v>
      </c>
      <c r="I888" t="s">
        <v>2115</v>
      </c>
      <c r="J888" t="s">
        <v>1205</v>
      </c>
      <c r="K888" t="s">
        <v>1205</v>
      </c>
      <c r="L888" t="s">
        <v>1205</v>
      </c>
      <c r="M888" t="s">
        <v>1184</v>
      </c>
      <c r="N888" t="s">
        <v>4182</v>
      </c>
      <c r="O888" t="s">
        <v>1186</v>
      </c>
      <c r="P888" t="s">
        <v>1516</v>
      </c>
      <c r="Q888" t="s">
        <v>1517</v>
      </c>
    </row>
    <row r="889" spans="1:18" x14ac:dyDescent="0.25">
      <c r="A889" s="14" t="s">
        <v>4974</v>
      </c>
      <c r="B889" s="14" t="s">
        <v>5077</v>
      </c>
      <c r="C889">
        <v>1431</v>
      </c>
      <c r="D889" t="s">
        <v>1274</v>
      </c>
      <c r="F889" t="s">
        <v>1616</v>
      </c>
      <c r="I889" t="s">
        <v>5078</v>
      </c>
      <c r="J889" t="s">
        <v>1205</v>
      </c>
      <c r="K889" t="s">
        <v>1205</v>
      </c>
      <c r="L889" t="s">
        <v>1205</v>
      </c>
      <c r="M889" t="s">
        <v>1184</v>
      </c>
      <c r="N889" t="s">
        <v>4579</v>
      </c>
      <c r="O889" t="s">
        <v>1186</v>
      </c>
      <c r="P889" t="s">
        <v>4289</v>
      </c>
      <c r="Q889" t="s">
        <v>1345</v>
      </c>
    </row>
    <row r="890" spans="1:18" x14ac:dyDescent="0.25">
      <c r="A890" s="14" t="s">
        <v>4974</v>
      </c>
      <c r="B890" s="14" t="s">
        <v>5079</v>
      </c>
      <c r="C890">
        <v>1431</v>
      </c>
      <c r="D890" t="s">
        <v>1326</v>
      </c>
      <c r="F890" t="s">
        <v>1520</v>
      </c>
      <c r="I890" t="s">
        <v>5080</v>
      </c>
      <c r="J890" t="s">
        <v>1205</v>
      </c>
      <c r="K890" t="s">
        <v>1205</v>
      </c>
      <c r="L890" t="s">
        <v>1205</v>
      </c>
      <c r="M890" t="s">
        <v>1184</v>
      </c>
      <c r="N890" t="s">
        <v>4579</v>
      </c>
      <c r="O890" t="s">
        <v>1186</v>
      </c>
      <c r="P890" t="s">
        <v>4289</v>
      </c>
      <c r="Q890" t="s">
        <v>5081</v>
      </c>
    </row>
    <row r="891" spans="1:18" x14ac:dyDescent="0.25">
      <c r="A891" s="14" t="s">
        <v>4974</v>
      </c>
      <c r="B891" s="14" t="s">
        <v>5082</v>
      </c>
      <c r="C891">
        <v>1500</v>
      </c>
      <c r="D891" t="s">
        <v>1274</v>
      </c>
      <c r="F891" t="s">
        <v>1559</v>
      </c>
      <c r="I891" t="s">
        <v>5083</v>
      </c>
      <c r="J891" t="s">
        <v>1205</v>
      </c>
      <c r="K891" t="s">
        <v>1205</v>
      </c>
      <c r="L891" t="s">
        <v>1205</v>
      </c>
      <c r="M891" t="s">
        <v>1184</v>
      </c>
      <c r="N891" t="s">
        <v>3592</v>
      </c>
      <c r="O891" t="s">
        <v>1186</v>
      </c>
      <c r="P891" t="s">
        <v>5084</v>
      </c>
      <c r="Q891" t="s">
        <v>5085</v>
      </c>
    </row>
    <row r="892" spans="1:18" x14ac:dyDescent="0.25">
      <c r="A892" s="14" t="s">
        <v>4974</v>
      </c>
      <c r="B892" s="14" t="s">
        <v>5086</v>
      </c>
      <c r="C892">
        <v>1590</v>
      </c>
      <c r="D892" t="s">
        <v>1274</v>
      </c>
      <c r="F892" t="s">
        <v>1297</v>
      </c>
      <c r="I892" t="s">
        <v>5087</v>
      </c>
      <c r="J892" t="s">
        <v>1205</v>
      </c>
      <c r="K892" t="s">
        <v>1205</v>
      </c>
      <c r="L892" t="s">
        <v>1205</v>
      </c>
      <c r="M892" t="s">
        <v>1184</v>
      </c>
      <c r="N892" t="s">
        <v>4993</v>
      </c>
      <c r="O892" t="s">
        <v>1186</v>
      </c>
      <c r="P892" t="s">
        <v>4562</v>
      </c>
      <c r="Q892" t="s">
        <v>4994</v>
      </c>
    </row>
    <row r="893" spans="1:18" x14ac:dyDescent="0.25">
      <c r="A893" s="14" t="s">
        <v>5088</v>
      </c>
      <c r="B893" s="14" t="s">
        <v>5089</v>
      </c>
      <c r="C893">
        <v>1908</v>
      </c>
      <c r="D893" t="s">
        <v>1635</v>
      </c>
      <c r="E893" t="s">
        <v>2</v>
      </c>
      <c r="F893" t="s">
        <v>2001</v>
      </c>
      <c r="G893" t="s">
        <v>2001</v>
      </c>
      <c r="H893" t="s">
        <v>2044</v>
      </c>
      <c r="I893" t="s">
        <v>5090</v>
      </c>
      <c r="M893" t="s">
        <v>1184</v>
      </c>
      <c r="N893" t="s">
        <v>2112</v>
      </c>
      <c r="O893" t="s">
        <v>1186</v>
      </c>
      <c r="P893" t="s">
        <v>3866</v>
      </c>
      <c r="Q893" t="s">
        <v>5091</v>
      </c>
      <c r="R893" t="s">
        <v>5092</v>
      </c>
    </row>
    <row r="894" spans="1:18" x14ac:dyDescent="0.25">
      <c r="A894" s="14" t="s">
        <v>5088</v>
      </c>
      <c r="B894" s="14" t="s">
        <v>5093</v>
      </c>
      <c r="C894">
        <v>2544</v>
      </c>
      <c r="D894" t="s">
        <v>1625</v>
      </c>
      <c r="E894" t="s">
        <v>2</v>
      </c>
      <c r="F894" t="s">
        <v>1679</v>
      </c>
      <c r="G894" t="s">
        <v>1680</v>
      </c>
      <c r="H894" t="s">
        <v>1681</v>
      </c>
      <c r="I894" t="s">
        <v>5094</v>
      </c>
      <c r="M894" t="s">
        <v>1184</v>
      </c>
      <c r="N894" t="s">
        <v>4801</v>
      </c>
      <c r="O894" t="s">
        <v>1186</v>
      </c>
      <c r="P894" t="s">
        <v>5095</v>
      </c>
    </row>
    <row r="895" spans="1:18" x14ac:dyDescent="0.25">
      <c r="A895" s="14" t="s">
        <v>5088</v>
      </c>
      <c r="B895" s="14" t="s">
        <v>5096</v>
      </c>
      <c r="C895">
        <v>83.5</v>
      </c>
      <c r="D895" t="s">
        <v>11</v>
      </c>
      <c r="E895" t="s">
        <v>6</v>
      </c>
      <c r="F895" t="s">
        <v>1198</v>
      </c>
      <c r="G895" t="s">
        <v>1198</v>
      </c>
      <c r="H895" t="s">
        <v>1198</v>
      </c>
      <c r="I895" t="s">
        <v>5097</v>
      </c>
      <c r="J895" t="s">
        <v>2769</v>
      </c>
      <c r="K895" t="s">
        <v>1205</v>
      </c>
      <c r="L895" t="s">
        <v>1205</v>
      </c>
      <c r="M895" t="s">
        <v>1184</v>
      </c>
      <c r="N895" t="s">
        <v>5098</v>
      </c>
      <c r="O895" t="s">
        <v>1186</v>
      </c>
      <c r="P895" t="s">
        <v>5099</v>
      </c>
      <c r="Q895" t="s">
        <v>5008</v>
      </c>
      <c r="R895" t="s">
        <v>5100</v>
      </c>
    </row>
    <row r="896" spans="1:18" x14ac:dyDescent="0.25">
      <c r="A896" s="14" t="s">
        <v>5088</v>
      </c>
      <c r="B896" s="14" t="s">
        <v>5101</v>
      </c>
      <c r="C896">
        <v>105.2</v>
      </c>
      <c r="D896" t="s">
        <v>11</v>
      </c>
      <c r="E896" t="s">
        <v>6</v>
      </c>
      <c r="F896" t="s">
        <v>2233</v>
      </c>
      <c r="G896" t="s">
        <v>2233</v>
      </c>
      <c r="H896" t="s">
        <v>2233</v>
      </c>
      <c r="I896" t="s">
        <v>5102</v>
      </c>
      <c r="J896" t="s">
        <v>5103</v>
      </c>
      <c r="K896" t="s">
        <v>1205</v>
      </c>
      <c r="L896" t="s">
        <v>1205</v>
      </c>
      <c r="M896" t="s">
        <v>1184</v>
      </c>
      <c r="N896" t="s">
        <v>5104</v>
      </c>
      <c r="O896" t="s">
        <v>1186</v>
      </c>
      <c r="P896" t="s">
        <v>5105</v>
      </c>
      <c r="Q896" t="s">
        <v>5106</v>
      </c>
      <c r="R896" t="s">
        <v>5107</v>
      </c>
    </row>
    <row r="897" spans="1:18" x14ac:dyDescent="0.25">
      <c r="A897" s="14" t="s">
        <v>5088</v>
      </c>
      <c r="B897" s="14" t="s">
        <v>5108</v>
      </c>
      <c r="C897">
        <v>132.69999999999999</v>
      </c>
      <c r="D897" t="s">
        <v>11</v>
      </c>
      <c r="E897" t="s">
        <v>6</v>
      </c>
      <c r="F897" t="s">
        <v>1211</v>
      </c>
      <c r="G897" t="s">
        <v>1211</v>
      </c>
      <c r="H897" t="s">
        <v>1211</v>
      </c>
      <c r="I897" t="s">
        <v>5109</v>
      </c>
      <c r="J897" t="s">
        <v>2780</v>
      </c>
      <c r="K897" t="s">
        <v>1205</v>
      </c>
      <c r="L897" t="s">
        <v>1205</v>
      </c>
      <c r="M897" t="s">
        <v>1184</v>
      </c>
      <c r="N897" t="s">
        <v>5110</v>
      </c>
      <c r="O897" t="s">
        <v>1186</v>
      </c>
      <c r="P897" t="s">
        <v>5111</v>
      </c>
      <c r="Q897" t="s">
        <v>5112</v>
      </c>
      <c r="R897" t="s">
        <v>5113</v>
      </c>
    </row>
    <row r="898" spans="1:18" x14ac:dyDescent="0.25">
      <c r="A898" s="14" t="s">
        <v>5088</v>
      </c>
      <c r="B898" s="14" t="s">
        <v>5114</v>
      </c>
      <c r="C898">
        <v>167.4</v>
      </c>
      <c r="D898" t="s">
        <v>11</v>
      </c>
      <c r="E898" t="s">
        <v>6</v>
      </c>
      <c r="F898" t="s">
        <v>2793</v>
      </c>
      <c r="G898" t="s">
        <v>2794</v>
      </c>
      <c r="H898" t="s">
        <v>2794</v>
      </c>
      <c r="I898" t="s">
        <v>5115</v>
      </c>
      <c r="J898" t="s">
        <v>2796</v>
      </c>
      <c r="K898" t="s">
        <v>1205</v>
      </c>
      <c r="L898" t="s">
        <v>1205</v>
      </c>
      <c r="M898" t="s">
        <v>1184</v>
      </c>
      <c r="N898" t="s">
        <v>5116</v>
      </c>
      <c r="O898" t="s">
        <v>1186</v>
      </c>
      <c r="P898" t="s">
        <v>5117</v>
      </c>
      <c r="Q898" t="s">
        <v>5118</v>
      </c>
      <c r="R898" t="s">
        <v>5119</v>
      </c>
    </row>
    <row r="899" spans="1:18" x14ac:dyDescent="0.25">
      <c r="A899" s="14" t="s">
        <v>5088</v>
      </c>
      <c r="B899" s="14" t="s">
        <v>5120</v>
      </c>
      <c r="C899">
        <v>211.2</v>
      </c>
      <c r="D899" t="s">
        <v>11</v>
      </c>
      <c r="E899" t="s">
        <v>6</v>
      </c>
      <c r="F899" t="s">
        <v>1232</v>
      </c>
      <c r="G899" t="s">
        <v>1232</v>
      </c>
      <c r="H899" t="s">
        <v>1232</v>
      </c>
      <c r="I899" t="s">
        <v>5121</v>
      </c>
      <c r="J899" t="s">
        <v>2800</v>
      </c>
      <c r="K899" t="s">
        <v>1205</v>
      </c>
      <c r="L899" t="s">
        <v>1205</v>
      </c>
      <c r="M899" t="s">
        <v>1184</v>
      </c>
      <c r="N899" t="s">
        <v>5122</v>
      </c>
      <c r="O899" t="s">
        <v>1186</v>
      </c>
      <c r="P899" t="s">
        <v>5123</v>
      </c>
      <c r="Q899" t="s">
        <v>4654</v>
      </c>
      <c r="R899" t="s">
        <v>5124</v>
      </c>
    </row>
    <row r="900" spans="1:18" x14ac:dyDescent="0.25">
      <c r="A900" s="14" t="s">
        <v>5088</v>
      </c>
      <c r="B900" s="14" t="s">
        <v>5125</v>
      </c>
      <c r="C900">
        <v>266.2</v>
      </c>
      <c r="D900" t="s">
        <v>11</v>
      </c>
      <c r="E900" t="s">
        <v>6</v>
      </c>
      <c r="F900" t="s">
        <v>2806</v>
      </c>
      <c r="G900" t="s">
        <v>2806</v>
      </c>
      <c r="H900" t="s">
        <v>2806</v>
      </c>
      <c r="I900" t="s">
        <v>5126</v>
      </c>
      <c r="J900" t="s">
        <v>2807</v>
      </c>
      <c r="K900" t="s">
        <v>1205</v>
      </c>
      <c r="L900" t="s">
        <v>1205</v>
      </c>
      <c r="M900" t="s">
        <v>1184</v>
      </c>
      <c r="N900" t="s">
        <v>5127</v>
      </c>
      <c r="O900" t="s">
        <v>1186</v>
      </c>
      <c r="P900" t="s">
        <v>5128</v>
      </c>
      <c r="Q900" t="s">
        <v>5129</v>
      </c>
      <c r="R900" t="s">
        <v>5130</v>
      </c>
    </row>
    <row r="901" spans="1:18" x14ac:dyDescent="0.25">
      <c r="A901" s="14" t="s">
        <v>5088</v>
      </c>
      <c r="B901" s="14" t="s">
        <v>5131</v>
      </c>
      <c r="C901">
        <v>335.6</v>
      </c>
      <c r="D901" t="s">
        <v>11</v>
      </c>
      <c r="E901" t="s">
        <v>6</v>
      </c>
      <c r="F901" t="s">
        <v>1218</v>
      </c>
      <c r="G901" t="s">
        <v>1218</v>
      </c>
      <c r="H901" t="s">
        <v>1218</v>
      </c>
      <c r="I901" t="s">
        <v>5132</v>
      </c>
      <c r="J901" t="s">
        <v>2813</v>
      </c>
      <c r="K901" t="s">
        <v>1205</v>
      </c>
      <c r="L901" t="s">
        <v>1205</v>
      </c>
      <c r="M901" t="s">
        <v>1184</v>
      </c>
      <c r="N901" t="s">
        <v>2892</v>
      </c>
      <c r="O901" t="s">
        <v>1186</v>
      </c>
      <c r="P901" t="s">
        <v>5133</v>
      </c>
      <c r="Q901" t="s">
        <v>5134</v>
      </c>
      <c r="R901" t="s">
        <v>5135</v>
      </c>
    </row>
    <row r="902" spans="1:18" x14ac:dyDescent="0.25">
      <c r="A902" s="14" t="s">
        <v>5088</v>
      </c>
      <c r="B902" s="14" t="s">
        <v>5136</v>
      </c>
      <c r="C902">
        <v>423.2</v>
      </c>
      <c r="D902" t="s">
        <v>11</v>
      </c>
      <c r="E902" t="s">
        <v>6</v>
      </c>
      <c r="F902" t="s">
        <v>1191</v>
      </c>
      <c r="G902" t="s">
        <v>1191</v>
      </c>
      <c r="H902" t="s">
        <v>1191</v>
      </c>
      <c r="I902" t="s">
        <v>5137</v>
      </c>
      <c r="J902" t="s">
        <v>2818</v>
      </c>
      <c r="K902" t="s">
        <v>1205</v>
      </c>
      <c r="L902" t="s">
        <v>1205</v>
      </c>
      <c r="M902" t="s">
        <v>1184</v>
      </c>
      <c r="N902" t="s">
        <v>4256</v>
      </c>
      <c r="O902" t="s">
        <v>1186</v>
      </c>
      <c r="P902" t="s">
        <v>5138</v>
      </c>
      <c r="Q902" t="s">
        <v>2390</v>
      </c>
      <c r="R902" t="s">
        <v>5139</v>
      </c>
    </row>
    <row r="903" spans="1:18" x14ac:dyDescent="0.25">
      <c r="A903" s="14" t="s">
        <v>5088</v>
      </c>
      <c r="B903" s="14" t="s">
        <v>5140</v>
      </c>
      <c r="C903">
        <v>456.4</v>
      </c>
      <c r="D903" t="s">
        <v>2196</v>
      </c>
      <c r="E903" t="s">
        <v>6</v>
      </c>
      <c r="F903" t="s">
        <v>5141</v>
      </c>
      <c r="G903" t="s">
        <v>5141</v>
      </c>
      <c r="H903" t="s">
        <v>5141</v>
      </c>
      <c r="I903" t="s">
        <v>5137</v>
      </c>
      <c r="J903" t="s">
        <v>5142</v>
      </c>
      <c r="K903" t="s">
        <v>1205</v>
      </c>
      <c r="L903" t="s">
        <v>1205</v>
      </c>
      <c r="M903" t="s">
        <v>1184</v>
      </c>
      <c r="N903" t="s">
        <v>5143</v>
      </c>
      <c r="O903" t="s">
        <v>1186</v>
      </c>
      <c r="P903" t="s">
        <v>5144</v>
      </c>
      <c r="Q903" t="s">
        <v>5145</v>
      </c>
      <c r="R903" t="s">
        <v>5146</v>
      </c>
    </row>
    <row r="904" spans="1:18" x14ac:dyDescent="0.25">
      <c r="A904" s="14" t="s">
        <v>5088</v>
      </c>
      <c r="B904" s="14" t="s">
        <v>5147</v>
      </c>
      <c r="C904">
        <v>672.8</v>
      </c>
      <c r="D904" t="s">
        <v>11</v>
      </c>
      <c r="E904" t="s">
        <v>2</v>
      </c>
      <c r="F904" t="s">
        <v>2868</v>
      </c>
      <c r="G904" t="s">
        <v>2868</v>
      </c>
      <c r="H904" t="s">
        <v>2868</v>
      </c>
      <c r="I904" t="s">
        <v>5148</v>
      </c>
      <c r="J904" t="s">
        <v>1205</v>
      </c>
      <c r="K904" t="s">
        <v>1205</v>
      </c>
      <c r="L904" t="s">
        <v>1205</v>
      </c>
      <c r="M904" t="s">
        <v>1184</v>
      </c>
      <c r="N904" t="s">
        <v>4129</v>
      </c>
      <c r="O904" t="s">
        <v>1186</v>
      </c>
      <c r="P904" t="s">
        <v>5149</v>
      </c>
      <c r="Q904" t="s">
        <v>5150</v>
      </c>
      <c r="R904" t="s">
        <v>5151</v>
      </c>
    </row>
    <row r="905" spans="1:18" x14ac:dyDescent="0.25">
      <c r="A905" s="14" t="s">
        <v>5088</v>
      </c>
      <c r="B905" s="14" t="s">
        <v>5152</v>
      </c>
      <c r="C905">
        <v>533.6</v>
      </c>
      <c r="D905" t="s">
        <v>1830</v>
      </c>
      <c r="E905" t="s">
        <v>2</v>
      </c>
      <c r="F905" t="s">
        <v>1831</v>
      </c>
      <c r="G905" t="s">
        <v>1832</v>
      </c>
      <c r="H905" t="s">
        <v>1833</v>
      </c>
      <c r="I905" t="s">
        <v>1613</v>
      </c>
      <c r="J905" t="s">
        <v>1205</v>
      </c>
      <c r="K905" t="s">
        <v>1205</v>
      </c>
      <c r="L905" t="s">
        <v>1205</v>
      </c>
      <c r="M905" t="s">
        <v>1184</v>
      </c>
      <c r="N905" t="s">
        <v>1935</v>
      </c>
      <c r="O905" t="s">
        <v>1186</v>
      </c>
      <c r="P905" t="s">
        <v>5153</v>
      </c>
      <c r="Q905" t="s">
        <v>5154</v>
      </c>
      <c r="R905" t="s">
        <v>5155</v>
      </c>
    </row>
    <row r="906" spans="1:18" x14ac:dyDescent="0.25">
      <c r="A906" s="14" t="s">
        <v>5088</v>
      </c>
      <c r="B906" s="14" t="s">
        <v>5156</v>
      </c>
      <c r="C906">
        <v>672.8</v>
      </c>
      <c r="D906" t="s">
        <v>2196</v>
      </c>
      <c r="E906" t="s">
        <v>6</v>
      </c>
      <c r="F906" t="s">
        <v>2377</v>
      </c>
      <c r="G906" t="s">
        <v>2377</v>
      </c>
      <c r="H906" t="s">
        <v>2377</v>
      </c>
      <c r="I906" t="s">
        <v>1298</v>
      </c>
      <c r="J906" t="s">
        <v>1205</v>
      </c>
      <c r="K906" t="s">
        <v>1205</v>
      </c>
      <c r="L906" t="s">
        <v>1205</v>
      </c>
      <c r="M906" t="s">
        <v>1184</v>
      </c>
      <c r="N906" t="s">
        <v>5157</v>
      </c>
      <c r="O906" t="s">
        <v>1186</v>
      </c>
      <c r="P906" t="s">
        <v>5158</v>
      </c>
      <c r="Q906" t="s">
        <v>5159</v>
      </c>
      <c r="R906" t="s">
        <v>5160</v>
      </c>
    </row>
    <row r="907" spans="1:18" x14ac:dyDescent="0.25">
      <c r="A907" s="14" t="s">
        <v>5088</v>
      </c>
      <c r="B907" s="14" t="s">
        <v>5161</v>
      </c>
      <c r="C907">
        <v>672.8</v>
      </c>
      <c r="D907" t="s">
        <v>1830</v>
      </c>
      <c r="E907" t="s">
        <v>2</v>
      </c>
      <c r="F907" t="s">
        <v>1857</v>
      </c>
      <c r="G907" t="s">
        <v>1858</v>
      </c>
      <c r="H907" t="s">
        <v>1859</v>
      </c>
      <c r="I907" t="s">
        <v>5162</v>
      </c>
      <c r="J907" t="s">
        <v>1205</v>
      </c>
      <c r="K907" t="s">
        <v>1205</v>
      </c>
      <c r="L907" t="s">
        <v>1205</v>
      </c>
      <c r="M907" t="s">
        <v>1184</v>
      </c>
      <c r="N907" t="s">
        <v>3009</v>
      </c>
      <c r="O907" t="s">
        <v>1186</v>
      </c>
      <c r="P907" t="s">
        <v>1960</v>
      </c>
      <c r="Q907" t="s">
        <v>5163</v>
      </c>
      <c r="R907" t="s">
        <v>5164</v>
      </c>
    </row>
    <row r="908" spans="1:18" x14ac:dyDescent="0.25">
      <c r="A908" s="14" t="s">
        <v>5088</v>
      </c>
      <c r="B908" s="14" t="s">
        <v>5165</v>
      </c>
      <c r="C908">
        <v>672.8</v>
      </c>
      <c r="D908" t="s">
        <v>1838</v>
      </c>
      <c r="E908" t="s">
        <v>2</v>
      </c>
      <c r="F908" t="s">
        <v>1866</v>
      </c>
      <c r="G908" t="s">
        <v>1866</v>
      </c>
      <c r="H908" t="s">
        <v>1867</v>
      </c>
      <c r="I908" t="s">
        <v>5166</v>
      </c>
      <c r="J908" t="s">
        <v>1205</v>
      </c>
      <c r="K908" t="s">
        <v>1205</v>
      </c>
      <c r="L908" t="s">
        <v>1205</v>
      </c>
      <c r="M908" t="s">
        <v>1184</v>
      </c>
      <c r="N908" t="s">
        <v>4426</v>
      </c>
      <c r="O908" t="s">
        <v>1186</v>
      </c>
      <c r="P908" t="s">
        <v>5167</v>
      </c>
      <c r="Q908" t="s">
        <v>5168</v>
      </c>
      <c r="R908" t="s">
        <v>5169</v>
      </c>
    </row>
    <row r="909" spans="1:18" x14ac:dyDescent="0.25">
      <c r="A909" s="14" t="s">
        <v>5088</v>
      </c>
      <c r="B909" s="14" t="s">
        <v>5170</v>
      </c>
      <c r="C909">
        <v>795</v>
      </c>
      <c r="D909" t="s">
        <v>2196</v>
      </c>
      <c r="E909" t="s">
        <v>6</v>
      </c>
      <c r="F909" t="s">
        <v>1669</v>
      </c>
      <c r="G909" t="s">
        <v>1669</v>
      </c>
      <c r="H909" t="s">
        <v>1669</v>
      </c>
      <c r="I909" t="s">
        <v>5171</v>
      </c>
      <c r="J909" t="s">
        <v>1205</v>
      </c>
      <c r="K909" t="s">
        <v>1205</v>
      </c>
      <c r="L909" t="s">
        <v>1205</v>
      </c>
      <c r="M909" t="s">
        <v>1184</v>
      </c>
      <c r="N909" t="s">
        <v>5172</v>
      </c>
      <c r="O909" t="s">
        <v>1186</v>
      </c>
      <c r="P909" t="s">
        <v>2683</v>
      </c>
      <c r="Q909" t="s">
        <v>3743</v>
      </c>
      <c r="R909" t="s">
        <v>5173</v>
      </c>
    </row>
    <row r="910" spans="1:18" x14ac:dyDescent="0.25">
      <c r="A910" s="14" t="s">
        <v>5088</v>
      </c>
      <c r="B910" s="14" t="s">
        <v>5174</v>
      </c>
      <c r="C910">
        <v>795</v>
      </c>
      <c r="D910" t="s">
        <v>2207</v>
      </c>
      <c r="E910" t="s">
        <v>2</v>
      </c>
      <c r="F910" t="s">
        <v>2909</v>
      </c>
      <c r="G910" t="s">
        <v>2910</v>
      </c>
      <c r="H910" t="s">
        <v>5175</v>
      </c>
      <c r="I910" t="s">
        <v>5176</v>
      </c>
      <c r="J910" t="s">
        <v>1205</v>
      </c>
      <c r="K910" t="s">
        <v>1205</v>
      </c>
      <c r="L910" t="s">
        <v>1205</v>
      </c>
      <c r="M910" t="s">
        <v>1184</v>
      </c>
      <c r="N910" t="s">
        <v>3742</v>
      </c>
      <c r="O910" t="s">
        <v>1186</v>
      </c>
      <c r="P910" t="s">
        <v>5177</v>
      </c>
      <c r="Q910" t="s">
        <v>3040</v>
      </c>
      <c r="R910" t="s">
        <v>5178</v>
      </c>
    </row>
    <row r="911" spans="1:18" x14ac:dyDescent="0.25">
      <c r="A911" s="14" t="s">
        <v>5088</v>
      </c>
      <c r="B911" s="14" t="s">
        <v>5179</v>
      </c>
      <c r="C911">
        <v>795</v>
      </c>
      <c r="D911" t="s">
        <v>2499</v>
      </c>
      <c r="E911" t="s">
        <v>2</v>
      </c>
      <c r="F911" t="s">
        <v>2597</v>
      </c>
      <c r="G911" t="s">
        <v>1806</v>
      </c>
      <c r="H911" t="s">
        <v>3892</v>
      </c>
      <c r="I911" t="s">
        <v>2578</v>
      </c>
      <c r="J911" t="s">
        <v>1205</v>
      </c>
      <c r="K911" t="s">
        <v>1205</v>
      </c>
      <c r="L911" t="s">
        <v>1205</v>
      </c>
      <c r="M911" t="s">
        <v>1184</v>
      </c>
      <c r="N911" t="s">
        <v>5180</v>
      </c>
      <c r="O911" t="s">
        <v>1186</v>
      </c>
      <c r="P911" t="s">
        <v>3286</v>
      </c>
      <c r="Q911" t="s">
        <v>5181</v>
      </c>
      <c r="R911" t="s">
        <v>5182</v>
      </c>
    </row>
    <row r="912" spans="1:18" x14ac:dyDescent="0.25">
      <c r="A912" s="14" t="s">
        <v>5088</v>
      </c>
      <c r="B912" s="14" t="s">
        <v>5183</v>
      </c>
      <c r="C912">
        <v>795</v>
      </c>
      <c r="D912" t="s">
        <v>1830</v>
      </c>
      <c r="E912" t="s">
        <v>2</v>
      </c>
      <c r="F912" t="s">
        <v>1873</v>
      </c>
      <c r="G912" t="s">
        <v>1701</v>
      </c>
      <c r="H912" t="s">
        <v>1874</v>
      </c>
      <c r="I912" t="s">
        <v>5184</v>
      </c>
      <c r="J912" t="s">
        <v>1205</v>
      </c>
      <c r="K912" t="s">
        <v>1205</v>
      </c>
      <c r="L912" t="s">
        <v>1205</v>
      </c>
      <c r="M912" t="s">
        <v>1184</v>
      </c>
      <c r="N912" t="s">
        <v>2888</v>
      </c>
      <c r="O912" t="s">
        <v>1186</v>
      </c>
      <c r="P912" t="s">
        <v>4142</v>
      </c>
      <c r="Q912" t="s">
        <v>5181</v>
      </c>
      <c r="R912" t="s">
        <v>5185</v>
      </c>
    </row>
    <row r="913" spans="1:18" x14ac:dyDescent="0.25">
      <c r="A913" s="14" t="s">
        <v>5088</v>
      </c>
      <c r="B913" s="14" t="s">
        <v>5186</v>
      </c>
      <c r="C913">
        <v>795</v>
      </c>
      <c r="D913" t="s">
        <v>1838</v>
      </c>
      <c r="E913" t="s">
        <v>2</v>
      </c>
      <c r="F913" t="s">
        <v>1880</v>
      </c>
      <c r="G913" t="s">
        <v>1880</v>
      </c>
      <c r="H913" t="s">
        <v>1881</v>
      </c>
      <c r="I913" t="s">
        <v>5187</v>
      </c>
      <c r="J913" t="s">
        <v>1205</v>
      </c>
      <c r="K913" t="s">
        <v>1205</v>
      </c>
      <c r="L913" t="s">
        <v>1205</v>
      </c>
      <c r="M913" t="s">
        <v>1184</v>
      </c>
      <c r="N913" t="s">
        <v>5188</v>
      </c>
      <c r="O913" t="s">
        <v>1186</v>
      </c>
      <c r="P913" t="s">
        <v>3013</v>
      </c>
      <c r="Q913" t="s">
        <v>5189</v>
      </c>
      <c r="R913" t="s">
        <v>5190</v>
      </c>
    </row>
    <row r="914" spans="1:18" x14ac:dyDescent="0.25">
      <c r="A914" s="14" t="s">
        <v>5088</v>
      </c>
      <c r="B914" s="14" t="s">
        <v>5191</v>
      </c>
      <c r="C914">
        <v>954</v>
      </c>
      <c r="D914" t="s">
        <v>2196</v>
      </c>
      <c r="E914" t="s">
        <v>6</v>
      </c>
      <c r="F914" t="s">
        <v>1661</v>
      </c>
      <c r="G914" t="s">
        <v>1661</v>
      </c>
      <c r="H914" t="s">
        <v>1661</v>
      </c>
      <c r="I914" t="s">
        <v>5192</v>
      </c>
      <c r="J914" t="s">
        <v>1205</v>
      </c>
      <c r="K914" t="s">
        <v>1205</v>
      </c>
      <c r="L914" t="s">
        <v>1205</v>
      </c>
      <c r="M914" t="s">
        <v>1184</v>
      </c>
      <c r="N914" t="s">
        <v>5193</v>
      </c>
      <c r="O914" t="s">
        <v>1186</v>
      </c>
      <c r="P914" t="s">
        <v>1716</v>
      </c>
      <c r="Q914" t="s">
        <v>5194</v>
      </c>
      <c r="R914" t="s">
        <v>4031</v>
      </c>
    </row>
    <row r="915" spans="1:18" x14ac:dyDescent="0.25">
      <c r="A915" s="14" t="s">
        <v>5088</v>
      </c>
      <c r="B915" s="14" t="s">
        <v>5195</v>
      </c>
      <c r="C915">
        <v>954</v>
      </c>
      <c r="D915" t="s">
        <v>2499</v>
      </c>
      <c r="E915" t="s">
        <v>2</v>
      </c>
      <c r="F915" t="s">
        <v>1979</v>
      </c>
      <c r="G915" t="s">
        <v>3942</v>
      </c>
      <c r="H915" t="s">
        <v>3943</v>
      </c>
      <c r="I915" t="s">
        <v>2073</v>
      </c>
      <c r="J915" t="s">
        <v>1205</v>
      </c>
      <c r="K915" t="s">
        <v>1205</v>
      </c>
      <c r="L915" t="s">
        <v>1205</v>
      </c>
      <c r="M915" t="s">
        <v>1184</v>
      </c>
      <c r="N915" t="s">
        <v>1737</v>
      </c>
      <c r="O915" t="s">
        <v>1186</v>
      </c>
      <c r="P915" t="s">
        <v>5196</v>
      </c>
      <c r="Q915" t="s">
        <v>5197</v>
      </c>
      <c r="R915" t="s">
        <v>5198</v>
      </c>
    </row>
    <row r="916" spans="1:18" x14ac:dyDescent="0.25">
      <c r="A916" s="14" t="s">
        <v>5088</v>
      </c>
      <c r="B916" s="14" t="s">
        <v>5199</v>
      </c>
      <c r="C916">
        <v>954</v>
      </c>
      <c r="D916" t="s">
        <v>2207</v>
      </c>
      <c r="E916" t="s">
        <v>2</v>
      </c>
      <c r="F916" t="s">
        <v>2597</v>
      </c>
      <c r="G916" t="s">
        <v>2598</v>
      </c>
      <c r="H916" t="s">
        <v>2925</v>
      </c>
      <c r="I916" t="s">
        <v>5200</v>
      </c>
      <c r="J916" t="s">
        <v>1205</v>
      </c>
      <c r="K916" t="s">
        <v>1205</v>
      </c>
      <c r="L916" t="s">
        <v>1205</v>
      </c>
      <c r="M916" t="s">
        <v>1184</v>
      </c>
      <c r="N916" t="s">
        <v>5201</v>
      </c>
      <c r="O916" t="s">
        <v>1186</v>
      </c>
      <c r="P916" t="s">
        <v>1477</v>
      </c>
      <c r="Q916" t="s">
        <v>3085</v>
      </c>
      <c r="R916" t="s">
        <v>5202</v>
      </c>
    </row>
    <row r="917" spans="1:18" x14ac:dyDescent="0.25">
      <c r="A917" s="14" t="s">
        <v>5088</v>
      </c>
      <c r="B917" s="14" t="s">
        <v>5203</v>
      </c>
      <c r="C917">
        <v>954</v>
      </c>
      <c r="D917" t="s">
        <v>1830</v>
      </c>
      <c r="E917" t="s">
        <v>2</v>
      </c>
      <c r="F917" t="s">
        <v>1889</v>
      </c>
      <c r="G917" t="s">
        <v>1890</v>
      </c>
      <c r="H917" t="s">
        <v>1891</v>
      </c>
      <c r="I917" t="s">
        <v>5071</v>
      </c>
      <c r="J917" t="s">
        <v>1205</v>
      </c>
      <c r="K917" t="s">
        <v>1205</v>
      </c>
      <c r="L917" t="s">
        <v>1205</v>
      </c>
      <c r="M917" t="s">
        <v>1184</v>
      </c>
      <c r="N917" t="s">
        <v>3079</v>
      </c>
      <c r="O917" t="s">
        <v>1186</v>
      </c>
      <c r="P917" t="s">
        <v>2794</v>
      </c>
      <c r="Q917" t="s">
        <v>3085</v>
      </c>
      <c r="R917" t="s">
        <v>5204</v>
      </c>
    </row>
    <row r="918" spans="1:18" x14ac:dyDescent="0.25">
      <c r="A918" s="14" t="s">
        <v>5088</v>
      </c>
      <c r="B918" s="14" t="s">
        <v>5205</v>
      </c>
      <c r="C918">
        <v>954</v>
      </c>
      <c r="D918" t="s">
        <v>1838</v>
      </c>
      <c r="E918" t="s">
        <v>2</v>
      </c>
      <c r="F918" t="s">
        <v>1897</v>
      </c>
      <c r="G918" t="s">
        <v>1897</v>
      </c>
      <c r="H918" t="s">
        <v>1898</v>
      </c>
      <c r="I918" t="s">
        <v>5206</v>
      </c>
      <c r="J918" t="s">
        <v>1205</v>
      </c>
      <c r="K918" t="s">
        <v>1205</v>
      </c>
      <c r="L918" t="s">
        <v>1205</v>
      </c>
      <c r="M918" t="s">
        <v>1184</v>
      </c>
      <c r="N918" t="s">
        <v>1647</v>
      </c>
      <c r="O918" t="s">
        <v>1186</v>
      </c>
      <c r="P918" t="s">
        <v>3742</v>
      </c>
      <c r="Q918" t="s">
        <v>5207</v>
      </c>
      <c r="R918" t="s">
        <v>5208</v>
      </c>
    </row>
    <row r="919" spans="1:18" x14ac:dyDescent="0.25">
      <c r="A919" s="14" t="s">
        <v>5088</v>
      </c>
      <c r="B919" s="14" t="s">
        <v>5209</v>
      </c>
      <c r="C919">
        <v>1033.5</v>
      </c>
      <c r="D919" t="s">
        <v>2196</v>
      </c>
      <c r="E919" t="s">
        <v>6</v>
      </c>
      <c r="F919" t="s">
        <v>1467</v>
      </c>
      <c r="G919" t="s">
        <v>1467</v>
      </c>
      <c r="H919" t="s">
        <v>1467</v>
      </c>
      <c r="I919" t="s">
        <v>5210</v>
      </c>
      <c r="J919" t="s">
        <v>5211</v>
      </c>
      <c r="K919" t="s">
        <v>1205</v>
      </c>
      <c r="L919" t="s">
        <v>1205</v>
      </c>
      <c r="M919" t="s">
        <v>1184</v>
      </c>
      <c r="N919" t="s">
        <v>5212</v>
      </c>
      <c r="O919" t="s">
        <v>1186</v>
      </c>
      <c r="P919" t="s">
        <v>5213</v>
      </c>
      <c r="Q919" t="s">
        <v>3100</v>
      </c>
      <c r="R919" t="s">
        <v>3105</v>
      </c>
    </row>
    <row r="920" spans="1:18" x14ac:dyDescent="0.25">
      <c r="A920" s="14" t="s">
        <v>5088</v>
      </c>
      <c r="B920" s="14" t="s">
        <v>5214</v>
      </c>
      <c r="C920">
        <v>1033.5</v>
      </c>
      <c r="D920" t="s">
        <v>2499</v>
      </c>
      <c r="E920" t="s">
        <v>2</v>
      </c>
      <c r="F920" t="s">
        <v>5215</v>
      </c>
      <c r="G920" t="s">
        <v>2642</v>
      </c>
      <c r="H920" t="s">
        <v>2712</v>
      </c>
      <c r="I920" t="s">
        <v>5216</v>
      </c>
      <c r="J920" t="s">
        <v>1205</v>
      </c>
      <c r="K920" t="s">
        <v>1205</v>
      </c>
      <c r="L920" t="s">
        <v>1205</v>
      </c>
      <c r="M920" t="s">
        <v>1184</v>
      </c>
      <c r="N920" t="s">
        <v>5217</v>
      </c>
      <c r="O920" t="s">
        <v>1186</v>
      </c>
      <c r="P920" t="s">
        <v>3103</v>
      </c>
      <c r="Q920" t="s">
        <v>5218</v>
      </c>
      <c r="R920" t="s">
        <v>3422</v>
      </c>
    </row>
    <row r="921" spans="1:18" x14ac:dyDescent="0.25">
      <c r="A921" s="14" t="s">
        <v>5088</v>
      </c>
      <c r="B921" s="14" t="s">
        <v>5219</v>
      </c>
      <c r="C921">
        <v>1113</v>
      </c>
      <c r="D921" t="s">
        <v>2196</v>
      </c>
      <c r="E921" t="s">
        <v>6</v>
      </c>
      <c r="F921" t="s">
        <v>2421</v>
      </c>
      <c r="G921" t="s">
        <v>2421</v>
      </c>
      <c r="H921" t="s">
        <v>2421</v>
      </c>
      <c r="I921" t="s">
        <v>5220</v>
      </c>
      <c r="J921" t="s">
        <v>5221</v>
      </c>
      <c r="K921" t="s">
        <v>1205</v>
      </c>
      <c r="L921" t="s">
        <v>1205</v>
      </c>
      <c r="M921" t="s">
        <v>1184</v>
      </c>
      <c r="N921" t="s">
        <v>3747</v>
      </c>
      <c r="O921" t="s">
        <v>1186</v>
      </c>
      <c r="P921" t="s">
        <v>5222</v>
      </c>
      <c r="Q921" t="s">
        <v>1500</v>
      </c>
      <c r="R921" t="s">
        <v>5223</v>
      </c>
    </row>
    <row r="922" spans="1:18" x14ac:dyDescent="0.25">
      <c r="A922" s="14" t="s">
        <v>5088</v>
      </c>
      <c r="B922" s="14" t="s">
        <v>5224</v>
      </c>
      <c r="C922">
        <v>1113</v>
      </c>
      <c r="D922" t="s">
        <v>2499</v>
      </c>
      <c r="E922" t="s">
        <v>2</v>
      </c>
      <c r="F922" t="s">
        <v>5225</v>
      </c>
      <c r="G922" t="s">
        <v>2705</v>
      </c>
      <c r="H922" t="s">
        <v>5226</v>
      </c>
      <c r="I922" t="s">
        <v>5227</v>
      </c>
      <c r="J922" t="s">
        <v>1205</v>
      </c>
      <c r="K922" t="s">
        <v>1205</v>
      </c>
      <c r="L922" t="s">
        <v>1205</v>
      </c>
      <c r="M922" t="s">
        <v>1184</v>
      </c>
      <c r="N922" t="s">
        <v>5228</v>
      </c>
      <c r="O922" t="s">
        <v>1186</v>
      </c>
      <c r="P922" t="s">
        <v>1692</v>
      </c>
      <c r="Q922" t="s">
        <v>4448</v>
      </c>
      <c r="R922" t="s">
        <v>5229</v>
      </c>
    </row>
    <row r="923" spans="1:18" x14ac:dyDescent="0.25">
      <c r="A923" s="14" t="s">
        <v>5088</v>
      </c>
      <c r="B923" s="14" t="s">
        <v>5230</v>
      </c>
      <c r="C923">
        <v>1113</v>
      </c>
      <c r="D923" t="s">
        <v>2207</v>
      </c>
      <c r="E923" t="s">
        <v>2</v>
      </c>
      <c r="F923" t="s">
        <v>2431</v>
      </c>
      <c r="G923" t="s">
        <v>2942</v>
      </c>
      <c r="H923" t="s">
        <v>2943</v>
      </c>
      <c r="I923" t="s">
        <v>5231</v>
      </c>
      <c r="J923" t="s">
        <v>1205</v>
      </c>
      <c r="K923" t="s">
        <v>1205</v>
      </c>
      <c r="L923" t="s">
        <v>1205</v>
      </c>
      <c r="M923" t="s">
        <v>1184</v>
      </c>
      <c r="N923" t="s">
        <v>1653</v>
      </c>
      <c r="O923" t="s">
        <v>1186</v>
      </c>
      <c r="P923" t="s">
        <v>5232</v>
      </c>
      <c r="Q923" t="s">
        <v>5233</v>
      </c>
      <c r="R923" t="s">
        <v>5234</v>
      </c>
    </row>
    <row r="924" spans="1:18" x14ac:dyDescent="0.25">
      <c r="A924" s="14" t="s">
        <v>5088</v>
      </c>
      <c r="B924" s="14" t="s">
        <v>5235</v>
      </c>
      <c r="C924">
        <v>1113</v>
      </c>
      <c r="D924" t="s">
        <v>1830</v>
      </c>
      <c r="E924" t="s">
        <v>2</v>
      </c>
      <c r="F924" t="s">
        <v>1905</v>
      </c>
      <c r="G924" t="s">
        <v>1906</v>
      </c>
      <c r="H924" t="s">
        <v>1907</v>
      </c>
      <c r="I924" t="s">
        <v>5236</v>
      </c>
      <c r="J924" t="s">
        <v>1205</v>
      </c>
      <c r="K924" t="s">
        <v>1205</v>
      </c>
      <c r="L924" t="s">
        <v>1205</v>
      </c>
      <c r="M924" t="s">
        <v>1184</v>
      </c>
      <c r="N924" t="s">
        <v>5237</v>
      </c>
      <c r="O924" t="s">
        <v>1186</v>
      </c>
      <c r="P924" t="s">
        <v>5238</v>
      </c>
      <c r="Q924" t="s">
        <v>4448</v>
      </c>
      <c r="R924" t="s">
        <v>5239</v>
      </c>
    </row>
    <row r="925" spans="1:18" x14ac:dyDescent="0.25">
      <c r="A925" s="14" t="s">
        <v>5088</v>
      </c>
      <c r="B925" s="14" t="s">
        <v>5240</v>
      </c>
      <c r="C925">
        <v>1113</v>
      </c>
      <c r="D925" t="s">
        <v>1838</v>
      </c>
      <c r="E925" t="s">
        <v>2</v>
      </c>
      <c r="F925" t="s">
        <v>1913</v>
      </c>
      <c r="G925" t="s">
        <v>1913</v>
      </c>
      <c r="H925" t="s">
        <v>1914</v>
      </c>
      <c r="I925" t="s">
        <v>5241</v>
      </c>
      <c r="J925" t="s">
        <v>1205</v>
      </c>
      <c r="K925" t="s">
        <v>1205</v>
      </c>
      <c r="L925" t="s">
        <v>1205</v>
      </c>
      <c r="M925" t="s">
        <v>1184</v>
      </c>
      <c r="N925" t="s">
        <v>2265</v>
      </c>
      <c r="O925" t="s">
        <v>1186</v>
      </c>
      <c r="P925" t="s">
        <v>2671</v>
      </c>
      <c r="Q925" t="s">
        <v>4235</v>
      </c>
      <c r="R925" t="s">
        <v>5242</v>
      </c>
    </row>
    <row r="926" spans="1:18" x14ac:dyDescent="0.25">
      <c r="A926" s="14" t="s">
        <v>5088</v>
      </c>
      <c r="B926" s="14" t="s">
        <v>5243</v>
      </c>
      <c r="C926">
        <v>1210</v>
      </c>
      <c r="D926" t="s">
        <v>2207</v>
      </c>
      <c r="E926" t="s">
        <v>2</v>
      </c>
      <c r="F926" t="s">
        <v>2954</v>
      </c>
      <c r="G926" t="s">
        <v>1866</v>
      </c>
      <c r="H926" t="s">
        <v>1867</v>
      </c>
      <c r="I926" t="s">
        <v>5241</v>
      </c>
      <c r="J926" t="s">
        <v>1205</v>
      </c>
      <c r="K926" t="s">
        <v>1205</v>
      </c>
      <c r="L926" t="s">
        <v>1205</v>
      </c>
      <c r="M926" t="s">
        <v>1184</v>
      </c>
      <c r="N926" t="s">
        <v>4179</v>
      </c>
      <c r="O926" t="s">
        <v>1186</v>
      </c>
      <c r="P926" t="s">
        <v>2233</v>
      </c>
      <c r="Q926" t="s">
        <v>5244</v>
      </c>
      <c r="R926" t="s">
        <v>5245</v>
      </c>
    </row>
    <row r="927" spans="1:18" x14ac:dyDescent="0.25">
      <c r="A927" s="14" t="s">
        <v>5088</v>
      </c>
      <c r="B927" s="14" t="s">
        <v>5246</v>
      </c>
      <c r="C927">
        <v>1210</v>
      </c>
      <c r="D927" t="s">
        <v>1830</v>
      </c>
      <c r="E927" t="s">
        <v>2</v>
      </c>
      <c r="F927" t="s">
        <v>1922</v>
      </c>
      <c r="G927" t="s">
        <v>1923</v>
      </c>
      <c r="H927" t="s">
        <v>1924</v>
      </c>
      <c r="I927" t="s">
        <v>5247</v>
      </c>
      <c r="J927" t="s">
        <v>1205</v>
      </c>
      <c r="K927" t="s">
        <v>1205</v>
      </c>
      <c r="L927" t="s">
        <v>1205</v>
      </c>
      <c r="M927" t="s">
        <v>1184</v>
      </c>
      <c r="N927" t="s">
        <v>2291</v>
      </c>
      <c r="O927" t="s">
        <v>1186</v>
      </c>
      <c r="P927" t="s">
        <v>5248</v>
      </c>
      <c r="Q927" t="s">
        <v>5244</v>
      </c>
      <c r="R927" t="s">
        <v>5249</v>
      </c>
    </row>
    <row r="928" spans="1:18" x14ac:dyDescent="0.25">
      <c r="A928" s="14" t="s">
        <v>5088</v>
      </c>
      <c r="B928" s="14" t="s">
        <v>5250</v>
      </c>
      <c r="C928">
        <v>1210</v>
      </c>
      <c r="D928" t="s">
        <v>1838</v>
      </c>
      <c r="E928" t="s">
        <v>2</v>
      </c>
      <c r="F928" t="s">
        <v>1931</v>
      </c>
      <c r="G928" t="s">
        <v>1931</v>
      </c>
      <c r="H928" t="s">
        <v>1933</v>
      </c>
      <c r="I928" t="s">
        <v>5251</v>
      </c>
      <c r="J928" t="s">
        <v>1205</v>
      </c>
      <c r="K928" t="s">
        <v>1205</v>
      </c>
      <c r="L928" t="s">
        <v>1205</v>
      </c>
      <c r="M928" t="s">
        <v>1184</v>
      </c>
      <c r="N928" t="s">
        <v>4305</v>
      </c>
      <c r="O928" t="s">
        <v>1186</v>
      </c>
      <c r="P928" t="s">
        <v>3721</v>
      </c>
      <c r="Q928" t="s">
        <v>5252</v>
      </c>
      <c r="R928" t="s">
        <v>5189</v>
      </c>
    </row>
    <row r="929" spans="1:18" x14ac:dyDescent="0.25">
      <c r="A929" s="14" t="s">
        <v>5088</v>
      </c>
      <c r="B929" s="14" t="s">
        <v>5253</v>
      </c>
      <c r="C929">
        <v>1210</v>
      </c>
      <c r="D929" t="s">
        <v>1838</v>
      </c>
      <c r="E929" t="s">
        <v>1204</v>
      </c>
      <c r="F929" t="s">
        <v>1932</v>
      </c>
      <c r="G929" t="s">
        <v>1932</v>
      </c>
      <c r="H929" t="s">
        <v>1933</v>
      </c>
      <c r="I929" t="s">
        <v>5251</v>
      </c>
      <c r="J929" t="s">
        <v>1205</v>
      </c>
      <c r="K929" t="s">
        <v>1205</v>
      </c>
      <c r="L929" t="s">
        <v>1205</v>
      </c>
      <c r="M929" t="s">
        <v>1184</v>
      </c>
      <c r="N929" t="s">
        <v>4305</v>
      </c>
      <c r="O929" t="s">
        <v>1186</v>
      </c>
      <c r="P929" t="s">
        <v>5254</v>
      </c>
      <c r="Q929" t="s">
        <v>5252</v>
      </c>
      <c r="R929" t="s">
        <v>5255</v>
      </c>
    </row>
    <row r="930" spans="1:18" x14ac:dyDescent="0.25">
      <c r="A930" s="14" t="s">
        <v>5088</v>
      </c>
      <c r="B930" s="14" t="s">
        <v>5256</v>
      </c>
      <c r="C930">
        <v>1272</v>
      </c>
      <c r="D930" t="s">
        <v>2997</v>
      </c>
      <c r="E930" t="s">
        <v>6</v>
      </c>
      <c r="F930" t="s">
        <v>2001</v>
      </c>
      <c r="G930" t="s">
        <v>2001</v>
      </c>
      <c r="H930" t="s">
        <v>2001</v>
      </c>
      <c r="I930" t="s">
        <v>5257</v>
      </c>
      <c r="J930" t="s">
        <v>1205</v>
      </c>
      <c r="K930" t="s">
        <v>1205</v>
      </c>
      <c r="L930" t="s">
        <v>1205</v>
      </c>
      <c r="M930" t="s">
        <v>1184</v>
      </c>
      <c r="N930" t="s">
        <v>1783</v>
      </c>
      <c r="O930" t="s">
        <v>1186</v>
      </c>
      <c r="P930" t="s">
        <v>2547</v>
      </c>
      <c r="Q930" t="s">
        <v>1517</v>
      </c>
      <c r="R930" t="s">
        <v>5258</v>
      </c>
    </row>
    <row r="931" spans="1:18" x14ac:dyDescent="0.25">
      <c r="A931" s="14" t="s">
        <v>5088</v>
      </c>
      <c r="B931" s="14" t="s">
        <v>5259</v>
      </c>
      <c r="C931">
        <v>1272</v>
      </c>
      <c r="D931" t="s">
        <v>2207</v>
      </c>
      <c r="E931" t="s">
        <v>2</v>
      </c>
      <c r="F931" t="s">
        <v>1661</v>
      </c>
      <c r="G931" t="s">
        <v>1662</v>
      </c>
      <c r="H931" t="s">
        <v>1663</v>
      </c>
      <c r="I931" t="s">
        <v>5260</v>
      </c>
      <c r="J931" t="s">
        <v>1205</v>
      </c>
      <c r="K931" t="s">
        <v>1205</v>
      </c>
      <c r="L931" t="s">
        <v>1205</v>
      </c>
      <c r="M931" t="s">
        <v>1184</v>
      </c>
      <c r="N931" t="s">
        <v>2304</v>
      </c>
      <c r="O931" t="s">
        <v>1186</v>
      </c>
      <c r="P931" t="s">
        <v>3887</v>
      </c>
      <c r="Q931" t="s">
        <v>3464</v>
      </c>
      <c r="R931" t="s">
        <v>5261</v>
      </c>
    </row>
    <row r="932" spans="1:18" x14ac:dyDescent="0.25">
      <c r="A932" s="14" t="s">
        <v>5088</v>
      </c>
      <c r="B932" s="14" t="s">
        <v>5262</v>
      </c>
      <c r="C932">
        <v>1272</v>
      </c>
      <c r="D932" t="s">
        <v>1830</v>
      </c>
      <c r="E932" t="s">
        <v>2</v>
      </c>
      <c r="F932" t="s">
        <v>1945</v>
      </c>
      <c r="G932" t="s">
        <v>1946</v>
      </c>
      <c r="H932" t="s">
        <v>1947</v>
      </c>
      <c r="I932" t="s">
        <v>5263</v>
      </c>
      <c r="J932" t="s">
        <v>1205</v>
      </c>
      <c r="K932" t="s">
        <v>1205</v>
      </c>
      <c r="L932" t="s">
        <v>1205</v>
      </c>
      <c r="M932" t="s">
        <v>1184</v>
      </c>
      <c r="N932" t="s">
        <v>3867</v>
      </c>
      <c r="O932" t="s">
        <v>1186</v>
      </c>
      <c r="P932" t="s">
        <v>2721</v>
      </c>
      <c r="Q932" t="s">
        <v>3464</v>
      </c>
      <c r="R932" t="s">
        <v>5264</v>
      </c>
    </row>
    <row r="933" spans="1:18" x14ac:dyDescent="0.25">
      <c r="A933" s="14" t="s">
        <v>5088</v>
      </c>
      <c r="B933" s="14" t="s">
        <v>5265</v>
      </c>
      <c r="C933">
        <v>1272</v>
      </c>
      <c r="D933" t="s">
        <v>1838</v>
      </c>
      <c r="E933" t="s">
        <v>2</v>
      </c>
      <c r="F933" t="s">
        <v>1763</v>
      </c>
      <c r="G933" t="s">
        <v>1763</v>
      </c>
      <c r="H933" t="s">
        <v>1959</v>
      </c>
      <c r="I933" t="s">
        <v>5266</v>
      </c>
      <c r="J933" t="s">
        <v>1205</v>
      </c>
      <c r="K933" t="s">
        <v>1205</v>
      </c>
      <c r="L933" t="s">
        <v>1205</v>
      </c>
      <c r="M933" t="s">
        <v>1184</v>
      </c>
      <c r="N933" t="s">
        <v>4533</v>
      </c>
      <c r="O933" t="s">
        <v>1186</v>
      </c>
      <c r="P933" t="s">
        <v>4480</v>
      </c>
      <c r="Q933" t="s">
        <v>4350</v>
      </c>
      <c r="R933" t="s">
        <v>5267</v>
      </c>
    </row>
    <row r="934" spans="1:18" x14ac:dyDescent="0.25">
      <c r="A934" s="14" t="s">
        <v>5088</v>
      </c>
      <c r="B934" s="14" t="s">
        <v>5268</v>
      </c>
      <c r="C934">
        <v>1272</v>
      </c>
      <c r="D934" t="s">
        <v>1838</v>
      </c>
      <c r="E934" t="s">
        <v>1204</v>
      </c>
      <c r="F934" t="s">
        <v>1763</v>
      </c>
      <c r="G934" t="s">
        <v>1764</v>
      </c>
      <c r="H934" t="s">
        <v>1765</v>
      </c>
      <c r="I934" t="s">
        <v>5266</v>
      </c>
      <c r="J934" t="s">
        <v>1205</v>
      </c>
      <c r="K934" t="s">
        <v>1205</v>
      </c>
      <c r="L934" t="s">
        <v>1205</v>
      </c>
      <c r="M934" t="s">
        <v>1184</v>
      </c>
      <c r="N934" t="s">
        <v>4533</v>
      </c>
      <c r="O934" t="s">
        <v>1186</v>
      </c>
      <c r="P934" t="s">
        <v>4480</v>
      </c>
      <c r="Q934" t="s">
        <v>4350</v>
      </c>
      <c r="R934" t="s">
        <v>5269</v>
      </c>
    </row>
    <row r="935" spans="1:18" x14ac:dyDescent="0.25">
      <c r="A935" s="14" t="s">
        <v>5088</v>
      </c>
      <c r="B935" s="14" t="s">
        <v>5270</v>
      </c>
      <c r="C935">
        <v>1333.2</v>
      </c>
      <c r="D935" t="s">
        <v>2207</v>
      </c>
      <c r="E935" t="s">
        <v>2</v>
      </c>
      <c r="F935" t="s">
        <v>3006</v>
      </c>
      <c r="G935" t="s">
        <v>2487</v>
      </c>
      <c r="H935" t="s">
        <v>5271</v>
      </c>
      <c r="I935" t="s">
        <v>2154</v>
      </c>
      <c r="J935" t="s">
        <v>1205</v>
      </c>
      <c r="K935" t="s">
        <v>1205</v>
      </c>
      <c r="L935" t="s">
        <v>1205</v>
      </c>
      <c r="M935" t="s">
        <v>1184</v>
      </c>
      <c r="N935" t="s">
        <v>3383</v>
      </c>
      <c r="O935" t="s">
        <v>1186</v>
      </c>
      <c r="P935" t="s">
        <v>5272</v>
      </c>
      <c r="Q935" t="s">
        <v>5273</v>
      </c>
      <c r="R935" t="s">
        <v>5274</v>
      </c>
    </row>
    <row r="936" spans="1:18" x14ac:dyDescent="0.25">
      <c r="A936" s="14" t="s">
        <v>5088</v>
      </c>
      <c r="B936" s="14" t="s">
        <v>5275</v>
      </c>
      <c r="C936">
        <v>1333.2</v>
      </c>
      <c r="D936" t="s">
        <v>1830</v>
      </c>
      <c r="E936" t="s">
        <v>2</v>
      </c>
      <c r="F936" t="s">
        <v>1964</v>
      </c>
      <c r="G936" t="s">
        <v>1965</v>
      </c>
      <c r="H936" t="s">
        <v>1966</v>
      </c>
      <c r="I936" t="s">
        <v>5276</v>
      </c>
      <c r="J936" t="s">
        <v>1205</v>
      </c>
      <c r="K936" t="s">
        <v>1205</v>
      </c>
      <c r="L936" t="s">
        <v>1205</v>
      </c>
      <c r="M936" t="s">
        <v>1184</v>
      </c>
      <c r="N936" t="s">
        <v>5277</v>
      </c>
      <c r="O936" t="s">
        <v>1186</v>
      </c>
      <c r="P936" t="s">
        <v>5278</v>
      </c>
      <c r="Q936" t="s">
        <v>5273</v>
      </c>
      <c r="R936" t="s">
        <v>5279</v>
      </c>
    </row>
    <row r="937" spans="1:18" x14ac:dyDescent="0.25">
      <c r="A937" s="14" t="s">
        <v>5088</v>
      </c>
      <c r="B937" s="14" t="s">
        <v>5280</v>
      </c>
      <c r="C937">
        <v>1431</v>
      </c>
      <c r="D937" t="s">
        <v>2207</v>
      </c>
      <c r="E937" t="s">
        <v>2</v>
      </c>
      <c r="F937" t="s">
        <v>3021</v>
      </c>
      <c r="G937" t="s">
        <v>1880</v>
      </c>
      <c r="H937" t="s">
        <v>1881</v>
      </c>
      <c r="I937" t="s">
        <v>4651</v>
      </c>
      <c r="J937" t="s">
        <v>1205</v>
      </c>
      <c r="K937" t="s">
        <v>1205</v>
      </c>
      <c r="L937" t="s">
        <v>1205</v>
      </c>
      <c r="M937" t="s">
        <v>1184</v>
      </c>
      <c r="N937" t="s">
        <v>4415</v>
      </c>
      <c r="O937" t="s">
        <v>1186</v>
      </c>
      <c r="P937" t="s">
        <v>4463</v>
      </c>
      <c r="Q937" t="s">
        <v>5281</v>
      </c>
      <c r="R937" t="s">
        <v>5190</v>
      </c>
    </row>
    <row r="938" spans="1:18" x14ac:dyDescent="0.25">
      <c r="A938" s="14" t="s">
        <v>5088</v>
      </c>
      <c r="B938" s="14" t="s">
        <v>5282</v>
      </c>
      <c r="C938">
        <v>1431</v>
      </c>
      <c r="D938" t="s">
        <v>1830</v>
      </c>
      <c r="E938" t="s">
        <v>2</v>
      </c>
      <c r="F938" t="s">
        <v>1972</v>
      </c>
      <c r="G938" t="s">
        <v>1973</v>
      </c>
      <c r="H938" t="s">
        <v>1974</v>
      </c>
      <c r="I938" t="s">
        <v>5283</v>
      </c>
      <c r="J938" t="s">
        <v>1205</v>
      </c>
      <c r="K938" t="s">
        <v>1205</v>
      </c>
      <c r="L938" t="s">
        <v>1205</v>
      </c>
      <c r="M938" t="s">
        <v>1184</v>
      </c>
      <c r="N938" t="s">
        <v>5284</v>
      </c>
      <c r="O938" t="s">
        <v>1186</v>
      </c>
      <c r="P938" t="s">
        <v>2733</v>
      </c>
      <c r="Q938" t="s">
        <v>5281</v>
      </c>
      <c r="R938" t="s">
        <v>5285</v>
      </c>
    </row>
    <row r="939" spans="1:18" x14ac:dyDescent="0.25">
      <c r="A939" s="14" t="s">
        <v>5088</v>
      </c>
      <c r="B939" s="14" t="s">
        <v>5286</v>
      </c>
      <c r="C939">
        <v>1431</v>
      </c>
      <c r="D939" t="s">
        <v>1838</v>
      </c>
      <c r="E939" t="s">
        <v>1204</v>
      </c>
      <c r="F939" t="s">
        <v>1979</v>
      </c>
      <c r="G939" t="s">
        <v>1980</v>
      </c>
      <c r="H939" t="s">
        <v>1981</v>
      </c>
      <c r="I939" t="s">
        <v>5287</v>
      </c>
      <c r="J939" t="s">
        <v>1205</v>
      </c>
      <c r="K939" t="s">
        <v>1205</v>
      </c>
      <c r="L939" t="s">
        <v>1205</v>
      </c>
      <c r="M939" t="s">
        <v>1184</v>
      </c>
      <c r="N939" t="s">
        <v>3597</v>
      </c>
      <c r="O939" t="s">
        <v>1186</v>
      </c>
      <c r="P939" t="s">
        <v>2889</v>
      </c>
      <c r="Q939" t="s">
        <v>4361</v>
      </c>
      <c r="R939" t="s">
        <v>5288</v>
      </c>
    </row>
    <row r="940" spans="1:18" x14ac:dyDescent="0.25">
      <c r="A940" s="14" t="s">
        <v>5088</v>
      </c>
      <c r="B940" s="14" t="s">
        <v>5289</v>
      </c>
      <c r="C940">
        <v>1590</v>
      </c>
      <c r="D940" t="s">
        <v>2997</v>
      </c>
      <c r="E940" t="s">
        <v>6</v>
      </c>
      <c r="F940" t="s">
        <v>1669</v>
      </c>
      <c r="G940" t="s">
        <v>1669</v>
      </c>
      <c r="H940" t="s">
        <v>1669</v>
      </c>
      <c r="I940" t="s">
        <v>5290</v>
      </c>
      <c r="J940" t="s">
        <v>1205</v>
      </c>
      <c r="K940" t="s">
        <v>1205</v>
      </c>
      <c r="L940" t="s">
        <v>1205</v>
      </c>
      <c r="M940" t="s">
        <v>1184</v>
      </c>
      <c r="N940" t="s">
        <v>5291</v>
      </c>
      <c r="O940" t="s">
        <v>1186</v>
      </c>
      <c r="P940" t="s">
        <v>1768</v>
      </c>
      <c r="Q940" t="s">
        <v>5292</v>
      </c>
      <c r="R940" t="s">
        <v>5293</v>
      </c>
    </row>
    <row r="941" spans="1:18" x14ac:dyDescent="0.25">
      <c r="A941" s="14" t="s">
        <v>5088</v>
      </c>
      <c r="B941" s="14" t="s">
        <v>5294</v>
      </c>
      <c r="C941">
        <v>1590</v>
      </c>
      <c r="D941" t="s">
        <v>1625</v>
      </c>
      <c r="E941" t="s">
        <v>2</v>
      </c>
      <c r="F941" t="s">
        <v>2001</v>
      </c>
      <c r="G941" t="s">
        <v>2002</v>
      </c>
      <c r="H941" t="s">
        <v>2003</v>
      </c>
      <c r="I941" t="s">
        <v>5295</v>
      </c>
      <c r="J941" t="s">
        <v>1205</v>
      </c>
      <c r="K941" t="s">
        <v>1205</v>
      </c>
      <c r="L941" t="s">
        <v>1205</v>
      </c>
      <c r="M941" t="s">
        <v>1184</v>
      </c>
      <c r="N941" t="s">
        <v>1806</v>
      </c>
      <c r="O941" t="s">
        <v>1186</v>
      </c>
      <c r="P941" t="s">
        <v>5296</v>
      </c>
      <c r="Q941" t="s">
        <v>4513</v>
      </c>
      <c r="R941" t="s">
        <v>3571</v>
      </c>
    </row>
    <row r="942" spans="1:18" x14ac:dyDescent="0.25">
      <c r="A942" s="14" t="s">
        <v>5088</v>
      </c>
      <c r="B942" s="14" t="s">
        <v>5297</v>
      </c>
      <c r="C942">
        <v>1590</v>
      </c>
      <c r="D942" t="s">
        <v>2207</v>
      </c>
      <c r="E942" t="s">
        <v>2</v>
      </c>
      <c r="F942" t="s">
        <v>2385</v>
      </c>
      <c r="G942" t="s">
        <v>2010</v>
      </c>
      <c r="H942" t="s">
        <v>2011</v>
      </c>
      <c r="I942" t="s">
        <v>4800</v>
      </c>
      <c r="J942" t="s">
        <v>1205</v>
      </c>
      <c r="K942" t="s">
        <v>1205</v>
      </c>
      <c r="L942" t="s">
        <v>1205</v>
      </c>
      <c r="M942" t="s">
        <v>1184</v>
      </c>
      <c r="N942" t="s">
        <v>5298</v>
      </c>
      <c r="O942" t="s">
        <v>1186</v>
      </c>
      <c r="P942" t="s">
        <v>5299</v>
      </c>
      <c r="Q942" t="s">
        <v>1325</v>
      </c>
      <c r="R942" t="s">
        <v>1552</v>
      </c>
    </row>
    <row r="943" spans="1:18" x14ac:dyDescent="0.25">
      <c r="A943" s="14" t="s">
        <v>5088</v>
      </c>
      <c r="B943" s="14" t="s">
        <v>5300</v>
      </c>
      <c r="C943">
        <v>1590</v>
      </c>
      <c r="D943" t="s">
        <v>1635</v>
      </c>
      <c r="E943" t="s">
        <v>2</v>
      </c>
      <c r="F943" t="s">
        <v>2010</v>
      </c>
      <c r="G943" t="s">
        <v>2010</v>
      </c>
      <c r="H943" t="s">
        <v>2011</v>
      </c>
      <c r="I943" t="s">
        <v>4800</v>
      </c>
      <c r="J943" t="s">
        <v>1205</v>
      </c>
      <c r="K943" t="s">
        <v>1205</v>
      </c>
      <c r="L943" t="s">
        <v>1205</v>
      </c>
      <c r="M943" t="s">
        <v>1184</v>
      </c>
      <c r="N943" t="s">
        <v>5298</v>
      </c>
      <c r="O943" t="s">
        <v>1186</v>
      </c>
      <c r="P943" t="s">
        <v>4533</v>
      </c>
      <c r="Q943" t="s">
        <v>4513</v>
      </c>
      <c r="R943" t="s">
        <v>5301</v>
      </c>
    </row>
    <row r="944" spans="1:18" x14ac:dyDescent="0.25">
      <c r="A944" s="14" t="s">
        <v>5088</v>
      </c>
      <c r="B944" s="14" t="s">
        <v>5302</v>
      </c>
      <c r="C944">
        <v>1590</v>
      </c>
      <c r="D944" t="s">
        <v>1830</v>
      </c>
      <c r="E944" t="s">
        <v>2</v>
      </c>
      <c r="F944" t="s">
        <v>1989</v>
      </c>
      <c r="G944" t="s">
        <v>1990</v>
      </c>
      <c r="H944" t="s">
        <v>1991</v>
      </c>
      <c r="I944" t="s">
        <v>5303</v>
      </c>
      <c r="J944" t="s">
        <v>1205</v>
      </c>
      <c r="K944" t="s">
        <v>1205</v>
      </c>
      <c r="L944" t="s">
        <v>1205</v>
      </c>
      <c r="M944" t="s">
        <v>1184</v>
      </c>
      <c r="N944" t="s">
        <v>2491</v>
      </c>
      <c r="O944" t="s">
        <v>1186</v>
      </c>
      <c r="P944" t="s">
        <v>2314</v>
      </c>
      <c r="Q944" t="s">
        <v>4513</v>
      </c>
      <c r="R944" t="s">
        <v>5304</v>
      </c>
    </row>
    <row r="945" spans="1:18" x14ac:dyDescent="0.25">
      <c r="A945" s="14" t="s">
        <v>5088</v>
      </c>
      <c r="B945" s="14" t="s">
        <v>5305</v>
      </c>
      <c r="C945">
        <v>1590</v>
      </c>
      <c r="D945" t="s">
        <v>1838</v>
      </c>
      <c r="E945" t="s">
        <v>1204</v>
      </c>
      <c r="F945" t="s">
        <v>1661</v>
      </c>
      <c r="G945" t="s">
        <v>1724</v>
      </c>
      <c r="H945" t="s">
        <v>1725</v>
      </c>
      <c r="I945" t="s">
        <v>5306</v>
      </c>
      <c r="J945" t="s">
        <v>1205</v>
      </c>
      <c r="K945" t="s">
        <v>1205</v>
      </c>
      <c r="L945" t="s">
        <v>1205</v>
      </c>
      <c r="M945" t="s">
        <v>1184</v>
      </c>
      <c r="N945" t="s">
        <v>1386</v>
      </c>
      <c r="O945" t="s">
        <v>1186</v>
      </c>
      <c r="P945" t="s">
        <v>3498</v>
      </c>
      <c r="Q945" t="s">
        <v>4489</v>
      </c>
      <c r="R945" t="s">
        <v>29</v>
      </c>
    </row>
    <row r="946" spans="1:18" x14ac:dyDescent="0.25">
      <c r="A946" s="14" t="s">
        <v>5088</v>
      </c>
      <c r="B946" s="14" t="s">
        <v>5307</v>
      </c>
      <c r="C946">
        <v>1800</v>
      </c>
      <c r="D946" t="s">
        <v>1625</v>
      </c>
      <c r="E946" t="s">
        <v>2</v>
      </c>
      <c r="F946" t="s">
        <v>2022</v>
      </c>
      <c r="G946" t="s">
        <v>1839</v>
      </c>
      <c r="H946" t="s">
        <v>1840</v>
      </c>
      <c r="I946" t="s">
        <v>5308</v>
      </c>
      <c r="J946" t="s">
        <v>1205</v>
      </c>
      <c r="K946" t="s">
        <v>1205</v>
      </c>
      <c r="L946" t="s">
        <v>1205</v>
      </c>
      <c r="M946" t="s">
        <v>1184</v>
      </c>
      <c r="N946" t="s">
        <v>5309</v>
      </c>
      <c r="O946" t="s">
        <v>1186</v>
      </c>
      <c r="P946" t="s">
        <v>2188</v>
      </c>
      <c r="Q946" t="s">
        <v>5310</v>
      </c>
      <c r="R946" t="s">
        <v>5311</v>
      </c>
    </row>
    <row r="947" spans="1:18" x14ac:dyDescent="0.25">
      <c r="A947" s="14" t="s">
        <v>5088</v>
      </c>
      <c r="B947" s="14" t="s">
        <v>5312</v>
      </c>
      <c r="C947">
        <v>1800</v>
      </c>
      <c r="D947" t="s">
        <v>1635</v>
      </c>
      <c r="E947" t="s">
        <v>2</v>
      </c>
      <c r="F947" t="s">
        <v>2027</v>
      </c>
      <c r="G947" t="s">
        <v>2027</v>
      </c>
      <c r="H947" t="s">
        <v>2028</v>
      </c>
      <c r="I947" t="s">
        <v>5313</v>
      </c>
      <c r="J947" t="s">
        <v>1205</v>
      </c>
      <c r="K947" t="s">
        <v>1205</v>
      </c>
      <c r="L947" t="s">
        <v>1205</v>
      </c>
      <c r="M947" t="s">
        <v>1184</v>
      </c>
      <c r="N947" t="s">
        <v>2362</v>
      </c>
      <c r="O947" t="s">
        <v>1186</v>
      </c>
      <c r="P947" t="s">
        <v>3475</v>
      </c>
      <c r="Q947" t="s">
        <v>5310</v>
      </c>
      <c r="R947" t="s">
        <v>5314</v>
      </c>
    </row>
    <row r="948" spans="1:18" x14ac:dyDescent="0.25">
      <c r="A948" s="14" t="s">
        <v>5088</v>
      </c>
      <c r="B948" s="14" t="s">
        <v>5315</v>
      </c>
      <c r="C948">
        <v>1908</v>
      </c>
      <c r="D948" t="s">
        <v>1625</v>
      </c>
      <c r="E948" t="s">
        <v>2</v>
      </c>
      <c r="F948" t="s">
        <v>1763</v>
      </c>
      <c r="G948" t="s">
        <v>2036</v>
      </c>
      <c r="H948" t="s">
        <v>2037</v>
      </c>
      <c r="I948" t="s">
        <v>5316</v>
      </c>
      <c r="J948" t="s">
        <v>1205</v>
      </c>
      <c r="K948" t="s">
        <v>1205</v>
      </c>
      <c r="L948" t="s">
        <v>1205</v>
      </c>
      <c r="M948" t="s">
        <v>1184</v>
      </c>
      <c r="N948" t="s">
        <v>3979</v>
      </c>
      <c r="O948" t="s">
        <v>1186</v>
      </c>
      <c r="P948" t="s">
        <v>3670</v>
      </c>
      <c r="Q948" t="s">
        <v>5091</v>
      </c>
      <c r="R948" t="s">
        <v>5317</v>
      </c>
    </row>
    <row r="949" spans="1:18" x14ac:dyDescent="0.25">
      <c r="A949" s="14" t="s">
        <v>5088</v>
      </c>
      <c r="B949" s="14" t="s">
        <v>5318</v>
      </c>
      <c r="C949">
        <v>2067</v>
      </c>
      <c r="D949" t="s">
        <v>1625</v>
      </c>
      <c r="E949" t="s">
        <v>2</v>
      </c>
      <c r="F949" t="s">
        <v>1626</v>
      </c>
      <c r="G949" t="s">
        <v>1627</v>
      </c>
      <c r="H949" t="s">
        <v>1628</v>
      </c>
      <c r="I949" t="s">
        <v>5319</v>
      </c>
      <c r="J949" t="s">
        <v>1205</v>
      </c>
      <c r="K949" t="s">
        <v>1205</v>
      </c>
      <c r="L949" t="s">
        <v>1205</v>
      </c>
      <c r="M949" t="s">
        <v>1184</v>
      </c>
      <c r="N949" t="s">
        <v>5320</v>
      </c>
      <c r="O949" t="s">
        <v>1186</v>
      </c>
      <c r="P949" t="s">
        <v>5321</v>
      </c>
      <c r="Q949" t="s">
        <v>5322</v>
      </c>
      <c r="R949" t="s">
        <v>5323</v>
      </c>
    </row>
    <row r="950" spans="1:18" x14ac:dyDescent="0.25">
      <c r="A950" s="14" t="s">
        <v>5088</v>
      </c>
      <c r="B950" s="14" t="s">
        <v>5324</v>
      </c>
      <c r="C950">
        <v>2067</v>
      </c>
      <c r="D950" t="s">
        <v>1635</v>
      </c>
      <c r="E950" t="s">
        <v>2</v>
      </c>
      <c r="F950" t="s">
        <v>1636</v>
      </c>
      <c r="G950" t="s">
        <v>1636</v>
      </c>
      <c r="H950" t="s">
        <v>1637</v>
      </c>
      <c r="I950" t="s">
        <v>5325</v>
      </c>
      <c r="J950" t="s">
        <v>1205</v>
      </c>
      <c r="K950" t="s">
        <v>1205</v>
      </c>
      <c r="L950" t="s">
        <v>1205</v>
      </c>
      <c r="M950" t="s">
        <v>1184</v>
      </c>
      <c r="N950" t="s">
        <v>2346</v>
      </c>
      <c r="O950" t="s">
        <v>1186</v>
      </c>
      <c r="P950" t="s">
        <v>5326</v>
      </c>
      <c r="Q950" t="s">
        <v>5322</v>
      </c>
      <c r="R950" t="s">
        <v>5327</v>
      </c>
    </row>
    <row r="951" spans="1:18" x14ac:dyDescent="0.25">
      <c r="A951" s="14" t="s">
        <v>5088</v>
      </c>
      <c r="B951" s="14" t="s">
        <v>5328</v>
      </c>
      <c r="C951">
        <v>2226</v>
      </c>
      <c r="D951" t="s">
        <v>1625</v>
      </c>
      <c r="E951" t="s">
        <v>2</v>
      </c>
      <c r="F951" t="s">
        <v>1644</v>
      </c>
      <c r="G951" t="s">
        <v>1639</v>
      </c>
      <c r="H951" t="s">
        <v>1645</v>
      </c>
      <c r="I951" t="s">
        <v>5329</v>
      </c>
      <c r="J951" t="s">
        <v>1205</v>
      </c>
      <c r="K951" t="s">
        <v>1205</v>
      </c>
      <c r="L951" t="s">
        <v>1205</v>
      </c>
      <c r="M951" t="s">
        <v>1184</v>
      </c>
      <c r="N951" t="s">
        <v>3432</v>
      </c>
      <c r="O951" t="s">
        <v>1186</v>
      </c>
      <c r="P951" t="s">
        <v>5330</v>
      </c>
      <c r="Q951" t="s">
        <v>5331</v>
      </c>
      <c r="R951" t="s">
        <v>5332</v>
      </c>
    </row>
    <row r="952" spans="1:18" x14ac:dyDescent="0.25">
      <c r="A952" s="14" t="s">
        <v>5088</v>
      </c>
      <c r="B952" s="14" t="s">
        <v>5333</v>
      </c>
      <c r="C952">
        <v>2226</v>
      </c>
      <c r="D952" t="s">
        <v>1635</v>
      </c>
      <c r="E952" t="s">
        <v>1204</v>
      </c>
      <c r="F952" t="s">
        <v>1652</v>
      </c>
      <c r="G952" t="s">
        <v>1653</v>
      </c>
      <c r="H952" t="s">
        <v>1654</v>
      </c>
      <c r="I952" t="s">
        <v>5334</v>
      </c>
      <c r="J952" t="s">
        <v>1205</v>
      </c>
      <c r="K952" t="s">
        <v>1205</v>
      </c>
      <c r="L952" t="s">
        <v>1205</v>
      </c>
      <c r="M952" t="s">
        <v>1184</v>
      </c>
      <c r="N952" t="s">
        <v>4768</v>
      </c>
      <c r="O952" t="s">
        <v>1186</v>
      </c>
      <c r="P952" t="s">
        <v>2362</v>
      </c>
      <c r="Q952" t="s">
        <v>5335</v>
      </c>
      <c r="R952" t="s">
        <v>5189</v>
      </c>
    </row>
  </sheetData>
  <mergeCells count="1">
    <mergeCell ref="A1:R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TurenGonen</vt:lpstr>
      <vt:lpstr>RateKit SI</vt:lpstr>
      <vt:lpstr>RateKit US</vt:lpstr>
      <vt:lpstr>SWRate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2021-04-19T14:38:33Z</dcterms:created>
  <dcterms:modified xsi:type="dcterms:W3CDTF">2021-04-19T21:38:03Z</dcterms:modified>
</cp:coreProperties>
</file>