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codeName="ThisWorkbook"/>
  <mc:AlternateContent xmlns:mc="http://schemas.openxmlformats.org/markup-compatibility/2006">
    <mc:Choice Requires="x15">
      <x15ac:absPath xmlns:x15ac="http://schemas.microsoft.com/office/spreadsheetml/2010/11/ac" url="C:\Users\44779\Documents\Data Analysis\Statistical Proccess Control (SPC)\REHIS Paper Number 2\Control Charts\"/>
    </mc:Choice>
  </mc:AlternateContent>
  <xr:revisionPtr revIDLastSave="0" documentId="13_ncr:1_{DB59369F-1F64-4BE9-838B-6A7D12B57759}" xr6:coauthVersionLast="47" xr6:coauthVersionMax="47" xr10:uidLastSave="{00000000-0000-0000-0000-000000000000}"/>
  <bookViews>
    <workbookView xWindow="-103" yWindow="-103" windowWidth="16663" windowHeight="8743" tabRatio="777" xr2:uid="{00000000-000D-0000-FFFF-FFFF00000000}"/>
  </bookViews>
  <sheets>
    <sheet name="Title &amp; Version Control" sheetId="16" r:id="rId1"/>
    <sheet name="Instructions " sheetId="17" r:id="rId2"/>
    <sheet name="G-Chart" sheetId="20" r:id="rId3"/>
    <sheet name="G-Chart (Validation 1)" sheetId="12" r:id="rId4"/>
    <sheet name="G-Chart (Validation 2)" sheetId="13" r:id="rId5"/>
    <sheet name="References" sheetId="18" r:id="rId6"/>
  </sheets>
  <definedNames>
    <definedName name="_xlnm._FilterDatabase" localSheetId="2" hidden="1">'G-Chart'!$A$2:$C$32</definedName>
    <definedName name="_xlnm._FilterDatabase" localSheetId="3" hidden="1">'G-Chart (Validation 1)'!$A$2:$C$32</definedName>
    <definedName name="_xlnm._FilterDatabase" localSheetId="4" hidden="1">'G-Chart (Validation 2)'!$A$2:$C$32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8" i="20" l="1"/>
  <c r="B35" i="20"/>
  <c r="F32" i="20"/>
  <c r="E32" i="20"/>
  <c r="D32" i="20"/>
  <c r="A32" i="20"/>
  <c r="F31" i="20"/>
  <c r="E31" i="20"/>
  <c r="D31" i="20"/>
  <c r="A31" i="20"/>
  <c r="F30" i="20"/>
  <c r="E30" i="20"/>
  <c r="D30" i="20"/>
  <c r="A30" i="20"/>
  <c r="A3" i="20"/>
  <c r="A4" i="20" s="1"/>
  <c r="A5" i="20" l="1"/>
  <c r="A6" i="20" s="1"/>
  <c r="A7" i="20" s="1"/>
  <c r="A8" i="20" s="1"/>
  <c r="A9" i="20" s="1"/>
  <c r="A10" i="20" s="1"/>
  <c r="A11" i="20" s="1"/>
  <c r="A12" i="20" s="1"/>
  <c r="A13" i="20" s="1"/>
  <c r="A14" i="20" s="1"/>
  <c r="A15" i="20" s="1"/>
  <c r="A16" i="20" s="1"/>
  <c r="A17" i="20" s="1"/>
  <c r="A18" i="20" s="1"/>
  <c r="A19" i="20" s="1"/>
  <c r="A20" i="20" s="1"/>
  <c r="A21" i="20" s="1"/>
  <c r="A22" i="20" s="1"/>
  <c r="A23" i="20" s="1"/>
  <c r="A24" i="20" s="1"/>
  <c r="A25" i="20" s="1"/>
  <c r="A26" i="20" s="1"/>
  <c r="A27" i="20" s="1"/>
  <c r="A29" i="20" s="1"/>
  <c r="B34" i="20" l="1"/>
  <c r="D20" i="20" s="1"/>
  <c r="D26" i="20"/>
  <c r="D6" i="20"/>
  <c r="B37" i="20"/>
  <c r="E4" i="20" s="1"/>
  <c r="D19" i="20"/>
  <c r="D9" i="20"/>
  <c r="D18" i="20"/>
  <c r="D8" i="20" l="1"/>
  <c r="D15" i="20"/>
  <c r="D28" i="20"/>
  <c r="D10" i="20"/>
  <c r="D27" i="20"/>
  <c r="D3" i="20"/>
  <c r="B38" i="20" s="1"/>
  <c r="F4" i="20" s="1"/>
  <c r="D14" i="20"/>
  <c r="D5" i="20"/>
  <c r="D7" i="20"/>
  <c r="D13" i="20"/>
  <c r="D16" i="20"/>
  <c r="D11" i="20"/>
  <c r="D29" i="20"/>
  <c r="D22" i="20"/>
  <c r="D21" i="20"/>
  <c r="D25" i="20"/>
  <c r="D12" i="20"/>
  <c r="D24" i="20"/>
  <c r="D17" i="20"/>
  <c r="D23" i="20"/>
  <c r="D4" i="20"/>
  <c r="E28" i="20"/>
  <c r="E26" i="20"/>
  <c r="E24" i="20"/>
  <c r="E22" i="20"/>
  <c r="E20" i="20"/>
  <c r="E18" i="20"/>
  <c r="E16" i="20"/>
  <c r="E14" i="20"/>
  <c r="E12" i="20"/>
  <c r="E10" i="20"/>
  <c r="E8" i="20"/>
  <c r="E6" i="20"/>
  <c r="E27" i="20"/>
  <c r="E25" i="20"/>
  <c r="E21" i="20"/>
  <c r="E15" i="20"/>
  <c r="E13" i="20"/>
  <c r="E9" i="20"/>
  <c r="E5" i="20"/>
  <c r="E19" i="20"/>
  <c r="E7" i="20"/>
  <c r="E29" i="20"/>
  <c r="E23" i="20"/>
  <c r="E17" i="20"/>
  <c r="E11" i="20"/>
  <c r="E3" i="20"/>
  <c r="B35" i="13"/>
  <c r="F32" i="13"/>
  <c r="E32" i="13"/>
  <c r="D32" i="13"/>
  <c r="A32" i="13"/>
  <c r="F31" i="13"/>
  <c r="E31" i="13"/>
  <c r="D31" i="13"/>
  <c r="A31" i="13"/>
  <c r="F30" i="13"/>
  <c r="E30" i="13"/>
  <c r="D30" i="13"/>
  <c r="A30" i="13"/>
  <c r="A29" i="13"/>
  <c r="A28" i="13"/>
  <c r="A3" i="13"/>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5" i="12"/>
  <c r="E5" i="12"/>
  <c r="F4" i="12"/>
  <c r="F3" i="12"/>
  <c r="E3" i="12"/>
  <c r="B38" i="12"/>
  <c r="F23" i="20" l="1"/>
  <c r="F25" i="20"/>
  <c r="F20" i="20"/>
  <c r="F18" i="20"/>
  <c r="F22" i="20"/>
  <c r="F14" i="20"/>
  <c r="F24" i="20"/>
  <c r="F29" i="20"/>
  <c r="F28" i="20"/>
  <c r="F15" i="20"/>
  <c r="F16" i="20"/>
  <c r="F5" i="20"/>
  <c r="F7" i="20"/>
  <c r="F9" i="20"/>
  <c r="F11" i="20"/>
  <c r="F19" i="20"/>
  <c r="F13" i="20"/>
  <c r="F6" i="20"/>
  <c r="F27" i="20"/>
  <c r="F17" i="20"/>
  <c r="F8" i="20"/>
  <c r="F26" i="20"/>
  <c r="F3" i="20"/>
  <c r="F12" i="20"/>
  <c r="F10" i="20"/>
  <c r="F21" i="20"/>
  <c r="A4" i="13"/>
  <c r="A5" i="13" s="1"/>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E27" i="12"/>
  <c r="E28" i="12"/>
  <c r="E29" i="12"/>
  <c r="E30" i="12"/>
  <c r="E31" i="12"/>
  <c r="E32" i="12"/>
  <c r="D27" i="12"/>
  <c r="D28" i="12"/>
  <c r="D29" i="12"/>
  <c r="D30" i="12"/>
  <c r="D31" i="12"/>
  <c r="D32" i="12"/>
  <c r="B35" i="12"/>
  <c r="B34" i="13" l="1"/>
  <c r="D29" i="13" s="1"/>
  <c r="A32" i="12"/>
  <c r="A31" i="12"/>
  <c r="A30" i="12"/>
  <c r="A29" i="12"/>
  <c r="A28" i="12"/>
  <c r="A27" i="12"/>
  <c r="A3" i="12"/>
  <c r="A4" i="12" s="1"/>
  <c r="A5" i="12" s="1"/>
  <c r="A6" i="12" s="1"/>
  <c r="A7" i="12" s="1"/>
  <c r="A8" i="12" s="1"/>
  <c r="A9" i="12" s="1"/>
  <c r="A10" i="12" s="1"/>
  <c r="A11" i="12" s="1"/>
  <c r="A12" i="12" s="1"/>
  <c r="A13" i="12" s="1"/>
  <c r="A14" i="12" s="1"/>
  <c r="A15" i="12" s="1"/>
  <c r="A16" i="12" s="1"/>
  <c r="A17" i="12" s="1"/>
  <c r="A18" i="12" s="1"/>
  <c r="A19" i="12" s="1"/>
  <c r="A20" i="12" s="1"/>
  <c r="A21" i="12" s="1"/>
  <c r="A22" i="12" s="1"/>
  <c r="A23" i="12" s="1"/>
  <c r="A24" i="12" s="1"/>
  <c r="A25" i="12" s="1"/>
  <c r="A26" i="12" s="1"/>
  <c r="D27" i="13" l="1"/>
  <c r="D28" i="13"/>
  <c r="B37" i="13"/>
  <c r="E29" i="13" s="1"/>
  <c r="D25" i="13"/>
  <c r="D17" i="13"/>
  <c r="D3" i="13"/>
  <c r="B38" i="13" s="1"/>
  <c r="F29" i="13" s="1"/>
  <c r="D24" i="13"/>
  <c r="D22" i="13"/>
  <c r="D20" i="13"/>
  <c r="D18" i="13"/>
  <c r="D16" i="13"/>
  <c r="D14" i="13"/>
  <c r="D12" i="13"/>
  <c r="D10" i="13"/>
  <c r="D8" i="13"/>
  <c r="D6" i="13"/>
  <c r="D4" i="13"/>
  <c r="D19" i="13"/>
  <c r="D9" i="13"/>
  <c r="D26" i="13"/>
  <c r="E3" i="13"/>
  <c r="D23" i="13"/>
  <c r="D13" i="13"/>
  <c r="D7" i="13"/>
  <c r="D21" i="13"/>
  <c r="D15" i="13"/>
  <c r="D11" i="13"/>
  <c r="D5" i="13"/>
  <c r="B34" i="12"/>
  <c r="E4" i="13" l="1"/>
  <c r="F27" i="13"/>
  <c r="F28" i="13"/>
  <c r="E27" i="13"/>
  <c r="E28" i="13"/>
  <c r="F26" i="13"/>
  <c r="F24" i="13"/>
  <c r="F22" i="13"/>
  <c r="F20" i="13"/>
  <c r="F18" i="13"/>
  <c r="F16" i="13"/>
  <c r="F14" i="13"/>
  <c r="F12" i="13"/>
  <c r="F10" i="13"/>
  <c r="F8" i="13"/>
  <c r="F6" i="13"/>
  <c r="F23" i="13"/>
  <c r="F19" i="13"/>
  <c r="F17" i="13"/>
  <c r="F11" i="13"/>
  <c r="F5" i="13"/>
  <c r="F25" i="13"/>
  <c r="F13" i="13"/>
  <c r="F7" i="13"/>
  <c r="F21" i="13"/>
  <c r="F15" i="13"/>
  <c r="F9" i="13"/>
  <c r="F4" i="13"/>
  <c r="F3" i="13"/>
  <c r="E24" i="13"/>
  <c r="E22" i="13"/>
  <c r="E20" i="13"/>
  <c r="E18" i="13"/>
  <c r="E16" i="13"/>
  <c r="E14" i="13"/>
  <c r="E12" i="13"/>
  <c r="E10" i="13"/>
  <c r="E8" i="13"/>
  <c r="E6" i="13"/>
  <c r="E11" i="13"/>
  <c r="E26" i="13"/>
  <c r="E23" i="13"/>
  <c r="E21" i="13"/>
  <c r="E17" i="13"/>
  <c r="E13" i="13"/>
  <c r="E7" i="13"/>
  <c r="E25" i="13"/>
  <c r="E19" i="13"/>
  <c r="E15" i="13"/>
  <c r="E9" i="13"/>
  <c r="E5" i="13"/>
  <c r="B37" i="12"/>
  <c r="D7" i="12"/>
  <c r="D10" i="12"/>
  <c r="D16" i="12"/>
  <c r="D13" i="12"/>
  <c r="D14" i="12"/>
  <c r="D12" i="12"/>
  <c r="D21" i="12"/>
  <c r="D20" i="12"/>
  <c r="D5" i="12"/>
  <c r="D9" i="12"/>
  <c r="D26" i="12"/>
  <c r="D23" i="12"/>
  <c r="D3" i="12"/>
  <c r="D22" i="12"/>
  <c r="D8" i="12"/>
  <c r="D11" i="12"/>
  <c r="D17" i="12"/>
  <c r="D19" i="12"/>
  <c r="D25" i="12"/>
  <c r="D18" i="12"/>
  <c r="D15" i="12"/>
  <c r="D4" i="12"/>
  <c r="D6" i="12"/>
  <c r="D24" i="12"/>
  <c r="E7" i="12" l="1"/>
  <c r="E15" i="12"/>
  <c r="E23" i="12"/>
  <c r="E9" i="12"/>
  <c r="E25" i="12"/>
  <c r="E20" i="12"/>
  <c r="E8" i="12"/>
  <c r="E16" i="12"/>
  <c r="E24" i="12"/>
  <c r="E17" i="12"/>
  <c r="E6" i="12"/>
  <c r="E12" i="12"/>
  <c r="E13" i="12"/>
  <c r="E14" i="12"/>
  <c r="E10" i="12"/>
  <c r="E18" i="12"/>
  <c r="E26" i="12"/>
  <c r="E11" i="12"/>
  <c r="E19" i="12"/>
  <c r="E21" i="12"/>
  <c r="E22" i="12"/>
  <c r="E4" i="12"/>
</calcChain>
</file>

<file path=xl/sharedStrings.xml><?xml version="1.0" encoding="utf-8"?>
<sst xmlns="http://schemas.openxmlformats.org/spreadsheetml/2006/main" count="36" uniqueCount="11">
  <si>
    <t>Data Point</t>
  </si>
  <si>
    <t>LCL (3 Sigma)</t>
  </si>
  <si>
    <t>UCL (3 Sigma)</t>
  </si>
  <si>
    <t>Data Points</t>
  </si>
  <si>
    <t>Centreline</t>
  </si>
  <si>
    <t>UCL (3σ)</t>
  </si>
  <si>
    <t>No. of Events Between (g)</t>
  </si>
  <si>
    <r>
      <t xml:space="preserve"> </t>
    </r>
    <r>
      <rPr>
        <b/>
        <sz val="10"/>
        <color theme="1"/>
        <rFont val="Symbol"/>
        <family val="1"/>
        <charset val="2"/>
      </rPr>
      <t>S</t>
    </r>
    <r>
      <rPr>
        <b/>
        <sz val="10"/>
        <color theme="1"/>
        <rFont val="Arial"/>
        <family val="2"/>
      </rPr>
      <t xml:space="preserve"> of g</t>
    </r>
  </si>
  <si>
    <t>g-Bar</t>
  </si>
  <si>
    <t>None for G-Chart</t>
  </si>
  <si>
    <t>Date of Adverse Event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</si>
</sst>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6" x14ac:knownFonts="1">
    <font>
      <sz val="11"/>
      <color theme="1"/>
      <name val="Calibri"/>
      <family val="2"/>
      <scheme val="minor"/>
    </font>
    <font>
      <b/>
      <u/>
      <sz val="10"/>
      <color theme="1"/>
      <name val="Arial"/>
      <family val="2"/>
    </font>
    <font>
      <sz val="10"/>
      <color theme="1"/>
      <name val="Arial"/>
      <family val="2"/>
    </font>
    <font>
      <b/>
      <sz val="10"/>
      <color theme="1"/>
      <name val="Arial"/>
      <family val="2"/>
    </font>
    <font>
      <b/>
      <sz val="10"/>
      <color theme="1"/>
      <name val="Symbol"/>
      <family val="1"/>
      <charset val="2"/>
    </font>
    <font>
      <b/>
      <sz val="10"/>
      <color theme="0"/>
      <name val="Arial"/>
      <family val="2"/>
    </font>
  </fonts>
  <fills count="4">
    <fill>
      <patternFill patternType="none"/>
    </fill>
    <fill>
      <patternFill patternType="gray125"/>
    </fill>
    <fill>
      <patternFill patternType="solid">
        <fgColor indexed="65"/>
        <bgColor rgb="FF007E39"/>
      </patternFill>
    </fill>
    <fill>
      <patternFill patternType="solid">
        <fgColor rgb="FF007E39"/>
        <bgColor indexed="64"/>
      </patternFill>
    </fill>
  </fills>
  <borders count="4">
    <border>
      <left/>
      <right/>
      <top/>
      <bottom/>
      <diagonal/>
    </border>
    <border>
      <left style="thick">
        <color rgb="FF007E39"/>
      </left>
      <right style="thick">
        <color rgb="FF007E39"/>
      </right>
      <top style="thick">
        <color rgb="FF007E39"/>
      </top>
      <bottom style="thick">
        <color rgb="FF007E39"/>
      </bottom>
      <diagonal/>
    </border>
    <border>
      <left style="thick">
        <color rgb="FF007E39"/>
      </left>
      <right/>
      <top style="thick">
        <color rgb="FF007E39"/>
      </top>
      <bottom style="thick">
        <color rgb="FF007E39"/>
      </bottom>
      <diagonal/>
    </border>
    <border>
      <left/>
      <right style="thick">
        <color rgb="FF007E39"/>
      </right>
      <top style="thick">
        <color rgb="FF007E39"/>
      </top>
      <bottom style="thick">
        <color rgb="FF007E39"/>
      </bottom>
      <diagonal/>
    </border>
  </borders>
  <cellStyleXfs count="1">
    <xf numFmtId="0" fontId="0" fillId="0" borderId="0"/>
  </cellStyleXfs>
  <cellXfs count="24">
    <xf numFmtId="0" fontId="0" fillId="0" borderId="0" xfId="0"/>
    <xf numFmtId="0" fontId="2" fillId="0" borderId="0" xfId="0" applyFont="1" applyAlignment="1" applyProtection="1">
      <alignment horizontal="center"/>
      <protection locked="0"/>
    </xf>
    <xf numFmtId="0" fontId="3" fillId="0" borderId="0" xfId="0" applyFont="1" applyAlignment="1" applyProtection="1">
      <alignment horizontal="center"/>
      <protection locked="0"/>
    </xf>
    <xf numFmtId="0" fontId="2" fillId="0" borderId="0" xfId="0" applyFont="1" applyAlignment="1" applyProtection="1">
      <alignment horizontal="left" vertical="center"/>
      <protection locked="0"/>
    </xf>
    <xf numFmtId="0" fontId="2" fillId="0" borderId="1" xfId="0" applyFont="1" applyBorder="1" applyAlignment="1">
      <alignment horizontal="center"/>
    </xf>
    <xf numFmtId="14" fontId="2" fillId="0" borderId="1" xfId="0" applyNumberFormat="1" applyFont="1" applyBorder="1" applyAlignment="1" applyProtection="1">
      <alignment horizontal="center"/>
      <protection locked="0"/>
    </xf>
    <xf numFmtId="0" fontId="2" fillId="0" borderId="1" xfId="0" applyFont="1" applyBorder="1" applyAlignment="1" applyProtection="1">
      <alignment horizontal="center"/>
      <protection locked="0"/>
    </xf>
    <xf numFmtId="0" fontId="3" fillId="0" borderId="2" xfId="0" applyFont="1" applyBorder="1" applyAlignment="1" applyProtection="1">
      <alignment horizontal="left"/>
      <protection locked="0"/>
    </xf>
    <xf numFmtId="0" fontId="3" fillId="0" borderId="3" xfId="0" applyFont="1" applyBorder="1" applyAlignment="1">
      <alignment horizontal="center"/>
    </xf>
    <xf numFmtId="0" fontId="3" fillId="0" borderId="2" xfId="0" applyFont="1" applyBorder="1" applyAlignment="1" applyProtection="1">
      <alignment horizontal="center"/>
      <protection locked="0"/>
    </xf>
    <xf numFmtId="164" fontId="3" fillId="0" borderId="3" xfId="0" applyNumberFormat="1" applyFont="1" applyBorder="1" applyAlignment="1">
      <alignment horizontal="center"/>
    </xf>
    <xf numFmtId="0" fontId="2" fillId="2" borderId="1" xfId="0" applyFont="1" applyFill="1" applyBorder="1" applyAlignment="1" applyProtection="1">
      <alignment horizontal="center"/>
      <protection locked="0"/>
    </xf>
    <xf numFmtId="1" fontId="3" fillId="0" borderId="3" xfId="0" applyNumberFormat="1" applyFont="1" applyBorder="1" applyAlignment="1">
      <alignment horizontal="center"/>
    </xf>
    <xf numFmtId="165" fontId="3" fillId="0" borderId="3" xfId="0" applyNumberFormat="1" applyFont="1" applyBorder="1" applyAlignment="1">
      <alignment horizontal="center"/>
    </xf>
    <xf numFmtId="0" fontId="2" fillId="0" borderId="0" xfId="0" applyFont="1" applyProtection="1">
      <protection locked="0"/>
    </xf>
    <xf numFmtId="0" fontId="1" fillId="0" borderId="0" xfId="0" applyFont="1" applyProtection="1">
      <protection locked="0"/>
    </xf>
    <xf numFmtId="165" fontId="2" fillId="0" borderId="1" xfId="0" applyNumberFormat="1" applyFont="1" applyBorder="1" applyProtection="1">
      <protection locked="0"/>
    </xf>
    <xf numFmtId="166" fontId="2" fillId="0" borderId="1" xfId="0" applyNumberFormat="1" applyFont="1" applyBorder="1" applyProtection="1">
      <protection locked="0"/>
    </xf>
    <xf numFmtId="0" fontId="1" fillId="0" borderId="0" xfId="0" applyFont="1" applyAlignment="1">
      <alignment horizontal="justify" vertical="top" wrapText="1"/>
    </xf>
    <xf numFmtId="0" fontId="0" fillId="0" borderId="0" xfId="0" applyAlignment="1">
      <alignment horizontal="justify" vertical="top"/>
    </xf>
    <xf numFmtId="0" fontId="5" fillId="3" borderId="1" xfId="0" applyFont="1" applyFill="1" applyBorder="1" applyAlignment="1" applyProtection="1">
      <alignment horizontal="center"/>
      <protection locked="0"/>
    </xf>
    <xf numFmtId="0" fontId="5" fillId="3" borderId="1" xfId="0" applyFont="1" applyFill="1" applyBorder="1" applyProtection="1">
      <protection locked="0"/>
    </xf>
    <xf numFmtId="165" fontId="5" fillId="3" borderId="1" xfId="0" applyNumberFormat="1" applyFont="1" applyFill="1" applyBorder="1" applyProtection="1">
      <protection locked="0"/>
    </xf>
    <xf numFmtId="164" fontId="2" fillId="0" borderId="1" xfId="0" applyNumberFormat="1" applyFont="1" applyBorder="1" applyProtection="1">
      <protection locked="0"/>
    </xf>
  </cellXfs>
  <cellStyles count="1">
    <cellStyle name="Normal" xfId="0" builtinId="0"/>
  </cellStyles>
  <dxfs count="0"/>
  <tableStyles count="0" defaultTableStyle="TableStyleMedium2" defaultPivotStyle="PivotStyleLight16"/>
  <colors>
    <mruColors>
      <color rgb="FF007E3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a:solidFill>
                  <a:sysClr val="windowText" lastClr="000000"/>
                </a:solidFill>
                <a:latin typeface="Arial" panose="020B0604020202020204" pitchFamily="34" charset="0"/>
                <a:cs typeface="Arial" panose="020B0604020202020204" pitchFamily="34" charset="0"/>
              </a:rPr>
              <a:t>Number</a:t>
            </a:r>
            <a:r>
              <a:rPr lang="en-GB" sz="1200" baseline="0">
                <a:solidFill>
                  <a:sysClr val="windowText" lastClr="000000"/>
                </a:solidFill>
                <a:latin typeface="Arial" panose="020B0604020202020204" pitchFamily="34" charset="0"/>
                <a:cs typeface="Arial" panose="020B0604020202020204" pitchFamily="34" charset="0"/>
              </a:rPr>
              <a:t> of ICU Admissions Between Infections G-Chart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'G-Chart'!$C$2</c:f>
              <c:strCache>
                <c:ptCount val="1"/>
                <c:pt idx="0">
                  <c:v>No. of Events Between (g)</c:v>
                </c:pt>
              </c:strCache>
            </c:strRef>
          </c:tx>
          <c:spPr>
            <a:ln w="15875" cap="sq">
              <a:solidFill>
                <a:schemeClr val="bg1">
                  <a:lumMod val="50000"/>
                </a:schemeClr>
              </a:solidFill>
              <a:prstDash val="dash"/>
              <a:round/>
            </a:ln>
            <a:effectLst/>
          </c:spPr>
          <c:marker>
            <c:symbol val="circle"/>
            <c:size val="6"/>
            <c:spPr>
              <a:solidFill>
                <a:schemeClr val="bg1">
                  <a:lumMod val="50000"/>
                </a:schemeClr>
              </a:solidFill>
              <a:ln w="9525">
                <a:solidFill>
                  <a:schemeClr val="bg1">
                    <a:lumMod val="50000"/>
                  </a:schemeClr>
                </a:solidFill>
              </a:ln>
              <a:effectLst/>
            </c:spPr>
          </c:marker>
          <c:cat>
            <c:numRef>
              <c:extLst>
                <c:ext xmlns:c15="http://schemas.microsoft.com/office/drawing/2012/chart" uri="{02D57815-91ED-43cb-92C2-25804820EDAC}">
                  <c15:fullRef>
                    <c15:sqref>'G-Chart'!$B$3:$B$32</c15:sqref>
                  </c15:fullRef>
                </c:ext>
              </c:extLst>
              <c:f>'G-Chart'!$B$3:$B$29</c:f>
              <c:numCache>
                <c:formatCode>m/d/yyyy</c:formatCode>
                <c:ptCount val="27"/>
                <c:pt idx="0">
                  <c:v>43833</c:v>
                </c:pt>
                <c:pt idx="1">
                  <c:v>43852</c:v>
                </c:pt>
                <c:pt idx="2">
                  <c:v>43868</c:v>
                </c:pt>
                <c:pt idx="3">
                  <c:v>43876</c:v>
                </c:pt>
                <c:pt idx="4">
                  <c:v>43881</c:v>
                </c:pt>
                <c:pt idx="5">
                  <c:v>43896</c:v>
                </c:pt>
                <c:pt idx="6">
                  <c:v>43911</c:v>
                </c:pt>
                <c:pt idx="7">
                  <c:v>43918</c:v>
                </c:pt>
                <c:pt idx="8">
                  <c:v>43922</c:v>
                </c:pt>
                <c:pt idx="9">
                  <c:v>43949</c:v>
                </c:pt>
                <c:pt idx="10">
                  <c:v>43963</c:v>
                </c:pt>
                <c:pt idx="11">
                  <c:v>43986</c:v>
                </c:pt>
                <c:pt idx="12">
                  <c:v>43988</c:v>
                </c:pt>
                <c:pt idx="13">
                  <c:v>44011</c:v>
                </c:pt>
                <c:pt idx="14">
                  <c:v>44045</c:v>
                </c:pt>
                <c:pt idx="15">
                  <c:v>44077</c:v>
                </c:pt>
                <c:pt idx="16">
                  <c:v>44115</c:v>
                </c:pt>
                <c:pt idx="17">
                  <c:v>44123</c:v>
                </c:pt>
                <c:pt idx="18">
                  <c:v>44145</c:v>
                </c:pt>
                <c:pt idx="19">
                  <c:v>44147</c:v>
                </c:pt>
                <c:pt idx="20">
                  <c:v>44154</c:v>
                </c:pt>
                <c:pt idx="21">
                  <c:v>44191</c:v>
                </c:pt>
                <c:pt idx="22">
                  <c:v>44210</c:v>
                </c:pt>
                <c:pt idx="23">
                  <c:v>44248</c:v>
                </c:pt>
                <c:pt idx="24">
                  <c:v>44280</c:v>
                </c:pt>
                <c:pt idx="25">
                  <c:v>44332</c:v>
                </c:pt>
                <c:pt idx="26">
                  <c:v>44363</c:v>
                </c:pt>
              </c:numCache>
            </c:numRef>
          </c:cat>
          <c:val>
            <c:numRef>
              <c:extLst>
                <c:ext xmlns:c15="http://schemas.microsoft.com/office/drawing/2012/chart" uri="{02D57815-91ED-43cb-92C2-25804820EDAC}">
                  <c15:fullRef>
                    <c15:sqref>'G-Chart'!$C$3:$C$32</c15:sqref>
                  </c15:fullRef>
                </c:ext>
              </c:extLst>
              <c:f>'G-Chart'!$C$3:$C$29</c:f>
              <c:numCache>
                <c:formatCode>General</c:formatCode>
                <c:ptCount val="27"/>
                <c:pt idx="0">
                  <c:v>11</c:v>
                </c:pt>
                <c:pt idx="1">
                  <c:v>23</c:v>
                </c:pt>
                <c:pt idx="2">
                  <c:v>12</c:v>
                </c:pt>
                <c:pt idx="3">
                  <c:v>7</c:v>
                </c:pt>
                <c:pt idx="4">
                  <c:v>4</c:v>
                </c:pt>
                <c:pt idx="5">
                  <c:v>10</c:v>
                </c:pt>
                <c:pt idx="6">
                  <c:v>18</c:v>
                </c:pt>
                <c:pt idx="7">
                  <c:v>5</c:v>
                </c:pt>
                <c:pt idx="8">
                  <c:v>2</c:v>
                </c:pt>
                <c:pt idx="9">
                  <c:v>9</c:v>
                </c:pt>
                <c:pt idx="10">
                  <c:v>8</c:v>
                </c:pt>
                <c:pt idx="11">
                  <c:v>19</c:v>
                </c:pt>
                <c:pt idx="12">
                  <c:v>3</c:v>
                </c:pt>
                <c:pt idx="13">
                  <c:v>12</c:v>
                </c:pt>
                <c:pt idx="14">
                  <c:v>14</c:v>
                </c:pt>
                <c:pt idx="15">
                  <c:v>8</c:v>
                </c:pt>
                <c:pt idx="16">
                  <c:v>22</c:v>
                </c:pt>
                <c:pt idx="17">
                  <c:v>6</c:v>
                </c:pt>
                <c:pt idx="18">
                  <c:v>17</c:v>
                </c:pt>
                <c:pt idx="19">
                  <c:v>3</c:v>
                </c:pt>
                <c:pt idx="20">
                  <c:v>7</c:v>
                </c:pt>
                <c:pt idx="21">
                  <c:v>23</c:v>
                </c:pt>
                <c:pt idx="22">
                  <c:v>14</c:v>
                </c:pt>
                <c:pt idx="23">
                  <c:v>26</c:v>
                </c:pt>
                <c:pt idx="24">
                  <c:v>30</c:v>
                </c:pt>
                <c:pt idx="25">
                  <c:v>64</c:v>
                </c:pt>
                <c:pt idx="26">
                  <c:v>28</c:v>
                </c:pt>
              </c:numCache>
            </c:numRef>
          </c:val>
          <c:smooth val="0"/>
          <c:extLst>
            <c:ext xmlns:c16="http://schemas.microsoft.com/office/drawing/2014/chart" uri="{C3380CC4-5D6E-409C-BE32-E72D297353CC}">
              <c16:uniqueId val="{00000000-134C-452A-B323-564E42526A00}"/>
            </c:ext>
          </c:extLst>
        </c:ser>
        <c:ser>
          <c:idx val="1"/>
          <c:order val="1"/>
          <c:tx>
            <c:strRef>
              <c:f>'G-Chart'!$E$2</c:f>
              <c:strCache>
                <c:ptCount val="1"/>
                <c:pt idx="0">
                  <c:v>Centreline</c:v>
                </c:pt>
              </c:strCache>
            </c:strRef>
          </c:tx>
          <c:spPr>
            <a:ln w="15875" cap="sq">
              <a:solidFill>
                <a:schemeClr val="tx1"/>
              </a:solidFill>
              <a:round/>
            </a:ln>
            <a:effectLst/>
          </c:spPr>
          <c:marker>
            <c:symbol val="none"/>
          </c:marker>
          <c:cat>
            <c:numRef>
              <c:extLst>
                <c:ext xmlns:c15="http://schemas.microsoft.com/office/drawing/2012/chart" uri="{02D57815-91ED-43cb-92C2-25804820EDAC}">
                  <c15:fullRef>
                    <c15:sqref>'G-Chart'!$B$3:$B$32</c15:sqref>
                  </c15:fullRef>
                </c:ext>
              </c:extLst>
              <c:f>'G-Chart'!$B$3:$B$29</c:f>
              <c:numCache>
                <c:formatCode>m/d/yyyy</c:formatCode>
                <c:ptCount val="27"/>
                <c:pt idx="0">
                  <c:v>43833</c:v>
                </c:pt>
                <c:pt idx="1">
                  <c:v>43852</c:v>
                </c:pt>
                <c:pt idx="2">
                  <c:v>43868</c:v>
                </c:pt>
                <c:pt idx="3">
                  <c:v>43876</c:v>
                </c:pt>
                <c:pt idx="4">
                  <c:v>43881</c:v>
                </c:pt>
                <c:pt idx="5">
                  <c:v>43896</c:v>
                </c:pt>
                <c:pt idx="6">
                  <c:v>43911</c:v>
                </c:pt>
                <c:pt idx="7">
                  <c:v>43918</c:v>
                </c:pt>
                <c:pt idx="8">
                  <c:v>43922</c:v>
                </c:pt>
                <c:pt idx="9">
                  <c:v>43949</c:v>
                </c:pt>
                <c:pt idx="10">
                  <c:v>43963</c:v>
                </c:pt>
                <c:pt idx="11">
                  <c:v>43986</c:v>
                </c:pt>
                <c:pt idx="12">
                  <c:v>43988</c:v>
                </c:pt>
                <c:pt idx="13">
                  <c:v>44011</c:v>
                </c:pt>
                <c:pt idx="14">
                  <c:v>44045</c:v>
                </c:pt>
                <c:pt idx="15">
                  <c:v>44077</c:v>
                </c:pt>
                <c:pt idx="16">
                  <c:v>44115</c:v>
                </c:pt>
                <c:pt idx="17">
                  <c:v>44123</c:v>
                </c:pt>
                <c:pt idx="18">
                  <c:v>44145</c:v>
                </c:pt>
                <c:pt idx="19">
                  <c:v>44147</c:v>
                </c:pt>
                <c:pt idx="20">
                  <c:v>44154</c:v>
                </c:pt>
                <c:pt idx="21">
                  <c:v>44191</c:v>
                </c:pt>
                <c:pt idx="22">
                  <c:v>44210</c:v>
                </c:pt>
                <c:pt idx="23">
                  <c:v>44248</c:v>
                </c:pt>
                <c:pt idx="24">
                  <c:v>44280</c:v>
                </c:pt>
                <c:pt idx="25">
                  <c:v>44332</c:v>
                </c:pt>
                <c:pt idx="26">
                  <c:v>44363</c:v>
                </c:pt>
              </c:numCache>
            </c:numRef>
          </c:cat>
          <c:val>
            <c:numRef>
              <c:extLst>
                <c:ext xmlns:c15="http://schemas.microsoft.com/office/drawing/2012/chart" uri="{02D57815-91ED-43cb-92C2-25804820EDAC}">
                  <c15:fullRef>
                    <c15:sqref>'G-Chart'!$E$3:$E$32</c15:sqref>
                  </c15:fullRef>
                </c:ext>
              </c:extLst>
              <c:f>'G-Chart'!$E$3:$E$29</c:f>
              <c:numCache>
                <c:formatCode>0.0</c:formatCode>
                <c:ptCount val="27"/>
                <c:pt idx="0">
                  <c:v>10.395</c:v>
                </c:pt>
                <c:pt idx="1">
                  <c:v>10.395</c:v>
                </c:pt>
                <c:pt idx="2">
                  <c:v>10.395</c:v>
                </c:pt>
                <c:pt idx="3">
                  <c:v>10.395</c:v>
                </c:pt>
                <c:pt idx="4">
                  <c:v>10.395</c:v>
                </c:pt>
                <c:pt idx="5">
                  <c:v>10.395</c:v>
                </c:pt>
                <c:pt idx="6">
                  <c:v>10.395</c:v>
                </c:pt>
                <c:pt idx="7">
                  <c:v>10.395</c:v>
                </c:pt>
                <c:pt idx="8">
                  <c:v>10.395</c:v>
                </c:pt>
                <c:pt idx="9">
                  <c:v>10.395</c:v>
                </c:pt>
                <c:pt idx="10">
                  <c:v>10.395</c:v>
                </c:pt>
                <c:pt idx="11">
                  <c:v>10.395</c:v>
                </c:pt>
                <c:pt idx="12">
                  <c:v>10.395</c:v>
                </c:pt>
                <c:pt idx="13">
                  <c:v>10.395</c:v>
                </c:pt>
                <c:pt idx="14">
                  <c:v>10.395</c:v>
                </c:pt>
                <c:pt idx="15">
                  <c:v>10.395</c:v>
                </c:pt>
                <c:pt idx="16">
                  <c:v>10.395</c:v>
                </c:pt>
                <c:pt idx="17">
                  <c:v>10.395</c:v>
                </c:pt>
                <c:pt idx="18">
                  <c:v>10.395</c:v>
                </c:pt>
                <c:pt idx="19">
                  <c:v>10.395</c:v>
                </c:pt>
                <c:pt idx="20">
                  <c:v>10.395</c:v>
                </c:pt>
                <c:pt idx="21">
                  <c:v>10.395</c:v>
                </c:pt>
                <c:pt idx="22">
                  <c:v>10.395</c:v>
                </c:pt>
                <c:pt idx="23">
                  <c:v>10.395</c:v>
                </c:pt>
                <c:pt idx="24">
                  <c:v>10.395</c:v>
                </c:pt>
                <c:pt idx="25">
                  <c:v>10.395</c:v>
                </c:pt>
                <c:pt idx="26">
                  <c:v>10.395</c:v>
                </c:pt>
              </c:numCache>
            </c:numRef>
          </c:val>
          <c:smooth val="0"/>
          <c:extLst>
            <c:ext xmlns:c16="http://schemas.microsoft.com/office/drawing/2014/chart" uri="{C3380CC4-5D6E-409C-BE32-E72D297353CC}">
              <c16:uniqueId val="{00000001-134C-452A-B323-564E42526A00}"/>
            </c:ext>
          </c:extLst>
        </c:ser>
        <c:ser>
          <c:idx val="2"/>
          <c:order val="2"/>
          <c:tx>
            <c:strRef>
              <c:f>'G-Chart'!$F$2</c:f>
              <c:strCache>
                <c:ptCount val="1"/>
                <c:pt idx="0">
                  <c:v>UCL (3σ)</c:v>
                </c:pt>
              </c:strCache>
            </c:strRef>
          </c:tx>
          <c:spPr>
            <a:ln w="15875" cap="sq">
              <a:solidFill>
                <a:srgbClr val="007E39"/>
              </a:solidFill>
              <a:prstDash val="dash"/>
              <a:round/>
            </a:ln>
            <a:effectLst/>
          </c:spPr>
          <c:marker>
            <c:symbol val="none"/>
          </c:marker>
          <c:cat>
            <c:numRef>
              <c:extLst>
                <c:ext xmlns:c15="http://schemas.microsoft.com/office/drawing/2012/chart" uri="{02D57815-91ED-43cb-92C2-25804820EDAC}">
                  <c15:fullRef>
                    <c15:sqref>'G-Chart'!$B$3:$B$32</c15:sqref>
                  </c15:fullRef>
                </c:ext>
              </c:extLst>
              <c:f>'G-Chart'!$B$3:$B$29</c:f>
              <c:numCache>
                <c:formatCode>m/d/yyyy</c:formatCode>
                <c:ptCount val="27"/>
                <c:pt idx="0">
                  <c:v>43833</c:v>
                </c:pt>
                <c:pt idx="1">
                  <c:v>43852</c:v>
                </c:pt>
                <c:pt idx="2">
                  <c:v>43868</c:v>
                </c:pt>
                <c:pt idx="3">
                  <c:v>43876</c:v>
                </c:pt>
                <c:pt idx="4">
                  <c:v>43881</c:v>
                </c:pt>
                <c:pt idx="5">
                  <c:v>43896</c:v>
                </c:pt>
                <c:pt idx="6">
                  <c:v>43911</c:v>
                </c:pt>
                <c:pt idx="7">
                  <c:v>43918</c:v>
                </c:pt>
                <c:pt idx="8">
                  <c:v>43922</c:v>
                </c:pt>
                <c:pt idx="9">
                  <c:v>43949</c:v>
                </c:pt>
                <c:pt idx="10">
                  <c:v>43963</c:v>
                </c:pt>
                <c:pt idx="11">
                  <c:v>43986</c:v>
                </c:pt>
                <c:pt idx="12">
                  <c:v>43988</c:v>
                </c:pt>
                <c:pt idx="13">
                  <c:v>44011</c:v>
                </c:pt>
                <c:pt idx="14">
                  <c:v>44045</c:v>
                </c:pt>
                <c:pt idx="15">
                  <c:v>44077</c:v>
                </c:pt>
                <c:pt idx="16">
                  <c:v>44115</c:v>
                </c:pt>
                <c:pt idx="17">
                  <c:v>44123</c:v>
                </c:pt>
                <c:pt idx="18">
                  <c:v>44145</c:v>
                </c:pt>
                <c:pt idx="19">
                  <c:v>44147</c:v>
                </c:pt>
                <c:pt idx="20">
                  <c:v>44154</c:v>
                </c:pt>
                <c:pt idx="21">
                  <c:v>44191</c:v>
                </c:pt>
                <c:pt idx="22">
                  <c:v>44210</c:v>
                </c:pt>
                <c:pt idx="23">
                  <c:v>44248</c:v>
                </c:pt>
                <c:pt idx="24">
                  <c:v>44280</c:v>
                </c:pt>
                <c:pt idx="25">
                  <c:v>44332</c:v>
                </c:pt>
                <c:pt idx="26">
                  <c:v>44363</c:v>
                </c:pt>
              </c:numCache>
            </c:numRef>
          </c:cat>
          <c:val>
            <c:numRef>
              <c:extLst>
                <c:ext xmlns:c15="http://schemas.microsoft.com/office/drawing/2012/chart" uri="{02D57815-91ED-43cb-92C2-25804820EDAC}">
                  <c15:fullRef>
                    <c15:sqref>'G-Chart'!$F$3:$F$32</c15:sqref>
                  </c15:fullRef>
                </c:ext>
              </c:extLst>
              <c:f>'G-Chart'!$F$3:$F$29</c:f>
              <c:numCache>
                <c:formatCode>0.0</c:formatCode>
                <c:ptCount val="27"/>
                <c:pt idx="0">
                  <c:v>61.475800154489008</c:v>
                </c:pt>
                <c:pt idx="1">
                  <c:v>61.475800154489008</c:v>
                </c:pt>
                <c:pt idx="2">
                  <c:v>61.475800154489008</c:v>
                </c:pt>
                <c:pt idx="3">
                  <c:v>61.475800154489008</c:v>
                </c:pt>
                <c:pt idx="4">
                  <c:v>61.475800154489008</c:v>
                </c:pt>
                <c:pt idx="5">
                  <c:v>61.475800154489008</c:v>
                </c:pt>
                <c:pt idx="6">
                  <c:v>61.475800154489008</c:v>
                </c:pt>
                <c:pt idx="7">
                  <c:v>61.475800154489008</c:v>
                </c:pt>
                <c:pt idx="8">
                  <c:v>61.475800154489008</c:v>
                </c:pt>
                <c:pt idx="9">
                  <c:v>61.475800154489008</c:v>
                </c:pt>
                <c:pt idx="10">
                  <c:v>61.475800154489008</c:v>
                </c:pt>
                <c:pt idx="11">
                  <c:v>61.475800154489008</c:v>
                </c:pt>
                <c:pt idx="12">
                  <c:v>61.475800154489008</c:v>
                </c:pt>
                <c:pt idx="13">
                  <c:v>61.475800154489008</c:v>
                </c:pt>
                <c:pt idx="14">
                  <c:v>61.475800154489008</c:v>
                </c:pt>
                <c:pt idx="15">
                  <c:v>61.475800154489008</c:v>
                </c:pt>
                <c:pt idx="16">
                  <c:v>61.475800154489008</c:v>
                </c:pt>
                <c:pt idx="17">
                  <c:v>61.475800154489008</c:v>
                </c:pt>
                <c:pt idx="18">
                  <c:v>61.475800154489008</c:v>
                </c:pt>
                <c:pt idx="19">
                  <c:v>61.475800154489008</c:v>
                </c:pt>
                <c:pt idx="20">
                  <c:v>61.475800154489008</c:v>
                </c:pt>
                <c:pt idx="21">
                  <c:v>61.475800154489008</c:v>
                </c:pt>
                <c:pt idx="22">
                  <c:v>61.475800154489008</c:v>
                </c:pt>
                <c:pt idx="23">
                  <c:v>61.475800154489008</c:v>
                </c:pt>
                <c:pt idx="24">
                  <c:v>61.475800154489008</c:v>
                </c:pt>
                <c:pt idx="25">
                  <c:v>61.475800154489008</c:v>
                </c:pt>
                <c:pt idx="26">
                  <c:v>61.475800154489008</c:v>
                </c:pt>
              </c:numCache>
            </c:numRef>
          </c:val>
          <c:smooth val="0"/>
          <c:extLst>
            <c:ext xmlns:c16="http://schemas.microsoft.com/office/drawing/2014/chart" uri="{C3380CC4-5D6E-409C-BE32-E72D297353CC}">
              <c16:uniqueId val="{00000002-134C-452A-B323-564E42526A00}"/>
            </c:ext>
          </c:extLst>
        </c:ser>
        <c:dLbls>
          <c:showLegendKey val="0"/>
          <c:showVal val="0"/>
          <c:showCatName val="0"/>
          <c:showSerName val="0"/>
          <c:showPercent val="0"/>
          <c:showBubbleSize val="0"/>
        </c:dLbls>
        <c:marker val="1"/>
        <c:smooth val="0"/>
        <c:axId val="1974376543"/>
        <c:axId val="1974372223"/>
      </c:lineChart>
      <c:catAx>
        <c:axId val="1974376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800">
                    <a:solidFill>
                      <a:sysClr val="windowText" lastClr="000000"/>
                    </a:solidFill>
                    <a:latin typeface="Arial" panose="020B0604020202020204" pitchFamily="34" charset="0"/>
                    <a:cs typeface="Arial" panose="020B0604020202020204" pitchFamily="34" charset="0"/>
                  </a:rPr>
                  <a:t>Date</a:t>
                </a:r>
                <a:r>
                  <a:rPr lang="en-GB" sz="800" baseline="0">
                    <a:solidFill>
                      <a:sysClr val="windowText" lastClr="000000"/>
                    </a:solidFill>
                    <a:latin typeface="Arial" panose="020B0604020202020204" pitchFamily="34" charset="0"/>
                    <a:cs typeface="Arial" panose="020B0604020202020204" pitchFamily="34" charset="0"/>
                  </a:rPr>
                  <a:t> of Infection</a:t>
                </a:r>
                <a:endParaRPr lang="en-GB" sz="800">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12700" cap="flat" cmpd="sng" algn="ctr">
            <a:solidFill>
              <a:schemeClr val="tx1"/>
            </a:solidFill>
            <a:round/>
          </a:ln>
          <a:effectLst/>
        </c:spPr>
        <c:txPr>
          <a:bodyPr rot="-5400000" spcFirstLastPara="1" vertOverflow="ellipsis"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974372223"/>
        <c:crosses val="autoZero"/>
        <c:auto val="0"/>
        <c:lblAlgn val="ctr"/>
        <c:lblOffset val="100"/>
        <c:noMultiLvlLbl val="0"/>
      </c:catAx>
      <c:valAx>
        <c:axId val="1974372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800">
                    <a:solidFill>
                      <a:sysClr val="windowText" lastClr="000000"/>
                    </a:solidFill>
                    <a:latin typeface="Arial" panose="020B0604020202020204" pitchFamily="34" charset="0"/>
                    <a:cs typeface="Arial" panose="020B0604020202020204" pitchFamily="34" charset="0"/>
                  </a:rPr>
                  <a:t>Number</a:t>
                </a:r>
                <a:r>
                  <a:rPr lang="en-GB" sz="800" baseline="0">
                    <a:solidFill>
                      <a:sysClr val="windowText" lastClr="000000"/>
                    </a:solidFill>
                    <a:latin typeface="Arial" panose="020B0604020202020204" pitchFamily="34" charset="0"/>
                    <a:cs typeface="Arial" panose="020B0604020202020204" pitchFamily="34" charset="0"/>
                  </a:rPr>
                  <a:t> of Admissions</a:t>
                </a:r>
                <a:endParaRPr lang="en-GB" sz="800">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a:solidFill>
              <a:schemeClr val="tx1"/>
            </a:solid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974376543"/>
        <c:crosses val="autoZero"/>
        <c:crossBetween val="midCat"/>
      </c:valAx>
      <c:spPr>
        <a:noFill/>
        <a:ln>
          <a:solidFill>
            <a:sysClr val="windowText" lastClr="000000"/>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alpha val="91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a:solidFill>
                  <a:sysClr val="windowText" lastClr="000000"/>
                </a:solidFill>
                <a:latin typeface="Arial" panose="020B0604020202020204" pitchFamily="34" charset="0"/>
                <a:cs typeface="Arial" panose="020B0604020202020204" pitchFamily="34" charset="0"/>
              </a:rPr>
              <a:t>G-Chart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8144593259811388E-2"/>
          <c:y val="0.12115544167198143"/>
          <c:w val="0.88506090474695198"/>
          <c:h val="0.54752002212451811"/>
        </c:manualLayout>
      </c:layout>
      <c:lineChart>
        <c:grouping val="standard"/>
        <c:varyColors val="0"/>
        <c:ser>
          <c:idx val="0"/>
          <c:order val="0"/>
          <c:tx>
            <c:strRef>
              <c:f>'G-Chart (Validation 1)'!$C$2</c:f>
              <c:strCache>
                <c:ptCount val="1"/>
                <c:pt idx="0">
                  <c:v>No. of Events Between (g)</c:v>
                </c:pt>
              </c:strCache>
            </c:strRef>
          </c:tx>
          <c:spPr>
            <a:ln w="15875" cap="sq">
              <a:solidFill>
                <a:schemeClr val="bg1">
                  <a:lumMod val="50000"/>
                </a:schemeClr>
              </a:solidFill>
              <a:prstDash val="dash"/>
              <a:round/>
            </a:ln>
            <a:effectLst/>
          </c:spPr>
          <c:marker>
            <c:symbol val="circle"/>
            <c:size val="6"/>
            <c:spPr>
              <a:solidFill>
                <a:schemeClr val="bg1">
                  <a:lumMod val="50000"/>
                </a:schemeClr>
              </a:solidFill>
              <a:ln w="9525">
                <a:solidFill>
                  <a:schemeClr val="bg1">
                    <a:lumMod val="50000"/>
                  </a:schemeClr>
                </a:solidFill>
              </a:ln>
              <a:effectLst/>
            </c:spPr>
          </c:marker>
          <c:cat>
            <c:numRef>
              <c:f>'G-Chart (Validation 1)'!$B$3:$B$32</c:f>
              <c:numCache>
                <c:formatCode>m/d/yyyy</c:formatCode>
                <c:ptCount val="30"/>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pt idx="15">
                  <c:v>43191</c:v>
                </c:pt>
                <c:pt idx="16">
                  <c:v>43221</c:v>
                </c:pt>
                <c:pt idx="17">
                  <c:v>43252</c:v>
                </c:pt>
                <c:pt idx="18">
                  <c:v>43282</c:v>
                </c:pt>
                <c:pt idx="19">
                  <c:v>43313</c:v>
                </c:pt>
                <c:pt idx="20">
                  <c:v>43344</c:v>
                </c:pt>
                <c:pt idx="21">
                  <c:v>43374</c:v>
                </c:pt>
                <c:pt idx="22">
                  <c:v>43405</c:v>
                </c:pt>
                <c:pt idx="23">
                  <c:v>43435</c:v>
                </c:pt>
              </c:numCache>
            </c:numRef>
          </c:cat>
          <c:val>
            <c:numRef>
              <c:f>'G-Chart (Validation 1)'!$C$3:$C$32</c:f>
              <c:numCache>
                <c:formatCode>General</c:formatCode>
                <c:ptCount val="30"/>
                <c:pt idx="0">
                  <c:v>15</c:v>
                </c:pt>
                <c:pt idx="1">
                  <c:v>10</c:v>
                </c:pt>
                <c:pt idx="2">
                  <c:v>12</c:v>
                </c:pt>
                <c:pt idx="3">
                  <c:v>7</c:v>
                </c:pt>
                <c:pt idx="4">
                  <c:v>9</c:v>
                </c:pt>
                <c:pt idx="5">
                  <c:v>15</c:v>
                </c:pt>
                <c:pt idx="6">
                  <c:v>4</c:v>
                </c:pt>
                <c:pt idx="7">
                  <c:v>11</c:v>
                </c:pt>
                <c:pt idx="8">
                  <c:v>14</c:v>
                </c:pt>
                <c:pt idx="9">
                  <c:v>5</c:v>
                </c:pt>
                <c:pt idx="10">
                  <c:v>8</c:v>
                </c:pt>
                <c:pt idx="11">
                  <c:v>12</c:v>
                </c:pt>
                <c:pt idx="12">
                  <c:v>8</c:v>
                </c:pt>
                <c:pt idx="13">
                  <c:v>9</c:v>
                </c:pt>
                <c:pt idx="14">
                  <c:v>17</c:v>
                </c:pt>
                <c:pt idx="15">
                  <c:v>8</c:v>
                </c:pt>
                <c:pt idx="16">
                  <c:v>10</c:v>
                </c:pt>
                <c:pt idx="17">
                  <c:v>6</c:v>
                </c:pt>
                <c:pt idx="18">
                  <c:v>15</c:v>
                </c:pt>
                <c:pt idx="19">
                  <c:v>12</c:v>
                </c:pt>
                <c:pt idx="20">
                  <c:v>6</c:v>
                </c:pt>
                <c:pt idx="21">
                  <c:v>7</c:v>
                </c:pt>
                <c:pt idx="22">
                  <c:v>20</c:v>
                </c:pt>
                <c:pt idx="23">
                  <c:v>13</c:v>
                </c:pt>
              </c:numCache>
            </c:numRef>
          </c:val>
          <c:smooth val="0"/>
          <c:extLst>
            <c:ext xmlns:c16="http://schemas.microsoft.com/office/drawing/2014/chart" uri="{C3380CC4-5D6E-409C-BE32-E72D297353CC}">
              <c16:uniqueId val="{00000000-3D14-4815-90D2-0AE8C934D536}"/>
            </c:ext>
          </c:extLst>
        </c:ser>
        <c:ser>
          <c:idx val="1"/>
          <c:order val="1"/>
          <c:tx>
            <c:strRef>
              <c:f>'G-Chart (Validation 1)'!$E$2</c:f>
              <c:strCache>
                <c:ptCount val="1"/>
                <c:pt idx="0">
                  <c:v>Centreline</c:v>
                </c:pt>
              </c:strCache>
            </c:strRef>
          </c:tx>
          <c:spPr>
            <a:ln w="15875" cap="sq">
              <a:solidFill>
                <a:schemeClr val="tx1"/>
              </a:solidFill>
              <a:round/>
            </a:ln>
            <a:effectLst/>
          </c:spPr>
          <c:marker>
            <c:symbol val="none"/>
          </c:marker>
          <c:cat>
            <c:numRef>
              <c:f>'G-Chart (Validation 1)'!$B$3:$B$32</c:f>
              <c:numCache>
                <c:formatCode>m/d/yyyy</c:formatCode>
                <c:ptCount val="30"/>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pt idx="15">
                  <c:v>43191</c:v>
                </c:pt>
                <c:pt idx="16">
                  <c:v>43221</c:v>
                </c:pt>
                <c:pt idx="17">
                  <c:v>43252</c:v>
                </c:pt>
                <c:pt idx="18">
                  <c:v>43282</c:v>
                </c:pt>
                <c:pt idx="19">
                  <c:v>43313</c:v>
                </c:pt>
                <c:pt idx="20">
                  <c:v>43344</c:v>
                </c:pt>
                <c:pt idx="21">
                  <c:v>43374</c:v>
                </c:pt>
                <c:pt idx="22">
                  <c:v>43405</c:v>
                </c:pt>
                <c:pt idx="23">
                  <c:v>43435</c:v>
                </c:pt>
              </c:numCache>
            </c:numRef>
          </c:cat>
          <c:val>
            <c:numRef>
              <c:f>'G-Chart (Validation 1)'!$E$3:$E$32</c:f>
              <c:numCache>
                <c:formatCode>0.000</c:formatCode>
                <c:ptCount val="30"/>
                <c:pt idx="0">
                  <c:v>7.3053749999999988</c:v>
                </c:pt>
                <c:pt idx="1">
                  <c:v>7.3053749999999988</c:v>
                </c:pt>
                <c:pt idx="2">
                  <c:v>7.3053749999999988</c:v>
                </c:pt>
                <c:pt idx="3">
                  <c:v>7.3053749999999988</c:v>
                </c:pt>
                <c:pt idx="4">
                  <c:v>7.3053749999999988</c:v>
                </c:pt>
                <c:pt idx="5">
                  <c:v>7.3053749999999988</c:v>
                </c:pt>
                <c:pt idx="6">
                  <c:v>7.3053749999999988</c:v>
                </c:pt>
                <c:pt idx="7">
                  <c:v>7.3053749999999988</c:v>
                </c:pt>
                <c:pt idx="8">
                  <c:v>7.3053749999999988</c:v>
                </c:pt>
                <c:pt idx="9">
                  <c:v>7.3053749999999988</c:v>
                </c:pt>
                <c:pt idx="10">
                  <c:v>7.3053749999999988</c:v>
                </c:pt>
                <c:pt idx="11">
                  <c:v>7.3053749999999988</c:v>
                </c:pt>
                <c:pt idx="12">
                  <c:v>7.3053749999999988</c:v>
                </c:pt>
                <c:pt idx="13">
                  <c:v>7.3053749999999988</c:v>
                </c:pt>
                <c:pt idx="14">
                  <c:v>7.3053749999999988</c:v>
                </c:pt>
                <c:pt idx="15">
                  <c:v>7.3053749999999988</c:v>
                </c:pt>
                <c:pt idx="16">
                  <c:v>7.3053749999999988</c:v>
                </c:pt>
                <c:pt idx="17">
                  <c:v>7.3053749999999988</c:v>
                </c:pt>
                <c:pt idx="18">
                  <c:v>7.3053749999999988</c:v>
                </c:pt>
                <c:pt idx="19">
                  <c:v>7.3053749999999988</c:v>
                </c:pt>
                <c:pt idx="20">
                  <c:v>7.3053749999999988</c:v>
                </c:pt>
                <c:pt idx="21">
                  <c:v>7.3053749999999988</c:v>
                </c:pt>
                <c:pt idx="22">
                  <c:v>7.3053749999999988</c:v>
                </c:pt>
                <c:pt idx="23">
                  <c:v>7.3053749999999988</c:v>
                </c:pt>
                <c:pt idx="24">
                  <c:v>0</c:v>
                </c:pt>
                <c:pt idx="25">
                  <c:v>0</c:v>
                </c:pt>
                <c:pt idx="26">
                  <c:v>0</c:v>
                </c:pt>
                <c:pt idx="27">
                  <c:v>0</c:v>
                </c:pt>
                <c:pt idx="28">
                  <c:v>0</c:v>
                </c:pt>
                <c:pt idx="29">
                  <c:v>0</c:v>
                </c:pt>
              </c:numCache>
            </c:numRef>
          </c:val>
          <c:smooth val="0"/>
          <c:extLst>
            <c:ext xmlns:c16="http://schemas.microsoft.com/office/drawing/2014/chart" uri="{C3380CC4-5D6E-409C-BE32-E72D297353CC}">
              <c16:uniqueId val="{00000001-3D14-4815-90D2-0AE8C934D536}"/>
            </c:ext>
          </c:extLst>
        </c:ser>
        <c:ser>
          <c:idx val="2"/>
          <c:order val="2"/>
          <c:tx>
            <c:strRef>
              <c:f>'G-Chart (Validation 1)'!$F$2</c:f>
              <c:strCache>
                <c:ptCount val="1"/>
                <c:pt idx="0">
                  <c:v>UCL (3σ)</c:v>
                </c:pt>
              </c:strCache>
            </c:strRef>
          </c:tx>
          <c:spPr>
            <a:ln w="15875" cap="sq">
              <a:solidFill>
                <a:srgbClr val="007E39"/>
              </a:solidFill>
              <a:prstDash val="dash"/>
              <a:round/>
            </a:ln>
            <a:effectLst/>
          </c:spPr>
          <c:marker>
            <c:symbol val="none"/>
          </c:marker>
          <c:cat>
            <c:numRef>
              <c:f>'G-Chart (Validation 1)'!$B$3:$B$32</c:f>
              <c:numCache>
                <c:formatCode>m/d/yyyy</c:formatCode>
                <c:ptCount val="30"/>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pt idx="15">
                  <c:v>43191</c:v>
                </c:pt>
                <c:pt idx="16">
                  <c:v>43221</c:v>
                </c:pt>
                <c:pt idx="17">
                  <c:v>43252</c:v>
                </c:pt>
                <c:pt idx="18">
                  <c:v>43282</c:v>
                </c:pt>
                <c:pt idx="19">
                  <c:v>43313</c:v>
                </c:pt>
                <c:pt idx="20">
                  <c:v>43344</c:v>
                </c:pt>
                <c:pt idx="21">
                  <c:v>43374</c:v>
                </c:pt>
                <c:pt idx="22">
                  <c:v>43405</c:v>
                </c:pt>
                <c:pt idx="23">
                  <c:v>43435</c:v>
                </c:pt>
              </c:numCache>
            </c:numRef>
          </c:cat>
          <c:val>
            <c:numRef>
              <c:f>'G-Chart (Validation 1)'!$F$3:$F$32</c:f>
              <c:numCache>
                <c:formatCode>0.000</c:formatCode>
                <c:ptCount val="30"/>
                <c:pt idx="0">
                  <c:v>43.632686974296952</c:v>
                </c:pt>
                <c:pt idx="1">
                  <c:v>43.632686974296952</c:v>
                </c:pt>
                <c:pt idx="2">
                  <c:v>43.632686974296952</c:v>
                </c:pt>
                <c:pt idx="3">
                  <c:v>43.632686974296952</c:v>
                </c:pt>
                <c:pt idx="4">
                  <c:v>43.632686974296952</c:v>
                </c:pt>
                <c:pt idx="5">
                  <c:v>43.632686974296952</c:v>
                </c:pt>
                <c:pt idx="6">
                  <c:v>43.632686974296952</c:v>
                </c:pt>
                <c:pt idx="7">
                  <c:v>43.632686974296952</c:v>
                </c:pt>
                <c:pt idx="8">
                  <c:v>43.632686974296952</c:v>
                </c:pt>
                <c:pt idx="9">
                  <c:v>43.632686974296952</c:v>
                </c:pt>
                <c:pt idx="10">
                  <c:v>43.632686974296952</c:v>
                </c:pt>
                <c:pt idx="11">
                  <c:v>43.632686974296952</c:v>
                </c:pt>
                <c:pt idx="12">
                  <c:v>43.632686974296952</c:v>
                </c:pt>
                <c:pt idx="13">
                  <c:v>43.632686974296952</c:v>
                </c:pt>
                <c:pt idx="14">
                  <c:v>43.632686974296952</c:v>
                </c:pt>
                <c:pt idx="15">
                  <c:v>43.632686974296952</c:v>
                </c:pt>
                <c:pt idx="16">
                  <c:v>43.632686974296952</c:v>
                </c:pt>
                <c:pt idx="17">
                  <c:v>43.632686974296952</c:v>
                </c:pt>
                <c:pt idx="18">
                  <c:v>43.632686974296952</c:v>
                </c:pt>
                <c:pt idx="19">
                  <c:v>43.632686974296952</c:v>
                </c:pt>
                <c:pt idx="20">
                  <c:v>43.632686974296952</c:v>
                </c:pt>
                <c:pt idx="21">
                  <c:v>43.632686974296952</c:v>
                </c:pt>
                <c:pt idx="22">
                  <c:v>43.632686974296952</c:v>
                </c:pt>
                <c:pt idx="23">
                  <c:v>43.632686974296952</c:v>
                </c:pt>
                <c:pt idx="24">
                  <c:v>0</c:v>
                </c:pt>
                <c:pt idx="25">
                  <c:v>0</c:v>
                </c:pt>
                <c:pt idx="26">
                  <c:v>0</c:v>
                </c:pt>
                <c:pt idx="27">
                  <c:v>0</c:v>
                </c:pt>
                <c:pt idx="28">
                  <c:v>0</c:v>
                </c:pt>
                <c:pt idx="29">
                  <c:v>0</c:v>
                </c:pt>
              </c:numCache>
            </c:numRef>
          </c:val>
          <c:smooth val="0"/>
          <c:extLst>
            <c:ext xmlns:c16="http://schemas.microsoft.com/office/drawing/2014/chart" uri="{C3380CC4-5D6E-409C-BE32-E72D297353CC}">
              <c16:uniqueId val="{00000002-3D14-4815-90D2-0AE8C934D536}"/>
            </c:ext>
          </c:extLst>
        </c:ser>
        <c:dLbls>
          <c:showLegendKey val="0"/>
          <c:showVal val="0"/>
          <c:showCatName val="0"/>
          <c:showSerName val="0"/>
          <c:showPercent val="0"/>
          <c:showBubbleSize val="0"/>
        </c:dLbls>
        <c:marker val="1"/>
        <c:smooth val="0"/>
        <c:axId val="1974376543"/>
        <c:axId val="1974372223"/>
      </c:lineChart>
      <c:dateAx>
        <c:axId val="1974376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800">
                    <a:solidFill>
                      <a:sysClr val="windowText" lastClr="000000"/>
                    </a:solidFill>
                    <a:latin typeface="Arial" panose="020B0604020202020204" pitchFamily="34" charset="0"/>
                    <a:cs typeface="Arial" panose="020B0604020202020204" pitchFamily="34" charset="0"/>
                  </a:rPr>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12700" cap="flat" cmpd="sng" algn="ctr">
            <a:solidFill>
              <a:schemeClr val="tx1"/>
            </a:solidFill>
            <a:round/>
          </a:ln>
          <a:effectLst/>
        </c:spPr>
        <c:txPr>
          <a:bodyPr rot="-5400000" spcFirstLastPara="1" vertOverflow="ellipsis"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974372223"/>
        <c:crosses val="autoZero"/>
        <c:auto val="1"/>
        <c:lblOffset val="100"/>
        <c:baseTimeUnit val="months"/>
      </c:dateAx>
      <c:valAx>
        <c:axId val="1974372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800">
                    <a:solidFill>
                      <a:sysClr val="windowText" lastClr="000000"/>
                    </a:solidFill>
                    <a:latin typeface="Arial" panose="020B0604020202020204" pitchFamily="34" charset="0"/>
                    <a:cs typeface="Arial" panose="020B0604020202020204" pitchFamily="34" charset="0"/>
                  </a:rPr>
                  <a:t>No.</a:t>
                </a:r>
                <a:r>
                  <a:rPr lang="en-GB" sz="800" baseline="0">
                    <a:solidFill>
                      <a:sysClr val="windowText" lastClr="000000"/>
                    </a:solidFill>
                    <a:latin typeface="Arial" panose="020B0604020202020204" pitchFamily="34" charset="0"/>
                    <a:cs typeface="Arial" panose="020B0604020202020204" pitchFamily="34" charset="0"/>
                  </a:rPr>
                  <a:t> of Admissions Between Infection</a:t>
                </a:r>
                <a:endParaRPr lang="en-GB" sz="800">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a:solidFill>
              <a:schemeClr val="tx1"/>
            </a:solid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974376543"/>
        <c:crosses val="autoZero"/>
        <c:crossBetween val="midCat"/>
      </c:valAx>
      <c:spPr>
        <a:noFill/>
        <a:ln w="12700">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alpha val="91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a:solidFill>
                  <a:sysClr val="windowText" lastClr="000000"/>
                </a:solidFill>
                <a:latin typeface="Arial" panose="020B0604020202020204" pitchFamily="34" charset="0"/>
                <a:cs typeface="Arial" panose="020B0604020202020204" pitchFamily="34" charset="0"/>
              </a:rPr>
              <a:t>Number</a:t>
            </a:r>
            <a:r>
              <a:rPr lang="en-GB" sz="1200" baseline="0">
                <a:solidFill>
                  <a:sysClr val="windowText" lastClr="000000"/>
                </a:solidFill>
                <a:latin typeface="Arial" panose="020B0604020202020204" pitchFamily="34" charset="0"/>
                <a:cs typeface="Arial" panose="020B0604020202020204" pitchFamily="34" charset="0"/>
              </a:rPr>
              <a:t> of ICU Admissions Between Infections G-Chart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'G-Chart (Validation 2)'!$C$2</c:f>
              <c:strCache>
                <c:ptCount val="1"/>
                <c:pt idx="0">
                  <c:v>No. of Events Between (g)</c:v>
                </c:pt>
              </c:strCache>
            </c:strRef>
          </c:tx>
          <c:spPr>
            <a:ln w="15875" cap="sq">
              <a:solidFill>
                <a:schemeClr val="bg1">
                  <a:lumMod val="50000"/>
                </a:schemeClr>
              </a:solidFill>
              <a:prstDash val="dash"/>
              <a:round/>
            </a:ln>
            <a:effectLst/>
          </c:spPr>
          <c:marker>
            <c:symbol val="circle"/>
            <c:size val="6"/>
            <c:spPr>
              <a:solidFill>
                <a:schemeClr val="bg1">
                  <a:lumMod val="50000"/>
                </a:schemeClr>
              </a:solidFill>
              <a:ln w="9525">
                <a:solidFill>
                  <a:schemeClr val="bg1">
                    <a:lumMod val="50000"/>
                  </a:schemeClr>
                </a:solidFill>
              </a:ln>
              <a:effectLst/>
            </c:spPr>
          </c:marker>
          <c:cat>
            <c:numRef>
              <c:extLst>
                <c:ext xmlns:c15="http://schemas.microsoft.com/office/drawing/2012/chart" uri="{02D57815-91ED-43cb-92C2-25804820EDAC}">
                  <c15:fullRef>
                    <c15:sqref>'G-Chart (Validation 2)'!$B$3:$B$32</c15:sqref>
                  </c15:fullRef>
                </c:ext>
              </c:extLst>
              <c:f>'G-Chart (Validation 2)'!$B$3:$B$29</c:f>
              <c:numCache>
                <c:formatCode>m/d/yyyy</c:formatCode>
                <c:ptCount val="27"/>
                <c:pt idx="0">
                  <c:v>43833</c:v>
                </c:pt>
                <c:pt idx="1">
                  <c:v>43852</c:v>
                </c:pt>
                <c:pt idx="2">
                  <c:v>43868</c:v>
                </c:pt>
                <c:pt idx="3">
                  <c:v>43876</c:v>
                </c:pt>
                <c:pt idx="4">
                  <c:v>43881</c:v>
                </c:pt>
                <c:pt idx="5">
                  <c:v>43896</c:v>
                </c:pt>
                <c:pt idx="6">
                  <c:v>43911</c:v>
                </c:pt>
                <c:pt idx="7">
                  <c:v>43918</c:v>
                </c:pt>
                <c:pt idx="8">
                  <c:v>43922</c:v>
                </c:pt>
                <c:pt idx="9">
                  <c:v>43949</c:v>
                </c:pt>
                <c:pt idx="10">
                  <c:v>43963</c:v>
                </c:pt>
                <c:pt idx="11">
                  <c:v>43986</c:v>
                </c:pt>
                <c:pt idx="12">
                  <c:v>43988</c:v>
                </c:pt>
                <c:pt idx="13">
                  <c:v>44011</c:v>
                </c:pt>
                <c:pt idx="14">
                  <c:v>44045</c:v>
                </c:pt>
                <c:pt idx="15">
                  <c:v>44077</c:v>
                </c:pt>
                <c:pt idx="16">
                  <c:v>44115</c:v>
                </c:pt>
                <c:pt idx="17">
                  <c:v>44123</c:v>
                </c:pt>
                <c:pt idx="18">
                  <c:v>44145</c:v>
                </c:pt>
                <c:pt idx="19">
                  <c:v>44147</c:v>
                </c:pt>
                <c:pt idx="20">
                  <c:v>44154</c:v>
                </c:pt>
                <c:pt idx="21">
                  <c:v>44191</c:v>
                </c:pt>
                <c:pt idx="22">
                  <c:v>44210</c:v>
                </c:pt>
                <c:pt idx="23">
                  <c:v>44248</c:v>
                </c:pt>
                <c:pt idx="24">
                  <c:v>44280</c:v>
                </c:pt>
                <c:pt idx="25">
                  <c:v>44332</c:v>
                </c:pt>
                <c:pt idx="26">
                  <c:v>44363</c:v>
                </c:pt>
              </c:numCache>
            </c:numRef>
          </c:cat>
          <c:val>
            <c:numRef>
              <c:extLst>
                <c:ext xmlns:c15="http://schemas.microsoft.com/office/drawing/2012/chart" uri="{02D57815-91ED-43cb-92C2-25804820EDAC}">
                  <c15:fullRef>
                    <c15:sqref>'G-Chart (Validation 2)'!$C$3:$C$32</c15:sqref>
                  </c15:fullRef>
                </c:ext>
              </c:extLst>
              <c:f>'G-Chart (Validation 2)'!$C$3:$C$29</c:f>
              <c:numCache>
                <c:formatCode>General</c:formatCode>
                <c:ptCount val="27"/>
                <c:pt idx="0">
                  <c:v>11</c:v>
                </c:pt>
                <c:pt idx="1">
                  <c:v>23</c:v>
                </c:pt>
                <c:pt idx="2">
                  <c:v>12</c:v>
                </c:pt>
                <c:pt idx="3">
                  <c:v>7</c:v>
                </c:pt>
                <c:pt idx="4">
                  <c:v>4</c:v>
                </c:pt>
                <c:pt idx="5">
                  <c:v>10</c:v>
                </c:pt>
                <c:pt idx="6">
                  <c:v>18</c:v>
                </c:pt>
                <c:pt idx="7">
                  <c:v>5</c:v>
                </c:pt>
                <c:pt idx="8">
                  <c:v>2</c:v>
                </c:pt>
                <c:pt idx="9">
                  <c:v>9</c:v>
                </c:pt>
                <c:pt idx="10">
                  <c:v>8</c:v>
                </c:pt>
                <c:pt idx="11">
                  <c:v>19</c:v>
                </c:pt>
                <c:pt idx="12">
                  <c:v>3</c:v>
                </c:pt>
                <c:pt idx="13">
                  <c:v>12</c:v>
                </c:pt>
                <c:pt idx="14">
                  <c:v>14</c:v>
                </c:pt>
                <c:pt idx="15">
                  <c:v>8</c:v>
                </c:pt>
                <c:pt idx="16">
                  <c:v>22</c:v>
                </c:pt>
                <c:pt idx="17">
                  <c:v>6</c:v>
                </c:pt>
                <c:pt idx="18">
                  <c:v>17</c:v>
                </c:pt>
                <c:pt idx="19">
                  <c:v>3</c:v>
                </c:pt>
                <c:pt idx="20">
                  <c:v>7</c:v>
                </c:pt>
                <c:pt idx="21">
                  <c:v>23</c:v>
                </c:pt>
                <c:pt idx="22">
                  <c:v>14</c:v>
                </c:pt>
                <c:pt idx="23">
                  <c:v>26</c:v>
                </c:pt>
                <c:pt idx="24">
                  <c:v>30</c:v>
                </c:pt>
                <c:pt idx="25">
                  <c:v>64</c:v>
                </c:pt>
                <c:pt idx="26">
                  <c:v>28</c:v>
                </c:pt>
              </c:numCache>
            </c:numRef>
          </c:val>
          <c:smooth val="0"/>
          <c:extLst>
            <c:ext xmlns:c16="http://schemas.microsoft.com/office/drawing/2014/chart" uri="{C3380CC4-5D6E-409C-BE32-E72D297353CC}">
              <c16:uniqueId val="{00000000-B927-47A4-896C-D00A7A52F613}"/>
            </c:ext>
          </c:extLst>
        </c:ser>
        <c:ser>
          <c:idx val="1"/>
          <c:order val="1"/>
          <c:tx>
            <c:strRef>
              <c:f>'G-Chart (Validation 2)'!$E$2</c:f>
              <c:strCache>
                <c:ptCount val="1"/>
                <c:pt idx="0">
                  <c:v>Centreline</c:v>
                </c:pt>
              </c:strCache>
            </c:strRef>
          </c:tx>
          <c:spPr>
            <a:ln w="15875" cap="sq">
              <a:solidFill>
                <a:schemeClr val="tx1"/>
              </a:solidFill>
              <a:round/>
            </a:ln>
            <a:effectLst/>
          </c:spPr>
          <c:marker>
            <c:symbol val="none"/>
          </c:marker>
          <c:cat>
            <c:numRef>
              <c:extLst>
                <c:ext xmlns:c15="http://schemas.microsoft.com/office/drawing/2012/chart" uri="{02D57815-91ED-43cb-92C2-25804820EDAC}">
                  <c15:fullRef>
                    <c15:sqref>'G-Chart (Validation 2)'!$B$3:$B$32</c15:sqref>
                  </c15:fullRef>
                </c:ext>
              </c:extLst>
              <c:f>'G-Chart (Validation 2)'!$B$3:$B$29</c:f>
              <c:numCache>
                <c:formatCode>m/d/yyyy</c:formatCode>
                <c:ptCount val="27"/>
                <c:pt idx="0">
                  <c:v>43833</c:v>
                </c:pt>
                <c:pt idx="1">
                  <c:v>43852</c:v>
                </c:pt>
                <c:pt idx="2">
                  <c:v>43868</c:v>
                </c:pt>
                <c:pt idx="3">
                  <c:v>43876</c:v>
                </c:pt>
                <c:pt idx="4">
                  <c:v>43881</c:v>
                </c:pt>
                <c:pt idx="5">
                  <c:v>43896</c:v>
                </c:pt>
                <c:pt idx="6">
                  <c:v>43911</c:v>
                </c:pt>
                <c:pt idx="7">
                  <c:v>43918</c:v>
                </c:pt>
                <c:pt idx="8">
                  <c:v>43922</c:v>
                </c:pt>
                <c:pt idx="9">
                  <c:v>43949</c:v>
                </c:pt>
                <c:pt idx="10">
                  <c:v>43963</c:v>
                </c:pt>
                <c:pt idx="11">
                  <c:v>43986</c:v>
                </c:pt>
                <c:pt idx="12">
                  <c:v>43988</c:v>
                </c:pt>
                <c:pt idx="13">
                  <c:v>44011</c:v>
                </c:pt>
                <c:pt idx="14">
                  <c:v>44045</c:v>
                </c:pt>
                <c:pt idx="15">
                  <c:v>44077</c:v>
                </c:pt>
                <c:pt idx="16">
                  <c:v>44115</c:v>
                </c:pt>
                <c:pt idx="17">
                  <c:v>44123</c:v>
                </c:pt>
                <c:pt idx="18">
                  <c:v>44145</c:v>
                </c:pt>
                <c:pt idx="19">
                  <c:v>44147</c:v>
                </c:pt>
                <c:pt idx="20">
                  <c:v>44154</c:v>
                </c:pt>
                <c:pt idx="21">
                  <c:v>44191</c:v>
                </c:pt>
                <c:pt idx="22">
                  <c:v>44210</c:v>
                </c:pt>
                <c:pt idx="23">
                  <c:v>44248</c:v>
                </c:pt>
                <c:pt idx="24">
                  <c:v>44280</c:v>
                </c:pt>
                <c:pt idx="25">
                  <c:v>44332</c:v>
                </c:pt>
                <c:pt idx="26">
                  <c:v>44363</c:v>
                </c:pt>
              </c:numCache>
            </c:numRef>
          </c:cat>
          <c:val>
            <c:numRef>
              <c:extLst>
                <c:ext xmlns:c15="http://schemas.microsoft.com/office/drawing/2012/chart" uri="{02D57815-91ED-43cb-92C2-25804820EDAC}">
                  <c15:fullRef>
                    <c15:sqref>'G-Chart (Validation 2)'!$E$3:$E$32</c15:sqref>
                  </c15:fullRef>
                </c:ext>
              </c:extLst>
              <c:f>'G-Chart (Validation 2)'!$E$3:$E$29</c:f>
              <c:numCache>
                <c:formatCode>0.0</c:formatCode>
                <c:ptCount val="27"/>
                <c:pt idx="0">
                  <c:v>10.395</c:v>
                </c:pt>
                <c:pt idx="1">
                  <c:v>10.395</c:v>
                </c:pt>
                <c:pt idx="2">
                  <c:v>10.395</c:v>
                </c:pt>
                <c:pt idx="3">
                  <c:v>10.395</c:v>
                </c:pt>
                <c:pt idx="4">
                  <c:v>10.395</c:v>
                </c:pt>
                <c:pt idx="5">
                  <c:v>10.395</c:v>
                </c:pt>
                <c:pt idx="6">
                  <c:v>10.395</c:v>
                </c:pt>
                <c:pt idx="7">
                  <c:v>10.395</c:v>
                </c:pt>
                <c:pt idx="8">
                  <c:v>10.395</c:v>
                </c:pt>
                <c:pt idx="9">
                  <c:v>10.395</c:v>
                </c:pt>
                <c:pt idx="10">
                  <c:v>10.395</c:v>
                </c:pt>
                <c:pt idx="11">
                  <c:v>10.395</c:v>
                </c:pt>
                <c:pt idx="12">
                  <c:v>10.395</c:v>
                </c:pt>
                <c:pt idx="13">
                  <c:v>10.395</c:v>
                </c:pt>
                <c:pt idx="14">
                  <c:v>10.395</c:v>
                </c:pt>
                <c:pt idx="15">
                  <c:v>10.395</c:v>
                </c:pt>
                <c:pt idx="16">
                  <c:v>10.395</c:v>
                </c:pt>
                <c:pt idx="17">
                  <c:v>10.395</c:v>
                </c:pt>
                <c:pt idx="18">
                  <c:v>10.395</c:v>
                </c:pt>
                <c:pt idx="19">
                  <c:v>10.395</c:v>
                </c:pt>
                <c:pt idx="20">
                  <c:v>10.395</c:v>
                </c:pt>
                <c:pt idx="21">
                  <c:v>10.395</c:v>
                </c:pt>
                <c:pt idx="22">
                  <c:v>10.395</c:v>
                </c:pt>
                <c:pt idx="23">
                  <c:v>10.395</c:v>
                </c:pt>
                <c:pt idx="24">
                  <c:v>10.395</c:v>
                </c:pt>
                <c:pt idx="25">
                  <c:v>10.395</c:v>
                </c:pt>
                <c:pt idx="26">
                  <c:v>10.395</c:v>
                </c:pt>
              </c:numCache>
            </c:numRef>
          </c:val>
          <c:smooth val="0"/>
          <c:extLst>
            <c:ext xmlns:c16="http://schemas.microsoft.com/office/drawing/2014/chart" uri="{C3380CC4-5D6E-409C-BE32-E72D297353CC}">
              <c16:uniqueId val="{00000001-B927-47A4-896C-D00A7A52F613}"/>
            </c:ext>
          </c:extLst>
        </c:ser>
        <c:ser>
          <c:idx val="2"/>
          <c:order val="2"/>
          <c:tx>
            <c:strRef>
              <c:f>'G-Chart (Validation 2)'!$F$2</c:f>
              <c:strCache>
                <c:ptCount val="1"/>
                <c:pt idx="0">
                  <c:v>UCL (3σ)</c:v>
                </c:pt>
              </c:strCache>
            </c:strRef>
          </c:tx>
          <c:spPr>
            <a:ln w="15875" cap="sq">
              <a:solidFill>
                <a:srgbClr val="007E39"/>
              </a:solidFill>
              <a:prstDash val="dash"/>
              <a:round/>
            </a:ln>
            <a:effectLst/>
          </c:spPr>
          <c:marker>
            <c:symbol val="none"/>
          </c:marker>
          <c:cat>
            <c:numRef>
              <c:extLst>
                <c:ext xmlns:c15="http://schemas.microsoft.com/office/drawing/2012/chart" uri="{02D57815-91ED-43cb-92C2-25804820EDAC}">
                  <c15:fullRef>
                    <c15:sqref>'G-Chart (Validation 2)'!$B$3:$B$32</c15:sqref>
                  </c15:fullRef>
                </c:ext>
              </c:extLst>
              <c:f>'G-Chart (Validation 2)'!$B$3:$B$29</c:f>
              <c:numCache>
                <c:formatCode>m/d/yyyy</c:formatCode>
                <c:ptCount val="27"/>
                <c:pt idx="0">
                  <c:v>43833</c:v>
                </c:pt>
                <c:pt idx="1">
                  <c:v>43852</c:v>
                </c:pt>
                <c:pt idx="2">
                  <c:v>43868</c:v>
                </c:pt>
                <c:pt idx="3">
                  <c:v>43876</c:v>
                </c:pt>
                <c:pt idx="4">
                  <c:v>43881</c:v>
                </c:pt>
                <c:pt idx="5">
                  <c:v>43896</c:v>
                </c:pt>
                <c:pt idx="6">
                  <c:v>43911</c:v>
                </c:pt>
                <c:pt idx="7">
                  <c:v>43918</c:v>
                </c:pt>
                <c:pt idx="8">
                  <c:v>43922</c:v>
                </c:pt>
                <c:pt idx="9">
                  <c:v>43949</c:v>
                </c:pt>
                <c:pt idx="10">
                  <c:v>43963</c:v>
                </c:pt>
                <c:pt idx="11">
                  <c:v>43986</c:v>
                </c:pt>
                <c:pt idx="12">
                  <c:v>43988</c:v>
                </c:pt>
                <c:pt idx="13">
                  <c:v>44011</c:v>
                </c:pt>
                <c:pt idx="14">
                  <c:v>44045</c:v>
                </c:pt>
                <c:pt idx="15">
                  <c:v>44077</c:v>
                </c:pt>
                <c:pt idx="16">
                  <c:v>44115</c:v>
                </c:pt>
                <c:pt idx="17">
                  <c:v>44123</c:v>
                </c:pt>
                <c:pt idx="18">
                  <c:v>44145</c:v>
                </c:pt>
                <c:pt idx="19">
                  <c:v>44147</c:v>
                </c:pt>
                <c:pt idx="20">
                  <c:v>44154</c:v>
                </c:pt>
                <c:pt idx="21">
                  <c:v>44191</c:v>
                </c:pt>
                <c:pt idx="22">
                  <c:v>44210</c:v>
                </c:pt>
                <c:pt idx="23">
                  <c:v>44248</c:v>
                </c:pt>
                <c:pt idx="24">
                  <c:v>44280</c:v>
                </c:pt>
                <c:pt idx="25">
                  <c:v>44332</c:v>
                </c:pt>
                <c:pt idx="26">
                  <c:v>44363</c:v>
                </c:pt>
              </c:numCache>
            </c:numRef>
          </c:cat>
          <c:val>
            <c:numRef>
              <c:extLst>
                <c:ext xmlns:c15="http://schemas.microsoft.com/office/drawing/2012/chart" uri="{02D57815-91ED-43cb-92C2-25804820EDAC}">
                  <c15:fullRef>
                    <c15:sqref>'G-Chart (Validation 2)'!$F$3:$F$32</c15:sqref>
                  </c15:fullRef>
                </c:ext>
              </c:extLst>
              <c:f>'G-Chart (Validation 2)'!$F$3:$F$29</c:f>
              <c:numCache>
                <c:formatCode>0.0</c:formatCode>
                <c:ptCount val="27"/>
                <c:pt idx="0">
                  <c:v>61.475800154489008</c:v>
                </c:pt>
                <c:pt idx="1">
                  <c:v>61.475800154489008</c:v>
                </c:pt>
                <c:pt idx="2">
                  <c:v>61.475800154489008</c:v>
                </c:pt>
                <c:pt idx="3">
                  <c:v>61.475800154489008</c:v>
                </c:pt>
                <c:pt idx="4">
                  <c:v>61.475800154489008</c:v>
                </c:pt>
                <c:pt idx="5">
                  <c:v>61.475800154489008</c:v>
                </c:pt>
                <c:pt idx="6">
                  <c:v>61.475800154489008</c:v>
                </c:pt>
                <c:pt idx="7">
                  <c:v>61.475800154489008</c:v>
                </c:pt>
                <c:pt idx="8">
                  <c:v>61.475800154489008</c:v>
                </c:pt>
                <c:pt idx="9">
                  <c:v>61.475800154489008</c:v>
                </c:pt>
                <c:pt idx="10">
                  <c:v>61.475800154489008</c:v>
                </c:pt>
                <c:pt idx="11">
                  <c:v>61.475800154489008</c:v>
                </c:pt>
                <c:pt idx="12">
                  <c:v>61.475800154489008</c:v>
                </c:pt>
                <c:pt idx="13">
                  <c:v>61.475800154489008</c:v>
                </c:pt>
                <c:pt idx="14">
                  <c:v>61.475800154489008</c:v>
                </c:pt>
                <c:pt idx="15">
                  <c:v>61.475800154489008</c:v>
                </c:pt>
                <c:pt idx="16">
                  <c:v>61.475800154489008</c:v>
                </c:pt>
                <c:pt idx="17">
                  <c:v>61.475800154489008</c:v>
                </c:pt>
                <c:pt idx="18">
                  <c:v>61.475800154489008</c:v>
                </c:pt>
                <c:pt idx="19">
                  <c:v>61.475800154489008</c:v>
                </c:pt>
                <c:pt idx="20">
                  <c:v>61.475800154489008</c:v>
                </c:pt>
                <c:pt idx="21">
                  <c:v>61.475800154489008</c:v>
                </c:pt>
                <c:pt idx="22">
                  <c:v>61.475800154489008</c:v>
                </c:pt>
                <c:pt idx="23">
                  <c:v>61.475800154489008</c:v>
                </c:pt>
                <c:pt idx="24">
                  <c:v>61.475800154489008</c:v>
                </c:pt>
                <c:pt idx="25">
                  <c:v>61.475800154489008</c:v>
                </c:pt>
                <c:pt idx="26">
                  <c:v>61.475800154489008</c:v>
                </c:pt>
              </c:numCache>
            </c:numRef>
          </c:val>
          <c:smooth val="0"/>
          <c:extLst>
            <c:ext xmlns:c16="http://schemas.microsoft.com/office/drawing/2014/chart" uri="{C3380CC4-5D6E-409C-BE32-E72D297353CC}">
              <c16:uniqueId val="{00000002-B927-47A4-896C-D00A7A52F613}"/>
            </c:ext>
          </c:extLst>
        </c:ser>
        <c:dLbls>
          <c:showLegendKey val="0"/>
          <c:showVal val="0"/>
          <c:showCatName val="0"/>
          <c:showSerName val="0"/>
          <c:showPercent val="0"/>
          <c:showBubbleSize val="0"/>
        </c:dLbls>
        <c:marker val="1"/>
        <c:smooth val="0"/>
        <c:axId val="1974376543"/>
        <c:axId val="1974372223"/>
      </c:lineChart>
      <c:catAx>
        <c:axId val="1974376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800">
                    <a:solidFill>
                      <a:sysClr val="windowText" lastClr="000000"/>
                    </a:solidFill>
                    <a:latin typeface="Arial" panose="020B0604020202020204" pitchFamily="34" charset="0"/>
                    <a:cs typeface="Arial" panose="020B0604020202020204" pitchFamily="34" charset="0"/>
                  </a:rPr>
                  <a:t>Date</a:t>
                </a:r>
                <a:r>
                  <a:rPr lang="en-GB" sz="800" baseline="0">
                    <a:solidFill>
                      <a:sysClr val="windowText" lastClr="000000"/>
                    </a:solidFill>
                    <a:latin typeface="Arial" panose="020B0604020202020204" pitchFamily="34" charset="0"/>
                    <a:cs typeface="Arial" panose="020B0604020202020204" pitchFamily="34" charset="0"/>
                  </a:rPr>
                  <a:t> of Infection</a:t>
                </a:r>
                <a:endParaRPr lang="en-GB" sz="800">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12700" cap="flat" cmpd="sng" algn="ctr">
            <a:solidFill>
              <a:schemeClr val="tx1"/>
            </a:solidFill>
            <a:round/>
          </a:ln>
          <a:effectLst/>
        </c:spPr>
        <c:txPr>
          <a:bodyPr rot="-5400000" spcFirstLastPara="1" vertOverflow="ellipsis"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974372223"/>
        <c:crosses val="autoZero"/>
        <c:auto val="0"/>
        <c:lblAlgn val="ctr"/>
        <c:lblOffset val="100"/>
        <c:noMultiLvlLbl val="0"/>
      </c:catAx>
      <c:valAx>
        <c:axId val="1974372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800">
                    <a:solidFill>
                      <a:sysClr val="windowText" lastClr="000000"/>
                    </a:solidFill>
                    <a:latin typeface="Arial" panose="020B0604020202020204" pitchFamily="34" charset="0"/>
                    <a:cs typeface="Arial" panose="020B0604020202020204" pitchFamily="34" charset="0"/>
                  </a:rPr>
                  <a:t>Number</a:t>
                </a:r>
                <a:r>
                  <a:rPr lang="en-GB" sz="800" baseline="0">
                    <a:solidFill>
                      <a:sysClr val="windowText" lastClr="000000"/>
                    </a:solidFill>
                    <a:latin typeface="Arial" panose="020B0604020202020204" pitchFamily="34" charset="0"/>
                    <a:cs typeface="Arial" panose="020B0604020202020204" pitchFamily="34" charset="0"/>
                  </a:rPr>
                  <a:t> of Admissions</a:t>
                </a:r>
                <a:endParaRPr lang="en-GB" sz="800">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a:solidFill>
              <a:schemeClr val="tx1"/>
            </a:solid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974376543"/>
        <c:crosses val="autoZero"/>
        <c:crossBetween val="midCat"/>
      </c:valAx>
      <c:spPr>
        <a:noFill/>
        <a:ln>
          <a:solidFill>
            <a:sysClr val="windowText" lastClr="000000"/>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alpha val="91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21771</xdr:colOff>
      <xdr:row>1</xdr:row>
      <xdr:rowOff>10887</xdr:rowOff>
    </xdr:from>
    <xdr:to>
      <xdr:col>13</xdr:col>
      <xdr:colOff>653142</xdr:colOff>
      <xdr:row>8</xdr:row>
      <xdr:rowOff>141514</xdr:rowOff>
    </xdr:to>
    <xdr:sp macro="" textlink="">
      <xdr:nvSpPr>
        <xdr:cNvPr id="2" name="TextBox 1">
          <a:extLst>
            <a:ext uri="{FF2B5EF4-FFF2-40B4-BE49-F238E27FC236}">
              <a16:creationId xmlns:a16="http://schemas.microsoft.com/office/drawing/2014/main" id="{85187175-CA9A-488B-9AB2-681D2568E41C}"/>
            </a:ext>
          </a:extLst>
        </xdr:cNvPr>
        <xdr:cNvSpPr txBox="1"/>
      </xdr:nvSpPr>
      <xdr:spPr>
        <a:xfrm>
          <a:off x="674914" y="195944"/>
          <a:ext cx="8469085" cy="1426027"/>
        </a:xfrm>
        <a:prstGeom prst="rect">
          <a:avLst/>
        </a:prstGeom>
        <a:solidFill>
          <a:schemeClr val="lt1"/>
        </a:solidFill>
        <a:ln w="38100" cmpd="sng">
          <a:solidFill>
            <a:srgbClr val="007E39"/>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u="sng">
              <a:latin typeface="Arial" panose="020B0604020202020204" pitchFamily="34" charset="0"/>
              <a:cs typeface="Arial" panose="020B0604020202020204" pitchFamily="34" charset="0"/>
            </a:rPr>
            <a:t>G-Chart Tool for Surveillance of Events</a:t>
          </a:r>
          <a:r>
            <a:rPr lang="en-GB" sz="1400" b="1" u="sng" baseline="0">
              <a:latin typeface="Arial" panose="020B0604020202020204" pitchFamily="34" charset="0"/>
              <a:cs typeface="Arial" panose="020B0604020202020204" pitchFamily="34" charset="0"/>
            </a:rPr>
            <a:t> </a:t>
          </a:r>
          <a:r>
            <a:rPr lang="en-GB" sz="1400" b="1" u="sng">
              <a:latin typeface="Arial" panose="020B0604020202020204" pitchFamily="34" charset="0"/>
              <a:cs typeface="Arial" panose="020B0604020202020204" pitchFamily="34" charset="0"/>
            </a:rPr>
            <a:t>Between</a:t>
          </a:r>
          <a:r>
            <a:rPr lang="en-GB" sz="1400" b="1" u="sng" baseline="0">
              <a:latin typeface="Arial" panose="020B0604020202020204" pitchFamily="34" charset="0"/>
              <a:cs typeface="Arial" panose="020B0604020202020204" pitchFamily="34" charset="0"/>
            </a:rPr>
            <a:t> Rare Events (Data with Geometric Distribution)</a:t>
          </a:r>
          <a:endParaRPr lang="en-GB" sz="1400" b="1" u="sng">
            <a:latin typeface="Arial" panose="020B0604020202020204" pitchFamily="34" charset="0"/>
            <a:cs typeface="Arial" panose="020B0604020202020204" pitchFamily="34" charset="0"/>
          </a:endParaRPr>
        </a:p>
        <a:p>
          <a:endParaRPr lang="en-GB" sz="1000" b="1" u="sng">
            <a:latin typeface="Arial" panose="020B0604020202020204" pitchFamily="34" charset="0"/>
            <a:cs typeface="Arial" panose="020B0604020202020204" pitchFamily="34" charset="0"/>
          </a:endParaRPr>
        </a:p>
        <a:p>
          <a:r>
            <a:rPr lang="en-GB" sz="1200" b="1" u="none">
              <a:latin typeface="Arial" panose="020B0604020202020204" pitchFamily="34" charset="0"/>
              <a:cs typeface="Arial" panose="020B0604020202020204" pitchFamily="34" charset="0"/>
            </a:rPr>
            <a:t>Version 1.0 </a:t>
          </a:r>
          <a:r>
            <a:rPr lang="en-GB" sz="900" b="0" u="none">
              <a:latin typeface="Arial" panose="020B0604020202020204" pitchFamily="34" charset="0"/>
              <a:cs typeface="Arial" panose="020B0604020202020204" pitchFamily="34" charset="0"/>
            </a:rPr>
            <a:t>(Published</a:t>
          </a:r>
          <a:r>
            <a:rPr lang="en-GB" sz="900" b="0" u="none" baseline="0">
              <a:latin typeface="Arial" panose="020B0604020202020204" pitchFamily="34" charset="0"/>
              <a:cs typeface="Arial" panose="020B0604020202020204" pitchFamily="34" charset="0"/>
            </a:rPr>
            <a:t> 21st May 2023)</a:t>
          </a:r>
          <a:endParaRPr lang="en-GB" sz="900" b="1" u="none">
            <a:latin typeface="Arial" panose="020B0604020202020204" pitchFamily="34" charset="0"/>
            <a:cs typeface="Arial" panose="020B0604020202020204" pitchFamily="34" charset="0"/>
          </a:endParaRPr>
        </a:p>
        <a:p>
          <a:pPr algn="just"/>
          <a:endParaRPr lang="en-GB" sz="900" b="0" u="none">
            <a:latin typeface="Arial" panose="020B0604020202020204" pitchFamily="34" charset="0"/>
            <a:cs typeface="Arial" panose="020B0604020202020204" pitchFamily="34" charset="0"/>
          </a:endParaRPr>
        </a:p>
        <a:p>
          <a:pPr algn="just"/>
          <a:r>
            <a:rPr lang="en-GB" sz="900" b="0" u="none">
              <a:latin typeface="Arial" panose="020B0604020202020204" pitchFamily="34" charset="0"/>
              <a:cs typeface="Arial" panose="020B0604020202020204" pitchFamily="34" charset="0"/>
            </a:rPr>
            <a:t>This tool</a:t>
          </a:r>
          <a:r>
            <a:rPr lang="en-GB" sz="900" b="0" u="none" baseline="0">
              <a:latin typeface="Arial" panose="020B0604020202020204" pitchFamily="34" charset="0"/>
              <a:cs typeface="Arial" panose="020B0604020202020204" pitchFamily="34" charset="0"/>
            </a:rPr>
            <a:t> was developed because no open-access G-Chart tool, which can be used in Microsoft Excel and which uses these formulae, has been identified as of May 2023. It is for adverse rare events where data points follow a Geometric distribution. All intermediate calculations used to determine the Centreline and Upper Control Limit are displayed. The tool has been validated against two samples of data from healthcare settings. This tool was developed to be used for public health surveillance, however, like all control charts it can be used for any type of process. </a:t>
          </a:r>
          <a:endParaRPr lang="en-GB" sz="900" b="0" u="none">
            <a:latin typeface="Arial" panose="020B0604020202020204" pitchFamily="34" charset="0"/>
            <a:cs typeface="Arial" panose="020B0604020202020204" pitchFamily="34" charset="0"/>
          </a:endParaRPr>
        </a:p>
        <a:p>
          <a:endParaRPr lang="en-GB" sz="900" b="0" u="none">
            <a:latin typeface="Arial" panose="020B0604020202020204" pitchFamily="34" charset="0"/>
            <a:cs typeface="Arial" panose="020B0604020202020204" pitchFamily="34" charset="0"/>
          </a:endParaRPr>
        </a:p>
        <a:p>
          <a:endParaRPr lang="en-GB" sz="1200" b="1" u="none">
            <a:latin typeface="Arial" panose="020B0604020202020204" pitchFamily="34" charset="0"/>
            <a:cs typeface="Arial" panose="020B0604020202020204" pitchFamily="34" charset="0"/>
          </a:endParaRPr>
        </a:p>
        <a:p>
          <a:pPr algn="just"/>
          <a:endParaRPr lang="en-GB" sz="900">
            <a:latin typeface="Arial" panose="020B0604020202020204" pitchFamily="34" charset="0"/>
            <a:cs typeface="Arial" panose="020B0604020202020204" pitchFamily="34" charset="0"/>
          </a:endParaRPr>
        </a:p>
        <a:p>
          <a:pPr algn="just"/>
          <a:endParaRPr lang="en-GB" sz="900" baseline="0">
            <a:solidFill>
              <a:schemeClr val="dk1"/>
            </a:solidFill>
            <a:effectLst/>
            <a:latin typeface="Arial" panose="020B0604020202020204" pitchFamily="34" charset="0"/>
            <a:ea typeface="+mn-ea"/>
            <a:cs typeface="Arial" panose="020B0604020202020204" pitchFamily="34" charset="0"/>
          </a:endParaRPr>
        </a:p>
        <a:p>
          <a:pPr algn="just"/>
          <a:endParaRPr lang="en-GB" sz="90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1</xdr:row>
      <xdr:rowOff>10886</xdr:rowOff>
    </xdr:from>
    <xdr:to>
      <xdr:col>13</xdr:col>
      <xdr:colOff>0</xdr:colOff>
      <xdr:row>51</xdr:row>
      <xdr:rowOff>36284</xdr:rowOff>
    </xdr:to>
    <xdr:sp macro="" textlink="">
      <xdr:nvSpPr>
        <xdr:cNvPr id="2" name="TextBox 1">
          <a:extLst>
            <a:ext uri="{FF2B5EF4-FFF2-40B4-BE49-F238E27FC236}">
              <a16:creationId xmlns:a16="http://schemas.microsoft.com/office/drawing/2014/main" id="{08123270-D70E-4BA7-B4E8-3B826A9DF1CC}"/>
            </a:ext>
          </a:extLst>
        </xdr:cNvPr>
        <xdr:cNvSpPr txBox="1"/>
      </xdr:nvSpPr>
      <xdr:spPr>
        <a:xfrm>
          <a:off x="1306286" y="198363"/>
          <a:ext cx="7184571" cy="9399207"/>
        </a:xfrm>
        <a:prstGeom prst="rect">
          <a:avLst/>
        </a:prstGeom>
        <a:solidFill>
          <a:schemeClr val="lt1"/>
        </a:solidFill>
        <a:ln w="38100" cmpd="sng">
          <a:solidFill>
            <a:srgbClr val="007E39"/>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u="sng">
              <a:latin typeface="Arial" panose="020B0604020202020204" pitchFamily="34" charset="0"/>
              <a:cs typeface="Arial" panose="020B0604020202020204" pitchFamily="34" charset="0"/>
            </a:rPr>
            <a:t>Instructions</a:t>
          </a:r>
          <a:r>
            <a:rPr lang="en-GB" sz="1200" b="1" u="sng" baseline="0">
              <a:latin typeface="Arial" panose="020B0604020202020204" pitchFamily="34" charset="0"/>
              <a:cs typeface="Arial" panose="020B0604020202020204" pitchFamily="34" charset="0"/>
            </a:rPr>
            <a:t> for Creating the G-Chart</a:t>
          </a:r>
          <a:endParaRPr lang="en-GB" sz="1200" b="1" u="sng">
            <a:latin typeface="Arial" panose="020B0604020202020204" pitchFamily="34" charset="0"/>
            <a:cs typeface="Arial" panose="020B0604020202020204" pitchFamily="34" charset="0"/>
          </a:endParaRPr>
        </a:p>
        <a:p>
          <a:endParaRPr lang="en-GB" sz="900" b="1" u="sng">
            <a:latin typeface="Arial" panose="020B0604020202020204" pitchFamily="34" charset="0"/>
            <a:cs typeface="Arial" panose="020B0604020202020204" pitchFamily="34" charset="0"/>
          </a:endParaRPr>
        </a:p>
        <a:p>
          <a:r>
            <a:rPr lang="en-GB" sz="900" b="0" u="none">
              <a:latin typeface="Arial" panose="020B0604020202020204" pitchFamily="34" charset="0"/>
              <a:cs typeface="Arial" panose="020B0604020202020204" pitchFamily="34" charset="0"/>
            </a:rPr>
            <a:t>1. </a:t>
          </a:r>
          <a:r>
            <a:rPr lang="en-GB" sz="900" b="0" u="none" baseline="0">
              <a:latin typeface="Arial" panose="020B0604020202020204" pitchFamily="34" charset="0"/>
              <a:cs typeface="Arial" panose="020B0604020202020204" pitchFamily="34" charset="0"/>
            </a:rPr>
            <a:t>Go to the sheet called "G-Chart", delete the data in Columns B and C, and replace it with the data for your adverse rare events.</a:t>
          </a:r>
        </a:p>
        <a:p>
          <a:endParaRPr lang="en-GB" sz="900" b="0" u="none" baseline="0">
            <a:latin typeface="Arial" panose="020B0604020202020204" pitchFamily="34" charset="0"/>
            <a:cs typeface="Arial" panose="020B0604020202020204" pitchFamily="34" charset="0"/>
          </a:endParaRPr>
        </a:p>
        <a:p>
          <a:r>
            <a:rPr lang="en-GB" sz="900" b="0" u="none" baseline="0">
              <a:latin typeface="Arial" panose="020B0604020202020204" pitchFamily="34" charset="0"/>
              <a:cs typeface="Arial" panose="020B0604020202020204" pitchFamily="34" charset="0"/>
            </a:rPr>
            <a:t>2. Once you have entered three rows of data into Columns B and C, the sheet carries out all necessary calculations.</a:t>
          </a:r>
        </a:p>
        <a:p>
          <a:endParaRPr lang="en-GB" sz="900" b="0" u="none" baseline="0">
            <a:latin typeface="Arial" panose="020B0604020202020204" pitchFamily="34" charset="0"/>
            <a:cs typeface="Arial" panose="020B0604020202020204" pitchFamily="34" charset="0"/>
          </a:endParaRPr>
        </a:p>
        <a:p>
          <a:r>
            <a:rPr lang="en-GB" sz="900" b="0" u="none" baseline="0">
              <a:latin typeface="Arial" panose="020B0604020202020204" pitchFamily="34" charset="0"/>
              <a:cs typeface="Arial" panose="020B0604020202020204" pitchFamily="34" charset="0"/>
            </a:rPr>
            <a:t>4. The G-Chart updates automatically as more data are entered. A data point may be missing or one of the lines may be too long / short:</a:t>
          </a:r>
        </a:p>
        <a:p>
          <a:r>
            <a:rPr lang="en-GB" sz="900" b="0" u="none" baseline="0">
              <a:latin typeface="Arial" panose="020B0604020202020204" pitchFamily="34" charset="0"/>
              <a:cs typeface="Arial" panose="020B0604020202020204" pitchFamily="34" charset="0"/>
            </a:rPr>
            <a:t>                </a:t>
          </a:r>
        </a:p>
        <a:p>
          <a:r>
            <a:rPr lang="en-GB" sz="900" b="0" u="none" baseline="0">
              <a:latin typeface="Arial" panose="020B0604020202020204" pitchFamily="34" charset="0"/>
              <a:cs typeface="Arial" panose="020B0604020202020204" pitchFamily="34" charset="0"/>
            </a:rPr>
            <a:t>               a. If a data point is missing, click the </a:t>
          </a:r>
          <a:r>
            <a:rPr lang="en-GB" sz="900" b="1" u="none" baseline="0">
              <a:latin typeface="Arial" panose="020B0604020202020204" pitchFamily="34" charset="0"/>
              <a:cs typeface="Arial" panose="020B0604020202020204" pitchFamily="34" charset="0"/>
            </a:rPr>
            <a:t>trendline</a:t>
          </a:r>
          <a:r>
            <a:rPr lang="en-GB" sz="900" b="0" u="none" baseline="0">
              <a:latin typeface="Arial" panose="020B0604020202020204" pitchFamily="34" charset="0"/>
              <a:cs typeface="Arial" panose="020B0604020202020204" pitchFamily="34" charset="0"/>
            </a:rPr>
            <a:t> to highlight cells in </a:t>
          </a:r>
          <a:r>
            <a:rPr lang="en-GB" sz="900" b="1" u="none" baseline="0">
              <a:latin typeface="Arial" panose="020B0604020202020204" pitchFamily="34" charset="0"/>
              <a:cs typeface="Arial" panose="020B0604020202020204" pitchFamily="34" charset="0"/>
            </a:rPr>
            <a:t>Columns B and C</a:t>
          </a:r>
          <a:r>
            <a:rPr lang="en-GB" sz="900" b="0" u="none" baseline="0">
              <a:latin typeface="Arial" panose="020B0604020202020204" pitchFamily="34" charset="0"/>
              <a:cs typeface="Arial" panose="020B0604020202020204" pitchFamily="34" charset="0"/>
            </a:rPr>
            <a:t>, then drag the border to cover all cells.</a:t>
          </a:r>
        </a:p>
        <a:p>
          <a:endParaRPr lang="en-GB" sz="900" b="0" u="none" baseline="0">
            <a:latin typeface="Arial" panose="020B0604020202020204" pitchFamily="34" charset="0"/>
            <a:cs typeface="Arial" panose="020B0604020202020204" pitchFamily="34" charset="0"/>
          </a:endParaRPr>
        </a:p>
        <a:p>
          <a:r>
            <a:rPr lang="en-GB" sz="900" b="0" u="none" baseline="0">
              <a:latin typeface="Arial" panose="020B0604020202020204" pitchFamily="34" charset="0"/>
              <a:cs typeface="Arial" panose="020B0604020202020204" pitchFamily="34" charset="0"/>
            </a:rPr>
            <a:t>               b. If the </a:t>
          </a:r>
          <a:r>
            <a:rPr lang="en-GB" sz="900" b="1" u="none" baseline="0">
              <a:latin typeface="Arial" panose="020B0604020202020204" pitchFamily="34" charset="0"/>
              <a:cs typeface="Arial" panose="020B0604020202020204" pitchFamily="34" charset="0"/>
            </a:rPr>
            <a:t>Centreline</a:t>
          </a:r>
          <a:r>
            <a:rPr lang="en-GB" sz="900" b="0" u="none" baseline="0">
              <a:latin typeface="Arial" panose="020B0604020202020204" pitchFamily="34" charset="0"/>
              <a:cs typeface="Arial" panose="020B0604020202020204" pitchFamily="34" charset="0"/>
            </a:rPr>
            <a:t> is too long / short click on it, this will highlight cells in </a:t>
          </a:r>
          <a:r>
            <a:rPr lang="en-GB" sz="900" b="1" u="none" baseline="0">
              <a:latin typeface="Arial" panose="020B0604020202020204" pitchFamily="34" charset="0"/>
              <a:cs typeface="Arial" panose="020B0604020202020204" pitchFamily="34" charset="0"/>
            </a:rPr>
            <a:t>Column E</a:t>
          </a:r>
          <a:r>
            <a:rPr lang="en-GB" sz="900" b="0" u="none" baseline="0">
              <a:latin typeface="Arial" panose="020B0604020202020204" pitchFamily="34" charset="0"/>
              <a:cs typeface="Arial" panose="020B0604020202020204" pitchFamily="34" charset="0"/>
            </a:rPr>
            <a:t>, then drag the border to cover all cells.</a:t>
          </a:r>
        </a:p>
        <a:p>
          <a:r>
            <a:rPr lang="en-GB" sz="900" b="0" u="none" baseline="0">
              <a:latin typeface="Arial" panose="020B0604020202020204" pitchFamily="34" charset="0"/>
              <a:cs typeface="Arial" panose="020B0604020202020204" pitchFamily="34" charset="0"/>
            </a:rPr>
            <a:t>  </a:t>
          </a:r>
        </a:p>
        <a:p>
          <a:r>
            <a:rPr lang="en-GB" sz="900" b="0" u="none" baseline="0">
              <a:latin typeface="Arial" panose="020B0604020202020204" pitchFamily="34" charset="0"/>
              <a:cs typeface="Arial" panose="020B0604020202020204" pitchFamily="34" charset="0"/>
            </a:rPr>
            <a:t>              c. If the </a:t>
          </a:r>
          <a:r>
            <a:rPr lang="en-GB" sz="900" b="1" u="none" baseline="0">
              <a:latin typeface="Arial" panose="020B0604020202020204" pitchFamily="34" charset="0"/>
              <a:cs typeface="Arial" panose="020B0604020202020204" pitchFamily="34" charset="0"/>
            </a:rPr>
            <a:t>Upper Control Limit </a:t>
          </a:r>
          <a:r>
            <a:rPr lang="en-GB" sz="900" b="0" u="none" baseline="0">
              <a:latin typeface="Arial" panose="020B0604020202020204" pitchFamily="34" charset="0"/>
              <a:cs typeface="Arial" panose="020B0604020202020204" pitchFamily="34" charset="0"/>
            </a:rPr>
            <a:t>is too long / short click on it, this will highlight cells in </a:t>
          </a:r>
          <a:r>
            <a:rPr lang="en-GB" sz="900" b="1" u="none" baseline="0">
              <a:latin typeface="Arial" panose="020B0604020202020204" pitchFamily="34" charset="0"/>
              <a:cs typeface="Arial" panose="020B0604020202020204" pitchFamily="34" charset="0"/>
            </a:rPr>
            <a:t>Column F</a:t>
          </a:r>
          <a:r>
            <a:rPr lang="en-GB" sz="900" b="0" u="none" baseline="0">
              <a:latin typeface="Arial" panose="020B0604020202020204" pitchFamily="34" charset="0"/>
              <a:cs typeface="Arial" panose="020B0604020202020204" pitchFamily="34" charset="0"/>
            </a:rPr>
            <a:t>, then drag the border to fit all cells.</a:t>
          </a:r>
        </a:p>
        <a:p>
          <a:endParaRPr lang="en-GB" sz="900" b="0" u="none" baseline="0">
            <a:latin typeface="Arial" panose="020B0604020202020204" pitchFamily="34" charset="0"/>
            <a:cs typeface="Arial" panose="020B0604020202020204" pitchFamily="34" charset="0"/>
          </a:endParaRPr>
        </a:p>
        <a:p>
          <a:r>
            <a:rPr lang="en-GB" sz="900" b="0" u="none" baseline="0">
              <a:latin typeface="Arial" panose="020B0604020202020204" pitchFamily="34" charset="0"/>
              <a:cs typeface="Arial" panose="020B0604020202020204" pitchFamily="34" charset="0"/>
            </a:rPr>
            <a:t>You can also choose to delete the existing chart if you want to change the style. To create a new one, press and hold the Ctrl button, then use your mouse to left click and highlight Columns B, C, L, E, and F. Include the heading for each column except Column B. Then click "Insert" and select from the graphs the "Line" chart option. </a:t>
          </a:r>
          <a:endParaRPr lang="en-GB" sz="900" b="0" u="none">
            <a:latin typeface="Arial" panose="020B0604020202020204" pitchFamily="34" charset="0"/>
            <a:cs typeface="Arial" panose="020B0604020202020204" pitchFamily="34" charset="0"/>
          </a:endParaRPr>
        </a:p>
        <a:p>
          <a:endParaRPr lang="en-GB" sz="900" b="1" u="sng">
            <a:latin typeface="Arial" panose="020B0604020202020204" pitchFamily="34" charset="0"/>
            <a:cs typeface="Arial" panose="020B0604020202020204" pitchFamily="34" charset="0"/>
          </a:endParaRPr>
        </a:p>
        <a:p>
          <a:r>
            <a:rPr lang="en-GB" sz="1200" b="1" u="sng">
              <a:latin typeface="Arial" panose="020B0604020202020204" pitchFamily="34" charset="0"/>
              <a:cs typeface="Arial" panose="020B0604020202020204" pitchFamily="34" charset="0"/>
            </a:rPr>
            <a:t>When</a:t>
          </a:r>
          <a:r>
            <a:rPr lang="en-GB" sz="1200" b="1" u="sng" baseline="0">
              <a:latin typeface="Arial" panose="020B0604020202020204" pitchFamily="34" charset="0"/>
              <a:cs typeface="Arial" panose="020B0604020202020204" pitchFamily="34" charset="0"/>
            </a:rPr>
            <a:t> to Use the G-Chart</a:t>
          </a:r>
        </a:p>
        <a:p>
          <a:endParaRPr lang="en-GB" sz="900">
            <a:latin typeface="Arial" panose="020B0604020202020204" pitchFamily="34" charset="0"/>
            <a:cs typeface="Arial" panose="020B0604020202020204" pitchFamily="34" charset="0"/>
          </a:endParaRPr>
        </a:p>
        <a:p>
          <a:pPr algn="just"/>
          <a:r>
            <a:rPr lang="en-GB" sz="900">
              <a:latin typeface="Arial" panose="020B0604020202020204" pitchFamily="34" charset="0"/>
              <a:cs typeface="Arial" panose="020B0604020202020204" pitchFamily="34" charset="0"/>
            </a:rPr>
            <a:t>Control charts</a:t>
          </a:r>
          <a:r>
            <a:rPr lang="en-GB" sz="900" baseline="0">
              <a:latin typeface="Arial" panose="020B0604020202020204" pitchFamily="34" charset="0"/>
              <a:cs typeface="Arial" panose="020B0604020202020204" pitchFamily="34" charset="0"/>
            </a:rPr>
            <a:t> were first developed in 1924 by Dr Walter Shewhart, to track whether a process is stable over time, and have been widely used in the</a:t>
          </a:r>
          <a:r>
            <a:rPr lang="en-GB" sz="900">
              <a:latin typeface="Arial" panose="020B0604020202020204" pitchFamily="34" charset="0"/>
              <a:cs typeface="Arial" panose="020B0604020202020204" pitchFamily="34" charset="0"/>
            </a:rPr>
            <a:t> manufacturing industry</a:t>
          </a:r>
          <a:r>
            <a:rPr lang="en-GB" sz="900" baseline="0">
              <a:latin typeface="Arial" panose="020B0604020202020204" pitchFamily="34" charset="0"/>
              <a:cs typeface="Arial" panose="020B0604020202020204" pitchFamily="34" charset="0"/>
            </a:rPr>
            <a:t> and for other surveillance [1]</a:t>
          </a:r>
          <a:r>
            <a:rPr lang="en-GB" sz="900">
              <a:latin typeface="Arial" panose="020B0604020202020204" pitchFamily="34" charset="0"/>
              <a:cs typeface="Arial" panose="020B0604020202020204" pitchFamily="34" charset="0"/>
            </a:rPr>
            <a:t>. Count data, such as the number of an event per</a:t>
          </a:r>
          <a:r>
            <a:rPr lang="en-GB" sz="900" baseline="0">
              <a:latin typeface="Arial" panose="020B0604020202020204" pitchFamily="34" charset="0"/>
              <a:cs typeface="Arial" panose="020B0604020202020204" pitchFamily="34" charset="0"/>
            </a:rPr>
            <a:t> the area of opportunity, </a:t>
          </a:r>
          <a:r>
            <a:rPr lang="en-GB" sz="900">
              <a:latin typeface="Arial" panose="020B0604020202020204" pitchFamily="34" charset="0"/>
              <a:cs typeface="Arial" panose="020B0604020202020204" pitchFamily="34" charset="0"/>
            </a:rPr>
            <a:t>are plotted on C-Charts or U-Charts. The choice depends on whether the</a:t>
          </a:r>
          <a:r>
            <a:rPr lang="en-GB" sz="900" baseline="0">
              <a:latin typeface="Arial" panose="020B0604020202020204" pitchFamily="34" charset="0"/>
              <a:cs typeface="Arial" panose="020B0604020202020204" pitchFamily="34" charset="0"/>
            </a:rPr>
            <a:t> 'area of opportunity', better known as the denominator, is constant (use C-Chart) or unequal (use U-Chart) for each data point</a:t>
          </a:r>
          <a:r>
            <a:rPr lang="en-GB" sz="900">
              <a:latin typeface="Arial" panose="020B0604020202020204" pitchFamily="34" charset="0"/>
              <a:cs typeface="Arial" panose="020B0604020202020204" pitchFamily="34" charset="0"/>
            </a:rPr>
            <a:t>. Another</a:t>
          </a:r>
          <a:r>
            <a:rPr lang="en-GB" sz="900" baseline="0">
              <a:latin typeface="Arial" panose="020B0604020202020204" pitchFamily="34" charset="0"/>
              <a:cs typeface="Arial" panose="020B0604020202020204" pitchFamily="34" charset="0"/>
            </a:rPr>
            <a:t> commonly used chart, for tracking the proportion of successes or failures from discrete data, is the P-Chart. </a:t>
          </a:r>
          <a:r>
            <a:rPr lang="en-GB" sz="900">
              <a:latin typeface="Arial" panose="020B0604020202020204" pitchFamily="34" charset="0"/>
              <a:cs typeface="Arial" panose="020B0604020202020204" pitchFamily="34" charset="0"/>
            </a:rPr>
            <a:t>However, certain</a:t>
          </a:r>
          <a:r>
            <a:rPr lang="en-GB" sz="900" baseline="0">
              <a:latin typeface="Arial" panose="020B0604020202020204" pitchFamily="34" charset="0"/>
              <a:cs typeface="Arial" panose="020B0604020202020204" pitchFamily="34" charset="0"/>
            </a:rPr>
            <a:t> adverse events are </a:t>
          </a:r>
          <a:r>
            <a:rPr lang="en-GB" sz="900">
              <a:latin typeface="Arial" panose="020B0604020202020204" pitchFamily="34" charset="0"/>
              <a:cs typeface="Arial" panose="020B0604020202020204" pitchFamily="34" charset="0"/>
            </a:rPr>
            <a:t>relatively rare in statistical terms, therefore many zeros</a:t>
          </a:r>
          <a:r>
            <a:rPr lang="en-GB" sz="900" baseline="0">
              <a:latin typeface="Arial" panose="020B0604020202020204" pitchFamily="34" charset="0"/>
              <a:cs typeface="Arial" panose="020B0604020202020204" pitchFamily="34" charset="0"/>
            </a:rPr>
            <a:t> may be</a:t>
          </a:r>
          <a:r>
            <a:rPr lang="en-GB" sz="900">
              <a:latin typeface="Arial" panose="020B0604020202020204" pitchFamily="34" charset="0"/>
              <a:cs typeface="Arial" panose="020B0604020202020204" pitchFamily="34" charset="0"/>
            </a:rPr>
            <a:t> plotted along the horizontal axis. Provost and Murray [2] have proposed that, where “greater than 25% of the data values are 0”, it is more appropriate to use a G-Chart so that an</a:t>
          </a:r>
          <a:r>
            <a:rPr lang="en-GB" sz="900" baseline="0">
              <a:latin typeface="Arial" panose="020B0604020202020204" pitchFamily="34" charset="0"/>
              <a:cs typeface="Arial" panose="020B0604020202020204" pitchFamily="34" charset="0"/>
            </a:rPr>
            <a:t> appropriate Centreline and Upper</a:t>
          </a:r>
          <a:r>
            <a:rPr lang="en-GB" sz="900">
              <a:latin typeface="Arial" panose="020B0604020202020204" pitchFamily="34" charset="0"/>
              <a:cs typeface="Arial" panose="020B0604020202020204" pitchFamily="34" charset="0"/>
            </a:rPr>
            <a:t> Control Limit can be calculated. </a:t>
          </a:r>
          <a:r>
            <a:rPr kumimoji="0" lang="en-GB" sz="9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Formulae for the G-Chart appear to have been first developed by Calvin in 1983 [3] though they are more clearly described elsewhere [2]. The G-Chart has also been used in healthcare and public health settings. Several examples of such use, as well as how well it performs when monitoring adverse rare events, are available from PubMed. </a:t>
          </a:r>
        </a:p>
        <a:p>
          <a:pPr algn="just"/>
          <a:endParaRPr lang="en-GB" sz="900">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en-GB" sz="9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The G-chart requires two data sources to underpin it, namely, the date of each adverse rare event and the number of benign events between each of those. The G-Chart therefore does not work for those situations where it is difficult to observe and record the denominator. For example, you cannot continuously observe all staff members, and watch for every instance in which hands should be carefully washed using proper technique to prevent cross-contamination of equipment with bacteria. Hand hygiene audits, if and when these are used, will always be of limited duration and scope. However, where both the numerator and denominator can be tracked, we want as many benign events as possible between the adverse rare events. In addition, note that the G-Chart requires a sample size of 20 data points or more for the Centreline and Upper Control Limit to be statistically robust, and the chart should not be used for decision making prior to this. The G-Chart is unlike most other types of control chart because it has no Lower Control Limit.</a:t>
          </a:r>
        </a:p>
        <a:p>
          <a:pPr marL="0" marR="0" lvl="0" indent="0" algn="just" defTabSz="914400" eaLnBrk="1" fontAlgn="auto" latinLnBrk="0" hangingPunct="1">
            <a:lnSpc>
              <a:spcPct val="100000"/>
            </a:lnSpc>
            <a:spcBef>
              <a:spcPts val="0"/>
            </a:spcBef>
            <a:spcAft>
              <a:spcPts val="0"/>
            </a:spcAft>
            <a:buClrTx/>
            <a:buSzTx/>
            <a:buFontTx/>
            <a:buNone/>
            <a:tabLst/>
            <a:defRPr/>
          </a:pPr>
          <a:endParaRPr lang="en-GB" sz="900" baseline="0">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lang="en-GB" sz="900">
              <a:solidFill>
                <a:schemeClr val="dk1"/>
              </a:solidFill>
              <a:effectLst/>
              <a:latin typeface="Arial" panose="020B0604020202020204" pitchFamily="34" charset="0"/>
              <a:ea typeface="+mn-ea"/>
              <a:cs typeface="Arial" panose="020B0604020202020204" pitchFamily="34" charset="0"/>
            </a:rPr>
            <a:t>The G-chart assumes a Geometric distribution for the underlying data,</a:t>
          </a:r>
          <a:r>
            <a:rPr lang="en-GB" sz="900" baseline="0">
              <a:solidFill>
                <a:schemeClr val="dk1"/>
              </a:solidFill>
              <a:effectLst/>
              <a:latin typeface="Arial" panose="020B0604020202020204" pitchFamily="34" charset="0"/>
              <a:ea typeface="+mn-ea"/>
              <a:cs typeface="Arial" panose="020B0604020202020204" pitchFamily="34" charset="0"/>
            </a:rPr>
            <a:t> whereby </a:t>
          </a:r>
          <a:r>
            <a:rPr lang="en-GB" sz="900">
              <a:solidFill>
                <a:schemeClr val="dk1"/>
              </a:solidFill>
              <a:effectLst/>
              <a:latin typeface="Arial" panose="020B0604020202020204" pitchFamily="34" charset="0"/>
              <a:ea typeface="+mn-ea"/>
              <a:cs typeface="Arial" panose="020B0604020202020204" pitchFamily="34" charset="0"/>
            </a:rPr>
            <a:t>each event is independent of</a:t>
          </a:r>
          <a:r>
            <a:rPr lang="en-GB" sz="900" baseline="0">
              <a:solidFill>
                <a:schemeClr val="dk1"/>
              </a:solidFill>
              <a:effectLst/>
              <a:latin typeface="Arial" panose="020B0604020202020204" pitchFamily="34" charset="0"/>
              <a:ea typeface="+mn-ea"/>
              <a:cs typeface="Arial" panose="020B0604020202020204" pitchFamily="34" charset="0"/>
            </a:rPr>
            <a:t> the</a:t>
          </a:r>
          <a:r>
            <a:rPr lang="en-GB" sz="900">
              <a:solidFill>
                <a:schemeClr val="dk1"/>
              </a:solidFill>
              <a:effectLst/>
              <a:latin typeface="Arial" panose="020B0604020202020204" pitchFamily="34" charset="0"/>
              <a:ea typeface="+mn-ea"/>
              <a:cs typeface="Arial" panose="020B0604020202020204" pitchFamily="34" charset="0"/>
            </a:rPr>
            <a:t> other, and each is equally likely.</a:t>
          </a:r>
          <a:r>
            <a:rPr lang="en-GB" sz="900" baseline="0">
              <a:solidFill>
                <a:schemeClr val="dk1"/>
              </a:solidFill>
              <a:effectLst/>
              <a:latin typeface="Arial" panose="020B0604020202020204" pitchFamily="34" charset="0"/>
              <a:ea typeface="+mn-ea"/>
              <a:cs typeface="Arial" panose="020B0604020202020204" pitchFamily="34" charset="0"/>
            </a:rPr>
            <a:t> With the Geometric distribution, each event in the series is a Bernoulli Trial, meaning there can only be one of two possible outcomes (e.g. benign event or adverse event). </a:t>
          </a:r>
        </a:p>
        <a:p>
          <a:pPr marL="0" marR="0" lvl="0" indent="0" algn="just" defTabSz="914400" eaLnBrk="1" fontAlgn="auto" latinLnBrk="0" hangingPunct="1">
            <a:lnSpc>
              <a:spcPct val="100000"/>
            </a:lnSpc>
            <a:spcBef>
              <a:spcPts val="0"/>
            </a:spcBef>
            <a:spcAft>
              <a:spcPts val="0"/>
            </a:spcAft>
            <a:buClrTx/>
            <a:buSzTx/>
            <a:buFontTx/>
            <a:buNone/>
            <a:tabLst/>
            <a:defRPr/>
          </a:pPr>
          <a:endParaRPr lang="en-GB" sz="900">
            <a:latin typeface="Arial" panose="020B0604020202020204" pitchFamily="34" charset="0"/>
            <a:cs typeface="Arial" panose="020B0604020202020204" pitchFamily="34" charset="0"/>
          </a:endParaRPr>
        </a:p>
        <a:p>
          <a:pPr algn="just"/>
          <a:r>
            <a:rPr lang="en-GB" sz="1200" b="1" u="sng">
              <a:solidFill>
                <a:schemeClr val="dk1"/>
              </a:solidFill>
              <a:effectLst/>
              <a:latin typeface="Arial" panose="020B0604020202020204" pitchFamily="34" charset="0"/>
              <a:ea typeface="+mn-ea"/>
              <a:cs typeface="Arial" panose="020B0604020202020204" pitchFamily="34" charset="0"/>
            </a:rPr>
            <a:t>What Does Change in a Process Look Like?</a:t>
          </a:r>
        </a:p>
        <a:p>
          <a:pPr algn="just"/>
          <a:endParaRPr lang="en-GB" sz="900" baseline="0">
            <a:solidFill>
              <a:schemeClr val="dk1"/>
            </a:solidFill>
            <a:effectLst/>
            <a:latin typeface="Arial" panose="020B0604020202020204" pitchFamily="34" charset="0"/>
            <a:ea typeface="+mn-ea"/>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lang="en-GB" sz="900">
              <a:solidFill>
                <a:schemeClr val="dk1"/>
              </a:solidFill>
              <a:effectLst/>
              <a:latin typeface="Arial" panose="020B0604020202020204" pitchFamily="34" charset="0"/>
              <a:ea typeface="+mn-ea"/>
              <a:cs typeface="Arial" panose="020B0604020202020204" pitchFamily="34" charset="0"/>
            </a:rPr>
            <a:t>The data points, like for other control charts, will form a pattern which is either random (‘common cause’ variation) or non-random (‘common cause’ variation). </a:t>
          </a:r>
          <a:r>
            <a:rPr kumimoji="0" lang="en-GB" sz="9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When interpreting a control chart, there are three common approaches to understanding the process variable that is being tracked, these are:</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en-GB" sz="9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pPr algn="just"/>
          <a:r>
            <a:rPr lang="en-GB" sz="900">
              <a:solidFill>
                <a:schemeClr val="dk1"/>
              </a:solidFill>
              <a:effectLst/>
              <a:latin typeface="Arial" panose="020B0604020202020204" pitchFamily="34" charset="0"/>
              <a:ea typeface="+mn-ea"/>
              <a:cs typeface="Arial" panose="020B0604020202020204" pitchFamily="34" charset="0"/>
            </a:rPr>
            <a:t>	1.</a:t>
          </a:r>
          <a:r>
            <a:rPr lang="en-GB" sz="900" baseline="0">
              <a:solidFill>
                <a:schemeClr val="dk1"/>
              </a:solidFill>
              <a:effectLst/>
              <a:latin typeface="Arial" panose="020B0604020202020204" pitchFamily="34" charset="0"/>
              <a:ea typeface="+mn-ea"/>
              <a:cs typeface="Arial" panose="020B0604020202020204" pitchFamily="34" charset="0"/>
            </a:rPr>
            <a:t> Look for shifts in the average (i.e. the Centreline)</a:t>
          </a:r>
        </a:p>
        <a:p>
          <a:pPr algn="just"/>
          <a:r>
            <a:rPr lang="en-GB" sz="900" baseline="0">
              <a:solidFill>
                <a:schemeClr val="dk1"/>
              </a:solidFill>
              <a:effectLst/>
              <a:latin typeface="Arial" panose="020B0604020202020204" pitchFamily="34" charset="0"/>
              <a:ea typeface="+mn-ea"/>
              <a:cs typeface="Arial" panose="020B0604020202020204" pitchFamily="34" charset="0"/>
            </a:rPr>
            <a:t>	2. Look for changes in the magnitude of variation (i.e. the distance between Centreline and UCL)</a:t>
          </a:r>
          <a:endParaRPr lang="en-GB" sz="900">
            <a:solidFill>
              <a:schemeClr val="dk1"/>
            </a:solidFill>
            <a:effectLst/>
            <a:latin typeface="Arial" panose="020B0604020202020204" pitchFamily="34" charset="0"/>
            <a:ea typeface="+mn-ea"/>
            <a:cs typeface="Arial" panose="020B0604020202020204" pitchFamily="34" charset="0"/>
          </a:endParaRPr>
        </a:p>
        <a:p>
          <a:pPr algn="just"/>
          <a:r>
            <a:rPr lang="en-GB" sz="900">
              <a:solidFill>
                <a:schemeClr val="dk1"/>
              </a:solidFill>
              <a:effectLst/>
              <a:latin typeface="Arial" panose="020B0604020202020204" pitchFamily="34" charset="0"/>
              <a:ea typeface="+mn-ea"/>
              <a:cs typeface="Arial" panose="020B0604020202020204" pitchFamily="34" charset="0"/>
            </a:rPr>
            <a:t>	3. Look for non-random</a:t>
          </a:r>
          <a:r>
            <a:rPr lang="en-GB" sz="900" baseline="0">
              <a:solidFill>
                <a:schemeClr val="dk1"/>
              </a:solidFill>
              <a:effectLst/>
              <a:latin typeface="Arial" panose="020B0604020202020204" pitchFamily="34" charset="0"/>
              <a:ea typeface="+mn-ea"/>
              <a:cs typeface="Arial" panose="020B0604020202020204" pitchFamily="34" charset="0"/>
            </a:rPr>
            <a:t> patterns using pre-defined rules (i.e. 'special cause' rules)</a:t>
          </a:r>
        </a:p>
        <a:p>
          <a:pPr algn="just"/>
          <a:endParaRPr lang="en-GB" sz="900">
            <a:solidFill>
              <a:sysClr val="windowText" lastClr="000000"/>
            </a:solidFill>
            <a:effectLst/>
            <a:latin typeface="Arial" panose="020B0604020202020204" pitchFamily="34" charset="0"/>
            <a:ea typeface="+mn-ea"/>
            <a:cs typeface="Arial" panose="020B0604020202020204" pitchFamily="34" charset="0"/>
          </a:endParaRPr>
        </a:p>
        <a:p>
          <a:pPr algn="just"/>
          <a:r>
            <a:rPr kumimoji="0" lang="en-GB"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The value of the average (Centreline) should be examined to determine if the process average is itself acceptable. Alongside this, i</a:t>
          </a:r>
          <a:r>
            <a:rPr lang="en-GB" sz="900">
              <a:solidFill>
                <a:sysClr val="windowText" lastClr="000000"/>
              </a:solidFill>
              <a:effectLst/>
              <a:latin typeface="Arial" panose="020B0604020202020204" pitchFamily="34" charset="0"/>
              <a:ea typeface="+mn-ea"/>
              <a:cs typeface="Arial" panose="020B0604020202020204" pitchFamily="34" charset="0"/>
            </a:rPr>
            <a:t>f the variation is random, it is necessary to decide whether the amount of spread is acceptable, which is shown by the distance of the control limit from the Centreline. Where a process shows only random variation, but is functioning at an unacceptable level, strategy should focus on reducing the amount of variation and moving </a:t>
          </a:r>
          <a:r>
            <a:rPr lang="en-GB" sz="900">
              <a:solidFill>
                <a:schemeClr val="dk1"/>
              </a:solidFill>
              <a:effectLst/>
              <a:latin typeface="Arial" panose="020B0604020202020204" pitchFamily="34" charset="0"/>
              <a:ea typeface="+mn-ea"/>
              <a:cs typeface="Arial" panose="020B0604020202020204" pitchFamily="34" charset="0"/>
            </a:rPr>
            <a:t>the process average in the desired direction (i.e.</a:t>
          </a:r>
          <a:r>
            <a:rPr lang="en-GB" sz="900" baseline="0">
              <a:solidFill>
                <a:schemeClr val="dk1"/>
              </a:solidFill>
              <a:effectLst/>
              <a:latin typeface="Arial" panose="020B0604020202020204" pitchFamily="34" charset="0"/>
              <a:ea typeface="+mn-ea"/>
              <a:cs typeface="Arial" panose="020B0604020202020204" pitchFamily="34" charset="0"/>
            </a:rPr>
            <a:t> moving the Centreline upward</a:t>
          </a:r>
          <a:r>
            <a:rPr lang="en-GB" sz="900">
              <a:solidFill>
                <a:schemeClr val="dk1"/>
              </a:solidFill>
              <a:effectLst/>
              <a:latin typeface="Arial" panose="020B0604020202020204" pitchFamily="34" charset="0"/>
              <a:ea typeface="+mn-ea"/>
              <a:cs typeface="Arial" panose="020B0604020202020204" pitchFamily="34" charset="0"/>
            </a:rPr>
            <a:t>). </a:t>
          </a:r>
        </a:p>
        <a:p>
          <a:pPr algn="just"/>
          <a:endParaRPr lang="en-GB" sz="900">
            <a:solidFill>
              <a:schemeClr val="dk1"/>
            </a:solidFill>
            <a:effectLst/>
            <a:latin typeface="Arial" panose="020B0604020202020204" pitchFamily="34" charset="0"/>
            <a:ea typeface="+mn-ea"/>
            <a:cs typeface="Arial" panose="020B0604020202020204" pitchFamily="34" charset="0"/>
          </a:endParaRPr>
        </a:p>
        <a:p>
          <a:pPr algn="just"/>
          <a:r>
            <a:rPr lang="en-GB" sz="900">
              <a:solidFill>
                <a:schemeClr val="dk1"/>
              </a:solidFill>
              <a:effectLst/>
              <a:latin typeface="Arial" panose="020B0604020202020204" pitchFamily="34" charset="0"/>
              <a:ea typeface="+mn-ea"/>
              <a:cs typeface="Arial" panose="020B0604020202020204" pitchFamily="34" charset="0"/>
            </a:rPr>
            <a:t>If the variation is non-random, this can be detected using pre-defined ‘rules’ which act as triggers for action, with the API Rules currently being</a:t>
          </a:r>
          <a:r>
            <a:rPr lang="en-GB" sz="900" baseline="0">
              <a:solidFill>
                <a:schemeClr val="dk1"/>
              </a:solidFill>
              <a:effectLst/>
              <a:latin typeface="Arial" panose="020B0604020202020204" pitchFamily="34" charset="0"/>
              <a:ea typeface="+mn-ea"/>
              <a:cs typeface="Arial" panose="020B0604020202020204" pitchFamily="34" charset="0"/>
            </a:rPr>
            <a:t> easy to understand and implement</a:t>
          </a:r>
          <a:r>
            <a:rPr lang="en-GB" sz="900">
              <a:solidFill>
                <a:schemeClr val="dk1"/>
              </a:solidFill>
              <a:effectLst/>
              <a:latin typeface="Arial" panose="020B0604020202020204" pitchFamily="34" charset="0"/>
              <a:ea typeface="+mn-ea"/>
              <a:cs typeface="Arial" panose="020B0604020202020204" pitchFamily="34" charset="0"/>
            </a:rPr>
            <a:t> [4 - 5]. There are five such rules, based on different patterns of data points. Observing one of these patterns is a signal that the data points are not randomly distributed. The literature notes that no signal does not necessarily mean the process is operating without issue, and standard rules can be adapted or supplemented by those with knowledge of the process.</a:t>
          </a:r>
        </a:p>
        <a:p>
          <a:pPr algn="just"/>
          <a:endParaRPr lang="en-GB" sz="900">
            <a:latin typeface="Arial" panose="020B0604020202020204" pitchFamily="34" charset="0"/>
            <a:cs typeface="Arial" panose="020B0604020202020204" pitchFamily="34" charset="0"/>
          </a:endParaRPr>
        </a:p>
        <a:p>
          <a:pPr algn="just"/>
          <a:r>
            <a:rPr lang="en-GB" sz="1200" b="1" u="sng" baseline="0">
              <a:solidFill>
                <a:schemeClr val="dk1"/>
              </a:solidFill>
              <a:effectLst/>
              <a:latin typeface="Arial" panose="020B0604020202020204" pitchFamily="34" charset="0"/>
              <a:ea typeface="+mn-ea"/>
              <a:cs typeface="Arial" panose="020B0604020202020204" pitchFamily="34" charset="0"/>
            </a:rPr>
            <a:t>Validation</a:t>
          </a:r>
        </a:p>
        <a:p>
          <a:pPr algn="just"/>
          <a:endParaRPr lang="en-GB" sz="900" b="1" u="sng" baseline="0">
            <a:solidFill>
              <a:schemeClr val="dk1"/>
            </a:solidFill>
            <a:effectLst/>
            <a:latin typeface="Arial" panose="020B0604020202020204" pitchFamily="34" charset="0"/>
            <a:ea typeface="+mn-ea"/>
            <a:cs typeface="Arial" panose="020B0604020202020204" pitchFamily="34" charset="0"/>
          </a:endParaRPr>
        </a:p>
        <a:p>
          <a:pPr algn="just"/>
          <a:r>
            <a:rPr lang="en-GB" sz="900" b="0" u="none" baseline="0">
              <a:solidFill>
                <a:schemeClr val="dk1"/>
              </a:solidFill>
              <a:effectLst/>
              <a:latin typeface="Arial" panose="020B0604020202020204" pitchFamily="34" charset="0"/>
              <a:ea typeface="+mn-ea"/>
              <a:cs typeface="Arial" panose="020B0604020202020204" pitchFamily="34" charset="0"/>
            </a:rPr>
            <a:t>This tool was validated to ensure that it accurately calculates the Centreline and Upper Control Limit. This was done in the "G-Chart (Validation 1)" worksheet using data from NHS East London (2023) and again in the "G-Chart (Validation 2)" worksheet using data from Provost &amp; Murray (2022).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177545</xdr:colOff>
      <xdr:row>1</xdr:row>
      <xdr:rowOff>54428</xdr:rowOff>
    </xdr:from>
    <xdr:to>
      <xdr:col>15</xdr:col>
      <xdr:colOff>639535</xdr:colOff>
      <xdr:row>23</xdr:row>
      <xdr:rowOff>107688</xdr:rowOff>
    </xdr:to>
    <xdr:graphicFrame macro="">
      <xdr:nvGraphicFramePr>
        <xdr:cNvPr id="2" name="Chart 1">
          <a:extLst>
            <a:ext uri="{FF2B5EF4-FFF2-40B4-BE49-F238E27FC236}">
              <a16:creationId xmlns:a16="http://schemas.microsoft.com/office/drawing/2014/main" id="{8EA9B6E6-EE96-45F1-A8B3-7B0FFC3C8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177545</xdr:colOff>
      <xdr:row>1</xdr:row>
      <xdr:rowOff>48637</xdr:rowOff>
    </xdr:from>
    <xdr:to>
      <xdr:col>14</xdr:col>
      <xdr:colOff>640136</xdr:colOff>
      <xdr:row>22</xdr:row>
      <xdr:rowOff>59307</xdr:rowOff>
    </xdr:to>
    <xdr:graphicFrame macro="">
      <xdr:nvGraphicFramePr>
        <xdr:cNvPr id="7" name="Chart 6">
          <a:extLst>
            <a:ext uri="{FF2B5EF4-FFF2-40B4-BE49-F238E27FC236}">
              <a16:creationId xmlns:a16="http://schemas.microsoft.com/office/drawing/2014/main" id="{5C897DBF-4A1C-2E24-A56C-3C2EC428A6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177545</xdr:colOff>
      <xdr:row>1</xdr:row>
      <xdr:rowOff>54428</xdr:rowOff>
    </xdr:from>
    <xdr:to>
      <xdr:col>15</xdr:col>
      <xdr:colOff>639535</xdr:colOff>
      <xdr:row>23</xdr:row>
      <xdr:rowOff>107688</xdr:rowOff>
    </xdr:to>
    <xdr:graphicFrame macro="">
      <xdr:nvGraphicFramePr>
        <xdr:cNvPr id="2" name="Chart 1">
          <a:extLst>
            <a:ext uri="{FF2B5EF4-FFF2-40B4-BE49-F238E27FC236}">
              <a16:creationId xmlns:a16="http://schemas.microsoft.com/office/drawing/2014/main" id="{53679522-F6FD-4894-9175-24F9CFA104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0</xdr:colOff>
      <xdr:row>0</xdr:row>
      <xdr:rowOff>10886</xdr:rowOff>
    </xdr:from>
    <xdr:to>
      <xdr:col>13</xdr:col>
      <xdr:colOff>0</xdr:colOff>
      <xdr:row>20</xdr:row>
      <xdr:rowOff>38100</xdr:rowOff>
    </xdr:to>
    <xdr:sp macro="" textlink="">
      <xdr:nvSpPr>
        <xdr:cNvPr id="2" name="TextBox 1">
          <a:extLst>
            <a:ext uri="{FF2B5EF4-FFF2-40B4-BE49-F238E27FC236}">
              <a16:creationId xmlns:a16="http://schemas.microsoft.com/office/drawing/2014/main" id="{E84466AF-82B9-4792-A3C3-F851617C6923}"/>
            </a:ext>
          </a:extLst>
        </xdr:cNvPr>
        <xdr:cNvSpPr txBox="1"/>
      </xdr:nvSpPr>
      <xdr:spPr>
        <a:xfrm>
          <a:off x="1306286" y="10886"/>
          <a:ext cx="7184571" cy="3728357"/>
        </a:xfrm>
        <a:prstGeom prst="rect">
          <a:avLst/>
        </a:prstGeom>
        <a:solidFill>
          <a:schemeClr val="lt1"/>
        </a:solidFill>
        <a:ln w="38100" cmpd="sng">
          <a:solidFill>
            <a:srgbClr val="007E39"/>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GB" sz="1200" b="1" u="sng">
              <a:latin typeface="Arial" panose="020B0604020202020204" pitchFamily="34" charset="0"/>
              <a:cs typeface="Arial" panose="020B0604020202020204" pitchFamily="34" charset="0"/>
            </a:rPr>
            <a:t>References</a:t>
          </a:r>
        </a:p>
        <a:p>
          <a:pPr algn="just"/>
          <a:endParaRPr kumimoji="0" lang="en-GB" sz="10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pPr marL="228600" marR="0" lvl="0" indent="-228600" algn="just" defTabSz="914400" eaLnBrk="1" fontAlgn="auto" latinLnBrk="0" hangingPunct="1">
            <a:lnSpc>
              <a:spcPct val="100000"/>
            </a:lnSpc>
            <a:spcBef>
              <a:spcPts val="0"/>
            </a:spcBef>
            <a:spcAft>
              <a:spcPts val="0"/>
            </a:spcAft>
            <a:buClrTx/>
            <a:buSzTx/>
            <a:buFont typeface="+mj-lt"/>
            <a:buAutoNum type="arabicParenR"/>
            <a:tabLst/>
            <a:defRPr/>
          </a:pPr>
          <a:r>
            <a:rPr lang="en-GB" sz="900">
              <a:solidFill>
                <a:schemeClr val="dk1"/>
              </a:solidFill>
              <a:effectLst/>
              <a:latin typeface="Arial" panose="020B0604020202020204" pitchFamily="34" charset="0"/>
              <a:ea typeface="+mn-ea"/>
              <a:cs typeface="Arial" panose="020B0604020202020204" pitchFamily="34" charset="0"/>
            </a:rPr>
            <a:t>Best M, Neuhauser D. Walter A Shewhart, 1924, and the Hawthorne Factory. BMJ Quality &amp; Safety. 2006 Apr 1;15(2):142-3.</a:t>
          </a:r>
        </a:p>
        <a:p>
          <a:pPr marL="228600" marR="0" lvl="0" indent="-228600" algn="just" defTabSz="914400" eaLnBrk="1" fontAlgn="auto" latinLnBrk="0" hangingPunct="1">
            <a:lnSpc>
              <a:spcPct val="100000"/>
            </a:lnSpc>
            <a:spcBef>
              <a:spcPts val="0"/>
            </a:spcBef>
            <a:spcAft>
              <a:spcPts val="0"/>
            </a:spcAft>
            <a:buClrTx/>
            <a:buSzTx/>
            <a:buFont typeface="+mj-lt"/>
            <a:buAutoNum type="arabicParenR"/>
            <a:tabLst/>
            <a:defRPr/>
          </a:pPr>
          <a:endParaRPr lang="en-GB" sz="900">
            <a:solidFill>
              <a:schemeClr val="dk1"/>
            </a:solidFill>
            <a:effectLst/>
            <a:latin typeface="Arial" panose="020B0604020202020204" pitchFamily="34" charset="0"/>
            <a:ea typeface="+mn-ea"/>
            <a:cs typeface="Arial" panose="020B0604020202020204" pitchFamily="34" charset="0"/>
          </a:endParaRPr>
        </a:p>
        <a:p>
          <a:pPr marL="228600" marR="0" lvl="0" indent="-228600" algn="just" defTabSz="914400" eaLnBrk="1" fontAlgn="auto" latinLnBrk="0" hangingPunct="1">
            <a:lnSpc>
              <a:spcPct val="100000"/>
            </a:lnSpc>
            <a:spcBef>
              <a:spcPts val="0"/>
            </a:spcBef>
            <a:spcAft>
              <a:spcPts val="0"/>
            </a:spcAft>
            <a:buClrTx/>
            <a:buSzTx/>
            <a:buFont typeface="+mj-lt"/>
            <a:buAutoNum type="arabicParenR"/>
            <a:tabLst/>
            <a:defRPr/>
          </a:pPr>
          <a:r>
            <a:rPr lang="en-GB" sz="900">
              <a:solidFill>
                <a:schemeClr val="dk1"/>
              </a:solidFill>
              <a:effectLst/>
              <a:latin typeface="Arial" panose="020B0604020202020204" pitchFamily="34" charset="0"/>
              <a:ea typeface="+mn-ea"/>
              <a:cs typeface="Arial" panose="020B0604020202020204" pitchFamily="34" charset="0"/>
            </a:rPr>
            <a:t>Provost LP and Murray SK. The Health Care Data Guide: Learning From Data for Improvement. Jossey-Bass. Second Edition. 8</a:t>
          </a:r>
          <a:r>
            <a:rPr lang="en-GB" sz="900" baseline="30000">
              <a:solidFill>
                <a:schemeClr val="dk1"/>
              </a:solidFill>
              <a:effectLst/>
              <a:latin typeface="Arial" panose="020B0604020202020204" pitchFamily="34" charset="0"/>
              <a:ea typeface="+mn-ea"/>
              <a:cs typeface="Arial" panose="020B0604020202020204" pitchFamily="34" charset="0"/>
            </a:rPr>
            <a:t>th</a:t>
          </a:r>
          <a:r>
            <a:rPr lang="en-GB" sz="900">
              <a:solidFill>
                <a:schemeClr val="dk1"/>
              </a:solidFill>
              <a:effectLst/>
              <a:latin typeface="Arial" panose="020B0604020202020204" pitchFamily="34" charset="0"/>
              <a:ea typeface="+mn-ea"/>
              <a:cs typeface="Arial" panose="020B0604020202020204" pitchFamily="34" charset="0"/>
            </a:rPr>
            <a:t> August 2022. Pp. 143, 199.</a:t>
          </a:r>
        </a:p>
        <a:p>
          <a:pPr marL="228600" marR="0" lvl="0" indent="-228600" algn="just" defTabSz="914400" eaLnBrk="1" fontAlgn="auto" latinLnBrk="0" hangingPunct="1">
            <a:lnSpc>
              <a:spcPct val="100000"/>
            </a:lnSpc>
            <a:spcBef>
              <a:spcPts val="0"/>
            </a:spcBef>
            <a:spcAft>
              <a:spcPts val="0"/>
            </a:spcAft>
            <a:buClrTx/>
            <a:buSzTx/>
            <a:buFont typeface="+mj-lt"/>
            <a:buAutoNum type="arabicParenR"/>
            <a:tabLst/>
            <a:defRPr/>
          </a:pPr>
          <a:endParaRPr lang="en-GB" sz="900" u="none" strike="noStrike">
            <a:solidFill>
              <a:schemeClr val="dk1"/>
            </a:solidFill>
            <a:effectLst/>
            <a:latin typeface="Arial" panose="020B0604020202020204" pitchFamily="34" charset="0"/>
            <a:ea typeface="+mn-ea"/>
            <a:cs typeface="Arial" panose="020B0604020202020204" pitchFamily="34" charset="0"/>
          </a:endParaRPr>
        </a:p>
        <a:p>
          <a:pPr marL="228600" marR="0" lvl="0" indent="-228600" algn="just" defTabSz="914400" eaLnBrk="1" fontAlgn="auto" latinLnBrk="0" hangingPunct="1">
            <a:lnSpc>
              <a:spcPct val="100000"/>
            </a:lnSpc>
            <a:spcBef>
              <a:spcPts val="0"/>
            </a:spcBef>
            <a:spcAft>
              <a:spcPts val="0"/>
            </a:spcAft>
            <a:buClrTx/>
            <a:buSzTx/>
            <a:buFont typeface="+mj-lt"/>
            <a:buAutoNum type="arabicParenR"/>
            <a:tabLst/>
            <a:defRPr/>
          </a:pPr>
          <a:r>
            <a:rPr lang="en-GB" sz="900" u="none" strike="noStrike" baseline="0">
              <a:solidFill>
                <a:schemeClr val="dk1"/>
              </a:solidFill>
              <a:effectLst/>
              <a:latin typeface="Arial" panose="020B0604020202020204" pitchFamily="34" charset="0"/>
              <a:ea typeface="+mn-ea"/>
              <a:cs typeface="Arial" panose="020B0604020202020204" pitchFamily="34" charset="0"/>
            </a:rPr>
            <a:t>Calvin, T. Quality Control Techniques for "Zero Defects". IEEE Transactions on Components, Hybrids, and Manufacturing Technology. 1983 Sep;6(3):323-8.</a:t>
          </a:r>
        </a:p>
        <a:p>
          <a:pPr marL="228600" marR="0" lvl="0" indent="-228600" algn="just" defTabSz="914400" eaLnBrk="1" fontAlgn="auto" latinLnBrk="0" hangingPunct="1">
            <a:lnSpc>
              <a:spcPct val="100000"/>
            </a:lnSpc>
            <a:spcBef>
              <a:spcPts val="0"/>
            </a:spcBef>
            <a:spcAft>
              <a:spcPts val="0"/>
            </a:spcAft>
            <a:buClrTx/>
            <a:buSzTx/>
            <a:buFont typeface="+mj-lt"/>
            <a:buAutoNum type="arabicParenR"/>
            <a:tabLst/>
            <a:defRPr/>
          </a:pPr>
          <a:endParaRPr lang="en-GB" sz="900">
            <a:solidFill>
              <a:schemeClr val="dk1"/>
            </a:solidFill>
            <a:effectLst/>
            <a:latin typeface="Arial" panose="020B0604020202020204" pitchFamily="34" charset="0"/>
            <a:ea typeface="+mn-ea"/>
            <a:cs typeface="Arial" panose="020B0604020202020204" pitchFamily="34" charset="0"/>
          </a:endParaRPr>
        </a:p>
        <a:p>
          <a:pPr marL="228600" marR="0" lvl="0" indent="-228600" algn="just" defTabSz="914400" eaLnBrk="1" fontAlgn="auto" latinLnBrk="0" hangingPunct="1">
            <a:lnSpc>
              <a:spcPct val="100000"/>
            </a:lnSpc>
            <a:spcBef>
              <a:spcPts val="0"/>
            </a:spcBef>
            <a:spcAft>
              <a:spcPts val="0"/>
            </a:spcAft>
            <a:buClrTx/>
            <a:buSzTx/>
            <a:buFont typeface="+mj-lt"/>
            <a:buAutoNum type="arabicParenR"/>
            <a:tabLst/>
            <a:defRPr/>
          </a:pPr>
          <a:r>
            <a:rPr kumimoji="0" lang="en-GB" sz="9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ISD (Undated). Statistical Process Control - Monitoring Quality in Healthcare - Tutorial Guide. Information Services Division Quality Indicators Team. [Date Accessed 9-4-2023]. Available here: https://www.isdscotland.org/Health-Topics/Quality-Indicators/Statistical-Process-Control/_docs/Statistical-Process-Control-Tutorial-Guide-180713.pdf (p. 11).</a:t>
          </a:r>
        </a:p>
        <a:p>
          <a:pPr marL="228600" marR="0" lvl="0" indent="-228600" algn="just" defTabSz="914400" eaLnBrk="1" fontAlgn="auto" latinLnBrk="0" hangingPunct="1">
            <a:lnSpc>
              <a:spcPct val="100000"/>
            </a:lnSpc>
            <a:spcBef>
              <a:spcPts val="0"/>
            </a:spcBef>
            <a:spcAft>
              <a:spcPts val="0"/>
            </a:spcAft>
            <a:buClrTx/>
            <a:buSzTx/>
            <a:buFont typeface="+mj-lt"/>
            <a:buAutoNum type="arabicParenR"/>
            <a:tabLst/>
            <a:defRPr/>
          </a:pPr>
          <a:endParaRPr kumimoji="0" lang="en-GB" sz="9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pPr marL="228600" marR="0" lvl="0" indent="-228600" algn="just" defTabSz="914400" eaLnBrk="1" fontAlgn="auto" latinLnBrk="0" hangingPunct="1">
            <a:lnSpc>
              <a:spcPct val="100000"/>
            </a:lnSpc>
            <a:spcBef>
              <a:spcPts val="0"/>
            </a:spcBef>
            <a:spcAft>
              <a:spcPts val="0"/>
            </a:spcAft>
            <a:buClrTx/>
            <a:buSzTx/>
            <a:buFont typeface="+mj-lt"/>
            <a:buAutoNum type="arabicParenR"/>
            <a:tabLst/>
            <a:defRPr/>
          </a:pPr>
          <a:r>
            <a:rPr kumimoji="0" lang="en-GB" sz="9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NHS-III (Undated). An Introduction to the Use of Control Charts: Turning Data into Information for Improvement. NHS Institute for Innovation and Improvement. [Date Accessed 9-4-2023]. Available here: https://www.england.nhs.uk/improvement-hub/wp-content/uploads/sites/44/2017/11/A-guide-to-creating-and-interpreting-run-and-control-charts.pdf (p. 23-25).</a:t>
          </a:r>
          <a:endParaRPr lang="en-GB" sz="900" u="none" strike="noStrike">
            <a:solidFill>
              <a:schemeClr val="dk1"/>
            </a:solidFill>
            <a:effectLst/>
            <a:latin typeface="Arial" panose="020B0604020202020204" pitchFamily="34" charset="0"/>
            <a:ea typeface="+mn-ea"/>
            <a:cs typeface="Arial" panose="020B0604020202020204" pitchFamily="34" charset="0"/>
          </a:endParaRPr>
        </a:p>
        <a:p>
          <a:pPr marL="228600" marR="0" lvl="0" indent="-228600" algn="just" defTabSz="914400" eaLnBrk="1" fontAlgn="auto" latinLnBrk="0" hangingPunct="1">
            <a:lnSpc>
              <a:spcPct val="100000"/>
            </a:lnSpc>
            <a:spcBef>
              <a:spcPts val="0"/>
            </a:spcBef>
            <a:spcAft>
              <a:spcPts val="0"/>
            </a:spcAft>
            <a:buClrTx/>
            <a:buSzTx/>
            <a:buFont typeface="+mj-lt"/>
            <a:buAutoNum type="arabicParenR"/>
            <a:tabLst/>
            <a:defRPr/>
          </a:pPr>
          <a:endParaRPr lang="en-GB" sz="900">
            <a:solidFill>
              <a:schemeClr val="dk1"/>
            </a:solidFill>
            <a:effectLst/>
            <a:latin typeface="Arial" panose="020B0604020202020204" pitchFamily="34" charset="0"/>
            <a:ea typeface="+mn-ea"/>
            <a:cs typeface="Arial" panose="020B0604020202020204" pitchFamily="34" charset="0"/>
          </a:endParaRPr>
        </a:p>
        <a:p>
          <a:pPr marL="228600" marR="0" lvl="0" indent="-228600" algn="just" defTabSz="914400" eaLnBrk="1" fontAlgn="auto" latinLnBrk="0" hangingPunct="1">
            <a:lnSpc>
              <a:spcPct val="100000"/>
            </a:lnSpc>
            <a:spcBef>
              <a:spcPts val="0"/>
            </a:spcBef>
            <a:spcAft>
              <a:spcPts val="0"/>
            </a:spcAft>
            <a:buClrTx/>
            <a:buSzTx/>
            <a:buFont typeface="+mj-lt"/>
            <a:buAutoNum type="arabicParenR"/>
            <a:tabLst/>
            <a:defRPr/>
          </a:pPr>
          <a:r>
            <a:rPr lang="en-GB" sz="900" b="0">
              <a:solidFill>
                <a:schemeClr val="dk1"/>
              </a:solidFill>
              <a:effectLst/>
              <a:latin typeface="Arial" panose="020B0604020202020204" pitchFamily="34" charset="0"/>
              <a:ea typeface="+mn-ea"/>
              <a:cs typeface="Arial" panose="020B0604020202020204" pitchFamily="34" charset="0"/>
            </a:rPr>
            <a:t>NHS East London -</a:t>
          </a:r>
          <a:r>
            <a:rPr lang="en-GB" sz="900" b="0" baseline="0">
              <a:solidFill>
                <a:schemeClr val="dk1"/>
              </a:solidFill>
              <a:effectLst/>
              <a:latin typeface="Arial" panose="020B0604020202020204" pitchFamily="34" charset="0"/>
              <a:ea typeface="+mn-ea"/>
              <a:cs typeface="Arial" panose="020B0604020202020204" pitchFamily="34" charset="0"/>
            </a:rPr>
            <a:t> </a:t>
          </a:r>
          <a:r>
            <a:rPr lang="en-GB" sz="900" b="0">
              <a:solidFill>
                <a:schemeClr val="dk1"/>
              </a:solidFill>
              <a:effectLst/>
              <a:latin typeface="Arial" panose="020B0604020202020204" pitchFamily="34" charset="0"/>
              <a:ea typeface="+mn-ea"/>
              <a:cs typeface="Arial" panose="020B0604020202020204" pitchFamily="34" charset="0"/>
            </a:rPr>
            <a:t>NHS</a:t>
          </a:r>
          <a:r>
            <a:rPr lang="en-GB" sz="900" b="0" baseline="0">
              <a:solidFill>
                <a:schemeClr val="dk1"/>
              </a:solidFill>
              <a:effectLst/>
              <a:latin typeface="Arial" panose="020B0604020202020204" pitchFamily="34" charset="0"/>
              <a:ea typeface="+mn-ea"/>
              <a:cs typeface="Arial" panose="020B0604020202020204" pitchFamily="34" charset="0"/>
            </a:rPr>
            <a:t> Foundation Trust (2023)</a:t>
          </a:r>
          <a:r>
            <a:rPr lang="en-GB" sz="900" b="0">
              <a:solidFill>
                <a:schemeClr val="dk1"/>
              </a:solidFill>
              <a:effectLst/>
              <a:latin typeface="Arial" panose="020B0604020202020204" pitchFamily="34" charset="0"/>
              <a:ea typeface="+mn-ea"/>
              <a:cs typeface="Arial" panose="020B0604020202020204" pitchFamily="34" charset="0"/>
            </a:rPr>
            <a:t>. </a:t>
          </a:r>
          <a:r>
            <a:rPr lang="en-GB" sz="900">
              <a:solidFill>
                <a:schemeClr val="dk1"/>
              </a:solidFill>
              <a:effectLst/>
              <a:latin typeface="Arial" panose="020B0604020202020204" pitchFamily="34" charset="0"/>
              <a:ea typeface="+mn-ea"/>
              <a:cs typeface="Arial" panose="020B0604020202020204" pitchFamily="34" charset="0"/>
            </a:rPr>
            <a:t>Shewhart Control Charts G Chart: Formula. [Accessed</a:t>
          </a:r>
          <a:r>
            <a:rPr lang="en-GB" sz="900" baseline="0">
              <a:solidFill>
                <a:schemeClr val="dk1"/>
              </a:solidFill>
              <a:effectLst/>
              <a:latin typeface="Arial" panose="020B0604020202020204" pitchFamily="34" charset="0"/>
              <a:ea typeface="+mn-ea"/>
              <a:cs typeface="Arial" panose="020B0604020202020204" pitchFamily="34" charset="0"/>
            </a:rPr>
            <a:t> 7 April 2023].</a:t>
          </a:r>
          <a:r>
            <a:rPr lang="en-GB" sz="900">
              <a:solidFill>
                <a:schemeClr val="dk1"/>
              </a:solidFill>
              <a:effectLst/>
              <a:latin typeface="Arial" panose="020B0604020202020204" pitchFamily="34" charset="0"/>
              <a:ea typeface="+mn-ea"/>
              <a:cs typeface="Arial" panose="020B0604020202020204" pitchFamily="34" charset="0"/>
            </a:rPr>
            <a:t> </a:t>
          </a:r>
          <a:r>
            <a:rPr lang="en-GB" sz="900" b="0">
              <a:solidFill>
                <a:schemeClr val="dk1"/>
              </a:solidFill>
              <a:effectLst/>
              <a:latin typeface="Arial" panose="020B0604020202020204" pitchFamily="34" charset="0"/>
              <a:ea typeface="+mn-ea"/>
              <a:cs typeface="Arial" panose="020B0604020202020204" pitchFamily="34" charset="0"/>
            </a:rPr>
            <a:t>https://qi.elft.nhs.uk/collection/spc-formula-sheets/  </a:t>
          </a:r>
          <a:endParaRPr lang="en-GB" sz="900" b="0" u="none">
            <a:latin typeface="Arial" panose="020B0604020202020204" pitchFamily="34" charset="0"/>
            <a:cs typeface="Arial" panose="020B0604020202020204" pitchFamily="34" charset="0"/>
          </a:endParaRPr>
        </a:p>
        <a:p>
          <a:pPr marL="228600" indent="-228600" algn="just">
            <a:buFont typeface="+mj-lt"/>
            <a:buAutoNum type="arabicParenR"/>
          </a:pPr>
          <a:endParaRPr lang="en-GB" sz="900" b="0" i="0">
            <a:solidFill>
              <a:schemeClr val="dk1"/>
            </a:solidFill>
            <a:effectLst/>
            <a:latin typeface="Arial" panose="020B0604020202020204" pitchFamily="34" charset="0"/>
            <a:ea typeface="+mn-ea"/>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en-GB" sz="1200" b="1" i="0" u="sng"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Recommended Citation:</a:t>
          </a:r>
          <a:endParaRPr kumimoji="0" lang="en-GB" sz="9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en-GB" sz="9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en-GB" sz="9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Strang, D (2023). G-Chart Tool for Surveillance of Events Between Rare Events (Data with Geometric Distribution) [xlsx]. Version 1.0. Published 21st May 2023. Scotland, United Kingdom: GitHub. Available from: https://github.com/Epidemiology22/G-Chart-for-Events-Between-Rare-Events</a:t>
          </a:r>
        </a:p>
        <a:p>
          <a:pPr marL="228600" indent="-228600" algn="just">
            <a:buFont typeface="+mj-lt"/>
            <a:buAutoNum type="arabicParenR"/>
          </a:pPr>
          <a:endParaRPr lang="en-GB" sz="900" b="0" i="0">
            <a:solidFill>
              <a:schemeClr val="dk1"/>
            </a:solidFill>
            <a:effectLst/>
            <a:latin typeface="Arial" panose="020B0604020202020204" pitchFamily="34" charset="0"/>
            <a:ea typeface="+mn-ea"/>
            <a:cs typeface="Arial" panose="020B0604020202020204" pitchFamily="34" charset="0"/>
          </a:endParaRPr>
        </a:p>
        <a:p>
          <a:pPr marL="228600" indent="-228600" algn="just">
            <a:buFont typeface="+mj-lt"/>
            <a:buAutoNum type="arabicParenR"/>
          </a:pPr>
          <a:endParaRPr lang="en-GB" sz="900" b="0" i="0">
            <a:solidFill>
              <a:schemeClr val="dk1"/>
            </a:solidFill>
            <a:effectLst/>
            <a:latin typeface="Arial" panose="020B0604020202020204" pitchFamily="34" charset="0"/>
            <a:ea typeface="+mn-ea"/>
            <a:cs typeface="Arial" panose="020B0604020202020204" pitchFamily="34" charset="0"/>
          </a:endParaRPr>
        </a:p>
        <a:p>
          <a:pPr marL="228600" indent="-228600" algn="just">
            <a:buFont typeface="+mj-lt"/>
            <a:buAutoNum type="arabicParenR"/>
          </a:pPr>
          <a:endParaRPr lang="en-GB" sz="900" b="0" i="0">
            <a:solidFill>
              <a:schemeClr val="dk1"/>
            </a:solidFill>
            <a:effectLst/>
            <a:latin typeface="Arial" panose="020B0604020202020204" pitchFamily="34" charset="0"/>
            <a:ea typeface="+mn-ea"/>
            <a:cs typeface="Arial" panose="020B0604020202020204" pitchFamily="34" charset="0"/>
          </a:endParaRPr>
        </a:p>
        <a:p>
          <a:pPr marL="228600" indent="-228600" algn="just">
            <a:buFont typeface="+mj-lt"/>
            <a:buAutoNum type="arabicParenR"/>
          </a:pPr>
          <a:endParaRPr lang="en-GB" sz="900" b="0" i="0">
            <a:solidFill>
              <a:schemeClr val="dk1"/>
            </a:solidFill>
            <a:effectLst/>
            <a:latin typeface="Arial" panose="020B0604020202020204" pitchFamily="34" charset="0"/>
            <a:ea typeface="+mn-ea"/>
            <a:cs typeface="Arial" panose="020B0604020202020204" pitchFamily="34" charset="0"/>
          </a:endParaRPr>
        </a:p>
        <a:p>
          <a:pPr marL="228600" marR="0" lvl="0" indent="-228600" algn="just" defTabSz="914400" eaLnBrk="1" fontAlgn="auto" latinLnBrk="0" hangingPunct="1">
            <a:lnSpc>
              <a:spcPct val="100000"/>
            </a:lnSpc>
            <a:spcBef>
              <a:spcPts val="0"/>
            </a:spcBef>
            <a:spcAft>
              <a:spcPts val="0"/>
            </a:spcAft>
            <a:buClrTx/>
            <a:buSzTx/>
            <a:buFont typeface="+mj-lt"/>
            <a:buAutoNum type="arabicParenR"/>
            <a:tabLst/>
            <a:defRPr/>
          </a:pPr>
          <a:endParaRPr lang="en-GB" sz="900">
            <a:solidFill>
              <a:schemeClr val="dk1"/>
            </a:solidFill>
            <a:effectLst/>
            <a:latin typeface="Arial" panose="020B0604020202020204" pitchFamily="34" charset="0"/>
            <a:ea typeface="+mn-ea"/>
            <a:cs typeface="Arial" panose="020B0604020202020204" pitchFamily="34" charset="0"/>
          </a:endParaRPr>
        </a:p>
        <a:p>
          <a:pPr marL="228600" marR="0" lvl="0" indent="-228600" algn="just" defTabSz="914400" eaLnBrk="1" fontAlgn="auto" latinLnBrk="0" hangingPunct="1">
            <a:lnSpc>
              <a:spcPct val="100000"/>
            </a:lnSpc>
            <a:spcBef>
              <a:spcPts val="0"/>
            </a:spcBef>
            <a:spcAft>
              <a:spcPts val="0"/>
            </a:spcAft>
            <a:buClrTx/>
            <a:buSzTx/>
            <a:buFont typeface="+mj-lt"/>
            <a:buAutoNum type="arabicParenR"/>
            <a:tabLst/>
            <a:defRPr/>
          </a:pPr>
          <a:endParaRPr lang="en-GB" sz="90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474F5-2E6C-4FDA-A6D3-75236B20E1A7}">
  <dimension ref="C2:M25"/>
  <sheetViews>
    <sheetView showGridLines="0" tabSelected="1" workbookViewId="0">
      <selection activeCell="A4" sqref="A4"/>
    </sheetView>
  </sheetViews>
  <sheetFormatPr defaultRowHeight="14.6" x14ac:dyDescent="0.4"/>
  <sheetData>
    <row r="2" spans="3:13" x14ac:dyDescent="0.4">
      <c r="C2" s="18"/>
      <c r="D2" s="19"/>
      <c r="E2" s="19"/>
      <c r="F2" s="19"/>
      <c r="G2" s="19"/>
      <c r="H2" s="19"/>
      <c r="I2" s="19"/>
      <c r="J2" s="19"/>
      <c r="K2" s="19"/>
      <c r="L2" s="19"/>
      <c r="M2" s="19"/>
    </row>
    <row r="3" spans="3:13" x14ac:dyDescent="0.4">
      <c r="C3" s="19"/>
      <c r="D3" s="19"/>
      <c r="E3" s="19"/>
      <c r="F3" s="19"/>
      <c r="G3" s="19"/>
      <c r="H3" s="19"/>
      <c r="I3" s="19"/>
      <c r="J3" s="19"/>
      <c r="K3" s="19"/>
      <c r="L3" s="19"/>
      <c r="M3" s="19"/>
    </row>
    <row r="4" spans="3:13" x14ac:dyDescent="0.4">
      <c r="C4" s="19"/>
      <c r="D4" s="19"/>
      <c r="E4" s="19"/>
      <c r="F4" s="19"/>
      <c r="G4" s="19"/>
      <c r="H4" s="19"/>
      <c r="I4" s="19"/>
      <c r="J4" s="19"/>
      <c r="K4" s="19"/>
      <c r="L4" s="19"/>
      <c r="M4" s="19"/>
    </row>
    <row r="5" spans="3:13" x14ac:dyDescent="0.4">
      <c r="C5" s="19"/>
      <c r="D5" s="19"/>
      <c r="E5" s="19"/>
      <c r="F5" s="19"/>
      <c r="G5" s="19"/>
      <c r="H5" s="19"/>
      <c r="I5" s="19"/>
      <c r="J5" s="19"/>
      <c r="K5" s="19"/>
      <c r="L5" s="19"/>
      <c r="M5" s="19"/>
    </row>
    <row r="6" spans="3:13" x14ac:dyDescent="0.4">
      <c r="C6" s="19"/>
      <c r="D6" s="19"/>
      <c r="E6" s="19"/>
      <c r="F6" s="19"/>
      <c r="G6" s="19"/>
      <c r="H6" s="19"/>
      <c r="I6" s="19"/>
      <c r="J6" s="19"/>
      <c r="K6" s="19"/>
      <c r="L6" s="19"/>
      <c r="M6" s="19"/>
    </row>
    <row r="7" spans="3:13" x14ac:dyDescent="0.4">
      <c r="C7" s="19"/>
      <c r="D7" s="19"/>
      <c r="E7" s="19"/>
      <c r="F7" s="19"/>
      <c r="G7" s="19"/>
      <c r="H7" s="19"/>
      <c r="I7" s="19"/>
      <c r="J7" s="19"/>
      <c r="K7" s="19"/>
      <c r="L7" s="19"/>
      <c r="M7" s="19"/>
    </row>
    <row r="8" spans="3:13" x14ac:dyDescent="0.4">
      <c r="C8" s="19"/>
      <c r="D8" s="19"/>
      <c r="E8" s="19"/>
      <c r="F8" s="19"/>
      <c r="G8" s="19"/>
      <c r="H8" s="19"/>
      <c r="I8" s="19"/>
      <c r="J8" s="19"/>
      <c r="K8" s="19"/>
      <c r="L8" s="19"/>
      <c r="M8" s="19"/>
    </row>
    <row r="9" spans="3:13" x14ac:dyDescent="0.4">
      <c r="C9" s="19"/>
      <c r="D9" s="19"/>
      <c r="E9" s="19"/>
      <c r="F9" s="19"/>
      <c r="G9" s="19"/>
      <c r="H9" s="19"/>
      <c r="I9" s="19"/>
      <c r="J9" s="19"/>
      <c r="K9" s="19"/>
      <c r="L9" s="19"/>
      <c r="M9" s="19"/>
    </row>
    <row r="10" spans="3:13" x14ac:dyDescent="0.4">
      <c r="C10" s="19"/>
      <c r="D10" s="19"/>
      <c r="E10" s="19"/>
      <c r="F10" s="19"/>
      <c r="G10" s="19"/>
      <c r="H10" s="19"/>
      <c r="I10" s="19"/>
      <c r="J10" s="19"/>
      <c r="K10" s="19"/>
      <c r="L10" s="19"/>
      <c r="M10" s="19"/>
    </row>
    <row r="11" spans="3:13" x14ac:dyDescent="0.4">
      <c r="C11" s="19"/>
      <c r="D11" s="19"/>
      <c r="E11" s="19"/>
      <c r="F11" s="19"/>
      <c r="G11" s="19"/>
      <c r="H11" s="19"/>
      <c r="I11" s="19"/>
      <c r="J11" s="19"/>
      <c r="K11" s="19"/>
      <c r="L11" s="19"/>
      <c r="M11" s="19"/>
    </row>
    <row r="12" spans="3:13" x14ac:dyDescent="0.4">
      <c r="C12" s="19"/>
      <c r="D12" s="19"/>
      <c r="E12" s="19"/>
      <c r="F12" s="19"/>
      <c r="G12" s="19"/>
      <c r="H12" s="19"/>
      <c r="I12" s="19"/>
      <c r="J12" s="19"/>
      <c r="K12" s="19"/>
      <c r="L12" s="19"/>
      <c r="M12" s="19"/>
    </row>
    <row r="13" spans="3:13" x14ac:dyDescent="0.4">
      <c r="C13" s="19"/>
      <c r="D13" s="19"/>
      <c r="E13" s="19"/>
      <c r="F13" s="19"/>
      <c r="G13" s="19"/>
      <c r="H13" s="19"/>
      <c r="I13" s="19"/>
      <c r="J13" s="19"/>
      <c r="K13" s="19"/>
      <c r="L13" s="19"/>
      <c r="M13" s="19"/>
    </row>
    <row r="14" spans="3:13" x14ac:dyDescent="0.4">
      <c r="C14" s="19"/>
      <c r="D14" s="19"/>
      <c r="E14" s="19"/>
      <c r="F14" s="19"/>
      <c r="G14" s="19"/>
      <c r="H14" s="19"/>
      <c r="I14" s="19"/>
      <c r="J14" s="19"/>
      <c r="K14" s="19"/>
      <c r="L14" s="19"/>
      <c r="M14" s="19"/>
    </row>
    <row r="15" spans="3:13" x14ac:dyDescent="0.4">
      <c r="C15" s="19"/>
      <c r="D15" s="19"/>
      <c r="E15" s="19"/>
      <c r="F15" s="19"/>
      <c r="G15" s="19"/>
      <c r="H15" s="19"/>
      <c r="I15" s="19"/>
      <c r="J15" s="19"/>
      <c r="K15" s="19"/>
      <c r="L15" s="19"/>
      <c r="M15" s="19"/>
    </row>
    <row r="16" spans="3:13" x14ac:dyDescent="0.4">
      <c r="C16" s="19"/>
      <c r="D16" s="19"/>
      <c r="E16" s="19"/>
      <c r="F16" s="19"/>
      <c r="G16" s="19"/>
      <c r="H16" s="19"/>
      <c r="I16" s="19"/>
      <c r="J16" s="19"/>
      <c r="K16" s="19"/>
      <c r="L16" s="19"/>
      <c r="M16" s="19"/>
    </row>
    <row r="17" spans="3:13" x14ac:dyDescent="0.4">
      <c r="C17" s="19"/>
      <c r="D17" s="19"/>
      <c r="E17" s="19"/>
      <c r="F17" s="19"/>
      <c r="G17" s="19"/>
      <c r="H17" s="19"/>
      <c r="I17" s="19"/>
      <c r="J17" s="19"/>
      <c r="K17" s="19"/>
      <c r="L17" s="19"/>
      <c r="M17" s="19"/>
    </row>
    <row r="18" spans="3:13" x14ac:dyDescent="0.4">
      <c r="C18" s="19"/>
      <c r="D18" s="19"/>
      <c r="E18" s="19"/>
      <c r="F18" s="19"/>
      <c r="G18" s="19"/>
      <c r="H18" s="19"/>
      <c r="I18" s="19"/>
      <c r="J18" s="19"/>
      <c r="K18" s="19"/>
      <c r="L18" s="19"/>
      <c r="M18" s="19"/>
    </row>
    <row r="19" spans="3:13" x14ac:dyDescent="0.4">
      <c r="C19" s="19"/>
      <c r="D19" s="19"/>
      <c r="E19" s="19"/>
      <c r="F19" s="19"/>
      <c r="G19" s="19"/>
      <c r="H19" s="19"/>
      <c r="I19" s="19"/>
      <c r="J19" s="19"/>
      <c r="K19" s="19"/>
      <c r="L19" s="19"/>
      <c r="M19" s="19"/>
    </row>
    <row r="20" spans="3:13" x14ac:dyDescent="0.4">
      <c r="C20" s="19"/>
      <c r="D20" s="19"/>
      <c r="E20" s="19"/>
      <c r="F20" s="19"/>
      <c r="G20" s="19"/>
      <c r="H20" s="19"/>
      <c r="I20" s="19"/>
      <c r="J20" s="19"/>
      <c r="K20" s="19"/>
      <c r="L20" s="19"/>
      <c r="M20" s="19"/>
    </row>
    <row r="21" spans="3:13" x14ac:dyDescent="0.4">
      <c r="C21" s="19"/>
      <c r="D21" s="19"/>
      <c r="E21" s="19"/>
      <c r="F21" s="19"/>
      <c r="G21" s="19"/>
      <c r="H21" s="19"/>
      <c r="I21" s="19"/>
      <c r="J21" s="19"/>
      <c r="K21" s="19"/>
      <c r="L21" s="19"/>
      <c r="M21" s="19"/>
    </row>
    <row r="22" spans="3:13" x14ac:dyDescent="0.4">
      <c r="C22" s="19"/>
      <c r="D22" s="19"/>
      <c r="E22" s="19"/>
      <c r="F22" s="19"/>
      <c r="G22" s="19"/>
      <c r="H22" s="19"/>
      <c r="I22" s="19"/>
      <c r="J22" s="19"/>
      <c r="K22" s="19"/>
      <c r="L22" s="19"/>
      <c r="M22" s="19"/>
    </row>
    <row r="23" spans="3:13" x14ac:dyDescent="0.4">
      <c r="C23" s="19"/>
      <c r="D23" s="19"/>
      <c r="E23" s="19"/>
      <c r="F23" s="19"/>
      <c r="G23" s="19"/>
      <c r="H23" s="19"/>
      <c r="I23" s="19"/>
      <c r="J23" s="19"/>
      <c r="K23" s="19"/>
      <c r="L23" s="19"/>
      <c r="M23" s="19"/>
    </row>
    <row r="24" spans="3:13" x14ac:dyDescent="0.4">
      <c r="C24" s="19"/>
      <c r="D24" s="19"/>
      <c r="E24" s="19"/>
      <c r="F24" s="19"/>
      <c r="G24" s="19"/>
      <c r="H24" s="19"/>
      <c r="I24" s="19"/>
      <c r="J24" s="19"/>
      <c r="K24" s="19"/>
      <c r="L24" s="19"/>
      <c r="M24" s="19"/>
    </row>
    <row r="25" spans="3:13" x14ac:dyDescent="0.4">
      <c r="C25" s="19"/>
      <c r="D25" s="19"/>
      <c r="E25" s="19"/>
      <c r="F25" s="19"/>
      <c r="G25" s="19"/>
      <c r="H25" s="19"/>
      <c r="I25" s="19"/>
      <c r="J25" s="19"/>
      <c r="K25" s="19"/>
      <c r="L25" s="19"/>
      <c r="M25" s="19"/>
    </row>
  </sheetData>
  <sheetProtection algorithmName="SHA-512" hashValue="HhaMtgFyj6ArRf7mNp1pc2dLfOQ7370z+CwdtcVM8pVDi07Rr7BzyxW9LDAImc3Oo3w9zlbD2YfMRzTTd48t5A==" saltValue="tXZcs4d97YiklJf0FC+TXQ==" spinCount="100000" sheet="1" objects="1" scenarios="1"/>
  <mergeCells count="1">
    <mergeCell ref="C2:M25"/>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1CA2B-FB37-42DB-A500-288E2256EB29}">
  <dimension ref="C2:M25"/>
  <sheetViews>
    <sheetView showGridLines="0" zoomScale="90" zoomScaleNormal="90" workbookViewId="0">
      <selection activeCell="B48" sqref="B48"/>
    </sheetView>
  </sheetViews>
  <sheetFormatPr defaultRowHeight="14.6" x14ac:dyDescent="0.4"/>
  <sheetData>
    <row r="2" spans="3:13" x14ac:dyDescent="0.4">
      <c r="C2" s="18"/>
      <c r="D2" s="19"/>
      <c r="E2" s="19"/>
      <c r="F2" s="19"/>
      <c r="G2" s="19"/>
      <c r="H2" s="19"/>
      <c r="I2" s="19"/>
      <c r="J2" s="19"/>
      <c r="K2" s="19"/>
      <c r="L2" s="19"/>
      <c r="M2" s="19"/>
    </row>
    <row r="3" spans="3:13" x14ac:dyDescent="0.4">
      <c r="C3" s="19"/>
      <c r="D3" s="19"/>
      <c r="E3" s="19"/>
      <c r="F3" s="19"/>
      <c r="G3" s="19"/>
      <c r="H3" s="19"/>
      <c r="I3" s="19"/>
      <c r="J3" s="19"/>
      <c r="K3" s="19"/>
      <c r="L3" s="19"/>
      <c r="M3" s="19"/>
    </row>
    <row r="4" spans="3:13" x14ac:dyDescent="0.4">
      <c r="C4" s="19"/>
      <c r="D4" s="19"/>
      <c r="E4" s="19"/>
      <c r="F4" s="19"/>
      <c r="G4" s="19"/>
      <c r="H4" s="19"/>
      <c r="I4" s="19"/>
      <c r="J4" s="19"/>
      <c r="K4" s="19"/>
      <c r="L4" s="19"/>
      <c r="M4" s="19"/>
    </row>
    <row r="5" spans="3:13" x14ac:dyDescent="0.4">
      <c r="C5" s="19"/>
      <c r="D5" s="19"/>
      <c r="E5" s="19"/>
      <c r="F5" s="19"/>
      <c r="G5" s="19"/>
      <c r="H5" s="19"/>
      <c r="I5" s="19"/>
      <c r="J5" s="19"/>
      <c r="K5" s="19"/>
      <c r="L5" s="19"/>
      <c r="M5" s="19"/>
    </row>
    <row r="6" spans="3:13" x14ac:dyDescent="0.4">
      <c r="C6" s="19"/>
      <c r="D6" s="19"/>
      <c r="E6" s="19"/>
      <c r="F6" s="19"/>
      <c r="G6" s="19"/>
      <c r="H6" s="19"/>
      <c r="I6" s="19"/>
      <c r="J6" s="19"/>
      <c r="K6" s="19"/>
      <c r="L6" s="19"/>
      <c r="M6" s="19"/>
    </row>
    <row r="7" spans="3:13" x14ac:dyDescent="0.4">
      <c r="C7" s="19"/>
      <c r="D7" s="19"/>
      <c r="E7" s="19"/>
      <c r="F7" s="19"/>
      <c r="G7" s="19"/>
      <c r="H7" s="19"/>
      <c r="I7" s="19"/>
      <c r="J7" s="19"/>
      <c r="K7" s="19"/>
      <c r="L7" s="19"/>
      <c r="M7" s="19"/>
    </row>
    <row r="8" spans="3:13" x14ac:dyDescent="0.4">
      <c r="C8" s="19"/>
      <c r="D8" s="19"/>
      <c r="E8" s="19"/>
      <c r="F8" s="19"/>
      <c r="G8" s="19"/>
      <c r="H8" s="19"/>
      <c r="I8" s="19"/>
      <c r="J8" s="19"/>
      <c r="K8" s="19"/>
      <c r="L8" s="19"/>
      <c r="M8" s="19"/>
    </row>
    <row r="9" spans="3:13" x14ac:dyDescent="0.4">
      <c r="C9" s="19"/>
      <c r="D9" s="19"/>
      <c r="E9" s="19"/>
      <c r="F9" s="19"/>
      <c r="G9" s="19"/>
      <c r="H9" s="19"/>
      <c r="I9" s="19"/>
      <c r="J9" s="19"/>
      <c r="K9" s="19"/>
      <c r="L9" s="19"/>
      <c r="M9" s="19"/>
    </row>
    <row r="10" spans="3:13" x14ac:dyDescent="0.4">
      <c r="C10" s="19"/>
      <c r="D10" s="19"/>
      <c r="E10" s="19"/>
      <c r="F10" s="19"/>
      <c r="G10" s="19"/>
      <c r="H10" s="19"/>
      <c r="I10" s="19"/>
      <c r="J10" s="19"/>
      <c r="K10" s="19"/>
      <c r="L10" s="19"/>
      <c r="M10" s="19"/>
    </row>
    <row r="11" spans="3:13" x14ac:dyDescent="0.4">
      <c r="C11" s="19"/>
      <c r="D11" s="19"/>
      <c r="E11" s="19"/>
      <c r="F11" s="19"/>
      <c r="G11" s="19"/>
      <c r="H11" s="19"/>
      <c r="I11" s="19"/>
      <c r="J11" s="19"/>
      <c r="K11" s="19"/>
      <c r="L11" s="19"/>
      <c r="M11" s="19"/>
    </row>
    <row r="12" spans="3:13" x14ac:dyDescent="0.4">
      <c r="C12" s="19"/>
      <c r="D12" s="19"/>
      <c r="E12" s="19"/>
      <c r="F12" s="19"/>
      <c r="G12" s="19"/>
      <c r="H12" s="19"/>
      <c r="I12" s="19"/>
      <c r="J12" s="19"/>
      <c r="K12" s="19"/>
      <c r="L12" s="19"/>
      <c r="M12" s="19"/>
    </row>
    <row r="13" spans="3:13" x14ac:dyDescent="0.4">
      <c r="C13" s="19"/>
      <c r="D13" s="19"/>
      <c r="E13" s="19"/>
      <c r="F13" s="19"/>
      <c r="G13" s="19"/>
      <c r="H13" s="19"/>
      <c r="I13" s="19"/>
      <c r="J13" s="19"/>
      <c r="K13" s="19"/>
      <c r="L13" s="19"/>
      <c r="M13" s="19"/>
    </row>
    <row r="14" spans="3:13" x14ac:dyDescent="0.4">
      <c r="C14" s="19"/>
      <c r="D14" s="19"/>
      <c r="E14" s="19"/>
      <c r="F14" s="19"/>
      <c r="G14" s="19"/>
      <c r="H14" s="19"/>
      <c r="I14" s="19"/>
      <c r="J14" s="19"/>
      <c r="K14" s="19"/>
      <c r="L14" s="19"/>
      <c r="M14" s="19"/>
    </row>
    <row r="15" spans="3:13" x14ac:dyDescent="0.4">
      <c r="C15" s="19"/>
      <c r="D15" s="19"/>
      <c r="E15" s="19"/>
      <c r="F15" s="19"/>
      <c r="G15" s="19"/>
      <c r="H15" s="19"/>
      <c r="I15" s="19"/>
      <c r="J15" s="19"/>
      <c r="K15" s="19"/>
      <c r="L15" s="19"/>
      <c r="M15" s="19"/>
    </row>
    <row r="16" spans="3:13" x14ac:dyDescent="0.4">
      <c r="C16" s="19"/>
      <c r="D16" s="19"/>
      <c r="E16" s="19"/>
      <c r="F16" s="19"/>
      <c r="G16" s="19"/>
      <c r="H16" s="19"/>
      <c r="I16" s="19"/>
      <c r="J16" s="19"/>
      <c r="K16" s="19"/>
      <c r="L16" s="19"/>
      <c r="M16" s="19"/>
    </row>
    <row r="17" spans="3:13" x14ac:dyDescent="0.4">
      <c r="C17" s="19"/>
      <c r="D17" s="19"/>
      <c r="E17" s="19"/>
      <c r="F17" s="19"/>
      <c r="G17" s="19"/>
      <c r="H17" s="19"/>
      <c r="I17" s="19"/>
      <c r="J17" s="19"/>
      <c r="K17" s="19"/>
      <c r="L17" s="19"/>
      <c r="M17" s="19"/>
    </row>
    <row r="18" spans="3:13" x14ac:dyDescent="0.4">
      <c r="C18" s="19"/>
      <c r="D18" s="19"/>
      <c r="E18" s="19"/>
      <c r="F18" s="19"/>
      <c r="G18" s="19"/>
      <c r="H18" s="19"/>
      <c r="I18" s="19"/>
      <c r="J18" s="19"/>
      <c r="K18" s="19"/>
      <c r="L18" s="19"/>
      <c r="M18" s="19"/>
    </row>
    <row r="19" spans="3:13" x14ac:dyDescent="0.4">
      <c r="C19" s="19"/>
      <c r="D19" s="19"/>
      <c r="E19" s="19"/>
      <c r="F19" s="19"/>
      <c r="G19" s="19"/>
      <c r="H19" s="19"/>
      <c r="I19" s="19"/>
      <c r="J19" s="19"/>
      <c r="K19" s="19"/>
      <c r="L19" s="19"/>
      <c r="M19" s="19"/>
    </row>
    <row r="20" spans="3:13" x14ac:dyDescent="0.4">
      <c r="C20" s="19"/>
      <c r="D20" s="19"/>
      <c r="E20" s="19"/>
      <c r="F20" s="19"/>
      <c r="G20" s="19"/>
      <c r="H20" s="19"/>
      <c r="I20" s="19"/>
      <c r="J20" s="19"/>
      <c r="K20" s="19"/>
      <c r="L20" s="19"/>
      <c r="M20" s="19"/>
    </row>
    <row r="21" spans="3:13" x14ac:dyDescent="0.4">
      <c r="C21" s="19"/>
      <c r="D21" s="19"/>
      <c r="E21" s="19"/>
      <c r="F21" s="19"/>
      <c r="G21" s="19"/>
      <c r="H21" s="19"/>
      <c r="I21" s="19"/>
      <c r="J21" s="19"/>
      <c r="K21" s="19"/>
      <c r="L21" s="19"/>
      <c r="M21" s="19"/>
    </row>
    <row r="22" spans="3:13" x14ac:dyDescent="0.4">
      <c r="C22" s="19"/>
      <c r="D22" s="19"/>
      <c r="E22" s="19"/>
      <c r="F22" s="19"/>
      <c r="G22" s="19"/>
      <c r="H22" s="19"/>
      <c r="I22" s="19"/>
      <c r="J22" s="19"/>
      <c r="K22" s="19"/>
      <c r="L22" s="19"/>
      <c r="M22" s="19"/>
    </row>
    <row r="23" spans="3:13" x14ac:dyDescent="0.4">
      <c r="C23" s="19"/>
      <c r="D23" s="19"/>
      <c r="E23" s="19"/>
      <c r="F23" s="19"/>
      <c r="G23" s="19"/>
      <c r="H23" s="19"/>
      <c r="I23" s="19"/>
      <c r="J23" s="19"/>
      <c r="K23" s="19"/>
      <c r="L23" s="19"/>
      <c r="M23" s="19"/>
    </row>
    <row r="24" spans="3:13" x14ac:dyDescent="0.4">
      <c r="C24" s="19"/>
      <c r="D24" s="19"/>
      <c r="E24" s="19"/>
      <c r="F24" s="19"/>
      <c r="G24" s="19"/>
      <c r="H24" s="19"/>
      <c r="I24" s="19"/>
      <c r="J24" s="19"/>
      <c r="K24" s="19"/>
      <c r="L24" s="19"/>
      <c r="M24" s="19"/>
    </row>
    <row r="25" spans="3:13" x14ac:dyDescent="0.4">
      <c r="C25" s="19"/>
      <c r="D25" s="19"/>
      <c r="E25" s="19"/>
      <c r="F25" s="19"/>
      <c r="G25" s="19"/>
      <c r="H25" s="19"/>
      <c r="I25" s="19"/>
      <c r="J25" s="19"/>
      <c r="K25" s="19"/>
      <c r="L25" s="19"/>
      <c r="M25" s="19"/>
    </row>
  </sheetData>
  <sheetProtection algorithmName="SHA-512" hashValue="zLqe9TSigtyMAuedH6hQQbKIk5l+K9usGBkHLhfct0WO5Lfvs8WKD2bxjbKziSvKX1HNl24i0KRo+O7tFSMeMA==" saltValue="d4ticU7c/1AWiVab5pRiVw==" spinCount="100000" sheet="1" objects="1" scenarios="1"/>
  <mergeCells count="1">
    <mergeCell ref="C2:M25"/>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726E0-F0C8-4C5C-B8F0-777CB20BE1F6}">
  <dimension ref="A1:H40"/>
  <sheetViews>
    <sheetView zoomScale="90" zoomScaleNormal="90" workbookViewId="0">
      <selection activeCell="B37" sqref="B37"/>
    </sheetView>
  </sheetViews>
  <sheetFormatPr defaultRowHeight="12.45" x14ac:dyDescent="0.3"/>
  <cols>
    <col min="1" max="1" width="13.23046875" style="1" bestFit="1" customWidth="1"/>
    <col min="2" max="2" width="20.3828125" style="1" bestFit="1" customWidth="1"/>
    <col min="3" max="3" width="23.69140625" style="1" bestFit="1" customWidth="1"/>
    <col min="4" max="4" width="12.07421875" style="14" bestFit="1" customWidth="1"/>
    <col min="5" max="5" width="10.07421875" style="14" bestFit="1" customWidth="1"/>
    <col min="6" max="6" width="8.61328125" style="14" bestFit="1" customWidth="1"/>
    <col min="7" max="16384" width="9.23046875" style="14"/>
  </cols>
  <sheetData>
    <row r="1" spans="1:8" ht="12.9" thickBot="1" x14ac:dyDescent="0.35"/>
    <row r="2" spans="1:8" ht="13.3" thickTop="1" thickBot="1" x14ac:dyDescent="0.35">
      <c r="A2" s="20" t="s">
        <v>0</v>
      </c>
      <c r="B2" s="20" t="s">
        <v>10</v>
      </c>
      <c r="C2" s="20" t="s">
        <v>6</v>
      </c>
      <c r="D2" s="20" t="s">
        <v>8</v>
      </c>
      <c r="E2" s="21" t="s">
        <v>4</v>
      </c>
      <c r="F2" s="22" t="s">
        <v>5</v>
      </c>
      <c r="G2" s="15"/>
      <c r="H2" s="15"/>
    </row>
    <row r="3" spans="1:8" ht="13.3" thickTop="1" thickBot="1" x14ac:dyDescent="0.35">
      <c r="A3" s="4">
        <f>IF(B3="","",1)</f>
        <v>1</v>
      </c>
      <c r="B3" s="5">
        <v>43833</v>
      </c>
      <c r="C3" s="11">
        <v>11</v>
      </c>
      <c r="D3" s="17">
        <f>IF(A34&lt;2, "", ($B$35/$B$34))</f>
        <v>15</v>
      </c>
      <c r="E3" s="23">
        <f>IF($B$34&lt;2,"",$B$37)</f>
        <v>10.395</v>
      </c>
      <c r="F3" s="23">
        <f>IF($B$34&lt;2,"",$B$38)</f>
        <v>61.475800154489008</v>
      </c>
    </row>
    <row r="4" spans="1:8" ht="13.3" thickTop="1" thickBot="1" x14ac:dyDescent="0.35">
      <c r="A4" s="4">
        <f t="shared" ref="A4:A32" si="0">IF(B4="","",A3+1)</f>
        <v>2</v>
      </c>
      <c r="B4" s="5">
        <v>43852</v>
      </c>
      <c r="C4" s="4">
        <v>23</v>
      </c>
      <c r="D4" s="17">
        <f>IF(A35&lt;2, "", ($B$35/$B$34))</f>
        <v>15</v>
      </c>
      <c r="E4" s="23">
        <f>IF($B$34&lt;2,"",$B$37)</f>
        <v>10.395</v>
      </c>
      <c r="F4" s="23">
        <f>IF($B$34&lt;2,"",$B$38)</f>
        <v>61.475800154489008</v>
      </c>
    </row>
    <row r="5" spans="1:8" ht="13.3" thickTop="1" thickBot="1" x14ac:dyDescent="0.35">
      <c r="A5" s="4">
        <f t="shared" si="0"/>
        <v>3</v>
      </c>
      <c r="B5" s="5">
        <v>43868</v>
      </c>
      <c r="C5" s="4">
        <v>12</v>
      </c>
      <c r="D5" s="17">
        <f t="shared" ref="D5:D32" si="1">IF(B5="","", ($B$35/$B$34))</f>
        <v>15</v>
      </c>
      <c r="E5" s="23">
        <f t="shared" ref="E5:E32" si="2">IF(B5="","",$B$37)</f>
        <v>10.395</v>
      </c>
      <c r="F5" s="23">
        <f t="shared" ref="F5:F32" si="3">IF(B5="","",$B$38)</f>
        <v>61.475800154489008</v>
      </c>
    </row>
    <row r="6" spans="1:8" ht="13.3" thickTop="1" thickBot="1" x14ac:dyDescent="0.35">
      <c r="A6" s="4">
        <f t="shared" si="0"/>
        <v>4</v>
      </c>
      <c r="B6" s="5">
        <v>43876</v>
      </c>
      <c r="C6" s="4">
        <v>7</v>
      </c>
      <c r="D6" s="17">
        <f t="shared" si="1"/>
        <v>15</v>
      </c>
      <c r="E6" s="23">
        <f t="shared" si="2"/>
        <v>10.395</v>
      </c>
      <c r="F6" s="23">
        <f t="shared" si="3"/>
        <v>61.475800154489008</v>
      </c>
    </row>
    <row r="7" spans="1:8" ht="13.3" thickTop="1" thickBot="1" x14ac:dyDescent="0.35">
      <c r="A7" s="4">
        <f t="shared" si="0"/>
        <v>5</v>
      </c>
      <c r="B7" s="5">
        <v>43881</v>
      </c>
      <c r="C7" s="4">
        <v>4</v>
      </c>
      <c r="D7" s="17">
        <f t="shared" si="1"/>
        <v>15</v>
      </c>
      <c r="E7" s="23">
        <f t="shared" si="2"/>
        <v>10.395</v>
      </c>
      <c r="F7" s="23">
        <f t="shared" si="3"/>
        <v>61.475800154489008</v>
      </c>
    </row>
    <row r="8" spans="1:8" ht="13.3" thickTop="1" thickBot="1" x14ac:dyDescent="0.35">
      <c r="A8" s="4">
        <f t="shared" si="0"/>
        <v>6</v>
      </c>
      <c r="B8" s="5">
        <v>43896</v>
      </c>
      <c r="C8" s="4">
        <v>10</v>
      </c>
      <c r="D8" s="17">
        <f t="shared" si="1"/>
        <v>15</v>
      </c>
      <c r="E8" s="23">
        <f t="shared" si="2"/>
        <v>10.395</v>
      </c>
      <c r="F8" s="23">
        <f t="shared" si="3"/>
        <v>61.475800154489008</v>
      </c>
    </row>
    <row r="9" spans="1:8" ht="13.3" thickTop="1" thickBot="1" x14ac:dyDescent="0.35">
      <c r="A9" s="4">
        <f t="shared" si="0"/>
        <v>7</v>
      </c>
      <c r="B9" s="5">
        <v>43911</v>
      </c>
      <c r="C9" s="4">
        <v>18</v>
      </c>
      <c r="D9" s="17">
        <f t="shared" si="1"/>
        <v>15</v>
      </c>
      <c r="E9" s="23">
        <f t="shared" si="2"/>
        <v>10.395</v>
      </c>
      <c r="F9" s="23">
        <f t="shared" si="3"/>
        <v>61.475800154489008</v>
      </c>
    </row>
    <row r="10" spans="1:8" ht="13.3" thickTop="1" thickBot="1" x14ac:dyDescent="0.35">
      <c r="A10" s="4">
        <f t="shared" si="0"/>
        <v>8</v>
      </c>
      <c r="B10" s="5">
        <v>43918</v>
      </c>
      <c r="C10" s="4">
        <v>5</v>
      </c>
      <c r="D10" s="17">
        <f t="shared" si="1"/>
        <v>15</v>
      </c>
      <c r="E10" s="23">
        <f t="shared" si="2"/>
        <v>10.395</v>
      </c>
      <c r="F10" s="23">
        <f t="shared" si="3"/>
        <v>61.475800154489008</v>
      </c>
    </row>
    <row r="11" spans="1:8" ht="13.3" thickTop="1" thickBot="1" x14ac:dyDescent="0.35">
      <c r="A11" s="4">
        <f t="shared" si="0"/>
        <v>9</v>
      </c>
      <c r="B11" s="5">
        <v>43922</v>
      </c>
      <c r="C11" s="4">
        <v>2</v>
      </c>
      <c r="D11" s="17">
        <f t="shared" si="1"/>
        <v>15</v>
      </c>
      <c r="E11" s="23">
        <f t="shared" si="2"/>
        <v>10.395</v>
      </c>
      <c r="F11" s="23">
        <f t="shared" si="3"/>
        <v>61.475800154489008</v>
      </c>
    </row>
    <row r="12" spans="1:8" ht="13.3" thickTop="1" thickBot="1" x14ac:dyDescent="0.35">
      <c r="A12" s="4">
        <f t="shared" si="0"/>
        <v>10</v>
      </c>
      <c r="B12" s="5">
        <v>43949</v>
      </c>
      <c r="C12" s="4">
        <v>9</v>
      </c>
      <c r="D12" s="17">
        <f t="shared" si="1"/>
        <v>15</v>
      </c>
      <c r="E12" s="23">
        <f t="shared" si="2"/>
        <v>10.395</v>
      </c>
      <c r="F12" s="23">
        <f t="shared" si="3"/>
        <v>61.475800154489008</v>
      </c>
    </row>
    <row r="13" spans="1:8" ht="13.3" thickTop="1" thickBot="1" x14ac:dyDescent="0.35">
      <c r="A13" s="4">
        <f t="shared" si="0"/>
        <v>11</v>
      </c>
      <c r="B13" s="5">
        <v>43963</v>
      </c>
      <c r="C13" s="4">
        <v>8</v>
      </c>
      <c r="D13" s="17">
        <f t="shared" si="1"/>
        <v>15</v>
      </c>
      <c r="E13" s="23">
        <f t="shared" si="2"/>
        <v>10.395</v>
      </c>
      <c r="F13" s="23">
        <f t="shared" si="3"/>
        <v>61.475800154489008</v>
      </c>
    </row>
    <row r="14" spans="1:8" ht="13.3" thickTop="1" thickBot="1" x14ac:dyDescent="0.35">
      <c r="A14" s="4">
        <f t="shared" si="0"/>
        <v>12</v>
      </c>
      <c r="B14" s="5">
        <v>43986</v>
      </c>
      <c r="C14" s="4">
        <v>19</v>
      </c>
      <c r="D14" s="17">
        <f t="shared" si="1"/>
        <v>15</v>
      </c>
      <c r="E14" s="23">
        <f t="shared" si="2"/>
        <v>10.395</v>
      </c>
      <c r="F14" s="23">
        <f t="shared" si="3"/>
        <v>61.475800154489008</v>
      </c>
    </row>
    <row r="15" spans="1:8" ht="13.3" thickTop="1" thickBot="1" x14ac:dyDescent="0.35">
      <c r="A15" s="4">
        <f t="shared" si="0"/>
        <v>13</v>
      </c>
      <c r="B15" s="5">
        <v>43988</v>
      </c>
      <c r="C15" s="4">
        <v>3</v>
      </c>
      <c r="D15" s="17">
        <f t="shared" si="1"/>
        <v>15</v>
      </c>
      <c r="E15" s="23">
        <f t="shared" si="2"/>
        <v>10.395</v>
      </c>
      <c r="F15" s="23">
        <f t="shared" si="3"/>
        <v>61.475800154489008</v>
      </c>
    </row>
    <row r="16" spans="1:8" ht="13.3" thickTop="1" thickBot="1" x14ac:dyDescent="0.35">
      <c r="A16" s="4">
        <f t="shared" si="0"/>
        <v>14</v>
      </c>
      <c r="B16" s="5">
        <v>44011</v>
      </c>
      <c r="C16" s="4">
        <v>12</v>
      </c>
      <c r="D16" s="17">
        <f t="shared" si="1"/>
        <v>15</v>
      </c>
      <c r="E16" s="23">
        <f t="shared" si="2"/>
        <v>10.395</v>
      </c>
      <c r="F16" s="23">
        <f t="shared" si="3"/>
        <v>61.475800154489008</v>
      </c>
    </row>
    <row r="17" spans="1:6" ht="13.3" thickTop="1" thickBot="1" x14ac:dyDescent="0.35">
      <c r="A17" s="4">
        <f t="shared" si="0"/>
        <v>15</v>
      </c>
      <c r="B17" s="5">
        <v>44045</v>
      </c>
      <c r="C17" s="4">
        <v>14</v>
      </c>
      <c r="D17" s="17">
        <f t="shared" si="1"/>
        <v>15</v>
      </c>
      <c r="E17" s="23">
        <f t="shared" si="2"/>
        <v>10.395</v>
      </c>
      <c r="F17" s="23">
        <f t="shared" si="3"/>
        <v>61.475800154489008</v>
      </c>
    </row>
    <row r="18" spans="1:6" ht="13.3" thickTop="1" thickBot="1" x14ac:dyDescent="0.35">
      <c r="A18" s="4">
        <f t="shared" si="0"/>
        <v>16</v>
      </c>
      <c r="B18" s="5">
        <v>44077</v>
      </c>
      <c r="C18" s="4">
        <v>8</v>
      </c>
      <c r="D18" s="17">
        <f t="shared" si="1"/>
        <v>15</v>
      </c>
      <c r="E18" s="23">
        <f t="shared" si="2"/>
        <v>10.395</v>
      </c>
      <c r="F18" s="23">
        <f t="shared" si="3"/>
        <v>61.475800154489008</v>
      </c>
    </row>
    <row r="19" spans="1:6" ht="13.3" thickTop="1" thickBot="1" x14ac:dyDescent="0.35">
      <c r="A19" s="4">
        <f t="shared" si="0"/>
        <v>17</v>
      </c>
      <c r="B19" s="5">
        <v>44115</v>
      </c>
      <c r="C19" s="4">
        <v>22</v>
      </c>
      <c r="D19" s="17">
        <f t="shared" si="1"/>
        <v>15</v>
      </c>
      <c r="E19" s="23">
        <f t="shared" si="2"/>
        <v>10.395</v>
      </c>
      <c r="F19" s="23">
        <f t="shared" si="3"/>
        <v>61.475800154489008</v>
      </c>
    </row>
    <row r="20" spans="1:6" ht="13.3" thickTop="1" thickBot="1" x14ac:dyDescent="0.35">
      <c r="A20" s="4">
        <f t="shared" si="0"/>
        <v>18</v>
      </c>
      <c r="B20" s="5">
        <v>44123</v>
      </c>
      <c r="C20" s="4">
        <v>6</v>
      </c>
      <c r="D20" s="17">
        <f t="shared" si="1"/>
        <v>15</v>
      </c>
      <c r="E20" s="23">
        <f t="shared" si="2"/>
        <v>10.395</v>
      </c>
      <c r="F20" s="23">
        <f t="shared" si="3"/>
        <v>61.475800154489008</v>
      </c>
    </row>
    <row r="21" spans="1:6" ht="13.3" thickTop="1" thickBot="1" x14ac:dyDescent="0.35">
      <c r="A21" s="4">
        <f t="shared" si="0"/>
        <v>19</v>
      </c>
      <c r="B21" s="5">
        <v>44145</v>
      </c>
      <c r="C21" s="4">
        <v>17</v>
      </c>
      <c r="D21" s="17">
        <f t="shared" si="1"/>
        <v>15</v>
      </c>
      <c r="E21" s="23">
        <f t="shared" si="2"/>
        <v>10.395</v>
      </c>
      <c r="F21" s="23">
        <f t="shared" si="3"/>
        <v>61.475800154489008</v>
      </c>
    </row>
    <row r="22" spans="1:6" ht="13.3" thickTop="1" thickBot="1" x14ac:dyDescent="0.35">
      <c r="A22" s="4">
        <f t="shared" si="0"/>
        <v>20</v>
      </c>
      <c r="B22" s="5">
        <v>44147</v>
      </c>
      <c r="C22" s="4">
        <v>3</v>
      </c>
      <c r="D22" s="17">
        <f t="shared" si="1"/>
        <v>15</v>
      </c>
      <c r="E22" s="23">
        <f t="shared" si="2"/>
        <v>10.395</v>
      </c>
      <c r="F22" s="23">
        <f t="shared" si="3"/>
        <v>61.475800154489008</v>
      </c>
    </row>
    <row r="23" spans="1:6" ht="13.3" thickTop="1" thickBot="1" x14ac:dyDescent="0.35">
      <c r="A23" s="4">
        <f t="shared" si="0"/>
        <v>21</v>
      </c>
      <c r="B23" s="5">
        <v>44154</v>
      </c>
      <c r="C23" s="4">
        <v>7</v>
      </c>
      <c r="D23" s="17">
        <f t="shared" si="1"/>
        <v>15</v>
      </c>
      <c r="E23" s="23">
        <f t="shared" si="2"/>
        <v>10.395</v>
      </c>
      <c r="F23" s="23">
        <f t="shared" si="3"/>
        <v>61.475800154489008</v>
      </c>
    </row>
    <row r="24" spans="1:6" ht="13.3" thickTop="1" thickBot="1" x14ac:dyDescent="0.35">
      <c r="A24" s="4">
        <f t="shared" si="0"/>
        <v>22</v>
      </c>
      <c r="B24" s="5">
        <v>44191</v>
      </c>
      <c r="C24" s="4">
        <v>23</v>
      </c>
      <c r="D24" s="17">
        <f t="shared" si="1"/>
        <v>15</v>
      </c>
      <c r="E24" s="23">
        <f t="shared" si="2"/>
        <v>10.395</v>
      </c>
      <c r="F24" s="23">
        <f t="shared" si="3"/>
        <v>61.475800154489008</v>
      </c>
    </row>
    <row r="25" spans="1:6" ht="13.3" thickTop="1" thickBot="1" x14ac:dyDescent="0.35">
      <c r="A25" s="4">
        <f t="shared" si="0"/>
        <v>23</v>
      </c>
      <c r="B25" s="5">
        <v>44210</v>
      </c>
      <c r="C25" s="4">
        <v>14</v>
      </c>
      <c r="D25" s="17">
        <f t="shared" si="1"/>
        <v>15</v>
      </c>
      <c r="E25" s="23">
        <f t="shared" si="2"/>
        <v>10.395</v>
      </c>
      <c r="F25" s="23">
        <f t="shared" si="3"/>
        <v>61.475800154489008</v>
      </c>
    </row>
    <row r="26" spans="1:6" ht="13.3" thickTop="1" thickBot="1" x14ac:dyDescent="0.35">
      <c r="A26" s="4">
        <f t="shared" si="0"/>
        <v>24</v>
      </c>
      <c r="B26" s="5">
        <v>44248</v>
      </c>
      <c r="C26" s="4">
        <v>26</v>
      </c>
      <c r="D26" s="17">
        <f t="shared" si="1"/>
        <v>15</v>
      </c>
      <c r="E26" s="23">
        <f t="shared" si="2"/>
        <v>10.395</v>
      </c>
      <c r="F26" s="23">
        <f t="shared" si="3"/>
        <v>61.475800154489008</v>
      </c>
    </row>
    <row r="27" spans="1:6" ht="13.3" thickTop="1" thickBot="1" x14ac:dyDescent="0.35">
      <c r="A27" s="4">
        <f t="shared" si="0"/>
        <v>25</v>
      </c>
      <c r="B27" s="5">
        <v>44280</v>
      </c>
      <c r="C27" s="4">
        <v>30</v>
      </c>
      <c r="D27" s="17">
        <f t="shared" si="1"/>
        <v>15</v>
      </c>
      <c r="E27" s="23">
        <f t="shared" si="2"/>
        <v>10.395</v>
      </c>
      <c r="F27" s="23">
        <f t="shared" si="3"/>
        <v>61.475800154489008</v>
      </c>
    </row>
    <row r="28" spans="1:6" ht="13.3" thickTop="1" thickBot="1" x14ac:dyDescent="0.35">
      <c r="A28" s="4">
        <f t="shared" si="0"/>
        <v>26</v>
      </c>
      <c r="B28" s="5">
        <v>44332</v>
      </c>
      <c r="C28" s="4">
        <v>64</v>
      </c>
      <c r="D28" s="17">
        <f t="shared" si="1"/>
        <v>15</v>
      </c>
      <c r="E28" s="23">
        <f t="shared" si="2"/>
        <v>10.395</v>
      </c>
      <c r="F28" s="23">
        <f t="shared" si="3"/>
        <v>61.475800154489008</v>
      </c>
    </row>
    <row r="29" spans="1:6" ht="13.3" thickTop="1" thickBot="1" x14ac:dyDescent="0.35">
      <c r="A29" s="4">
        <f t="shared" si="0"/>
        <v>27</v>
      </c>
      <c r="B29" s="5">
        <v>44363</v>
      </c>
      <c r="C29" s="4">
        <v>28</v>
      </c>
      <c r="D29" s="17">
        <f t="shared" si="1"/>
        <v>15</v>
      </c>
      <c r="E29" s="23">
        <f t="shared" si="2"/>
        <v>10.395</v>
      </c>
      <c r="F29" s="23">
        <f t="shared" si="3"/>
        <v>61.475800154489008</v>
      </c>
    </row>
    <row r="30" spans="1:6" ht="13.3" thickTop="1" thickBot="1" x14ac:dyDescent="0.35">
      <c r="A30" s="4" t="str">
        <f t="shared" si="0"/>
        <v/>
      </c>
      <c r="B30" s="6"/>
      <c r="C30" s="4"/>
      <c r="D30" s="17" t="str">
        <f t="shared" si="1"/>
        <v/>
      </c>
      <c r="E30" s="23" t="str">
        <f t="shared" si="2"/>
        <v/>
      </c>
      <c r="F30" s="23" t="str">
        <f t="shared" si="3"/>
        <v/>
      </c>
    </row>
    <row r="31" spans="1:6" ht="13.3" thickTop="1" thickBot="1" x14ac:dyDescent="0.35">
      <c r="A31" s="4" t="str">
        <f t="shared" si="0"/>
        <v/>
      </c>
      <c r="B31" s="6"/>
      <c r="C31" s="4"/>
      <c r="D31" s="17" t="str">
        <f t="shared" si="1"/>
        <v/>
      </c>
      <c r="E31" s="23" t="str">
        <f t="shared" si="2"/>
        <v/>
      </c>
      <c r="F31" s="23" t="str">
        <f t="shared" si="3"/>
        <v/>
      </c>
    </row>
    <row r="32" spans="1:6" ht="13.3" thickTop="1" thickBot="1" x14ac:dyDescent="0.35">
      <c r="A32" s="4" t="str">
        <f t="shared" si="0"/>
        <v/>
      </c>
      <c r="B32" s="6"/>
      <c r="C32" s="4"/>
      <c r="D32" s="17" t="str">
        <f t="shared" si="1"/>
        <v/>
      </c>
      <c r="E32" s="23" t="str">
        <f t="shared" si="2"/>
        <v/>
      </c>
      <c r="F32" s="23" t="str">
        <f t="shared" si="3"/>
        <v/>
      </c>
    </row>
    <row r="33" spans="1:3" ht="13.3" thickTop="1" thickBot="1" x14ac:dyDescent="0.35"/>
    <row r="34" spans="1:3" ht="13.3" thickTop="1" thickBot="1" x14ac:dyDescent="0.35">
      <c r="A34" s="7" t="s">
        <v>3</v>
      </c>
      <c r="B34" s="8">
        <f>MAX(A3:A32)</f>
        <v>27</v>
      </c>
    </row>
    <row r="35" spans="1:3" ht="13.3" thickTop="1" thickBot="1" x14ac:dyDescent="0.35">
      <c r="A35" s="7" t="s">
        <v>7</v>
      </c>
      <c r="B35" s="12">
        <f>SUM(C3:C32)</f>
        <v>405</v>
      </c>
    </row>
    <row r="36" spans="1:3" ht="13.3" thickTop="1" thickBot="1" x14ac:dyDescent="0.35">
      <c r="A36" s="2"/>
      <c r="B36" s="2"/>
    </row>
    <row r="37" spans="1:3" ht="13.3" thickTop="1" thickBot="1" x14ac:dyDescent="0.35">
      <c r="A37" s="9" t="s">
        <v>4</v>
      </c>
      <c r="B37" s="10">
        <f>IF(B34&lt;2,"",(B35/B34)*0.693)</f>
        <v>10.395</v>
      </c>
      <c r="C37" s="3"/>
    </row>
    <row r="38" spans="1:3" ht="13.3" thickTop="1" thickBot="1" x14ac:dyDescent="0.35">
      <c r="A38" s="9" t="s">
        <v>2</v>
      </c>
      <c r="B38" s="10">
        <f>IF(D3="","",(D3+3*(SQRT(D3*(D3+1)))))</f>
        <v>61.475800154489008</v>
      </c>
    </row>
    <row r="39" spans="1:3" ht="13.3" thickTop="1" thickBot="1" x14ac:dyDescent="0.35">
      <c r="A39" s="9" t="s">
        <v>1</v>
      </c>
      <c r="B39" s="10" t="s">
        <v>9</v>
      </c>
    </row>
    <row r="40" spans="1:3" ht="12.9" thickTop="1" x14ac:dyDescent="0.3"/>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F9127-9E4F-46E8-B367-F4FE57829C23}">
  <sheetPr codeName="Sheet1"/>
  <dimension ref="A1:H40"/>
  <sheetViews>
    <sheetView zoomScale="90" zoomScaleNormal="90" workbookViewId="0">
      <selection activeCell="H28" sqref="H28"/>
    </sheetView>
  </sheetViews>
  <sheetFormatPr defaultRowHeight="12.45" x14ac:dyDescent="0.3"/>
  <cols>
    <col min="1" max="1" width="13.23046875" style="1" bestFit="1" customWidth="1"/>
    <col min="2" max="2" width="20.3828125" style="1" bestFit="1" customWidth="1"/>
    <col min="3" max="3" width="23.69140625" style="1" bestFit="1" customWidth="1"/>
    <col min="4" max="4" width="12.07421875" style="14" bestFit="1" customWidth="1"/>
    <col min="5" max="5" width="10.07421875" style="14" bestFit="1" customWidth="1"/>
    <col min="6" max="6" width="8.61328125" style="14" bestFit="1" customWidth="1"/>
    <col min="7" max="16384" width="9.23046875" style="14"/>
  </cols>
  <sheetData>
    <row r="1" spans="1:8" ht="12.9" thickBot="1" x14ac:dyDescent="0.35"/>
    <row r="2" spans="1:8" ht="13.3" thickTop="1" thickBot="1" x14ac:dyDescent="0.35">
      <c r="A2" s="20" t="s">
        <v>0</v>
      </c>
      <c r="B2" s="20" t="s">
        <v>10</v>
      </c>
      <c r="C2" s="20" t="s">
        <v>6</v>
      </c>
      <c r="D2" s="20" t="s">
        <v>8</v>
      </c>
      <c r="E2" s="21" t="s">
        <v>4</v>
      </c>
      <c r="F2" s="22" t="s">
        <v>5</v>
      </c>
      <c r="G2" s="15"/>
      <c r="H2" s="15"/>
    </row>
    <row r="3" spans="1:8" ht="13.3" thickTop="1" thickBot="1" x14ac:dyDescent="0.35">
      <c r="A3" s="4">
        <f>IF(B3="","",1)</f>
        <v>1</v>
      </c>
      <c r="B3" s="5">
        <v>42736</v>
      </c>
      <c r="C3" s="11">
        <v>15</v>
      </c>
      <c r="D3" s="17">
        <f>IF(A34&lt;2, "", ($B$35/$B$34))</f>
        <v>10.541666666666666</v>
      </c>
      <c r="E3" s="16">
        <f>IF($B$34&lt;2,"",$B$37)</f>
        <v>7.3053749999999988</v>
      </c>
      <c r="F3" s="16">
        <f>IF($B$34&lt;2,"",$B$38)</f>
        <v>43.632686974296952</v>
      </c>
    </row>
    <row r="4" spans="1:8" ht="13.3" thickTop="1" thickBot="1" x14ac:dyDescent="0.35">
      <c r="A4" s="4">
        <f>IF(B4="","",A3+1)</f>
        <v>2</v>
      </c>
      <c r="B4" s="5">
        <v>42767</v>
      </c>
      <c r="C4" s="4">
        <v>10</v>
      </c>
      <c r="D4" s="17">
        <f>IF(A35&lt;2, "", ($B$35/$B$34))</f>
        <v>10.541666666666666</v>
      </c>
      <c r="E4" s="16">
        <f>IF($B$34&lt;2,"",$B$37)</f>
        <v>7.3053749999999988</v>
      </c>
      <c r="F4" s="16">
        <f>IF($B$34&lt;2,"",$B$38)</f>
        <v>43.632686974296952</v>
      </c>
    </row>
    <row r="5" spans="1:8" ht="13.3" thickTop="1" thickBot="1" x14ac:dyDescent="0.35">
      <c r="A5" s="4">
        <f t="shared" ref="A5:A32" si="0">IF(B5="","",A4+1)</f>
        <v>3</v>
      </c>
      <c r="B5" s="5">
        <v>42795</v>
      </c>
      <c r="C5" s="4">
        <v>12</v>
      </c>
      <c r="D5" s="17">
        <f>IF(B5="","", ($B$35/$B$34))</f>
        <v>10.541666666666666</v>
      </c>
      <c r="E5" s="16">
        <f>IF(B5="","",$B$37)</f>
        <v>7.3053749999999988</v>
      </c>
      <c r="F5" s="16">
        <f>IF(B5="","",$B$38)</f>
        <v>43.632686974296952</v>
      </c>
    </row>
    <row r="6" spans="1:8" ht="13.3" thickTop="1" thickBot="1" x14ac:dyDescent="0.35">
      <c r="A6" s="4">
        <f t="shared" si="0"/>
        <v>4</v>
      </c>
      <c r="B6" s="5">
        <v>42826</v>
      </c>
      <c r="C6" s="4">
        <v>7</v>
      </c>
      <c r="D6" s="17">
        <f>IF(B6="","", ($B$35/$B$34))</f>
        <v>10.541666666666666</v>
      </c>
      <c r="E6" s="16">
        <f>IF(B6="","",$B$37)</f>
        <v>7.3053749999999988</v>
      </c>
      <c r="F6" s="16">
        <f t="shared" ref="F6:F32" si="1">IF(B6="","",$B$38)</f>
        <v>43.632686974296952</v>
      </c>
    </row>
    <row r="7" spans="1:8" ht="13.3" thickTop="1" thickBot="1" x14ac:dyDescent="0.35">
      <c r="A7" s="4">
        <f t="shared" si="0"/>
        <v>5</v>
      </c>
      <c r="B7" s="5">
        <v>42856</v>
      </c>
      <c r="C7" s="4">
        <v>9</v>
      </c>
      <c r="D7" s="17">
        <f t="shared" ref="D7:D32" si="2">IF(B7="","", ($B$35/$B$34))</f>
        <v>10.541666666666666</v>
      </c>
      <c r="E7" s="16">
        <f t="shared" ref="E7:E32" si="3">IF(B7="","",$B$37)</f>
        <v>7.3053749999999988</v>
      </c>
      <c r="F7" s="16">
        <f t="shared" si="1"/>
        <v>43.632686974296952</v>
      </c>
    </row>
    <row r="8" spans="1:8" ht="13.3" thickTop="1" thickBot="1" x14ac:dyDescent="0.35">
      <c r="A8" s="4">
        <f t="shared" si="0"/>
        <v>6</v>
      </c>
      <c r="B8" s="5">
        <v>42887</v>
      </c>
      <c r="C8" s="4">
        <v>15</v>
      </c>
      <c r="D8" s="17">
        <f t="shared" si="2"/>
        <v>10.541666666666666</v>
      </c>
      <c r="E8" s="16">
        <f t="shared" si="3"/>
        <v>7.3053749999999988</v>
      </c>
      <c r="F8" s="16">
        <f t="shared" si="1"/>
        <v>43.632686974296952</v>
      </c>
    </row>
    <row r="9" spans="1:8" ht="13.3" thickTop="1" thickBot="1" x14ac:dyDescent="0.35">
      <c r="A9" s="4">
        <f t="shared" si="0"/>
        <v>7</v>
      </c>
      <c r="B9" s="5">
        <v>42917</v>
      </c>
      <c r="C9" s="4">
        <v>4</v>
      </c>
      <c r="D9" s="17">
        <f t="shared" si="2"/>
        <v>10.541666666666666</v>
      </c>
      <c r="E9" s="16">
        <f t="shared" si="3"/>
        <v>7.3053749999999988</v>
      </c>
      <c r="F9" s="16">
        <f t="shared" si="1"/>
        <v>43.632686974296952</v>
      </c>
    </row>
    <row r="10" spans="1:8" ht="13.3" thickTop="1" thickBot="1" x14ac:dyDescent="0.35">
      <c r="A10" s="4">
        <f t="shared" si="0"/>
        <v>8</v>
      </c>
      <c r="B10" s="5">
        <v>42948</v>
      </c>
      <c r="C10" s="4">
        <v>11</v>
      </c>
      <c r="D10" s="17">
        <f t="shared" si="2"/>
        <v>10.541666666666666</v>
      </c>
      <c r="E10" s="16">
        <f t="shared" si="3"/>
        <v>7.3053749999999988</v>
      </c>
      <c r="F10" s="16">
        <f t="shared" si="1"/>
        <v>43.632686974296952</v>
      </c>
    </row>
    <row r="11" spans="1:8" ht="13.3" thickTop="1" thickBot="1" x14ac:dyDescent="0.35">
      <c r="A11" s="4">
        <f t="shared" si="0"/>
        <v>9</v>
      </c>
      <c r="B11" s="5">
        <v>42979</v>
      </c>
      <c r="C11" s="4">
        <v>14</v>
      </c>
      <c r="D11" s="17">
        <f t="shared" si="2"/>
        <v>10.541666666666666</v>
      </c>
      <c r="E11" s="16">
        <f t="shared" si="3"/>
        <v>7.3053749999999988</v>
      </c>
      <c r="F11" s="16">
        <f t="shared" si="1"/>
        <v>43.632686974296952</v>
      </c>
    </row>
    <row r="12" spans="1:8" ht="13.3" thickTop="1" thickBot="1" x14ac:dyDescent="0.35">
      <c r="A12" s="4">
        <f t="shared" si="0"/>
        <v>10</v>
      </c>
      <c r="B12" s="5">
        <v>43009</v>
      </c>
      <c r="C12" s="4">
        <v>5</v>
      </c>
      <c r="D12" s="17">
        <f t="shared" si="2"/>
        <v>10.541666666666666</v>
      </c>
      <c r="E12" s="16">
        <f t="shared" si="3"/>
        <v>7.3053749999999988</v>
      </c>
      <c r="F12" s="16">
        <f t="shared" si="1"/>
        <v>43.632686974296952</v>
      </c>
    </row>
    <row r="13" spans="1:8" ht="13.3" thickTop="1" thickBot="1" x14ac:dyDescent="0.35">
      <c r="A13" s="4">
        <f t="shared" si="0"/>
        <v>11</v>
      </c>
      <c r="B13" s="5">
        <v>43040</v>
      </c>
      <c r="C13" s="4">
        <v>8</v>
      </c>
      <c r="D13" s="17">
        <f t="shared" si="2"/>
        <v>10.541666666666666</v>
      </c>
      <c r="E13" s="16">
        <f t="shared" si="3"/>
        <v>7.3053749999999988</v>
      </c>
      <c r="F13" s="16">
        <f t="shared" si="1"/>
        <v>43.632686974296952</v>
      </c>
    </row>
    <row r="14" spans="1:8" ht="13.3" thickTop="1" thickBot="1" x14ac:dyDescent="0.35">
      <c r="A14" s="4">
        <f t="shared" si="0"/>
        <v>12</v>
      </c>
      <c r="B14" s="5">
        <v>43070</v>
      </c>
      <c r="C14" s="4">
        <v>12</v>
      </c>
      <c r="D14" s="17">
        <f t="shared" si="2"/>
        <v>10.541666666666666</v>
      </c>
      <c r="E14" s="16">
        <f t="shared" si="3"/>
        <v>7.3053749999999988</v>
      </c>
      <c r="F14" s="16">
        <f t="shared" si="1"/>
        <v>43.632686974296952</v>
      </c>
    </row>
    <row r="15" spans="1:8" ht="13.3" thickTop="1" thickBot="1" x14ac:dyDescent="0.35">
      <c r="A15" s="4">
        <f t="shared" si="0"/>
        <v>13</v>
      </c>
      <c r="B15" s="5">
        <v>43101</v>
      </c>
      <c r="C15" s="4">
        <v>8</v>
      </c>
      <c r="D15" s="17">
        <f t="shared" si="2"/>
        <v>10.541666666666666</v>
      </c>
      <c r="E15" s="16">
        <f t="shared" si="3"/>
        <v>7.3053749999999988</v>
      </c>
      <c r="F15" s="16">
        <f t="shared" si="1"/>
        <v>43.632686974296952</v>
      </c>
    </row>
    <row r="16" spans="1:8" ht="13.3" thickTop="1" thickBot="1" x14ac:dyDescent="0.35">
      <c r="A16" s="4">
        <f t="shared" si="0"/>
        <v>14</v>
      </c>
      <c r="B16" s="5">
        <v>43132</v>
      </c>
      <c r="C16" s="4">
        <v>9</v>
      </c>
      <c r="D16" s="17">
        <f t="shared" si="2"/>
        <v>10.541666666666666</v>
      </c>
      <c r="E16" s="16">
        <f t="shared" si="3"/>
        <v>7.3053749999999988</v>
      </c>
      <c r="F16" s="16">
        <f t="shared" si="1"/>
        <v>43.632686974296952</v>
      </c>
    </row>
    <row r="17" spans="1:6" ht="13.3" thickTop="1" thickBot="1" x14ac:dyDescent="0.35">
      <c r="A17" s="4">
        <f t="shared" si="0"/>
        <v>15</v>
      </c>
      <c r="B17" s="5">
        <v>43160</v>
      </c>
      <c r="C17" s="4">
        <v>17</v>
      </c>
      <c r="D17" s="17">
        <f t="shared" si="2"/>
        <v>10.541666666666666</v>
      </c>
      <c r="E17" s="16">
        <f t="shared" si="3"/>
        <v>7.3053749999999988</v>
      </c>
      <c r="F17" s="16">
        <f t="shared" si="1"/>
        <v>43.632686974296952</v>
      </c>
    </row>
    <row r="18" spans="1:6" ht="13.3" thickTop="1" thickBot="1" x14ac:dyDescent="0.35">
      <c r="A18" s="4">
        <f t="shared" si="0"/>
        <v>16</v>
      </c>
      <c r="B18" s="5">
        <v>43191</v>
      </c>
      <c r="C18" s="4">
        <v>8</v>
      </c>
      <c r="D18" s="17">
        <f t="shared" si="2"/>
        <v>10.541666666666666</v>
      </c>
      <c r="E18" s="16">
        <f t="shared" si="3"/>
        <v>7.3053749999999988</v>
      </c>
      <c r="F18" s="16">
        <f t="shared" si="1"/>
        <v>43.632686974296952</v>
      </c>
    </row>
    <row r="19" spans="1:6" ht="13.3" thickTop="1" thickBot="1" x14ac:dyDescent="0.35">
      <c r="A19" s="4">
        <f t="shared" si="0"/>
        <v>17</v>
      </c>
      <c r="B19" s="5">
        <v>43221</v>
      </c>
      <c r="C19" s="4">
        <v>10</v>
      </c>
      <c r="D19" s="17">
        <f t="shared" si="2"/>
        <v>10.541666666666666</v>
      </c>
      <c r="E19" s="16">
        <f t="shared" si="3"/>
        <v>7.3053749999999988</v>
      </c>
      <c r="F19" s="16">
        <f t="shared" si="1"/>
        <v>43.632686974296952</v>
      </c>
    </row>
    <row r="20" spans="1:6" ht="13.3" thickTop="1" thickBot="1" x14ac:dyDescent="0.35">
      <c r="A20" s="4">
        <f t="shared" si="0"/>
        <v>18</v>
      </c>
      <c r="B20" s="5">
        <v>43252</v>
      </c>
      <c r="C20" s="4">
        <v>6</v>
      </c>
      <c r="D20" s="17">
        <f t="shared" si="2"/>
        <v>10.541666666666666</v>
      </c>
      <c r="E20" s="16">
        <f t="shared" si="3"/>
        <v>7.3053749999999988</v>
      </c>
      <c r="F20" s="16">
        <f t="shared" si="1"/>
        <v>43.632686974296952</v>
      </c>
    </row>
    <row r="21" spans="1:6" ht="13.3" thickTop="1" thickBot="1" x14ac:dyDescent="0.35">
      <c r="A21" s="4">
        <f t="shared" si="0"/>
        <v>19</v>
      </c>
      <c r="B21" s="5">
        <v>43282</v>
      </c>
      <c r="C21" s="4">
        <v>15</v>
      </c>
      <c r="D21" s="17">
        <f t="shared" si="2"/>
        <v>10.541666666666666</v>
      </c>
      <c r="E21" s="16">
        <f t="shared" si="3"/>
        <v>7.3053749999999988</v>
      </c>
      <c r="F21" s="16">
        <f t="shared" si="1"/>
        <v>43.632686974296952</v>
      </c>
    </row>
    <row r="22" spans="1:6" ht="13.3" thickTop="1" thickBot="1" x14ac:dyDescent="0.35">
      <c r="A22" s="4">
        <f t="shared" si="0"/>
        <v>20</v>
      </c>
      <c r="B22" s="5">
        <v>43313</v>
      </c>
      <c r="C22" s="4">
        <v>12</v>
      </c>
      <c r="D22" s="17">
        <f t="shared" si="2"/>
        <v>10.541666666666666</v>
      </c>
      <c r="E22" s="16">
        <f t="shared" si="3"/>
        <v>7.3053749999999988</v>
      </c>
      <c r="F22" s="16">
        <f t="shared" si="1"/>
        <v>43.632686974296952</v>
      </c>
    </row>
    <row r="23" spans="1:6" ht="13.3" thickTop="1" thickBot="1" x14ac:dyDescent="0.35">
      <c r="A23" s="4">
        <f t="shared" si="0"/>
        <v>21</v>
      </c>
      <c r="B23" s="5">
        <v>43344</v>
      </c>
      <c r="C23" s="4">
        <v>6</v>
      </c>
      <c r="D23" s="17">
        <f t="shared" si="2"/>
        <v>10.541666666666666</v>
      </c>
      <c r="E23" s="16">
        <f t="shared" si="3"/>
        <v>7.3053749999999988</v>
      </c>
      <c r="F23" s="16">
        <f t="shared" si="1"/>
        <v>43.632686974296952</v>
      </c>
    </row>
    <row r="24" spans="1:6" ht="13.3" thickTop="1" thickBot="1" x14ac:dyDescent="0.35">
      <c r="A24" s="4">
        <f t="shared" si="0"/>
        <v>22</v>
      </c>
      <c r="B24" s="5">
        <v>43374</v>
      </c>
      <c r="C24" s="4">
        <v>7</v>
      </c>
      <c r="D24" s="17">
        <f t="shared" si="2"/>
        <v>10.541666666666666</v>
      </c>
      <c r="E24" s="16">
        <f t="shared" si="3"/>
        <v>7.3053749999999988</v>
      </c>
      <c r="F24" s="16">
        <f t="shared" si="1"/>
        <v>43.632686974296952</v>
      </c>
    </row>
    <row r="25" spans="1:6" ht="13.3" thickTop="1" thickBot="1" x14ac:dyDescent="0.35">
      <c r="A25" s="4">
        <f t="shared" si="0"/>
        <v>23</v>
      </c>
      <c r="B25" s="5">
        <v>43405</v>
      </c>
      <c r="C25" s="4">
        <v>20</v>
      </c>
      <c r="D25" s="17">
        <f t="shared" si="2"/>
        <v>10.541666666666666</v>
      </c>
      <c r="E25" s="16">
        <f t="shared" si="3"/>
        <v>7.3053749999999988</v>
      </c>
      <c r="F25" s="16">
        <f t="shared" si="1"/>
        <v>43.632686974296952</v>
      </c>
    </row>
    <row r="26" spans="1:6" ht="13.3" thickTop="1" thickBot="1" x14ac:dyDescent="0.35">
      <c r="A26" s="4">
        <f t="shared" si="0"/>
        <v>24</v>
      </c>
      <c r="B26" s="5">
        <v>43435</v>
      </c>
      <c r="C26" s="4">
        <v>13</v>
      </c>
      <c r="D26" s="17">
        <f t="shared" si="2"/>
        <v>10.541666666666666</v>
      </c>
      <c r="E26" s="16">
        <f t="shared" si="3"/>
        <v>7.3053749999999988</v>
      </c>
      <c r="F26" s="16">
        <f t="shared" si="1"/>
        <v>43.632686974296952</v>
      </c>
    </row>
    <row r="27" spans="1:6" ht="13.3" thickTop="1" thickBot="1" x14ac:dyDescent="0.35">
      <c r="A27" s="4" t="str">
        <f t="shared" si="0"/>
        <v/>
      </c>
      <c r="B27" s="6"/>
      <c r="C27" s="4"/>
      <c r="D27" s="17" t="str">
        <f t="shared" si="2"/>
        <v/>
      </c>
      <c r="E27" s="16" t="str">
        <f t="shared" si="3"/>
        <v/>
      </c>
      <c r="F27" s="16" t="str">
        <f t="shared" si="1"/>
        <v/>
      </c>
    </row>
    <row r="28" spans="1:6" ht="13.3" thickTop="1" thickBot="1" x14ac:dyDescent="0.35">
      <c r="A28" s="4" t="str">
        <f t="shared" si="0"/>
        <v/>
      </c>
      <c r="B28" s="6"/>
      <c r="C28" s="4"/>
      <c r="D28" s="17" t="str">
        <f t="shared" si="2"/>
        <v/>
      </c>
      <c r="E28" s="16" t="str">
        <f t="shared" si="3"/>
        <v/>
      </c>
      <c r="F28" s="16" t="str">
        <f t="shared" si="1"/>
        <v/>
      </c>
    </row>
    <row r="29" spans="1:6" ht="13.3" thickTop="1" thickBot="1" x14ac:dyDescent="0.35">
      <c r="A29" s="4" t="str">
        <f t="shared" si="0"/>
        <v/>
      </c>
      <c r="B29" s="6"/>
      <c r="C29" s="4"/>
      <c r="D29" s="17" t="str">
        <f t="shared" si="2"/>
        <v/>
      </c>
      <c r="E29" s="16" t="str">
        <f t="shared" si="3"/>
        <v/>
      </c>
      <c r="F29" s="16" t="str">
        <f t="shared" si="1"/>
        <v/>
      </c>
    </row>
    <row r="30" spans="1:6" ht="13.3" thickTop="1" thickBot="1" x14ac:dyDescent="0.35">
      <c r="A30" s="4" t="str">
        <f t="shared" si="0"/>
        <v/>
      </c>
      <c r="B30" s="6"/>
      <c r="C30" s="4"/>
      <c r="D30" s="17" t="str">
        <f t="shared" si="2"/>
        <v/>
      </c>
      <c r="E30" s="16" t="str">
        <f t="shared" si="3"/>
        <v/>
      </c>
      <c r="F30" s="16" t="str">
        <f t="shared" si="1"/>
        <v/>
      </c>
    </row>
    <row r="31" spans="1:6" ht="13.3" thickTop="1" thickBot="1" x14ac:dyDescent="0.35">
      <c r="A31" s="4" t="str">
        <f t="shared" si="0"/>
        <v/>
      </c>
      <c r="B31" s="6"/>
      <c r="C31" s="4"/>
      <c r="D31" s="17" t="str">
        <f t="shared" si="2"/>
        <v/>
      </c>
      <c r="E31" s="16" t="str">
        <f t="shared" si="3"/>
        <v/>
      </c>
      <c r="F31" s="16" t="str">
        <f t="shared" si="1"/>
        <v/>
      </c>
    </row>
    <row r="32" spans="1:6" ht="13.3" thickTop="1" thickBot="1" x14ac:dyDescent="0.35">
      <c r="A32" s="4" t="str">
        <f t="shared" si="0"/>
        <v/>
      </c>
      <c r="B32" s="6"/>
      <c r="C32" s="4"/>
      <c r="D32" s="17" t="str">
        <f t="shared" si="2"/>
        <v/>
      </c>
      <c r="E32" s="16" t="str">
        <f t="shared" si="3"/>
        <v/>
      </c>
      <c r="F32" s="16" t="str">
        <f t="shared" si="1"/>
        <v/>
      </c>
    </row>
    <row r="33" spans="1:3" ht="13.3" thickTop="1" thickBot="1" x14ac:dyDescent="0.35"/>
    <row r="34" spans="1:3" ht="13.3" thickTop="1" thickBot="1" x14ac:dyDescent="0.35">
      <c r="A34" s="7" t="s">
        <v>3</v>
      </c>
      <c r="B34" s="8">
        <f>MAX(A3:A32)</f>
        <v>24</v>
      </c>
    </row>
    <row r="35" spans="1:3" ht="13.3" thickTop="1" thickBot="1" x14ac:dyDescent="0.35">
      <c r="A35" s="7" t="s">
        <v>7</v>
      </c>
      <c r="B35" s="12">
        <f>SUM(C3:C32)</f>
        <v>253</v>
      </c>
    </row>
    <row r="36" spans="1:3" ht="13.3" thickTop="1" thickBot="1" x14ac:dyDescent="0.35">
      <c r="A36" s="2"/>
      <c r="B36" s="2"/>
    </row>
    <row r="37" spans="1:3" ht="13.3" thickTop="1" thickBot="1" x14ac:dyDescent="0.35">
      <c r="A37" s="9" t="s">
        <v>4</v>
      </c>
      <c r="B37" s="13">
        <f>IF(B34&lt;2,"",(B35/B34)*0.693)</f>
        <v>7.3053749999999988</v>
      </c>
      <c r="C37" s="3"/>
    </row>
    <row r="38" spans="1:3" ht="13.3" thickTop="1" thickBot="1" x14ac:dyDescent="0.35">
      <c r="A38" s="9" t="s">
        <v>2</v>
      </c>
      <c r="B38" s="13">
        <f>IF(D3="","",(D3+3*(SQRT(D3*(D3+1)))))</f>
        <v>43.632686974296952</v>
      </c>
    </row>
    <row r="39" spans="1:3" ht="13.3" thickTop="1" thickBot="1" x14ac:dyDescent="0.35">
      <c r="A39" s="9" t="s">
        <v>1</v>
      </c>
      <c r="B39" s="10" t="s">
        <v>9</v>
      </c>
    </row>
    <row r="40" spans="1:3" ht="12.9" thickTop="1" x14ac:dyDescent="0.3"/>
  </sheetData>
  <sheetProtection algorithmName="SHA-512" hashValue="UQTySaoWNzX805GkhKLM2O2MWt9xaa4TUtPEAxHlB8yeQVhxlnDRwrXkRSEs2dCxvlL5F1LeWCWKStngj6Czlw==" saltValue="bGAjO8tz2RF64MzgKcTX/A==" spinCount="100000" sheet="1" objects="1" scenarios="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31D9F-BF16-4E15-96A9-101AF60C0C43}">
  <dimension ref="A1:H40"/>
  <sheetViews>
    <sheetView zoomScale="90" zoomScaleNormal="90" workbookViewId="0">
      <selection activeCell="Q11" sqref="Q11"/>
    </sheetView>
  </sheetViews>
  <sheetFormatPr defaultRowHeight="12.45" x14ac:dyDescent="0.3"/>
  <cols>
    <col min="1" max="1" width="13.23046875" style="1" bestFit="1" customWidth="1"/>
    <col min="2" max="2" width="20.3828125" style="1" bestFit="1" customWidth="1"/>
    <col min="3" max="3" width="23.69140625" style="1" bestFit="1" customWidth="1"/>
    <col min="4" max="4" width="12.07421875" style="14" bestFit="1" customWidth="1"/>
    <col min="5" max="5" width="10.07421875" style="14" bestFit="1" customWidth="1"/>
    <col min="6" max="6" width="8.61328125" style="14" bestFit="1" customWidth="1"/>
    <col min="7" max="16384" width="9.23046875" style="14"/>
  </cols>
  <sheetData>
    <row r="1" spans="1:8" ht="12.9" thickBot="1" x14ac:dyDescent="0.35"/>
    <row r="2" spans="1:8" ht="13.3" thickTop="1" thickBot="1" x14ac:dyDescent="0.35">
      <c r="A2" s="20" t="s">
        <v>0</v>
      </c>
      <c r="B2" s="20" t="s">
        <v>10</v>
      </c>
      <c r="C2" s="20" t="s">
        <v>6</v>
      </c>
      <c r="D2" s="20" t="s">
        <v>8</v>
      </c>
      <c r="E2" s="21" t="s">
        <v>4</v>
      </c>
      <c r="F2" s="22" t="s">
        <v>5</v>
      </c>
      <c r="G2" s="15"/>
      <c r="H2" s="15"/>
    </row>
    <row r="3" spans="1:8" ht="13.3" thickTop="1" thickBot="1" x14ac:dyDescent="0.35">
      <c r="A3" s="4">
        <f>IF(B3="","",1)</f>
        <v>1</v>
      </c>
      <c r="B3" s="5">
        <v>43833</v>
      </c>
      <c r="C3" s="11">
        <v>11</v>
      </c>
      <c r="D3" s="17">
        <f>IF(A34&lt;2, "", ($B$35/$B$34))</f>
        <v>15</v>
      </c>
      <c r="E3" s="23">
        <f>IF($B$34&lt;2,"",$B$37)</f>
        <v>10.395</v>
      </c>
      <c r="F3" s="23">
        <f>IF($B$34&lt;2,"",$B$38)</f>
        <v>61.475800154489008</v>
      </c>
    </row>
    <row r="4" spans="1:8" ht="13.3" thickTop="1" thickBot="1" x14ac:dyDescent="0.35">
      <c r="A4" s="4">
        <f t="shared" ref="A4:A28" si="0">IF(B4="","",A3+1)</f>
        <v>2</v>
      </c>
      <c r="B4" s="5">
        <v>43852</v>
      </c>
      <c r="C4" s="4">
        <v>23</v>
      </c>
      <c r="D4" s="17">
        <f>IF(A35&lt;2, "", ($B$35/$B$34))</f>
        <v>15</v>
      </c>
      <c r="E4" s="23">
        <f>IF($B$34&lt;2,"",$B$37)</f>
        <v>10.395</v>
      </c>
      <c r="F4" s="23">
        <f>IF($B$34&lt;2,"",$B$38)</f>
        <v>61.475800154489008</v>
      </c>
    </row>
    <row r="5" spans="1:8" ht="13.3" thickTop="1" thickBot="1" x14ac:dyDescent="0.35">
      <c r="A5" s="4">
        <f t="shared" si="0"/>
        <v>3</v>
      </c>
      <c r="B5" s="5">
        <v>43868</v>
      </c>
      <c r="C5" s="4">
        <v>12</v>
      </c>
      <c r="D5" s="17">
        <f t="shared" ref="D5:D28" si="1">IF(B5="","", ($B$35/$B$34))</f>
        <v>15</v>
      </c>
      <c r="E5" s="23">
        <f t="shared" ref="E5:E28" si="2">IF(B5="","",$B$37)</f>
        <v>10.395</v>
      </c>
      <c r="F5" s="23">
        <f t="shared" ref="F5:F28" si="3">IF(B5="","",$B$38)</f>
        <v>61.475800154489008</v>
      </c>
    </row>
    <row r="6" spans="1:8" ht="13.3" thickTop="1" thickBot="1" x14ac:dyDescent="0.35">
      <c r="A6" s="4">
        <f t="shared" si="0"/>
        <v>4</v>
      </c>
      <c r="B6" s="5">
        <v>43876</v>
      </c>
      <c r="C6" s="4">
        <v>7</v>
      </c>
      <c r="D6" s="17">
        <f t="shared" si="1"/>
        <v>15</v>
      </c>
      <c r="E6" s="23">
        <f t="shared" si="2"/>
        <v>10.395</v>
      </c>
      <c r="F6" s="23">
        <f t="shared" si="3"/>
        <v>61.475800154489008</v>
      </c>
    </row>
    <row r="7" spans="1:8" ht="13.3" thickTop="1" thickBot="1" x14ac:dyDescent="0.35">
      <c r="A7" s="4">
        <f t="shared" si="0"/>
        <v>5</v>
      </c>
      <c r="B7" s="5">
        <v>43881</v>
      </c>
      <c r="C7" s="4">
        <v>4</v>
      </c>
      <c r="D7" s="17">
        <f t="shared" si="1"/>
        <v>15</v>
      </c>
      <c r="E7" s="23">
        <f t="shared" si="2"/>
        <v>10.395</v>
      </c>
      <c r="F7" s="23">
        <f t="shared" si="3"/>
        <v>61.475800154489008</v>
      </c>
    </row>
    <row r="8" spans="1:8" ht="13.3" thickTop="1" thickBot="1" x14ac:dyDescent="0.35">
      <c r="A8" s="4">
        <f t="shared" si="0"/>
        <v>6</v>
      </c>
      <c r="B8" s="5">
        <v>43896</v>
      </c>
      <c r="C8" s="4">
        <v>10</v>
      </c>
      <c r="D8" s="17">
        <f t="shared" si="1"/>
        <v>15</v>
      </c>
      <c r="E8" s="23">
        <f t="shared" si="2"/>
        <v>10.395</v>
      </c>
      <c r="F8" s="23">
        <f t="shared" si="3"/>
        <v>61.475800154489008</v>
      </c>
    </row>
    <row r="9" spans="1:8" ht="13.3" thickTop="1" thickBot="1" x14ac:dyDescent="0.35">
      <c r="A9" s="4">
        <f t="shared" si="0"/>
        <v>7</v>
      </c>
      <c r="B9" s="5">
        <v>43911</v>
      </c>
      <c r="C9" s="4">
        <v>18</v>
      </c>
      <c r="D9" s="17">
        <f t="shared" si="1"/>
        <v>15</v>
      </c>
      <c r="E9" s="23">
        <f t="shared" si="2"/>
        <v>10.395</v>
      </c>
      <c r="F9" s="23">
        <f t="shared" si="3"/>
        <v>61.475800154489008</v>
      </c>
    </row>
    <row r="10" spans="1:8" ht="13.3" thickTop="1" thickBot="1" x14ac:dyDescent="0.35">
      <c r="A10" s="4">
        <f t="shared" si="0"/>
        <v>8</v>
      </c>
      <c r="B10" s="5">
        <v>43918</v>
      </c>
      <c r="C10" s="4">
        <v>5</v>
      </c>
      <c r="D10" s="17">
        <f t="shared" si="1"/>
        <v>15</v>
      </c>
      <c r="E10" s="23">
        <f t="shared" si="2"/>
        <v>10.395</v>
      </c>
      <c r="F10" s="23">
        <f t="shared" si="3"/>
        <v>61.475800154489008</v>
      </c>
    </row>
    <row r="11" spans="1:8" ht="13.3" thickTop="1" thickBot="1" x14ac:dyDescent="0.35">
      <c r="A11" s="4">
        <f t="shared" si="0"/>
        <v>9</v>
      </c>
      <c r="B11" s="5">
        <v>43922</v>
      </c>
      <c r="C11" s="4">
        <v>2</v>
      </c>
      <c r="D11" s="17">
        <f t="shared" si="1"/>
        <v>15</v>
      </c>
      <c r="E11" s="23">
        <f t="shared" si="2"/>
        <v>10.395</v>
      </c>
      <c r="F11" s="23">
        <f t="shared" si="3"/>
        <v>61.475800154489008</v>
      </c>
    </row>
    <row r="12" spans="1:8" ht="13.3" thickTop="1" thickBot="1" x14ac:dyDescent="0.35">
      <c r="A12" s="4">
        <f t="shared" si="0"/>
        <v>10</v>
      </c>
      <c r="B12" s="5">
        <v>43949</v>
      </c>
      <c r="C12" s="4">
        <v>9</v>
      </c>
      <c r="D12" s="17">
        <f t="shared" si="1"/>
        <v>15</v>
      </c>
      <c r="E12" s="23">
        <f t="shared" si="2"/>
        <v>10.395</v>
      </c>
      <c r="F12" s="23">
        <f t="shared" si="3"/>
        <v>61.475800154489008</v>
      </c>
    </row>
    <row r="13" spans="1:8" ht="13.3" thickTop="1" thickBot="1" x14ac:dyDescent="0.35">
      <c r="A13" s="4">
        <f t="shared" si="0"/>
        <v>11</v>
      </c>
      <c r="B13" s="5">
        <v>43963</v>
      </c>
      <c r="C13" s="4">
        <v>8</v>
      </c>
      <c r="D13" s="17">
        <f t="shared" si="1"/>
        <v>15</v>
      </c>
      <c r="E13" s="23">
        <f t="shared" si="2"/>
        <v>10.395</v>
      </c>
      <c r="F13" s="23">
        <f t="shared" si="3"/>
        <v>61.475800154489008</v>
      </c>
    </row>
    <row r="14" spans="1:8" ht="13.3" thickTop="1" thickBot="1" x14ac:dyDescent="0.35">
      <c r="A14" s="4">
        <f t="shared" si="0"/>
        <v>12</v>
      </c>
      <c r="B14" s="5">
        <v>43986</v>
      </c>
      <c r="C14" s="4">
        <v>19</v>
      </c>
      <c r="D14" s="17">
        <f t="shared" si="1"/>
        <v>15</v>
      </c>
      <c r="E14" s="23">
        <f t="shared" si="2"/>
        <v>10.395</v>
      </c>
      <c r="F14" s="23">
        <f t="shared" si="3"/>
        <v>61.475800154489008</v>
      </c>
    </row>
    <row r="15" spans="1:8" ht="13.3" thickTop="1" thickBot="1" x14ac:dyDescent="0.35">
      <c r="A15" s="4">
        <f t="shared" si="0"/>
        <v>13</v>
      </c>
      <c r="B15" s="5">
        <v>43988</v>
      </c>
      <c r="C15" s="4">
        <v>3</v>
      </c>
      <c r="D15" s="17">
        <f t="shared" si="1"/>
        <v>15</v>
      </c>
      <c r="E15" s="23">
        <f t="shared" si="2"/>
        <v>10.395</v>
      </c>
      <c r="F15" s="23">
        <f t="shared" si="3"/>
        <v>61.475800154489008</v>
      </c>
    </row>
    <row r="16" spans="1:8" ht="13.3" thickTop="1" thickBot="1" x14ac:dyDescent="0.35">
      <c r="A16" s="4">
        <f t="shared" si="0"/>
        <v>14</v>
      </c>
      <c r="B16" s="5">
        <v>44011</v>
      </c>
      <c r="C16" s="4">
        <v>12</v>
      </c>
      <c r="D16" s="17">
        <f t="shared" si="1"/>
        <v>15</v>
      </c>
      <c r="E16" s="23">
        <f t="shared" si="2"/>
        <v>10.395</v>
      </c>
      <c r="F16" s="23">
        <f t="shared" si="3"/>
        <v>61.475800154489008</v>
      </c>
    </row>
    <row r="17" spans="1:6" ht="13.3" thickTop="1" thickBot="1" x14ac:dyDescent="0.35">
      <c r="A17" s="4">
        <f t="shared" si="0"/>
        <v>15</v>
      </c>
      <c r="B17" s="5">
        <v>44045</v>
      </c>
      <c r="C17" s="4">
        <v>14</v>
      </c>
      <c r="D17" s="17">
        <f t="shared" si="1"/>
        <v>15</v>
      </c>
      <c r="E17" s="23">
        <f t="shared" si="2"/>
        <v>10.395</v>
      </c>
      <c r="F17" s="23">
        <f t="shared" si="3"/>
        <v>61.475800154489008</v>
      </c>
    </row>
    <row r="18" spans="1:6" ht="13.3" thickTop="1" thickBot="1" x14ac:dyDescent="0.35">
      <c r="A18" s="4">
        <f t="shared" si="0"/>
        <v>16</v>
      </c>
      <c r="B18" s="5">
        <v>44077</v>
      </c>
      <c r="C18" s="4">
        <v>8</v>
      </c>
      <c r="D18" s="17">
        <f t="shared" si="1"/>
        <v>15</v>
      </c>
      <c r="E18" s="23">
        <f t="shared" si="2"/>
        <v>10.395</v>
      </c>
      <c r="F18" s="23">
        <f t="shared" si="3"/>
        <v>61.475800154489008</v>
      </c>
    </row>
    <row r="19" spans="1:6" ht="13.3" thickTop="1" thickBot="1" x14ac:dyDescent="0.35">
      <c r="A19" s="4">
        <f t="shared" si="0"/>
        <v>17</v>
      </c>
      <c r="B19" s="5">
        <v>44115</v>
      </c>
      <c r="C19" s="4">
        <v>22</v>
      </c>
      <c r="D19" s="17">
        <f t="shared" si="1"/>
        <v>15</v>
      </c>
      <c r="E19" s="23">
        <f t="shared" si="2"/>
        <v>10.395</v>
      </c>
      <c r="F19" s="23">
        <f t="shared" si="3"/>
        <v>61.475800154489008</v>
      </c>
    </row>
    <row r="20" spans="1:6" ht="13.3" thickTop="1" thickBot="1" x14ac:dyDescent="0.35">
      <c r="A20" s="4">
        <f t="shared" si="0"/>
        <v>18</v>
      </c>
      <c r="B20" s="5">
        <v>44123</v>
      </c>
      <c r="C20" s="4">
        <v>6</v>
      </c>
      <c r="D20" s="17">
        <f t="shared" si="1"/>
        <v>15</v>
      </c>
      <c r="E20" s="23">
        <f t="shared" si="2"/>
        <v>10.395</v>
      </c>
      <c r="F20" s="23">
        <f t="shared" si="3"/>
        <v>61.475800154489008</v>
      </c>
    </row>
    <row r="21" spans="1:6" ht="13.3" thickTop="1" thickBot="1" x14ac:dyDescent="0.35">
      <c r="A21" s="4">
        <f t="shared" si="0"/>
        <v>19</v>
      </c>
      <c r="B21" s="5">
        <v>44145</v>
      </c>
      <c r="C21" s="4">
        <v>17</v>
      </c>
      <c r="D21" s="17">
        <f t="shared" si="1"/>
        <v>15</v>
      </c>
      <c r="E21" s="23">
        <f t="shared" si="2"/>
        <v>10.395</v>
      </c>
      <c r="F21" s="23">
        <f t="shared" si="3"/>
        <v>61.475800154489008</v>
      </c>
    </row>
    <row r="22" spans="1:6" ht="13.3" thickTop="1" thickBot="1" x14ac:dyDescent="0.35">
      <c r="A22" s="4">
        <f t="shared" si="0"/>
        <v>20</v>
      </c>
      <c r="B22" s="5">
        <v>44147</v>
      </c>
      <c r="C22" s="4">
        <v>3</v>
      </c>
      <c r="D22" s="17">
        <f t="shared" si="1"/>
        <v>15</v>
      </c>
      <c r="E22" s="23">
        <f t="shared" si="2"/>
        <v>10.395</v>
      </c>
      <c r="F22" s="23">
        <f t="shared" si="3"/>
        <v>61.475800154489008</v>
      </c>
    </row>
    <row r="23" spans="1:6" ht="13.3" thickTop="1" thickBot="1" x14ac:dyDescent="0.35">
      <c r="A23" s="4">
        <f t="shared" si="0"/>
        <v>21</v>
      </c>
      <c r="B23" s="5">
        <v>44154</v>
      </c>
      <c r="C23" s="4">
        <v>7</v>
      </c>
      <c r="D23" s="17">
        <f t="shared" si="1"/>
        <v>15</v>
      </c>
      <c r="E23" s="23">
        <f t="shared" si="2"/>
        <v>10.395</v>
      </c>
      <c r="F23" s="23">
        <f t="shared" si="3"/>
        <v>61.475800154489008</v>
      </c>
    </row>
    <row r="24" spans="1:6" ht="13.3" thickTop="1" thickBot="1" x14ac:dyDescent="0.35">
      <c r="A24" s="4">
        <f t="shared" si="0"/>
        <v>22</v>
      </c>
      <c r="B24" s="5">
        <v>44191</v>
      </c>
      <c r="C24" s="4">
        <v>23</v>
      </c>
      <c r="D24" s="17">
        <f t="shared" si="1"/>
        <v>15</v>
      </c>
      <c r="E24" s="23">
        <f t="shared" si="2"/>
        <v>10.395</v>
      </c>
      <c r="F24" s="23">
        <f t="shared" si="3"/>
        <v>61.475800154489008</v>
      </c>
    </row>
    <row r="25" spans="1:6" ht="13.3" thickTop="1" thickBot="1" x14ac:dyDescent="0.35">
      <c r="A25" s="4">
        <f t="shared" si="0"/>
        <v>23</v>
      </c>
      <c r="B25" s="5">
        <v>44210</v>
      </c>
      <c r="C25" s="4">
        <v>14</v>
      </c>
      <c r="D25" s="17">
        <f t="shared" si="1"/>
        <v>15</v>
      </c>
      <c r="E25" s="23">
        <f t="shared" si="2"/>
        <v>10.395</v>
      </c>
      <c r="F25" s="23">
        <f t="shared" si="3"/>
        <v>61.475800154489008</v>
      </c>
    </row>
    <row r="26" spans="1:6" ht="13.3" thickTop="1" thickBot="1" x14ac:dyDescent="0.35">
      <c r="A26" s="4">
        <f t="shared" si="0"/>
        <v>24</v>
      </c>
      <c r="B26" s="5">
        <v>44248</v>
      </c>
      <c r="C26" s="4">
        <v>26</v>
      </c>
      <c r="D26" s="17">
        <f t="shared" si="1"/>
        <v>15</v>
      </c>
      <c r="E26" s="23">
        <f t="shared" si="2"/>
        <v>10.395</v>
      </c>
      <c r="F26" s="23">
        <f t="shared" si="3"/>
        <v>61.475800154489008</v>
      </c>
    </row>
    <row r="27" spans="1:6" ht="13.3" thickTop="1" thickBot="1" x14ac:dyDescent="0.35">
      <c r="A27" s="4">
        <f t="shared" si="0"/>
        <v>25</v>
      </c>
      <c r="B27" s="5">
        <v>44280</v>
      </c>
      <c r="C27" s="4">
        <v>30</v>
      </c>
      <c r="D27" s="17">
        <f t="shared" si="1"/>
        <v>15</v>
      </c>
      <c r="E27" s="23">
        <f t="shared" si="2"/>
        <v>10.395</v>
      </c>
      <c r="F27" s="23">
        <f t="shared" si="3"/>
        <v>61.475800154489008</v>
      </c>
    </row>
    <row r="28" spans="1:6" ht="13.3" thickTop="1" thickBot="1" x14ac:dyDescent="0.35">
      <c r="A28" s="4">
        <f t="shared" si="0"/>
        <v>26</v>
      </c>
      <c r="B28" s="5">
        <v>44332</v>
      </c>
      <c r="C28" s="4">
        <v>64</v>
      </c>
      <c r="D28" s="17">
        <f t="shared" si="1"/>
        <v>15</v>
      </c>
      <c r="E28" s="23">
        <f t="shared" si="2"/>
        <v>10.395</v>
      </c>
      <c r="F28" s="23">
        <f t="shared" si="3"/>
        <v>61.475800154489008</v>
      </c>
    </row>
    <row r="29" spans="1:6" ht="13.3" thickTop="1" thickBot="1" x14ac:dyDescent="0.35">
      <c r="A29" s="4">
        <f t="shared" ref="A29:A32" si="4">IF(B29="","",A28+1)</f>
        <v>27</v>
      </c>
      <c r="B29" s="5">
        <v>44363</v>
      </c>
      <c r="C29" s="4">
        <v>28</v>
      </c>
      <c r="D29" s="17">
        <f t="shared" ref="D29:D32" si="5">IF(B29="","", ($B$35/$B$34))</f>
        <v>15</v>
      </c>
      <c r="E29" s="23">
        <f t="shared" ref="E29:E32" si="6">IF(B29="","",$B$37)</f>
        <v>10.395</v>
      </c>
      <c r="F29" s="23">
        <f t="shared" ref="F29:F32" si="7">IF(B29="","",$B$38)</f>
        <v>61.475800154489008</v>
      </c>
    </row>
    <row r="30" spans="1:6" ht="13.3" thickTop="1" thickBot="1" x14ac:dyDescent="0.35">
      <c r="A30" s="4" t="str">
        <f t="shared" si="4"/>
        <v/>
      </c>
      <c r="B30" s="6"/>
      <c r="C30" s="4"/>
      <c r="D30" s="17" t="str">
        <f t="shared" si="5"/>
        <v/>
      </c>
      <c r="E30" s="23" t="str">
        <f t="shared" si="6"/>
        <v/>
      </c>
      <c r="F30" s="23" t="str">
        <f t="shared" si="7"/>
        <v/>
      </c>
    </row>
    <row r="31" spans="1:6" ht="13.3" thickTop="1" thickBot="1" x14ac:dyDescent="0.35">
      <c r="A31" s="4" t="str">
        <f t="shared" si="4"/>
        <v/>
      </c>
      <c r="B31" s="6"/>
      <c r="C31" s="4"/>
      <c r="D31" s="17" t="str">
        <f t="shared" si="5"/>
        <v/>
      </c>
      <c r="E31" s="23" t="str">
        <f t="shared" si="6"/>
        <v/>
      </c>
      <c r="F31" s="23" t="str">
        <f t="shared" si="7"/>
        <v/>
      </c>
    </row>
    <row r="32" spans="1:6" ht="13.3" thickTop="1" thickBot="1" x14ac:dyDescent="0.35">
      <c r="A32" s="4" t="str">
        <f t="shared" si="4"/>
        <v/>
      </c>
      <c r="B32" s="6"/>
      <c r="C32" s="4"/>
      <c r="D32" s="17" t="str">
        <f t="shared" si="5"/>
        <v/>
      </c>
      <c r="E32" s="23" t="str">
        <f t="shared" si="6"/>
        <v/>
      </c>
      <c r="F32" s="23" t="str">
        <f t="shared" si="7"/>
        <v/>
      </c>
    </row>
    <row r="33" spans="1:3" ht="13.3" thickTop="1" thickBot="1" x14ac:dyDescent="0.35"/>
    <row r="34" spans="1:3" ht="13.3" thickTop="1" thickBot="1" x14ac:dyDescent="0.35">
      <c r="A34" s="7" t="s">
        <v>3</v>
      </c>
      <c r="B34" s="8">
        <f>MAX(A3:A32)</f>
        <v>27</v>
      </c>
    </row>
    <row r="35" spans="1:3" ht="13.3" thickTop="1" thickBot="1" x14ac:dyDescent="0.35">
      <c r="A35" s="7" t="s">
        <v>7</v>
      </c>
      <c r="B35" s="12">
        <f>SUM(C3:C32)</f>
        <v>405</v>
      </c>
    </row>
    <row r="36" spans="1:3" ht="13.3" thickTop="1" thickBot="1" x14ac:dyDescent="0.35">
      <c r="A36" s="2"/>
      <c r="B36" s="2"/>
    </row>
    <row r="37" spans="1:3" ht="13.3" thickTop="1" thickBot="1" x14ac:dyDescent="0.35">
      <c r="A37" s="9" t="s">
        <v>4</v>
      </c>
      <c r="B37" s="10">
        <f>IF(B34&lt;2,"",(B35/B34)*0.693)</f>
        <v>10.395</v>
      </c>
      <c r="C37" s="3"/>
    </row>
    <row r="38" spans="1:3" ht="13.3" thickTop="1" thickBot="1" x14ac:dyDescent="0.35">
      <c r="A38" s="9" t="s">
        <v>2</v>
      </c>
      <c r="B38" s="10">
        <f>IF(D3="","",(D3+3*(SQRT(D3*(D3+1)))))</f>
        <v>61.475800154489008</v>
      </c>
    </row>
    <row r="39" spans="1:3" ht="13.3" thickTop="1" thickBot="1" x14ac:dyDescent="0.35">
      <c r="A39" s="9" t="s">
        <v>1</v>
      </c>
      <c r="B39" s="10" t="s">
        <v>9</v>
      </c>
    </row>
    <row r="40" spans="1:3" ht="12.9" thickTop="1" x14ac:dyDescent="0.3"/>
  </sheetData>
  <sheetProtection algorithmName="SHA-512" hashValue="8mwx/LTeoDKCr5nJnDLIGN/7TraVfA76/IFrVa2ovm7HYhoCmFDBai6QjpsT7HuD0JkjlknWWuMQ9aaeVif5XA==" saltValue="b8oIVY5oSgbI/8nACzWoaA==" spinCount="100000" sheet="1" objects="1" scenarios="1"/>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CE252-7CC1-43FA-BD83-EE554CF33492}">
  <dimension ref="C1:M24"/>
  <sheetViews>
    <sheetView showGridLines="0" topLeftCell="A10" workbookViewId="0">
      <selection activeCell="B18" sqref="B18"/>
    </sheetView>
  </sheetViews>
  <sheetFormatPr defaultRowHeight="14.6" x14ac:dyDescent="0.4"/>
  <sheetData>
    <row r="1" spans="3:13" x14ac:dyDescent="0.4">
      <c r="C1" s="18"/>
      <c r="D1" s="19"/>
      <c r="E1" s="19"/>
      <c r="F1" s="19"/>
      <c r="G1" s="19"/>
      <c r="H1" s="19"/>
      <c r="I1" s="19"/>
      <c r="J1" s="19"/>
      <c r="K1" s="19"/>
      <c r="L1" s="19"/>
      <c r="M1" s="19"/>
    </row>
    <row r="2" spans="3:13" x14ac:dyDescent="0.4">
      <c r="C2" s="19"/>
      <c r="D2" s="19"/>
      <c r="E2" s="19"/>
      <c r="F2" s="19"/>
      <c r="G2" s="19"/>
      <c r="H2" s="19"/>
      <c r="I2" s="19"/>
      <c r="J2" s="19"/>
      <c r="K2" s="19"/>
      <c r="L2" s="19"/>
      <c r="M2" s="19"/>
    </row>
    <row r="3" spans="3:13" x14ac:dyDescent="0.4">
      <c r="C3" s="19"/>
      <c r="D3" s="19"/>
      <c r="E3" s="19"/>
      <c r="F3" s="19"/>
      <c r="G3" s="19"/>
      <c r="H3" s="19"/>
      <c r="I3" s="19"/>
      <c r="J3" s="19"/>
      <c r="K3" s="19"/>
      <c r="L3" s="19"/>
      <c r="M3" s="19"/>
    </row>
    <row r="4" spans="3:13" x14ac:dyDescent="0.4">
      <c r="C4" s="19"/>
      <c r="D4" s="19"/>
      <c r="E4" s="19"/>
      <c r="F4" s="19"/>
      <c r="G4" s="19"/>
      <c r="H4" s="19"/>
      <c r="I4" s="19"/>
      <c r="J4" s="19"/>
      <c r="K4" s="19"/>
      <c r="L4" s="19"/>
      <c r="M4" s="19"/>
    </row>
    <row r="5" spans="3:13" x14ac:dyDescent="0.4">
      <c r="C5" s="19"/>
      <c r="D5" s="19"/>
      <c r="E5" s="19"/>
      <c r="F5" s="19"/>
      <c r="G5" s="19"/>
      <c r="H5" s="19"/>
      <c r="I5" s="19"/>
      <c r="J5" s="19"/>
      <c r="K5" s="19"/>
      <c r="L5" s="19"/>
      <c r="M5" s="19"/>
    </row>
    <row r="6" spans="3:13" x14ac:dyDescent="0.4">
      <c r="C6" s="19"/>
      <c r="D6" s="19"/>
      <c r="E6" s="19"/>
      <c r="F6" s="19"/>
      <c r="G6" s="19"/>
      <c r="H6" s="19"/>
      <c r="I6" s="19"/>
      <c r="J6" s="19"/>
      <c r="K6" s="19"/>
      <c r="L6" s="19"/>
      <c r="M6" s="19"/>
    </row>
    <row r="7" spans="3:13" x14ac:dyDescent="0.4">
      <c r="C7" s="19"/>
      <c r="D7" s="19"/>
      <c r="E7" s="19"/>
      <c r="F7" s="19"/>
      <c r="G7" s="19"/>
      <c r="H7" s="19"/>
      <c r="I7" s="19"/>
      <c r="J7" s="19"/>
      <c r="K7" s="19"/>
      <c r="L7" s="19"/>
      <c r="M7" s="19"/>
    </row>
    <row r="8" spans="3:13" x14ac:dyDescent="0.4">
      <c r="C8" s="19"/>
      <c r="D8" s="19"/>
      <c r="E8" s="19"/>
      <c r="F8" s="19"/>
      <c r="G8" s="19"/>
      <c r="H8" s="19"/>
      <c r="I8" s="19"/>
      <c r="J8" s="19"/>
      <c r="K8" s="19"/>
      <c r="L8" s="19"/>
      <c r="M8" s="19"/>
    </row>
    <row r="9" spans="3:13" x14ac:dyDescent="0.4">
      <c r="C9" s="19"/>
      <c r="D9" s="19"/>
      <c r="E9" s="19"/>
      <c r="F9" s="19"/>
      <c r="G9" s="19"/>
      <c r="H9" s="19"/>
      <c r="I9" s="19"/>
      <c r="J9" s="19"/>
      <c r="K9" s="19"/>
      <c r="L9" s="19"/>
      <c r="M9" s="19"/>
    </row>
    <row r="10" spans="3:13" x14ac:dyDescent="0.4">
      <c r="C10" s="19"/>
      <c r="D10" s="19"/>
      <c r="E10" s="19"/>
      <c r="F10" s="19"/>
      <c r="G10" s="19"/>
      <c r="H10" s="19"/>
      <c r="I10" s="19"/>
      <c r="J10" s="19"/>
      <c r="K10" s="19"/>
      <c r="L10" s="19"/>
      <c r="M10" s="19"/>
    </row>
    <row r="11" spans="3:13" x14ac:dyDescent="0.4">
      <c r="C11" s="19"/>
      <c r="D11" s="19"/>
      <c r="E11" s="19"/>
      <c r="F11" s="19"/>
      <c r="G11" s="19"/>
      <c r="H11" s="19"/>
      <c r="I11" s="19"/>
      <c r="J11" s="19"/>
      <c r="K11" s="19"/>
      <c r="L11" s="19"/>
      <c r="M11" s="19"/>
    </row>
    <row r="12" spans="3:13" x14ac:dyDescent="0.4">
      <c r="C12" s="19"/>
      <c r="D12" s="19"/>
      <c r="E12" s="19"/>
      <c r="F12" s="19"/>
      <c r="G12" s="19"/>
      <c r="H12" s="19"/>
      <c r="I12" s="19"/>
      <c r="J12" s="19"/>
      <c r="K12" s="19"/>
      <c r="L12" s="19"/>
      <c r="M12" s="19"/>
    </row>
    <row r="13" spans="3:13" x14ac:dyDescent="0.4">
      <c r="C13" s="19"/>
      <c r="D13" s="19"/>
      <c r="E13" s="19"/>
      <c r="F13" s="19"/>
      <c r="G13" s="19"/>
      <c r="H13" s="19"/>
      <c r="I13" s="19"/>
      <c r="J13" s="19"/>
      <c r="K13" s="19"/>
      <c r="L13" s="19"/>
      <c r="M13" s="19"/>
    </row>
    <row r="14" spans="3:13" x14ac:dyDescent="0.4">
      <c r="C14" s="19"/>
      <c r="D14" s="19"/>
      <c r="E14" s="19"/>
      <c r="F14" s="19"/>
      <c r="G14" s="19"/>
      <c r="H14" s="19"/>
      <c r="I14" s="19"/>
      <c r="J14" s="19"/>
      <c r="K14" s="19"/>
      <c r="L14" s="19"/>
      <c r="M14" s="19"/>
    </row>
    <row r="15" spans="3:13" x14ac:dyDescent="0.4">
      <c r="C15" s="19"/>
      <c r="D15" s="19"/>
      <c r="E15" s="19"/>
      <c r="F15" s="19"/>
      <c r="G15" s="19"/>
      <c r="H15" s="19"/>
      <c r="I15" s="19"/>
      <c r="J15" s="19"/>
      <c r="K15" s="19"/>
      <c r="L15" s="19"/>
      <c r="M15" s="19"/>
    </row>
    <row r="16" spans="3:13" x14ac:dyDescent="0.4">
      <c r="C16" s="19"/>
      <c r="D16" s="19"/>
      <c r="E16" s="19"/>
      <c r="F16" s="19"/>
      <c r="G16" s="19"/>
      <c r="H16" s="19"/>
      <c r="I16" s="19"/>
      <c r="J16" s="19"/>
      <c r="K16" s="19"/>
      <c r="L16" s="19"/>
      <c r="M16" s="19"/>
    </row>
    <row r="17" spans="3:13" x14ac:dyDescent="0.4">
      <c r="C17" s="19"/>
      <c r="D17" s="19"/>
      <c r="E17" s="19"/>
      <c r="F17" s="19"/>
      <c r="G17" s="19"/>
      <c r="H17" s="19"/>
      <c r="I17" s="19"/>
      <c r="J17" s="19"/>
      <c r="K17" s="19"/>
      <c r="L17" s="19"/>
      <c r="M17" s="19"/>
    </row>
    <row r="18" spans="3:13" x14ac:dyDescent="0.4">
      <c r="C18" s="19"/>
      <c r="D18" s="19"/>
      <c r="E18" s="19"/>
      <c r="F18" s="19"/>
      <c r="G18" s="19"/>
      <c r="H18" s="19"/>
      <c r="I18" s="19"/>
      <c r="J18" s="19"/>
      <c r="K18" s="19"/>
      <c r="L18" s="19"/>
      <c r="M18" s="19"/>
    </row>
    <row r="19" spans="3:13" x14ac:dyDescent="0.4">
      <c r="C19" s="19"/>
      <c r="D19" s="19"/>
      <c r="E19" s="19"/>
      <c r="F19" s="19"/>
      <c r="G19" s="19"/>
      <c r="H19" s="19"/>
      <c r="I19" s="19"/>
      <c r="J19" s="19"/>
      <c r="K19" s="19"/>
      <c r="L19" s="19"/>
      <c r="M19" s="19"/>
    </row>
    <row r="20" spans="3:13" x14ac:dyDescent="0.4">
      <c r="C20" s="19"/>
      <c r="D20" s="19"/>
      <c r="E20" s="19"/>
      <c r="F20" s="19"/>
      <c r="G20" s="19"/>
      <c r="H20" s="19"/>
      <c r="I20" s="19"/>
      <c r="J20" s="19"/>
      <c r="K20" s="19"/>
      <c r="L20" s="19"/>
      <c r="M20" s="19"/>
    </row>
    <row r="21" spans="3:13" x14ac:dyDescent="0.4">
      <c r="C21" s="19"/>
      <c r="D21" s="19"/>
      <c r="E21" s="19"/>
      <c r="F21" s="19"/>
      <c r="G21" s="19"/>
      <c r="H21" s="19"/>
      <c r="I21" s="19"/>
      <c r="J21" s="19"/>
      <c r="K21" s="19"/>
      <c r="L21" s="19"/>
      <c r="M21" s="19"/>
    </row>
    <row r="22" spans="3:13" x14ac:dyDescent="0.4">
      <c r="C22" s="19"/>
      <c r="D22" s="19"/>
      <c r="E22" s="19"/>
      <c r="F22" s="19"/>
      <c r="G22" s="19"/>
      <c r="H22" s="19"/>
      <c r="I22" s="19"/>
      <c r="J22" s="19"/>
      <c r="K22" s="19"/>
      <c r="L22" s="19"/>
      <c r="M22" s="19"/>
    </row>
    <row r="23" spans="3:13" x14ac:dyDescent="0.4">
      <c r="C23" s="19"/>
      <c r="D23" s="19"/>
      <c r="E23" s="19"/>
      <c r="F23" s="19"/>
      <c r="G23" s="19"/>
      <c r="H23" s="19"/>
      <c r="I23" s="19"/>
      <c r="J23" s="19"/>
      <c r="K23" s="19"/>
      <c r="L23" s="19"/>
      <c r="M23" s="19"/>
    </row>
    <row r="24" spans="3:13" x14ac:dyDescent="0.4">
      <c r="C24" s="19"/>
      <c r="D24" s="19"/>
      <c r="E24" s="19"/>
      <c r="F24" s="19"/>
      <c r="G24" s="19"/>
      <c r="H24" s="19"/>
      <c r="I24" s="19"/>
      <c r="J24" s="19"/>
      <c r="K24" s="19"/>
      <c r="L24" s="19"/>
      <c r="M24" s="19"/>
    </row>
  </sheetData>
  <sheetProtection algorithmName="SHA-512" hashValue="ZpKnwI9RAlCMYtsfI3CAItMcJLj2e8Fdg4G3mzTl9kCjpuxr8esYDVXQzpqcAeFr7t7bxfsqmbSHgQaz7OXsUA==" saltValue="qF2EzKNuVtzKrbvQfMhN2Q==" spinCount="100000" sheet="1" objects="1" scenarios="1"/>
  <mergeCells count="1">
    <mergeCell ref="C1:M24"/>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Title &amp; Version Control</vt:lpstr>
      <vt:lpstr>Instructions </vt:lpstr>
      <vt:lpstr>G-Chart</vt:lpstr>
      <vt:lpstr>G-Chart (Validation 1)</vt:lpstr>
      <vt:lpstr>G-Chart (Validation 2)</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Strang</dc:creator>
  <cp:lastModifiedBy>Content Reviewer</cp:lastModifiedBy>
  <dcterms:created xsi:type="dcterms:W3CDTF">2015-06-05T18:17:20Z</dcterms:created>
  <dcterms:modified xsi:type="dcterms:W3CDTF">2023-05-21T22:19:51Z</dcterms:modified>
</cp:coreProperties>
</file>