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940"/>
  </bookViews>
  <sheets>
    <sheet name="Credit Risk" sheetId="1" r:id="rId1"/>
    <sheet name="Results" sheetId="8" r:id="rId2"/>
  </sheets>
  <definedNames>
    <definedName name="Defaulted">'Credit Risk'!$H$19:$H$268</definedName>
    <definedName name="LGD_1">'Credit Risk'!$I$19:$I$268</definedName>
    <definedName name="LGD_2">'Credit Risk'!$J$19:$J$268</definedName>
    <definedName name="LGD_3">'Credit Risk'!$K$19:$K$268</definedName>
    <definedName name="Loan_Size">'Credit Risk'!$C$19:$C$268</definedName>
    <definedName name="Max_Size">'Credit Risk'!#REF!</definedName>
    <definedName name="Max_WC">'Credit Risk'!#REF!</definedName>
    <definedName name="Min_Size">'Credit Risk'!#REF!</definedName>
    <definedName name="Min_WC">'Credit Risk'!#REF!</definedName>
    <definedName name="ML_Size">'Credit Risk'!#REF!</definedName>
    <definedName name="ML_WC">'Credit Risk'!#REF!</definedName>
    <definedName name="Rank_order_corr">'Credit Risk'!$C$14</definedName>
    <definedName name="Rate">'Credit Risk'!#REF!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TRUE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sales">'Credit Risk'!#REF!</definedName>
    <definedName name="sales_price">'Credit Risk'!#REF!</definedName>
    <definedName name="W_macro">'Credit Risk'!$C$11</definedName>
    <definedName name="W_micro">'Credit Risk'!$C$12</definedName>
    <definedName name="XChange_Rate">'Credit Risk'!#REF!</definedName>
    <definedName name="XChange_Rate_Vol">'Credit Risk'!#REF!</definedName>
  </definedNames>
  <calcPr calcId="171027" calcMode="manual"/>
</workbook>
</file>

<file path=xl/calcChain.xml><?xml version="1.0" encoding="utf-8"?>
<calcChain xmlns="http://schemas.openxmlformats.org/spreadsheetml/2006/main">
  <c r="C12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19" i="1"/>
  <c r="F31" i="8"/>
  <c r="F32" i="8"/>
  <c r="F33" i="8"/>
  <c r="F34" i="8"/>
  <c r="F30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C8" i="1"/>
  <c r="F204" i="1"/>
  <c r="J229" i="1"/>
  <c r="K58" i="1"/>
  <c r="H220" i="1"/>
  <c r="H25" i="1"/>
  <c r="H125" i="1"/>
  <c r="J225" i="1"/>
  <c r="F91" i="1"/>
  <c r="F117" i="1"/>
  <c r="F267" i="1"/>
  <c r="K258" i="1"/>
  <c r="H32" i="1"/>
  <c r="F27" i="1"/>
  <c r="F53" i="1"/>
  <c r="K114" i="1"/>
  <c r="H217" i="1"/>
  <c r="H257" i="1"/>
  <c r="F153" i="1"/>
  <c r="J33" i="1"/>
  <c r="H132" i="1"/>
  <c r="F251" i="1"/>
  <c r="F134" i="1"/>
  <c r="K213" i="1"/>
  <c r="J161" i="1"/>
  <c r="K165" i="1"/>
  <c r="J118" i="1"/>
  <c r="J26" i="1"/>
  <c r="K230" i="1"/>
  <c r="H103" i="1"/>
  <c r="F151" i="1"/>
  <c r="H183" i="1"/>
  <c r="F179" i="1"/>
  <c r="F37" i="1"/>
  <c r="H176" i="1"/>
  <c r="F62" i="1"/>
  <c r="H159" i="1"/>
  <c r="J265" i="1"/>
  <c r="J64" i="1"/>
  <c r="J164" i="1"/>
  <c r="J259" i="1"/>
  <c r="H248" i="1"/>
  <c r="F156" i="1"/>
  <c r="J189" i="1"/>
  <c r="F87" i="1"/>
  <c r="F235" i="1"/>
  <c r="F19" i="1"/>
  <c r="K42" i="1"/>
  <c r="K137" i="1"/>
  <c r="H171" i="1"/>
  <c r="H207" i="1"/>
  <c r="F254" i="1"/>
  <c r="H71" i="1"/>
  <c r="F132" i="1"/>
  <c r="H165" i="1"/>
  <c r="K103" i="1"/>
  <c r="K51" i="1"/>
  <c r="J86" i="1"/>
  <c r="F127" i="1"/>
  <c r="H203" i="1"/>
  <c r="K108" i="1"/>
  <c r="F21" i="1"/>
  <c r="K128" i="1"/>
  <c r="J79" i="1"/>
  <c r="F140" i="1"/>
  <c r="K250" i="1"/>
  <c r="H80" i="1"/>
  <c r="J244" i="1"/>
  <c r="J49" i="1"/>
  <c r="K149" i="1"/>
  <c r="H252" i="1"/>
  <c r="K54" i="1"/>
  <c r="F29" i="1"/>
  <c r="F187" i="1"/>
  <c r="F213" i="1"/>
  <c r="J61" i="1"/>
  <c r="H156" i="1"/>
  <c r="K261" i="1"/>
  <c r="J141" i="1"/>
  <c r="K252" i="1"/>
  <c r="F167" i="1"/>
  <c r="K24" i="1"/>
  <c r="K60" i="1"/>
  <c r="J156" i="1"/>
  <c r="K203" i="1"/>
  <c r="H40" i="1"/>
  <c r="K260" i="1"/>
  <c r="H204" i="1"/>
  <c r="H199" i="1"/>
  <c r="H167" i="1"/>
  <c r="J75" i="1"/>
  <c r="F198" i="1"/>
  <c r="K200" i="1"/>
  <c r="F54" i="1"/>
  <c r="K228" i="1"/>
  <c r="F115" i="1"/>
  <c r="H259" i="1"/>
  <c r="J197" i="1"/>
  <c r="K26" i="1"/>
  <c r="J183" i="1"/>
  <c r="F178" i="1"/>
  <c r="K88" i="1"/>
  <c r="K188" i="1"/>
  <c r="F219" i="1"/>
  <c r="F245" i="1"/>
  <c r="F68" i="1"/>
  <c r="H216" i="1"/>
  <c r="F110" i="1"/>
  <c r="F155" i="1"/>
  <c r="F181" i="1"/>
  <c r="H72" i="1"/>
  <c r="J168" i="1"/>
  <c r="J204" i="1"/>
  <c r="K240" i="1"/>
  <c r="F146" i="1"/>
  <c r="J95" i="1"/>
  <c r="F123" i="1"/>
  <c r="F147" i="1"/>
  <c r="J248" i="1"/>
  <c r="K186" i="1"/>
  <c r="F30" i="1"/>
  <c r="J171" i="1"/>
  <c r="F231" i="1"/>
  <c r="J76" i="1"/>
  <c r="K176" i="1"/>
  <c r="F259" i="1"/>
  <c r="H264" i="1"/>
  <c r="F116" i="1"/>
  <c r="K202" i="1"/>
  <c r="F150" i="1"/>
  <c r="F195" i="1"/>
  <c r="F221" i="1"/>
  <c r="H56" i="1"/>
  <c r="H153" i="1"/>
  <c r="H189" i="1"/>
  <c r="J222" i="1"/>
  <c r="F201" i="1"/>
  <c r="J83" i="1"/>
  <c r="H262" i="1"/>
  <c r="K198" i="1"/>
  <c r="J128" i="1"/>
  <c r="H73" i="1"/>
  <c r="K101" i="1"/>
  <c r="K20" i="1"/>
  <c r="J227" i="1"/>
  <c r="H133" i="1"/>
  <c r="F180" i="1"/>
  <c r="H162" i="1"/>
  <c r="K97" i="1"/>
  <c r="K256" i="1"/>
  <c r="F165" i="1"/>
  <c r="J133" i="1"/>
  <c r="F71" i="1"/>
  <c r="J110" i="1"/>
  <c r="J210" i="1"/>
  <c r="F41" i="1"/>
  <c r="K115" i="1"/>
  <c r="F148" i="1"/>
  <c r="H192" i="1"/>
  <c r="H251" i="1"/>
  <c r="K130" i="1"/>
  <c r="J238" i="1"/>
  <c r="F84" i="1"/>
  <c r="J213" i="1"/>
  <c r="F118" i="1"/>
  <c r="K70" i="1"/>
  <c r="H107" i="1"/>
  <c r="H143" i="1"/>
  <c r="J217" i="1"/>
  <c r="J22" i="1"/>
  <c r="K194" i="1"/>
  <c r="K67" i="1"/>
  <c r="F25" i="1"/>
  <c r="F190" i="1"/>
  <c r="J19" i="1"/>
  <c r="H197" i="1"/>
  <c r="J105" i="1"/>
  <c r="J129" i="1"/>
  <c r="J149" i="1"/>
  <c r="J43" i="1"/>
  <c r="F83" i="1"/>
  <c r="F268" i="1"/>
  <c r="H208" i="1"/>
  <c r="J37" i="1"/>
  <c r="K195" i="1"/>
  <c r="F120" i="1"/>
  <c r="K100" i="1"/>
  <c r="H201" i="1"/>
  <c r="F171" i="1"/>
  <c r="F205" i="1"/>
  <c r="F28" i="1"/>
  <c r="H232" i="1"/>
  <c r="F70" i="1"/>
  <c r="F107" i="1"/>
  <c r="F141" i="1"/>
  <c r="J85" i="1"/>
  <c r="J186" i="1"/>
  <c r="K219" i="1"/>
  <c r="J260" i="1"/>
  <c r="F82" i="1"/>
  <c r="K107" i="1"/>
  <c r="F260" i="1"/>
  <c r="F266" i="1"/>
  <c r="K167" i="1"/>
  <c r="K118" i="1"/>
  <c r="H135" i="1"/>
  <c r="K69" i="1"/>
  <c r="F210" i="1"/>
  <c r="H182" i="1"/>
  <c r="F163" i="1"/>
  <c r="H226" i="1"/>
  <c r="J143" i="1"/>
  <c r="F243" i="1"/>
  <c r="F101" i="1"/>
  <c r="K154" i="1"/>
  <c r="F126" i="1"/>
  <c r="K134" i="1"/>
  <c r="H235" i="1"/>
  <c r="K39" i="1"/>
  <c r="H140" i="1"/>
  <c r="F60" i="1"/>
  <c r="J221" i="1"/>
  <c r="F244" i="1"/>
  <c r="H160" i="1"/>
  <c r="F230" i="1"/>
  <c r="J251" i="1"/>
  <c r="K242" i="1"/>
  <c r="F38" i="1"/>
  <c r="J104" i="1"/>
  <c r="J140" i="1"/>
  <c r="K173" i="1"/>
  <c r="K241" i="1"/>
  <c r="K46" i="1"/>
  <c r="F149" i="1"/>
  <c r="J113" i="1"/>
  <c r="H61" i="1"/>
  <c r="F34" i="1"/>
  <c r="K52" i="1"/>
  <c r="K246" i="1"/>
  <c r="H154" i="1"/>
  <c r="H227" i="1"/>
  <c r="J237" i="1"/>
  <c r="H83" i="1"/>
  <c r="K33" i="1"/>
  <c r="J267" i="1"/>
  <c r="F133" i="1"/>
  <c r="H144" i="1"/>
  <c r="F158" i="1"/>
  <c r="J122" i="1"/>
  <c r="K222" i="1"/>
  <c r="K27" i="1"/>
  <c r="K127" i="1"/>
  <c r="F100" i="1"/>
  <c r="J205" i="1"/>
  <c r="J264" i="1"/>
  <c r="K146" i="1"/>
  <c r="J257" i="1"/>
  <c r="F36" i="1"/>
  <c r="K226" i="1"/>
  <c r="F78" i="1"/>
  <c r="H89" i="1"/>
  <c r="H122" i="1"/>
  <c r="J158" i="1"/>
  <c r="K229" i="1"/>
  <c r="J34" i="1"/>
  <c r="J253" i="1"/>
  <c r="H92" i="1"/>
  <c r="K36" i="1"/>
  <c r="F114" i="1"/>
  <c r="K37" i="1"/>
  <c r="K221" i="1"/>
  <c r="K129" i="1"/>
  <c r="H178" i="1"/>
  <c r="J181" i="1"/>
  <c r="K64" i="1"/>
  <c r="F57" i="1"/>
  <c r="F108" i="1"/>
  <c r="J261" i="1"/>
  <c r="K90" i="1"/>
  <c r="H261" i="1"/>
  <c r="K61" i="1"/>
  <c r="K161" i="1"/>
  <c r="K268" i="1"/>
  <c r="H67" i="1"/>
  <c r="K253" i="1"/>
  <c r="F139" i="1"/>
  <c r="F173" i="1"/>
  <c r="K74" i="1"/>
  <c r="J174" i="1"/>
  <c r="F252" i="1"/>
  <c r="J157" i="1"/>
  <c r="F255" i="1"/>
  <c r="F88" i="1"/>
  <c r="H43" i="1"/>
  <c r="H76" i="1"/>
  <c r="K168" i="1"/>
  <c r="H228" i="1"/>
  <c r="K66" i="1"/>
  <c r="F206" i="1"/>
  <c r="J228" i="1"/>
  <c r="J214" i="1"/>
  <c r="J191" i="1"/>
  <c r="K99" i="1"/>
  <c r="F79" i="1"/>
  <c r="K251" i="1"/>
  <c r="K34" i="1"/>
  <c r="J252" i="1"/>
  <c r="F211" i="1"/>
  <c r="F69" i="1"/>
  <c r="J165" i="1"/>
  <c r="F94" i="1"/>
  <c r="H147" i="1"/>
  <c r="K247" i="1"/>
  <c r="H52" i="1"/>
  <c r="J152" i="1"/>
  <c r="F20" i="1"/>
  <c r="K234" i="1"/>
  <c r="F196" i="1"/>
  <c r="J173" i="1"/>
  <c r="F166" i="1"/>
  <c r="K264" i="1"/>
  <c r="H256" i="1"/>
  <c r="J29" i="1"/>
  <c r="J119" i="1"/>
  <c r="K155" i="1"/>
  <c r="K191" i="1"/>
  <c r="K257" i="1"/>
  <c r="H59" i="1"/>
  <c r="J256" i="1"/>
  <c r="K131" i="1"/>
  <c r="J82" i="1"/>
  <c r="J36" i="1"/>
  <c r="H68" i="1"/>
  <c r="F234" i="1"/>
  <c r="J178" i="1"/>
  <c r="F214" i="1"/>
  <c r="F189" i="1"/>
  <c r="J107" i="1"/>
  <c r="H55" i="1"/>
  <c r="F44" i="1"/>
  <c r="F229" i="1"/>
  <c r="H112" i="1"/>
  <c r="F191" i="1"/>
  <c r="H86" i="1"/>
  <c r="H186" i="1"/>
  <c r="F168" i="1"/>
  <c r="J91" i="1"/>
  <c r="F228" i="1"/>
  <c r="F59" i="1"/>
  <c r="F85" i="1"/>
  <c r="H104" i="1"/>
  <c r="K204" i="1"/>
  <c r="F164" i="1"/>
  <c r="H184" i="1"/>
  <c r="F103" i="1"/>
  <c r="J40" i="1"/>
  <c r="J73" i="1"/>
  <c r="K109" i="1"/>
  <c r="H193" i="1"/>
  <c r="F208" i="1"/>
  <c r="J125" i="1"/>
  <c r="H28" i="1"/>
  <c r="F246" i="1"/>
  <c r="J249" i="1"/>
  <c r="K263" i="1"/>
  <c r="J148" i="1"/>
  <c r="K56" i="1"/>
  <c r="J47" i="1"/>
  <c r="J93" i="1"/>
  <c r="F136" i="1"/>
  <c r="H198" i="1"/>
  <c r="F241" i="1"/>
  <c r="H79" i="1"/>
  <c r="H88" i="1"/>
  <c r="F177" i="1"/>
  <c r="K180" i="1"/>
  <c r="J247" i="1"/>
  <c r="J32" i="1"/>
  <c r="F51" i="1"/>
  <c r="K207" i="1"/>
  <c r="F131" i="1"/>
  <c r="F22" i="1"/>
  <c r="K201" i="1"/>
  <c r="K119" i="1"/>
  <c r="H137" i="1"/>
  <c r="J206" i="1"/>
  <c r="H246" i="1"/>
  <c r="H98" i="1"/>
  <c r="F188" i="1"/>
  <c r="H223" i="1"/>
  <c r="J55" i="1"/>
  <c r="F90" i="1"/>
  <c r="F265" i="1"/>
  <c r="K84" i="1"/>
  <c r="F172" i="1"/>
  <c r="H37" i="1"/>
  <c r="F77" i="1"/>
  <c r="K140" i="1"/>
  <c r="F242" i="1"/>
  <c r="F75" i="1"/>
  <c r="J146" i="1"/>
  <c r="K116" i="1"/>
  <c r="K254" i="1"/>
  <c r="K248" i="1"/>
  <c r="H119" i="1"/>
  <c r="H196" i="1"/>
  <c r="H161" i="1"/>
  <c r="H69" i="1"/>
  <c r="F223" i="1"/>
  <c r="J188" i="1"/>
  <c r="F192" i="1"/>
  <c r="J220" i="1"/>
  <c r="K105" i="1"/>
  <c r="J268" i="1"/>
  <c r="F49" i="1"/>
  <c r="K29" i="1"/>
  <c r="F202" i="1"/>
  <c r="H131" i="1"/>
  <c r="K81" i="1"/>
  <c r="H194" i="1"/>
  <c r="F200" i="1"/>
  <c r="F144" i="1"/>
  <c r="F220" i="1"/>
  <c r="H74" i="1"/>
  <c r="H250" i="1"/>
  <c r="H245" i="1"/>
  <c r="K216" i="1"/>
  <c r="K153" i="1"/>
  <c r="J41" i="1"/>
  <c r="H215" i="1"/>
  <c r="H206" i="1"/>
  <c r="J84" i="1"/>
  <c r="F42" i="1"/>
  <c r="K206" i="1"/>
  <c r="K169" i="1"/>
  <c r="J88" i="1"/>
  <c r="K113" i="1"/>
  <c r="H39" i="1"/>
  <c r="J246" i="1"/>
  <c r="J151" i="1"/>
  <c r="F109" i="1"/>
  <c r="J67" i="1"/>
  <c r="K55" i="1"/>
  <c r="J160" i="1"/>
  <c r="J224" i="1"/>
  <c r="J135" i="1"/>
  <c r="J121" i="1"/>
  <c r="F40" i="1"/>
  <c r="K238" i="1"/>
  <c r="J136" i="1"/>
  <c r="K28" i="1"/>
  <c r="K47" i="1"/>
  <c r="K132" i="1"/>
  <c r="J52" i="1"/>
  <c r="H179" i="1"/>
  <c r="H78" i="1"/>
  <c r="H24" i="1"/>
  <c r="H190" i="1"/>
  <c r="K217" i="1"/>
  <c r="K30" i="1"/>
  <c r="J115" i="1"/>
  <c r="K106" i="1"/>
  <c r="K59" i="1"/>
  <c r="H30" i="1"/>
  <c r="J223" i="1"/>
  <c r="F152" i="1"/>
  <c r="H70" i="1"/>
  <c r="J98" i="1"/>
  <c r="F31" i="1"/>
  <c r="H221" i="1"/>
  <c r="H127" i="1"/>
  <c r="K210" i="1"/>
  <c r="K21" i="1"/>
  <c r="J25" i="1"/>
  <c r="J111" i="1"/>
  <c r="J175" i="1"/>
  <c r="H53" i="1"/>
  <c r="H172" i="1"/>
  <c r="F256" i="1"/>
  <c r="J208" i="1"/>
  <c r="J87" i="1"/>
  <c r="H225" i="1"/>
  <c r="F175" i="1"/>
  <c r="K145" i="1"/>
  <c r="H19" i="1"/>
  <c r="J81" i="1"/>
  <c r="J266" i="1"/>
  <c r="H249" i="1"/>
  <c r="K104" i="1"/>
  <c r="H108" i="1"/>
  <c r="J167" i="1"/>
  <c r="F174" i="1"/>
  <c r="F72" i="1"/>
  <c r="F138" i="1"/>
  <c r="J68" i="1"/>
  <c r="J57" i="1"/>
  <c r="J219" i="1"/>
  <c r="J211" i="1"/>
  <c r="F76" i="1"/>
  <c r="K73" i="1"/>
  <c r="H267" i="1"/>
  <c r="K189" i="1"/>
  <c r="H22" i="1"/>
  <c r="J255" i="1"/>
  <c r="K232" i="1"/>
  <c r="F106" i="1"/>
  <c r="F236" i="1"/>
  <c r="F56" i="1"/>
  <c r="F157" i="1"/>
  <c r="F67" i="1"/>
  <c r="H238" i="1"/>
  <c r="F92" i="1"/>
  <c r="J150" i="1"/>
  <c r="K65" i="1"/>
  <c r="F197" i="1"/>
  <c r="J198" i="1"/>
  <c r="K178" i="1"/>
  <c r="F124" i="1"/>
  <c r="K91" i="1"/>
  <c r="H152" i="1"/>
  <c r="F154" i="1"/>
  <c r="H120" i="1"/>
  <c r="H240" i="1"/>
  <c r="J137" i="1"/>
  <c r="F227" i="1"/>
  <c r="K245" i="1"/>
  <c r="F73" i="1"/>
  <c r="F46" i="1"/>
  <c r="K182" i="1"/>
  <c r="K142" i="1"/>
  <c r="K259" i="1"/>
  <c r="F142" i="1"/>
  <c r="K112" i="1"/>
  <c r="H129" i="1"/>
  <c r="J63" i="1"/>
  <c r="F238" i="1"/>
  <c r="K175" i="1"/>
  <c r="F203" i="1"/>
  <c r="H110" i="1"/>
  <c r="J89" i="1"/>
  <c r="H209" i="1"/>
  <c r="F224" i="1"/>
  <c r="H233" i="1"/>
  <c r="K249" i="1"/>
  <c r="J58" i="1"/>
  <c r="F226" i="1"/>
  <c r="H185" i="1"/>
  <c r="H105" i="1"/>
  <c r="K86" i="1"/>
  <c r="J258" i="1"/>
  <c r="K143" i="1"/>
  <c r="F209" i="1"/>
  <c r="H169" i="1"/>
  <c r="K138" i="1"/>
  <c r="F162" i="1"/>
  <c r="H54" i="1"/>
  <c r="J201" i="1"/>
  <c r="H66" i="1"/>
  <c r="K78" i="1"/>
  <c r="H231" i="1"/>
  <c r="K159" i="1"/>
  <c r="H116" i="1"/>
  <c r="F113" i="1"/>
  <c r="F50" i="1"/>
  <c r="K49" i="1"/>
  <c r="K239" i="1"/>
  <c r="H148" i="1"/>
  <c r="K214" i="1"/>
  <c r="J21" i="1"/>
  <c r="K185" i="1"/>
  <c r="K148" i="1"/>
  <c r="H268" i="1"/>
  <c r="H44" i="1"/>
  <c r="H90" i="1"/>
  <c r="F239" i="1"/>
  <c r="J134" i="1"/>
  <c r="K110" i="1"/>
  <c r="J239" i="1"/>
  <c r="F48" i="1"/>
  <c r="F65" i="1"/>
  <c r="J199" i="1"/>
  <c r="F121" i="1"/>
  <c r="H87" i="1"/>
  <c r="J108" i="1"/>
  <c r="H244" i="1"/>
  <c r="H27" i="1"/>
  <c r="K71" i="1"/>
  <c r="K171" i="1"/>
  <c r="K205" i="1"/>
  <c r="J159" i="1"/>
  <c r="J131" i="1"/>
  <c r="K82" i="1"/>
  <c r="H258" i="1"/>
  <c r="H35" i="1"/>
  <c r="F130" i="1"/>
  <c r="J31" i="1"/>
  <c r="J215" i="1"/>
  <c r="K123" i="1"/>
  <c r="H166" i="1"/>
  <c r="F55" i="1"/>
  <c r="H146" i="1"/>
  <c r="H100" i="1"/>
  <c r="J212" i="1"/>
  <c r="F145" i="1"/>
  <c r="K89" i="1"/>
  <c r="F52" i="1"/>
  <c r="K94" i="1"/>
  <c r="H77" i="1"/>
  <c r="K190" i="1"/>
  <c r="K267" i="1"/>
  <c r="K208" i="1"/>
  <c r="K22" i="1"/>
  <c r="H210" i="1"/>
  <c r="F170" i="1"/>
  <c r="K133" i="1"/>
  <c r="K158" i="1"/>
  <c r="J209" i="1"/>
  <c r="H109" i="1"/>
  <c r="J92" i="1"/>
  <c r="J66" i="1"/>
  <c r="H62" i="1"/>
  <c r="H149" i="1"/>
  <c r="J234" i="1"/>
  <c r="J90" i="1"/>
  <c r="H134" i="1"/>
  <c r="J147" i="1"/>
  <c r="F261" i="1"/>
  <c r="H174" i="1"/>
  <c r="F99" i="1"/>
  <c r="F212" i="1"/>
  <c r="H58" i="1"/>
  <c r="H96" i="1"/>
  <c r="H222" i="1"/>
  <c r="H64" i="1"/>
  <c r="K218" i="1"/>
  <c r="H113" i="1"/>
  <c r="H254" i="1"/>
  <c r="F93" i="1"/>
  <c r="F232" i="1"/>
  <c r="F119" i="1"/>
  <c r="H94" i="1"/>
  <c r="K265" i="1"/>
  <c r="K122" i="1"/>
  <c r="F105" i="1"/>
  <c r="F45" i="1"/>
  <c r="H200" i="1"/>
  <c r="K124" i="1"/>
  <c r="J46" i="1"/>
  <c r="K172" i="1"/>
  <c r="F24" i="1"/>
  <c r="J69" i="1"/>
  <c r="K237" i="1"/>
  <c r="F253" i="1"/>
  <c r="H128" i="1"/>
  <c r="K45" i="1"/>
  <c r="H229" i="1"/>
  <c r="J97" i="1"/>
  <c r="H45" i="1"/>
  <c r="K157" i="1"/>
  <c r="K192" i="1"/>
  <c r="J30" i="1"/>
  <c r="H65" i="1"/>
  <c r="F262" i="1"/>
  <c r="J172" i="1"/>
  <c r="F264" i="1"/>
  <c r="J77" i="1"/>
  <c r="J231" i="1"/>
  <c r="K197" i="1"/>
  <c r="F47" i="1"/>
  <c r="H84" i="1"/>
  <c r="J182" i="1"/>
  <c r="F225" i="1"/>
  <c r="H180" i="1"/>
  <c r="H141" i="1"/>
  <c r="F160" i="1"/>
  <c r="J54" i="1"/>
  <c r="J72" i="1"/>
  <c r="K150" i="1"/>
  <c r="K85" i="1"/>
  <c r="K184" i="1"/>
  <c r="J184" i="1"/>
  <c r="H34" i="1"/>
  <c r="H155" i="1"/>
  <c r="F186" i="1"/>
  <c r="J262" i="1"/>
  <c r="K23" i="1"/>
  <c r="J27" i="1"/>
  <c r="H211" i="1"/>
  <c r="H102" i="1"/>
  <c r="F222" i="1"/>
  <c r="F182" i="1"/>
  <c r="K244" i="1"/>
  <c r="H247" i="1"/>
  <c r="J142" i="1"/>
  <c r="J50" i="1"/>
  <c r="H36" i="1"/>
  <c r="J116" i="1"/>
  <c r="J24" i="1"/>
  <c r="H255" i="1"/>
  <c r="H239" i="1"/>
  <c r="K144" i="1"/>
  <c r="H41" i="1"/>
  <c r="J109" i="1"/>
  <c r="H265" i="1"/>
  <c r="J240" i="1"/>
  <c r="J44" i="1"/>
  <c r="J114" i="1"/>
  <c r="H260" i="1"/>
  <c r="H170" i="1"/>
  <c r="F240" i="1"/>
  <c r="J96" i="1"/>
  <c r="J230" i="1"/>
  <c r="K266" i="1"/>
  <c r="K117" i="1"/>
  <c r="J123" i="1"/>
  <c r="F63" i="1"/>
  <c r="F74" i="1"/>
  <c r="J166" i="1"/>
  <c r="J263" i="1"/>
  <c r="H20" i="1"/>
  <c r="J106" i="1"/>
  <c r="K243" i="1"/>
  <c r="J226" i="1"/>
  <c r="K215" i="1"/>
  <c r="H118" i="1"/>
  <c r="H26" i="1"/>
  <c r="F169" i="1"/>
  <c r="K76" i="1"/>
  <c r="F176" i="1"/>
  <c r="J203" i="1"/>
  <c r="K141" i="1"/>
  <c r="K96" i="1"/>
  <c r="F199" i="1"/>
  <c r="J53" i="1"/>
  <c r="J216" i="1"/>
  <c r="J179" i="1"/>
  <c r="F143" i="1"/>
  <c r="K72" i="1"/>
  <c r="H158" i="1"/>
  <c r="H219" i="1"/>
  <c r="H202" i="1"/>
  <c r="K212" i="1"/>
  <c r="F125" i="1"/>
  <c r="H124" i="1"/>
  <c r="J245" i="1"/>
  <c r="F96" i="1"/>
  <c r="J117" i="1"/>
  <c r="H81" i="1"/>
  <c r="J45" i="1"/>
  <c r="K183" i="1"/>
  <c r="H266" i="1"/>
  <c r="K77" i="1"/>
  <c r="H115" i="1"/>
  <c r="F89" i="1"/>
  <c r="K31" i="1"/>
  <c r="J78" i="1"/>
  <c r="J124" i="1"/>
  <c r="K227" i="1"/>
  <c r="K136" i="1"/>
  <c r="H241" i="1"/>
  <c r="K211" i="1"/>
  <c r="H33" i="1"/>
  <c r="K162" i="1"/>
  <c r="H46" i="1"/>
  <c r="J194" i="1"/>
  <c r="K199" i="1"/>
  <c r="J20" i="1"/>
  <c r="J153" i="1"/>
  <c r="K220" i="1"/>
  <c r="F97" i="1"/>
  <c r="H173" i="1"/>
  <c r="F102" i="1"/>
  <c r="K80" i="1"/>
  <c r="H50" i="1"/>
  <c r="F32" i="1"/>
  <c r="K40" i="1"/>
  <c r="J80" i="1"/>
  <c r="F159" i="1"/>
  <c r="K196" i="1"/>
  <c r="F33" i="1"/>
  <c r="H136" i="1"/>
  <c r="F207" i="1"/>
  <c r="F258" i="1"/>
  <c r="K62" i="1"/>
  <c r="K126" i="1"/>
  <c r="F194" i="1"/>
  <c r="K223" i="1"/>
  <c r="K225" i="1"/>
  <c r="K174" i="1"/>
  <c r="K38" i="1"/>
  <c r="J127" i="1"/>
  <c r="J187" i="1"/>
  <c r="H23" i="1"/>
  <c r="H177" i="1"/>
  <c r="F185" i="1"/>
  <c r="K53" i="1"/>
  <c r="K125" i="1"/>
  <c r="J28" i="1"/>
  <c r="H236" i="1"/>
  <c r="K63" i="1"/>
  <c r="H139" i="1"/>
  <c r="K255" i="1"/>
  <c r="J62" i="1"/>
  <c r="H175" i="1"/>
  <c r="K135" i="1"/>
  <c r="F263" i="1"/>
  <c r="J138" i="1"/>
  <c r="K209" i="1"/>
  <c r="F218" i="1"/>
  <c r="J103" i="1"/>
  <c r="K231" i="1"/>
  <c r="F95" i="1"/>
  <c r="F80" i="1"/>
  <c r="K139" i="1"/>
  <c r="K193" i="1"/>
  <c r="K41" i="1"/>
  <c r="F184" i="1"/>
  <c r="K236" i="1"/>
  <c r="F215" i="1"/>
  <c r="F35" i="1"/>
  <c r="H263" i="1"/>
  <c r="H157" i="1"/>
  <c r="F66" i="1"/>
  <c r="J132" i="1"/>
  <c r="K75" i="1"/>
  <c r="F61" i="1"/>
  <c r="K79" i="1"/>
  <c r="H114" i="1"/>
  <c r="K92" i="1"/>
  <c r="K170" i="1"/>
  <c r="F217" i="1"/>
  <c r="K98" i="1"/>
  <c r="K164" i="1"/>
  <c r="F23" i="1"/>
  <c r="F257" i="1"/>
  <c r="J235" i="1"/>
  <c r="H51" i="1"/>
  <c r="F183" i="1"/>
  <c r="J177" i="1"/>
  <c r="J193" i="1"/>
  <c r="F58" i="1"/>
  <c r="J102" i="1"/>
  <c r="F193" i="1"/>
  <c r="K262" i="1"/>
  <c r="J180" i="1"/>
  <c r="K44" i="1"/>
  <c r="H187" i="1"/>
  <c r="J23" i="1"/>
  <c r="J145" i="1"/>
  <c r="F122" i="1"/>
  <c r="J176" i="1"/>
  <c r="K102" i="1"/>
  <c r="J155" i="1"/>
  <c r="K224" i="1"/>
  <c r="F64" i="1"/>
  <c r="H150" i="1"/>
  <c r="H181" i="1"/>
  <c r="J65" i="1"/>
  <c r="H195" i="1"/>
  <c r="F39" i="1"/>
  <c r="J126" i="1"/>
  <c r="F81" i="1"/>
  <c r="H29" i="1"/>
  <c r="F26" i="1"/>
  <c r="H191" i="1"/>
  <c r="J99" i="1"/>
  <c r="H117" i="1"/>
  <c r="J241" i="1"/>
  <c r="J100" i="1"/>
  <c r="J51" i="1"/>
  <c r="K163" i="1"/>
  <c r="H242" i="1"/>
  <c r="H218" i="1"/>
  <c r="F237" i="1"/>
  <c r="H49" i="1"/>
  <c r="K43" i="1"/>
  <c r="H142" i="1"/>
  <c r="H212" i="1"/>
  <c r="H111" i="1"/>
  <c r="J60" i="1"/>
  <c r="K121" i="1"/>
  <c r="H188" i="1"/>
  <c r="F249" i="1"/>
  <c r="J70" i="1"/>
  <c r="H63" i="1"/>
  <c r="J169" i="1"/>
  <c r="F233" i="1"/>
  <c r="H163" i="1"/>
  <c r="H106" i="1"/>
  <c r="K235" i="1"/>
  <c r="H126" i="1"/>
  <c r="J48" i="1"/>
  <c r="H42" i="1"/>
  <c r="J218" i="1"/>
  <c r="K111" i="1"/>
  <c r="H213" i="1"/>
  <c r="J192" i="1"/>
  <c r="F43" i="1"/>
  <c r="J207" i="1"/>
  <c r="H168" i="1"/>
  <c r="F161" i="1"/>
  <c r="K177" i="1"/>
  <c r="H60" i="1"/>
  <c r="J112" i="1"/>
  <c r="H91" i="1"/>
  <c r="K50" i="1"/>
  <c r="F112" i="1"/>
  <c r="F98" i="1"/>
  <c r="J200" i="1"/>
  <c r="K152" i="1"/>
  <c r="K25" i="1"/>
  <c r="H101" i="1"/>
  <c r="J202" i="1"/>
  <c r="K19" i="1"/>
  <c r="F250" i="1"/>
  <c r="K187" i="1"/>
  <c r="F129" i="1"/>
  <c r="J242" i="1"/>
  <c r="J101" i="1"/>
  <c r="J94" i="1"/>
  <c r="H48" i="1"/>
  <c r="H21" i="1"/>
  <c r="F135" i="1"/>
  <c r="H205" i="1"/>
  <c r="J232" i="1"/>
  <c r="J144" i="1"/>
  <c r="K151" i="1"/>
  <c r="K166" i="1"/>
  <c r="K57" i="1"/>
  <c r="K120" i="1"/>
  <c r="H93" i="1"/>
  <c r="J39" i="1"/>
  <c r="J233" i="1"/>
  <c r="H130" i="1"/>
  <c r="K179" i="1"/>
  <c r="J250" i="1"/>
  <c r="H57" i="1"/>
  <c r="H214" i="1"/>
  <c r="H230" i="1"/>
  <c r="H151" i="1"/>
  <c r="H224" i="1"/>
  <c r="J236" i="1"/>
  <c r="J162" i="1"/>
  <c r="K95" i="1"/>
  <c r="J74" i="1"/>
  <c r="J42" i="1"/>
  <c r="H97" i="1"/>
  <c r="J196" i="1"/>
  <c r="F248" i="1"/>
  <c r="K160" i="1"/>
  <c r="J38" i="1"/>
  <c r="K35" i="1"/>
  <c r="K48" i="1"/>
  <c r="J185" i="1"/>
  <c r="K93" i="1"/>
  <c r="F111" i="1"/>
  <c r="H237" i="1"/>
  <c r="H31" i="1"/>
  <c r="H253" i="1"/>
  <c r="J154" i="1"/>
  <c r="J56" i="1"/>
  <c r="J59" i="1"/>
  <c r="K181" i="1"/>
  <c r="F86" i="1"/>
  <c r="J170" i="1"/>
  <c r="J130" i="1"/>
  <c r="H243" i="1"/>
  <c r="J35" i="1"/>
  <c r="J71" i="1"/>
  <c r="F247" i="1"/>
  <c r="H138" i="1"/>
  <c r="H47" i="1"/>
  <c r="H99" i="1"/>
  <c r="H95" i="1"/>
  <c r="J139" i="1"/>
  <c r="J243" i="1"/>
  <c r="K32" i="1"/>
  <c r="H145" i="1"/>
  <c r="J254" i="1"/>
  <c r="J120" i="1"/>
  <c r="F104" i="1"/>
  <c r="F137" i="1"/>
  <c r="H75" i="1"/>
  <c r="J163" i="1"/>
  <c r="H234" i="1"/>
  <c r="H164" i="1"/>
  <c r="H85" i="1"/>
  <c r="K68" i="1"/>
  <c r="J195" i="1"/>
  <c r="K147" i="1"/>
  <c r="K156" i="1"/>
  <c r="K87" i="1"/>
  <c r="F128" i="1"/>
  <c r="H123" i="1"/>
  <c r="K83" i="1"/>
  <c r="K233" i="1"/>
  <c r="F216" i="1"/>
  <c r="H82" i="1"/>
  <c r="H121" i="1"/>
  <c r="H38" i="1"/>
  <c r="J190" i="1"/>
  <c r="L42" i="1" l="1"/>
  <c r="N42" i="1"/>
  <c r="M42" i="1"/>
  <c r="N126" i="1"/>
  <c r="M126" i="1"/>
  <c r="L126" i="1"/>
  <c r="M175" i="1"/>
  <c r="L175" i="1"/>
  <c r="N175" i="1"/>
  <c r="M38" i="1"/>
  <c r="L38" i="1"/>
  <c r="N38" i="1"/>
  <c r="M114" i="1"/>
  <c r="L114" i="1"/>
  <c r="N114" i="1"/>
  <c r="N106" i="1"/>
  <c r="M106" i="1"/>
  <c r="L106" i="1"/>
  <c r="N145" i="1"/>
  <c r="M145" i="1"/>
  <c r="L145" i="1"/>
  <c r="L163" i="1"/>
  <c r="N163" i="1"/>
  <c r="M163" i="1"/>
  <c r="L139" i="1"/>
  <c r="N139" i="1"/>
  <c r="M139" i="1"/>
  <c r="M121" i="1"/>
  <c r="L121" i="1"/>
  <c r="N121" i="1"/>
  <c r="L236" i="1"/>
  <c r="N236" i="1"/>
  <c r="M236" i="1"/>
  <c r="L63" i="1"/>
  <c r="M63" i="1"/>
  <c r="N63" i="1"/>
  <c r="M82" i="1"/>
  <c r="N82" i="1"/>
  <c r="L82" i="1"/>
  <c r="N95" i="1"/>
  <c r="M95" i="1"/>
  <c r="L95" i="1"/>
  <c r="N99" i="1"/>
  <c r="M99" i="1"/>
  <c r="L99" i="1"/>
  <c r="M47" i="1"/>
  <c r="L47" i="1"/>
  <c r="N47" i="1"/>
  <c r="N188" i="1"/>
  <c r="L188" i="1"/>
  <c r="M188" i="1"/>
  <c r="N138" i="1"/>
  <c r="L138" i="1"/>
  <c r="M138" i="1"/>
  <c r="N177" i="1"/>
  <c r="M177" i="1"/>
  <c r="L177" i="1"/>
  <c r="L23" i="1"/>
  <c r="N23" i="1"/>
  <c r="M23" i="1"/>
  <c r="L111" i="1"/>
  <c r="M111" i="1"/>
  <c r="N111" i="1"/>
  <c r="M212" i="1"/>
  <c r="N212" i="1"/>
  <c r="L212" i="1"/>
  <c r="L243" i="1"/>
  <c r="N243" i="1"/>
  <c r="M243" i="1"/>
  <c r="N142" i="1"/>
  <c r="L142" i="1"/>
  <c r="M142" i="1"/>
  <c r="L49" i="1"/>
  <c r="N49" i="1"/>
  <c r="M49" i="1"/>
  <c r="N101" i="1"/>
  <c r="L101" i="1"/>
  <c r="M101" i="1"/>
  <c r="M218" i="1"/>
  <c r="L218" i="1"/>
  <c r="N218" i="1"/>
  <c r="M157" i="1"/>
  <c r="L157" i="1"/>
  <c r="N157" i="1"/>
  <c r="L242" i="1"/>
  <c r="N242" i="1"/>
  <c r="M242" i="1"/>
  <c r="L263" i="1"/>
  <c r="N263" i="1"/>
  <c r="M263" i="1"/>
  <c r="M123" i="1"/>
  <c r="L123" i="1"/>
  <c r="N123" i="1"/>
  <c r="N253" i="1"/>
  <c r="M253" i="1"/>
  <c r="L253" i="1"/>
  <c r="N31" i="1"/>
  <c r="M31" i="1"/>
  <c r="L31" i="1"/>
  <c r="N136" i="1"/>
  <c r="M136" i="1"/>
  <c r="L136" i="1"/>
  <c r="N237" i="1"/>
  <c r="L237" i="1"/>
  <c r="M237" i="1"/>
  <c r="N117" i="1"/>
  <c r="M117" i="1"/>
  <c r="L117" i="1"/>
  <c r="M191" i="1"/>
  <c r="L191" i="1"/>
  <c r="N191" i="1"/>
  <c r="N134" i="1"/>
  <c r="M134" i="1"/>
  <c r="L134" i="1"/>
  <c r="M29" i="1"/>
  <c r="N29" i="1"/>
  <c r="L29" i="1"/>
  <c r="M149" i="1"/>
  <c r="N149" i="1"/>
  <c r="L149" i="1"/>
  <c r="M62" i="1"/>
  <c r="N62" i="1"/>
  <c r="L62" i="1"/>
  <c r="L50" i="1"/>
  <c r="N50" i="1"/>
  <c r="M50" i="1"/>
  <c r="N109" i="1"/>
  <c r="M109" i="1"/>
  <c r="L109" i="1"/>
  <c r="L108" i="1"/>
  <c r="N108" i="1"/>
  <c r="M108" i="1"/>
  <c r="N195" i="1"/>
  <c r="M195" i="1"/>
  <c r="L195" i="1"/>
  <c r="N249" i="1"/>
  <c r="M249" i="1"/>
  <c r="L249" i="1"/>
  <c r="M173" i="1"/>
  <c r="L173" i="1"/>
  <c r="N173" i="1"/>
  <c r="M202" i="1"/>
  <c r="L202" i="1"/>
  <c r="N202" i="1"/>
  <c r="N210" i="1"/>
  <c r="M210" i="1"/>
  <c r="L210" i="1"/>
  <c r="L19" i="1"/>
  <c r="M19" i="1"/>
  <c r="N19" i="1"/>
  <c r="N219" i="1"/>
  <c r="M219" i="1"/>
  <c r="L219" i="1"/>
  <c r="N97" i="1"/>
  <c r="M97" i="1"/>
  <c r="L97" i="1"/>
  <c r="N158" i="1"/>
  <c r="M158" i="1"/>
  <c r="L158" i="1"/>
  <c r="L181" i="1"/>
  <c r="N181" i="1"/>
  <c r="M181" i="1"/>
  <c r="M225" i="1"/>
  <c r="L225" i="1"/>
  <c r="N225" i="1"/>
  <c r="M77" i="1"/>
  <c r="L77" i="1"/>
  <c r="N77" i="1"/>
  <c r="N150" i="1"/>
  <c r="M150" i="1"/>
  <c r="L150" i="1"/>
  <c r="L172" i="1"/>
  <c r="N172" i="1"/>
  <c r="M172" i="1"/>
  <c r="L53" i="1"/>
  <c r="N53" i="1"/>
  <c r="M53" i="1"/>
  <c r="N91" i="1"/>
  <c r="M91" i="1"/>
  <c r="L91" i="1"/>
  <c r="N100" i="1"/>
  <c r="M100" i="1"/>
  <c r="L100" i="1"/>
  <c r="M146" i="1"/>
  <c r="N146" i="1"/>
  <c r="L146" i="1"/>
  <c r="M166" i="1"/>
  <c r="L166" i="1"/>
  <c r="N166" i="1"/>
  <c r="N127" i="1"/>
  <c r="M127" i="1"/>
  <c r="L127" i="1"/>
  <c r="L26" i="1"/>
  <c r="M26" i="1"/>
  <c r="N26" i="1"/>
  <c r="M221" i="1"/>
  <c r="L221" i="1"/>
  <c r="N221" i="1"/>
  <c r="L118" i="1"/>
  <c r="M118" i="1"/>
  <c r="N118" i="1"/>
  <c r="M70" i="1"/>
  <c r="N70" i="1"/>
  <c r="L70" i="1"/>
  <c r="N35" i="1"/>
  <c r="L35" i="1"/>
  <c r="M35" i="1"/>
  <c r="N258" i="1"/>
  <c r="L258" i="1"/>
  <c r="M258" i="1"/>
  <c r="M20" i="1"/>
  <c r="N20" i="1"/>
  <c r="L20" i="1"/>
  <c r="M30" i="1"/>
  <c r="N30" i="1"/>
  <c r="L30" i="1"/>
  <c r="N224" i="1"/>
  <c r="M224" i="1"/>
  <c r="L224" i="1"/>
  <c r="N27" i="1"/>
  <c r="L27" i="1"/>
  <c r="M27" i="1"/>
  <c r="M190" i="1"/>
  <c r="N190" i="1"/>
  <c r="L190" i="1"/>
  <c r="N46" i="1"/>
  <c r="M46" i="1"/>
  <c r="L46" i="1"/>
  <c r="N244" i="1"/>
  <c r="M244" i="1"/>
  <c r="L244" i="1"/>
  <c r="M24" i="1"/>
  <c r="L24" i="1"/>
  <c r="N24" i="1"/>
  <c r="M60" i="1"/>
  <c r="N60" i="1"/>
  <c r="L60" i="1"/>
  <c r="M78" i="1"/>
  <c r="N78" i="1"/>
  <c r="L78" i="1"/>
  <c r="L151" i="1"/>
  <c r="N151" i="1"/>
  <c r="M151" i="1"/>
  <c r="N87" i="1"/>
  <c r="L87" i="1"/>
  <c r="M87" i="1"/>
  <c r="M179" i="1"/>
  <c r="N179" i="1"/>
  <c r="L179" i="1"/>
  <c r="N170" i="1"/>
  <c r="M170" i="1"/>
  <c r="L170" i="1"/>
  <c r="M260" i="1"/>
  <c r="N260" i="1"/>
  <c r="L260" i="1"/>
  <c r="M230" i="1"/>
  <c r="L230" i="1"/>
  <c r="N230" i="1"/>
  <c r="L33" i="1"/>
  <c r="M33" i="1"/>
  <c r="N33" i="1"/>
  <c r="M85" i="1"/>
  <c r="L85" i="1"/>
  <c r="N85" i="1"/>
  <c r="M265" i="1"/>
  <c r="L265" i="1"/>
  <c r="N265" i="1"/>
  <c r="L214" i="1"/>
  <c r="M214" i="1"/>
  <c r="N214" i="1"/>
  <c r="N41" i="1"/>
  <c r="M41" i="1"/>
  <c r="L41" i="1"/>
  <c r="M90" i="1"/>
  <c r="N90" i="1"/>
  <c r="L90" i="1"/>
  <c r="M44" i="1"/>
  <c r="N44" i="1"/>
  <c r="L44" i="1"/>
  <c r="N164" i="1"/>
  <c r="L164" i="1"/>
  <c r="M164" i="1"/>
  <c r="M239" i="1"/>
  <c r="N239" i="1"/>
  <c r="L239" i="1"/>
  <c r="N268" i="1"/>
  <c r="L268" i="1"/>
  <c r="M268" i="1"/>
  <c r="N57" i="1"/>
  <c r="M57" i="1"/>
  <c r="L57" i="1"/>
  <c r="M255" i="1"/>
  <c r="L255" i="1"/>
  <c r="N255" i="1"/>
  <c r="L187" i="1"/>
  <c r="M187" i="1"/>
  <c r="N187" i="1"/>
  <c r="N241" i="1"/>
  <c r="M241" i="1"/>
  <c r="L241" i="1"/>
  <c r="N36" i="1"/>
  <c r="L36" i="1"/>
  <c r="M36" i="1"/>
  <c r="N148" i="1"/>
  <c r="M148" i="1"/>
  <c r="L148" i="1"/>
  <c r="L39" i="1"/>
  <c r="M39" i="1"/>
  <c r="N39" i="1"/>
  <c r="N247" i="1"/>
  <c r="L247" i="1"/>
  <c r="M247" i="1"/>
  <c r="N116" i="1"/>
  <c r="L116" i="1"/>
  <c r="M116" i="1"/>
  <c r="M102" i="1"/>
  <c r="L102" i="1"/>
  <c r="N102" i="1"/>
  <c r="N234" i="1"/>
  <c r="M234" i="1"/>
  <c r="L234" i="1"/>
  <c r="N211" i="1"/>
  <c r="M211" i="1"/>
  <c r="L211" i="1"/>
  <c r="M231" i="1"/>
  <c r="N231" i="1"/>
  <c r="L231" i="1"/>
  <c r="N130" i="1"/>
  <c r="M130" i="1"/>
  <c r="L130" i="1"/>
  <c r="L206" i="1"/>
  <c r="M206" i="1"/>
  <c r="N206" i="1"/>
  <c r="M66" i="1"/>
  <c r="N66" i="1"/>
  <c r="L66" i="1"/>
  <c r="M215" i="1"/>
  <c r="N215" i="1"/>
  <c r="L215" i="1"/>
  <c r="L54" i="1"/>
  <c r="N54" i="1"/>
  <c r="M54" i="1"/>
  <c r="M155" i="1"/>
  <c r="N155" i="1"/>
  <c r="L155" i="1"/>
  <c r="N34" i="1"/>
  <c r="L34" i="1"/>
  <c r="M34" i="1"/>
  <c r="L245" i="1"/>
  <c r="N245" i="1"/>
  <c r="M245" i="1"/>
  <c r="M169" i="1"/>
  <c r="N169" i="1"/>
  <c r="L169" i="1"/>
  <c r="M250" i="1"/>
  <c r="N250" i="1"/>
  <c r="L250" i="1"/>
  <c r="M74" i="1"/>
  <c r="L74" i="1"/>
  <c r="N74" i="1"/>
  <c r="L105" i="1"/>
  <c r="N105" i="1"/>
  <c r="M105" i="1"/>
  <c r="L194" i="1"/>
  <c r="N194" i="1"/>
  <c r="M194" i="1"/>
  <c r="N93" i="1"/>
  <c r="M93" i="1"/>
  <c r="L93" i="1"/>
  <c r="L185" i="1"/>
  <c r="N185" i="1"/>
  <c r="M185" i="1"/>
  <c r="L141" i="1"/>
  <c r="N141" i="1"/>
  <c r="M141" i="1"/>
  <c r="N131" i="1"/>
  <c r="M131" i="1"/>
  <c r="L131" i="1"/>
  <c r="L180" i="1"/>
  <c r="M180" i="1"/>
  <c r="N180" i="1"/>
  <c r="N168" i="1"/>
  <c r="M168" i="1"/>
  <c r="L168" i="1"/>
  <c r="N233" i="1"/>
  <c r="M233" i="1"/>
  <c r="L233" i="1"/>
  <c r="M84" i="1"/>
  <c r="L84" i="1"/>
  <c r="N84" i="1"/>
  <c r="M115" i="1"/>
  <c r="N115" i="1"/>
  <c r="L115" i="1"/>
  <c r="L209" i="1"/>
  <c r="N209" i="1"/>
  <c r="M209" i="1"/>
  <c r="M110" i="1"/>
  <c r="L110" i="1"/>
  <c r="N110" i="1"/>
  <c r="L75" i="1"/>
  <c r="M75" i="1"/>
  <c r="N75" i="1"/>
  <c r="M69" i="1"/>
  <c r="L69" i="1"/>
  <c r="N69" i="1"/>
  <c r="N161" i="1"/>
  <c r="L161" i="1"/>
  <c r="M161" i="1"/>
  <c r="L65" i="1"/>
  <c r="N65" i="1"/>
  <c r="M65" i="1"/>
  <c r="M129" i="1"/>
  <c r="N129" i="1"/>
  <c r="L129" i="1"/>
  <c r="M196" i="1"/>
  <c r="N196" i="1"/>
  <c r="L196" i="1"/>
  <c r="N266" i="1"/>
  <c r="M266" i="1"/>
  <c r="L266" i="1"/>
  <c r="L198" i="1"/>
  <c r="N198" i="1"/>
  <c r="M198" i="1"/>
  <c r="M119" i="1"/>
  <c r="L119" i="1"/>
  <c r="N119" i="1"/>
  <c r="N83" i="1"/>
  <c r="L83" i="1"/>
  <c r="M83" i="1"/>
  <c r="L227" i="1"/>
  <c r="M227" i="1"/>
  <c r="N227" i="1"/>
  <c r="N154" i="1"/>
  <c r="M154" i="1"/>
  <c r="L154" i="1"/>
  <c r="M51" i="1"/>
  <c r="L51" i="1"/>
  <c r="N51" i="1"/>
  <c r="M45" i="1"/>
  <c r="N45" i="1"/>
  <c r="L45" i="1"/>
  <c r="M61" i="1"/>
  <c r="L61" i="1"/>
  <c r="N61" i="1"/>
  <c r="N28" i="1"/>
  <c r="M28" i="1"/>
  <c r="L28" i="1"/>
  <c r="N229" i="1"/>
  <c r="M229" i="1"/>
  <c r="L229" i="1"/>
  <c r="M193" i="1"/>
  <c r="L193" i="1"/>
  <c r="N193" i="1"/>
  <c r="M72" i="1"/>
  <c r="L72" i="1"/>
  <c r="N72" i="1"/>
  <c r="L128" i="1"/>
  <c r="M128" i="1"/>
  <c r="N128" i="1"/>
  <c r="M184" i="1"/>
  <c r="N184" i="1"/>
  <c r="L184" i="1"/>
  <c r="N104" i="1"/>
  <c r="L104" i="1"/>
  <c r="M104" i="1"/>
  <c r="L160" i="1"/>
  <c r="M160" i="1"/>
  <c r="N160" i="1"/>
  <c r="N216" i="1"/>
  <c r="L216" i="1"/>
  <c r="M216" i="1"/>
  <c r="N140" i="1"/>
  <c r="M140" i="1"/>
  <c r="L140" i="1"/>
  <c r="N186" i="1"/>
  <c r="M186" i="1"/>
  <c r="L186" i="1"/>
  <c r="M235" i="1"/>
  <c r="L235" i="1"/>
  <c r="N235" i="1"/>
  <c r="M37" i="1"/>
  <c r="N37" i="1"/>
  <c r="L37" i="1"/>
  <c r="M86" i="1"/>
  <c r="L86" i="1"/>
  <c r="N86" i="1"/>
  <c r="M112" i="1"/>
  <c r="L112" i="1"/>
  <c r="N112" i="1"/>
  <c r="N240" i="1"/>
  <c r="M240" i="1"/>
  <c r="L240" i="1"/>
  <c r="M259" i="1"/>
  <c r="N259" i="1"/>
  <c r="L259" i="1"/>
  <c r="L55" i="1"/>
  <c r="M55" i="1"/>
  <c r="N55" i="1"/>
  <c r="L226" i="1"/>
  <c r="M226" i="1"/>
  <c r="N226" i="1"/>
  <c r="M120" i="1"/>
  <c r="L120" i="1"/>
  <c r="N120" i="1"/>
  <c r="L182" i="1"/>
  <c r="M182" i="1"/>
  <c r="N182" i="1"/>
  <c r="M81" i="1"/>
  <c r="L81" i="1"/>
  <c r="N81" i="1"/>
  <c r="N167" i="1"/>
  <c r="M167" i="1"/>
  <c r="L167" i="1"/>
  <c r="M68" i="1"/>
  <c r="L68" i="1"/>
  <c r="N68" i="1"/>
  <c r="L135" i="1"/>
  <c r="N135" i="1"/>
  <c r="M135" i="1"/>
  <c r="M199" i="1"/>
  <c r="L199" i="1"/>
  <c r="N199" i="1"/>
  <c r="L204" i="1"/>
  <c r="M204" i="1"/>
  <c r="N204" i="1"/>
  <c r="M40" i="1"/>
  <c r="N40" i="1"/>
  <c r="L40" i="1"/>
  <c r="M152" i="1"/>
  <c r="L152" i="1"/>
  <c r="N152" i="1"/>
  <c r="M59" i="1"/>
  <c r="N59" i="1"/>
  <c r="L59" i="1"/>
  <c r="M205" i="1"/>
  <c r="L205" i="1"/>
  <c r="N205" i="1"/>
  <c r="L200" i="1"/>
  <c r="N200" i="1"/>
  <c r="M200" i="1"/>
  <c r="N256" i="1"/>
  <c r="M256" i="1"/>
  <c r="L256" i="1"/>
  <c r="M156" i="1"/>
  <c r="N156" i="1"/>
  <c r="L156" i="1"/>
  <c r="N223" i="1"/>
  <c r="L223" i="1"/>
  <c r="M223" i="1"/>
  <c r="L232" i="1"/>
  <c r="M232" i="1"/>
  <c r="N232" i="1"/>
  <c r="M201" i="1"/>
  <c r="L201" i="1"/>
  <c r="N201" i="1"/>
  <c r="M252" i="1"/>
  <c r="L252" i="1"/>
  <c r="N252" i="1"/>
  <c r="L52" i="1"/>
  <c r="M52" i="1"/>
  <c r="N52" i="1"/>
  <c r="M98" i="1"/>
  <c r="L98" i="1"/>
  <c r="N98" i="1"/>
  <c r="M147" i="1"/>
  <c r="N147" i="1"/>
  <c r="L147" i="1"/>
  <c r="N80" i="1"/>
  <c r="L80" i="1"/>
  <c r="M80" i="1"/>
  <c r="L208" i="1"/>
  <c r="M208" i="1"/>
  <c r="N208" i="1"/>
  <c r="N246" i="1"/>
  <c r="L246" i="1"/>
  <c r="M246" i="1"/>
  <c r="M203" i="1"/>
  <c r="L203" i="1"/>
  <c r="N203" i="1"/>
  <c r="L197" i="1"/>
  <c r="N197" i="1"/>
  <c r="M197" i="1"/>
  <c r="L94" i="1"/>
  <c r="M94" i="1"/>
  <c r="N94" i="1"/>
  <c r="M137" i="1"/>
  <c r="L137" i="1"/>
  <c r="N137" i="1"/>
  <c r="N165" i="1"/>
  <c r="L165" i="1"/>
  <c r="M165" i="1"/>
  <c r="L228" i="1"/>
  <c r="N228" i="1"/>
  <c r="M228" i="1"/>
  <c r="L71" i="1"/>
  <c r="M71" i="1"/>
  <c r="N71" i="1"/>
  <c r="L21" i="1"/>
  <c r="M21" i="1"/>
  <c r="N21" i="1"/>
  <c r="N76" i="1"/>
  <c r="M76" i="1"/>
  <c r="L76" i="1"/>
  <c r="M143" i="1"/>
  <c r="N143" i="1"/>
  <c r="L143" i="1"/>
  <c r="M207" i="1"/>
  <c r="N207" i="1"/>
  <c r="L207" i="1"/>
  <c r="N43" i="1"/>
  <c r="L43" i="1"/>
  <c r="M43" i="1"/>
  <c r="N107" i="1"/>
  <c r="M107" i="1"/>
  <c r="L107" i="1"/>
  <c r="M171" i="1"/>
  <c r="L171" i="1"/>
  <c r="N171" i="1"/>
  <c r="N238" i="1"/>
  <c r="M238" i="1"/>
  <c r="L238" i="1"/>
  <c r="L251" i="1"/>
  <c r="M251" i="1"/>
  <c r="N251" i="1"/>
  <c r="N254" i="1"/>
  <c r="L254" i="1"/>
  <c r="M254" i="1"/>
  <c r="N192" i="1"/>
  <c r="M192" i="1"/>
  <c r="L192" i="1"/>
  <c r="M248" i="1"/>
  <c r="L248" i="1"/>
  <c r="N248" i="1"/>
  <c r="L67" i="1"/>
  <c r="M67" i="1"/>
  <c r="N67" i="1"/>
  <c r="M213" i="1"/>
  <c r="L213" i="1"/>
  <c r="N213" i="1"/>
  <c r="L113" i="1"/>
  <c r="M113" i="1"/>
  <c r="N113" i="1"/>
  <c r="N159" i="1"/>
  <c r="L159" i="1"/>
  <c r="M159" i="1"/>
  <c r="L261" i="1"/>
  <c r="N261" i="1"/>
  <c r="M261" i="1"/>
  <c r="N48" i="1"/>
  <c r="L48" i="1"/>
  <c r="M48" i="1"/>
  <c r="L176" i="1"/>
  <c r="N176" i="1"/>
  <c r="M176" i="1"/>
  <c r="N183" i="1"/>
  <c r="M183" i="1"/>
  <c r="L183" i="1"/>
  <c r="N162" i="1"/>
  <c r="M162" i="1"/>
  <c r="L162" i="1"/>
  <c r="L64" i="1"/>
  <c r="M64" i="1"/>
  <c r="N64" i="1"/>
  <c r="N103" i="1"/>
  <c r="M103" i="1"/>
  <c r="L103" i="1"/>
  <c r="M178" i="1"/>
  <c r="L178" i="1"/>
  <c r="N178" i="1"/>
  <c r="N133" i="1"/>
  <c r="L133" i="1"/>
  <c r="M133" i="1"/>
  <c r="N124" i="1"/>
  <c r="M124" i="1"/>
  <c r="L124" i="1"/>
  <c r="L222" i="1"/>
  <c r="N222" i="1"/>
  <c r="M222" i="1"/>
  <c r="N73" i="1"/>
  <c r="L73" i="1"/>
  <c r="M73" i="1"/>
  <c r="M92" i="1"/>
  <c r="L92" i="1"/>
  <c r="N92" i="1"/>
  <c r="N96" i="1"/>
  <c r="L96" i="1"/>
  <c r="M96" i="1"/>
  <c r="N262" i="1"/>
  <c r="M262" i="1"/>
  <c r="L262" i="1"/>
  <c r="N132" i="1"/>
  <c r="L132" i="1"/>
  <c r="M132" i="1"/>
  <c r="N58" i="1"/>
  <c r="M58" i="1"/>
  <c r="L58" i="1"/>
  <c r="M122" i="1"/>
  <c r="L122" i="1"/>
  <c r="N122" i="1"/>
  <c r="L189" i="1"/>
  <c r="M189" i="1"/>
  <c r="N189" i="1"/>
  <c r="N257" i="1"/>
  <c r="L257" i="1"/>
  <c r="M257" i="1"/>
  <c r="M22" i="1"/>
  <c r="N22" i="1"/>
  <c r="L22" i="1"/>
  <c r="N89" i="1"/>
  <c r="M89" i="1"/>
  <c r="L89" i="1"/>
  <c r="L153" i="1"/>
  <c r="N153" i="1"/>
  <c r="M153" i="1"/>
  <c r="M217" i="1"/>
  <c r="L217" i="1"/>
  <c r="N217" i="1"/>
  <c r="M56" i="1"/>
  <c r="L56" i="1"/>
  <c r="N56" i="1"/>
  <c r="N32" i="1"/>
  <c r="L32" i="1"/>
  <c r="M32" i="1"/>
  <c r="N88" i="1"/>
  <c r="L88" i="1"/>
  <c r="M88" i="1"/>
  <c r="N264" i="1"/>
  <c r="M264" i="1"/>
  <c r="L264" i="1"/>
  <c r="L267" i="1"/>
  <c r="N267" i="1"/>
  <c r="M267" i="1"/>
  <c r="N79" i="1"/>
  <c r="M79" i="1"/>
  <c r="L79" i="1"/>
  <c r="L125" i="1"/>
  <c r="N125" i="1"/>
  <c r="M125" i="1"/>
  <c r="M174" i="1"/>
  <c r="N174" i="1"/>
  <c r="L174" i="1"/>
  <c r="L25" i="1"/>
  <c r="N25" i="1"/>
  <c r="M25" i="1"/>
  <c r="N220" i="1"/>
  <c r="M220" i="1"/>
  <c r="L220" i="1"/>
  <c r="L144" i="1"/>
  <c r="N144" i="1"/>
  <c r="M144" i="1"/>
  <c r="G64" i="1"/>
  <c r="G152" i="1"/>
  <c r="G186" i="1"/>
  <c r="G196" i="1"/>
  <c r="G163" i="1"/>
  <c r="G122" i="1"/>
  <c r="G155" i="1"/>
  <c r="G117" i="1"/>
  <c r="G157" i="1"/>
  <c r="G148" i="1"/>
  <c r="G264" i="1"/>
  <c r="G94" i="1"/>
  <c r="G217" i="1"/>
  <c r="G25" i="1"/>
  <c r="G121" i="1"/>
  <c r="G153" i="1"/>
  <c r="G112" i="1"/>
  <c r="G114" i="1"/>
  <c r="G266" i="1"/>
  <c r="G51" i="1"/>
  <c r="G261" i="1"/>
  <c r="G210" i="1"/>
  <c r="G33" i="1"/>
  <c r="G241" i="1"/>
  <c r="G168" i="1"/>
  <c r="G251" i="1"/>
  <c r="G194" i="1"/>
  <c r="G105" i="1"/>
  <c r="G244" i="1"/>
  <c r="G200" i="1"/>
  <c r="G143" i="1"/>
  <c r="G159" i="1"/>
  <c r="G212" i="1"/>
  <c r="G19" i="1"/>
  <c r="G221" i="1"/>
  <c r="G116" i="1"/>
  <c r="G21" i="1"/>
  <c r="G76" i="1"/>
  <c r="G111" i="1"/>
  <c r="G95" i="1"/>
  <c r="G134" i="1"/>
  <c r="G178" i="1"/>
  <c r="G93" i="1"/>
  <c r="G231" i="1"/>
  <c r="G260" i="1"/>
  <c r="G225" i="1"/>
  <c r="G236" i="1"/>
  <c r="G120" i="1"/>
  <c r="G38" i="1"/>
  <c r="G182" i="1"/>
  <c r="G195" i="1"/>
  <c r="G138" i="1"/>
  <c r="G44" i="1"/>
  <c r="G201" i="1"/>
  <c r="G239" i="1"/>
  <c r="G50" i="1"/>
  <c r="G213" i="1"/>
  <c r="G66" i="1"/>
  <c r="G63" i="1"/>
  <c r="G166" i="1"/>
  <c r="G179" i="1"/>
  <c r="G252" i="1"/>
  <c r="G233" i="1"/>
  <c r="G160" i="1"/>
  <c r="G68" i="1"/>
  <c r="G60" i="1"/>
  <c r="G242" i="1"/>
  <c r="G211" i="1"/>
  <c r="G174" i="1"/>
  <c r="G232" i="1"/>
  <c r="G256" i="1"/>
  <c r="G180" i="1"/>
  <c r="G226" i="1"/>
  <c r="G86" i="1"/>
  <c r="G139" i="1"/>
  <c r="G137" i="1"/>
  <c r="G175" i="1"/>
  <c r="G183" i="1"/>
  <c r="G191" i="1"/>
  <c r="G110" i="1"/>
  <c r="G205" i="1"/>
  <c r="G132" i="1"/>
  <c r="G218" i="1"/>
  <c r="G170" i="1"/>
  <c r="G158" i="1"/>
  <c r="G255" i="1"/>
  <c r="G49" i="1"/>
  <c r="G59" i="1"/>
  <c r="G109" i="1"/>
  <c r="G69" i="1"/>
  <c r="G125" i="1"/>
  <c r="G190" i="1"/>
  <c r="G188" i="1"/>
  <c r="G23" i="1"/>
  <c r="G32" i="1"/>
  <c r="G259" i="1"/>
  <c r="G141" i="1"/>
  <c r="G133" i="1"/>
  <c r="G29" i="1"/>
  <c r="G245" i="1"/>
  <c r="G265" i="1"/>
  <c r="G193" i="1"/>
  <c r="G247" i="1"/>
  <c r="G77" i="1"/>
  <c r="G118" i="1"/>
  <c r="G83" i="1"/>
  <c r="G40" i="1"/>
  <c r="G229" i="1"/>
  <c r="G219" i="1"/>
  <c r="G97" i="1"/>
  <c r="G80" i="1"/>
  <c r="G124" i="1"/>
  <c r="G36" i="1"/>
  <c r="G115" i="1"/>
  <c r="G20" i="1"/>
  <c r="G228" i="1"/>
  <c r="G249" i="1"/>
  <c r="G263" i="1"/>
  <c r="G224" i="1"/>
  <c r="G162" i="1"/>
  <c r="G235" i="1"/>
  <c r="G207" i="1"/>
  <c r="G131" i="1"/>
  <c r="G206" i="1"/>
  <c r="G243" i="1"/>
  <c r="G135" i="1"/>
  <c r="G56" i="1"/>
  <c r="G240" i="1"/>
  <c r="G102" i="1"/>
  <c r="G35" i="1"/>
  <c r="G248" i="1"/>
  <c r="G230" i="1"/>
  <c r="G246" i="1"/>
  <c r="G53" i="1"/>
  <c r="G169" i="1"/>
  <c r="G43" i="1"/>
  <c r="G192" i="1"/>
  <c r="G140" i="1"/>
  <c r="G65" i="1"/>
  <c r="G87" i="1"/>
  <c r="G31" i="1"/>
  <c r="G39" i="1"/>
  <c r="G204" i="1"/>
  <c r="G45" i="1"/>
  <c r="G258" i="1"/>
  <c r="G254" i="1"/>
  <c r="G85" i="1"/>
  <c r="G181" i="1"/>
  <c r="G79" i="1"/>
  <c r="G96" i="1"/>
  <c r="G70" i="1"/>
  <c r="G220" i="1"/>
  <c r="G250" i="1"/>
  <c r="G98" i="1"/>
  <c r="G130" i="1"/>
  <c r="G129" i="1"/>
  <c r="G151" i="1"/>
  <c r="G48" i="1"/>
  <c r="G92" i="1"/>
  <c r="G238" i="1"/>
  <c r="G108" i="1"/>
  <c r="G61" i="1"/>
  <c r="G172" i="1"/>
  <c r="G73" i="1"/>
  <c r="G103" i="1"/>
  <c r="G88" i="1"/>
  <c r="G46" i="1"/>
  <c r="G42" i="1"/>
  <c r="G199" i="1"/>
  <c r="G154" i="1"/>
  <c r="G203" i="1"/>
  <c r="G262" i="1"/>
  <c r="G119" i="1"/>
  <c r="G184" i="1"/>
  <c r="G214" i="1"/>
  <c r="G142" i="1"/>
  <c r="G54" i="1"/>
  <c r="G189" i="1"/>
  <c r="G198" i="1"/>
  <c r="G223" i="1"/>
  <c r="G136" i="1"/>
  <c r="G202" i="1"/>
  <c r="G75" i="1"/>
  <c r="G161" i="1"/>
  <c r="G128" i="1"/>
  <c r="G90" i="1"/>
  <c r="G106" i="1"/>
  <c r="G89" i="1"/>
  <c r="G104" i="1"/>
  <c r="G165" i="1"/>
  <c r="G146" i="1"/>
  <c r="G99" i="1"/>
  <c r="G58" i="1"/>
  <c r="G37" i="1"/>
  <c r="G234" i="1"/>
  <c r="G41" i="1"/>
  <c r="G62" i="1"/>
  <c r="G171" i="1"/>
  <c r="G197" i="1"/>
  <c r="G147" i="1"/>
  <c r="G145" i="1"/>
  <c r="G55" i="1"/>
  <c r="G167" i="1"/>
  <c r="G24" i="1"/>
  <c r="G28" i="1"/>
  <c r="G173" i="1"/>
  <c r="G176" i="1"/>
  <c r="G30" i="1"/>
  <c r="G22" i="1"/>
  <c r="G209" i="1"/>
  <c r="G81" i="1"/>
  <c r="G72" i="1"/>
  <c r="G156" i="1"/>
  <c r="G78" i="1"/>
  <c r="G52" i="1"/>
  <c r="G84" i="1"/>
  <c r="G216" i="1"/>
  <c r="G113" i="1"/>
  <c r="G47" i="1"/>
  <c r="G144" i="1"/>
  <c r="G187" i="1"/>
  <c r="G100" i="1"/>
  <c r="G253" i="1"/>
  <c r="G126" i="1"/>
  <c r="G74" i="1"/>
  <c r="G57" i="1"/>
  <c r="G185" i="1"/>
  <c r="G123" i="1"/>
  <c r="G27" i="1"/>
  <c r="G149" i="1"/>
  <c r="G215" i="1"/>
  <c r="G82" i="1"/>
  <c r="G268" i="1"/>
  <c r="G150" i="1"/>
  <c r="G127" i="1"/>
  <c r="G91" i="1"/>
  <c r="G67" i="1"/>
  <c r="G267" i="1"/>
  <c r="G34" i="1"/>
  <c r="G107" i="1"/>
  <c r="G237" i="1"/>
  <c r="G71" i="1"/>
  <c r="G26" i="1"/>
  <c r="G164" i="1"/>
  <c r="G208" i="1"/>
  <c r="G177" i="1"/>
  <c r="G222" i="1"/>
  <c r="G101" i="1"/>
  <c r="G227" i="1"/>
  <c r="G257" i="1"/>
  <c r="M270" i="1"/>
  <c r="N270" i="1"/>
  <c r="L270" i="1"/>
</calcChain>
</file>

<file path=xl/sharedStrings.xml><?xml version="1.0" encoding="utf-8"?>
<sst xmlns="http://schemas.openxmlformats.org/spreadsheetml/2006/main" count="41" uniqueCount="37">
  <si>
    <t>Bank loan</t>
  </si>
  <si>
    <t>Size of loan</t>
  </si>
  <si>
    <t>Rating grade</t>
  </si>
  <si>
    <t>Rating level</t>
  </si>
  <si>
    <t>P (Default) - Now</t>
  </si>
  <si>
    <t>P (Default) - Long term</t>
  </si>
  <si>
    <t>Weighting:</t>
  </si>
  <si>
    <t>Macro</t>
  </si>
  <si>
    <t>Micro</t>
  </si>
  <si>
    <t>Default?</t>
  </si>
  <si>
    <t>Situation 1</t>
  </si>
  <si>
    <t>Situation 2</t>
  </si>
  <si>
    <t>Situation 3</t>
  </si>
  <si>
    <t>Loss Given Default (LGD, in %)</t>
  </si>
  <si>
    <t>Correlation</t>
  </si>
  <si>
    <t>Losses</t>
  </si>
  <si>
    <t>Macro Factor *</t>
  </si>
  <si>
    <t>Basel II - Credit Risk</t>
  </si>
  <si>
    <t>Idiosyncratic factor</t>
  </si>
  <si>
    <t>X-Delimiters</t>
  </si>
  <si>
    <t>Series 1</t>
  </si>
  <si>
    <t>Series 2</t>
  </si>
  <si>
    <t>Series 3</t>
  </si>
  <si>
    <t>Distribution 1</t>
  </si>
  <si>
    <t>Distribution 2</t>
  </si>
  <si>
    <t>Distribution 3</t>
  </si>
  <si>
    <t>Expected loss</t>
  </si>
  <si>
    <t>Scenario 1</t>
  </si>
  <si>
    <t>Scenario 2</t>
  </si>
  <si>
    <t>Scenario 3</t>
  </si>
  <si>
    <r>
      <t>% error</t>
    </r>
    <r>
      <rPr>
        <vertAlign val="superscript"/>
        <sz val="10"/>
        <rFont val="Arial"/>
        <family val="2"/>
      </rPr>
      <t>1</t>
    </r>
  </si>
  <si>
    <t>95% VaR</t>
  </si>
  <si>
    <t>99% VaR</t>
  </si>
  <si>
    <t>99.5% VaR</t>
  </si>
  <si>
    <t>99.9% VaR</t>
  </si>
  <si>
    <r>
      <t>Problem (summary):</t>
    </r>
    <r>
      <rPr>
        <sz val="10"/>
        <rFont val="Times New Roman"/>
        <family val="1"/>
      </rPr>
      <t xml:space="preserve"> You are working for a bank that has a portfolio of 250 loans (see graph below), ranging from $1,000 to $15,000 and belonging to seven different rating grades with long-term (historic) probability of default (PD) levels ranging from 0.5% to 5%. The short term PD is, however, influenced by a macro-economic factor (50%) and an idiosyncratic (random) factor (50%). What are the losses and their distribution parameters under the three different scenarios?</t>
    </r>
  </si>
  <si>
    <t>LGD modeled according to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</si>
</sst>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0.0%"/>
    <numFmt numFmtId="167" formatCode="[$$-409]#,##0"/>
    <numFmt numFmtId="168" formatCode="0.000"/>
    <numFmt numFmtId="169" formatCode="_-* #,##0.000000_-;\-* #,##0.000000_-;_-* &quot;-&quot;??_-;_-@_-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sz val="10"/>
      <color indexed="10"/>
      <name val="Arial"/>
      <family val="2"/>
    </font>
    <font>
      <b/>
      <sz val="11"/>
      <name val="Garamond"/>
      <family val="1"/>
    </font>
    <font>
      <vertAlign val="superscript"/>
      <sz val="10"/>
      <name val="Arial"/>
      <family val="2"/>
    </font>
    <font>
      <sz val="10"/>
      <color indexed="12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4" fillId="0" borderId="0" xfId="0" applyFont="1"/>
    <xf numFmtId="0" fontId="7" fillId="0" borderId="0" xfId="0" applyFont="1" applyProtection="1">
      <protection locked="0"/>
    </xf>
    <xf numFmtId="0" fontId="3" fillId="0" borderId="0" xfId="0" applyFont="1" applyFill="1" applyProtection="1">
      <protection hidden="1"/>
    </xf>
    <xf numFmtId="0" fontId="6" fillId="0" borderId="0" xfId="0" applyFont="1" applyFill="1" applyBorder="1" applyAlignment="1">
      <alignment horizontal="left" wrapText="1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169" fontId="0" fillId="0" borderId="0" xfId="1" applyNumberFormat="1" applyFont="1" applyProtection="1">
      <protection locked="0"/>
    </xf>
    <xf numFmtId="0" fontId="0" fillId="0" borderId="0" xfId="0" applyNumberFormat="1" applyProtection="1">
      <protection locked="0"/>
    </xf>
    <xf numFmtId="0" fontId="9" fillId="0" borderId="1" xfId="0" applyFont="1" applyBorder="1" applyProtection="1">
      <protection locked="0"/>
    </xf>
    <xf numFmtId="166" fontId="8" fillId="0" borderId="0" xfId="3" applyNumberFormat="1" applyFont="1" applyAlignment="1" applyProtection="1">
      <alignment horizontal="center"/>
      <protection locked="0"/>
    </xf>
    <xf numFmtId="166" fontId="0" fillId="0" borderId="0" xfId="0" applyNumberFormat="1" applyProtection="1">
      <protection locked="0"/>
    </xf>
    <xf numFmtId="166" fontId="0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 applyProtection="1">
      <protection locked="0"/>
    </xf>
    <xf numFmtId="0" fontId="8" fillId="0" borderId="0" xfId="0" applyFont="1" applyProtection="1">
      <protection locked="0"/>
    </xf>
    <xf numFmtId="9" fontId="11" fillId="0" borderId="2" xfId="0" applyNumberFormat="1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protection locked="0"/>
    </xf>
    <xf numFmtId="0" fontId="14" fillId="2" borderId="3" xfId="0" applyFont="1" applyFill="1" applyBorder="1" applyAlignment="1" applyProtection="1">
      <alignment horizontal="left"/>
      <protection locked="0"/>
    </xf>
    <xf numFmtId="0" fontId="12" fillId="0" borderId="4" xfId="0" applyFont="1" applyBorder="1" applyProtection="1">
      <protection locked="0"/>
    </xf>
    <xf numFmtId="0" fontId="13" fillId="0" borderId="5" xfId="0" applyFont="1" applyBorder="1" applyAlignment="1" applyProtection="1">
      <alignment horizontal="right"/>
      <protection locked="0"/>
    </xf>
    <xf numFmtId="0" fontId="14" fillId="2" borderId="6" xfId="0" applyFont="1" applyFill="1" applyBorder="1" applyAlignment="1" applyProtection="1">
      <alignment horizontal="left"/>
      <protection locked="0"/>
    </xf>
    <xf numFmtId="168" fontId="11" fillId="0" borderId="7" xfId="0" applyNumberFormat="1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9" fontId="11" fillId="0" borderId="8" xfId="0" applyNumberFormat="1" applyFont="1" applyBorder="1" applyAlignment="1" applyProtection="1">
      <alignment horizontal="center"/>
      <protection locked="0"/>
    </xf>
    <xf numFmtId="0" fontId="14" fillId="2" borderId="3" xfId="0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12" fillId="0" borderId="10" xfId="0" applyFont="1" applyBorder="1" applyAlignment="1" applyProtection="1">
      <alignment horizontal="center"/>
      <protection locked="0"/>
    </xf>
    <xf numFmtId="166" fontId="11" fillId="0" borderId="11" xfId="3" applyNumberFormat="1" applyFont="1" applyBorder="1" applyAlignment="1" applyProtection="1">
      <alignment horizontal="center"/>
      <protection locked="0"/>
    </xf>
    <xf numFmtId="0" fontId="12" fillId="0" borderId="12" xfId="0" applyFont="1" applyBorder="1" applyAlignment="1" applyProtection="1">
      <alignment horizontal="center"/>
      <protection locked="0"/>
    </xf>
    <xf numFmtId="166" fontId="11" fillId="0" borderId="13" xfId="3" applyNumberFormat="1" applyFont="1" applyBorder="1" applyAlignment="1" applyProtection="1">
      <alignment horizontal="center"/>
      <protection locked="0"/>
    </xf>
    <xf numFmtId="167" fontId="0" fillId="0" borderId="14" xfId="2" applyNumberFormat="1" applyFont="1" applyBorder="1" applyAlignment="1" applyProtection="1">
      <alignment horizontal="center"/>
      <protection locked="0"/>
    </xf>
    <xf numFmtId="166" fontId="0" fillId="0" borderId="14" xfId="3" applyNumberFormat="1" applyFont="1" applyBorder="1" applyAlignment="1" applyProtection="1">
      <alignment horizontal="center"/>
      <protection locked="0"/>
    </xf>
    <xf numFmtId="10" fontId="0" fillId="0" borderId="14" xfId="3" applyNumberFormat="1" applyFont="1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0" fontId="14" fillId="2" borderId="15" xfId="0" applyFont="1" applyFill="1" applyBorder="1" applyAlignment="1" applyProtection="1">
      <alignment horizontal="center"/>
      <protection locked="0"/>
    </xf>
    <xf numFmtId="0" fontId="14" fillId="2" borderId="16" xfId="0" applyFont="1" applyFill="1" applyBorder="1" applyAlignment="1" applyProtection="1">
      <alignment horizontal="center"/>
      <protection locked="0"/>
    </xf>
    <xf numFmtId="0" fontId="14" fillId="2" borderId="17" xfId="0" applyFont="1" applyFill="1" applyBorder="1" applyAlignment="1" applyProtection="1">
      <alignment horizontal="center"/>
      <protection locked="0"/>
    </xf>
    <xf numFmtId="0" fontId="14" fillId="2" borderId="18" xfId="0" applyFont="1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168" fontId="0" fillId="0" borderId="0" xfId="0" applyNumberFormat="1" applyBorder="1" applyAlignment="1" applyProtection="1">
      <alignment horizontal="center"/>
      <protection locked="0"/>
    </xf>
    <xf numFmtId="166" fontId="0" fillId="0" borderId="0" xfId="3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Alignment="1" applyProtection="1">
      <alignment horizontal="center"/>
      <protection locked="0"/>
    </xf>
    <xf numFmtId="167" fontId="0" fillId="0" borderId="21" xfId="2" applyNumberFormat="1" applyFont="1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166" fontId="0" fillId="0" borderId="21" xfId="3" applyNumberFormat="1" applyFont="1" applyBorder="1" applyAlignment="1" applyProtection="1">
      <alignment horizontal="center"/>
      <protection locked="0"/>
    </xf>
    <xf numFmtId="168" fontId="0" fillId="0" borderId="22" xfId="0" applyNumberFormat="1" applyBorder="1" applyAlignment="1" applyProtection="1">
      <alignment horizontal="center"/>
      <protection locked="0"/>
    </xf>
    <xf numFmtId="10" fontId="0" fillId="0" borderId="21" xfId="3" applyNumberFormat="1" applyFont="1" applyBorder="1" applyAlignment="1" applyProtection="1">
      <alignment horizontal="center"/>
      <protection locked="0"/>
    </xf>
    <xf numFmtId="166" fontId="0" fillId="0" borderId="22" xfId="3" applyNumberFormat="1" applyFont="1" applyBorder="1" applyAlignment="1" applyProtection="1">
      <alignment horizontal="center"/>
      <protection locked="0"/>
    </xf>
    <xf numFmtId="0" fontId="0" fillId="0" borderId="22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6" fillId="3" borderId="24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left" vertical="center" wrapText="1"/>
    </xf>
    <xf numFmtId="0" fontId="6" fillId="3" borderId="26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6" fillId="3" borderId="19" xfId="0" applyFont="1" applyFill="1" applyBorder="1" applyAlignment="1">
      <alignment horizontal="left"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6" fillId="3" borderId="22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14" fillId="2" borderId="27" xfId="0" applyFont="1" applyFill="1" applyBorder="1" applyAlignment="1" applyProtection="1">
      <alignment horizontal="center"/>
      <protection locked="0"/>
    </xf>
    <xf numFmtId="0" fontId="14" fillId="2" borderId="28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 250 loans</a:t>
            </a:r>
          </a:p>
        </c:rich>
      </c:tx>
      <c:layout>
        <c:manualLayout>
          <c:xMode val="edge"/>
          <c:yMode val="edge"/>
          <c:x val="0.42558193169640773"/>
          <c:y val="8.38708797763915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1179427665592"/>
          <c:y val="7.7419354838709681E-2"/>
          <c:w val="0.81395441264808854"/>
          <c:h val="0.683870967741935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'Credit Risk'!$C$19:$C$268</c:f>
              <c:numCache>
                <c:formatCode>[$$-409]#,##0</c:formatCode>
                <c:ptCount val="250"/>
                <c:pt idx="0">
                  <c:v>13274.73</c:v>
                </c:pt>
                <c:pt idx="1">
                  <c:v>14215.77</c:v>
                </c:pt>
                <c:pt idx="2">
                  <c:v>9003.59</c:v>
                </c:pt>
                <c:pt idx="3">
                  <c:v>1324.27</c:v>
                </c:pt>
                <c:pt idx="4">
                  <c:v>11203.14</c:v>
                </c:pt>
                <c:pt idx="5">
                  <c:v>5480.61</c:v>
                </c:pt>
                <c:pt idx="6">
                  <c:v>9853.1200000000008</c:v>
                </c:pt>
                <c:pt idx="7">
                  <c:v>12356.22</c:v>
                </c:pt>
                <c:pt idx="8">
                  <c:v>8255.7999999999993</c:v>
                </c:pt>
                <c:pt idx="9">
                  <c:v>1662.99</c:v>
                </c:pt>
                <c:pt idx="10">
                  <c:v>7175.82</c:v>
                </c:pt>
                <c:pt idx="11">
                  <c:v>13087.26</c:v>
                </c:pt>
                <c:pt idx="12">
                  <c:v>11478.65</c:v>
                </c:pt>
                <c:pt idx="13">
                  <c:v>13126.84</c:v>
                </c:pt>
                <c:pt idx="14">
                  <c:v>4304.84</c:v>
                </c:pt>
                <c:pt idx="15">
                  <c:v>5907.14</c:v>
                </c:pt>
                <c:pt idx="16">
                  <c:v>9386.93</c:v>
                </c:pt>
                <c:pt idx="17">
                  <c:v>14126.45</c:v>
                </c:pt>
                <c:pt idx="18">
                  <c:v>14930.31</c:v>
                </c:pt>
                <c:pt idx="19">
                  <c:v>2015.8</c:v>
                </c:pt>
                <c:pt idx="20">
                  <c:v>10127.219999999999</c:v>
                </c:pt>
                <c:pt idx="21">
                  <c:v>13934.22</c:v>
                </c:pt>
                <c:pt idx="22">
                  <c:v>14617.87</c:v>
                </c:pt>
                <c:pt idx="23">
                  <c:v>4006.14</c:v>
                </c:pt>
                <c:pt idx="24">
                  <c:v>10378.52</c:v>
                </c:pt>
                <c:pt idx="25">
                  <c:v>14748.11</c:v>
                </c:pt>
                <c:pt idx="26">
                  <c:v>9692.48</c:v>
                </c:pt>
                <c:pt idx="27">
                  <c:v>11134.7</c:v>
                </c:pt>
                <c:pt idx="28">
                  <c:v>5443.91</c:v>
                </c:pt>
                <c:pt idx="29">
                  <c:v>8805.94</c:v>
                </c:pt>
                <c:pt idx="30">
                  <c:v>5408.5</c:v>
                </c:pt>
                <c:pt idx="31">
                  <c:v>1623.91</c:v>
                </c:pt>
                <c:pt idx="32">
                  <c:v>3707.72</c:v>
                </c:pt>
                <c:pt idx="33">
                  <c:v>5842.6</c:v>
                </c:pt>
                <c:pt idx="34">
                  <c:v>12810.81</c:v>
                </c:pt>
                <c:pt idx="35">
                  <c:v>9063.2800000000007</c:v>
                </c:pt>
                <c:pt idx="36">
                  <c:v>5552.77</c:v>
                </c:pt>
                <c:pt idx="37">
                  <c:v>7867.87</c:v>
                </c:pt>
                <c:pt idx="38">
                  <c:v>8124.51</c:v>
                </c:pt>
                <c:pt idx="39">
                  <c:v>12905.89</c:v>
                </c:pt>
                <c:pt idx="40">
                  <c:v>10319.219999999999</c:v>
                </c:pt>
                <c:pt idx="41">
                  <c:v>14712.99</c:v>
                </c:pt>
                <c:pt idx="42">
                  <c:v>14436.88</c:v>
                </c:pt>
                <c:pt idx="43">
                  <c:v>7941.61</c:v>
                </c:pt>
                <c:pt idx="44">
                  <c:v>1890.84</c:v>
                </c:pt>
                <c:pt idx="45">
                  <c:v>13557.84</c:v>
                </c:pt>
                <c:pt idx="46">
                  <c:v>14652.95</c:v>
                </c:pt>
                <c:pt idx="47">
                  <c:v>6406.65</c:v>
                </c:pt>
                <c:pt idx="48">
                  <c:v>6256.46</c:v>
                </c:pt>
                <c:pt idx="49">
                  <c:v>1708.31</c:v>
                </c:pt>
                <c:pt idx="50">
                  <c:v>9608.73</c:v>
                </c:pt>
                <c:pt idx="51">
                  <c:v>2067.33</c:v>
                </c:pt>
                <c:pt idx="52">
                  <c:v>14837.3</c:v>
                </c:pt>
                <c:pt idx="53">
                  <c:v>7957.34</c:v>
                </c:pt>
                <c:pt idx="54">
                  <c:v>10022.18</c:v>
                </c:pt>
                <c:pt idx="55">
                  <c:v>6041.87</c:v>
                </c:pt>
                <c:pt idx="56">
                  <c:v>11508.05</c:v>
                </c:pt>
                <c:pt idx="57">
                  <c:v>4160.99</c:v>
                </c:pt>
                <c:pt idx="58">
                  <c:v>3513.45</c:v>
                </c:pt>
                <c:pt idx="59">
                  <c:v>3139.86</c:v>
                </c:pt>
                <c:pt idx="60">
                  <c:v>14927.83</c:v>
                </c:pt>
                <c:pt idx="61">
                  <c:v>2985.26</c:v>
                </c:pt>
                <c:pt idx="62">
                  <c:v>5231.72</c:v>
                </c:pt>
                <c:pt idx="63">
                  <c:v>10349.91</c:v>
                </c:pt>
                <c:pt idx="64">
                  <c:v>6343.76</c:v>
                </c:pt>
                <c:pt idx="65">
                  <c:v>7462.83</c:v>
                </c:pt>
                <c:pt idx="66">
                  <c:v>13650.37</c:v>
                </c:pt>
                <c:pt idx="67">
                  <c:v>4537.04</c:v>
                </c:pt>
                <c:pt idx="68">
                  <c:v>12236</c:v>
                </c:pt>
                <c:pt idx="69">
                  <c:v>5747</c:v>
                </c:pt>
                <c:pt idx="70">
                  <c:v>6254.2</c:v>
                </c:pt>
                <c:pt idx="71">
                  <c:v>3980.27</c:v>
                </c:pt>
                <c:pt idx="72">
                  <c:v>8870</c:v>
                </c:pt>
                <c:pt idx="73">
                  <c:v>14222</c:v>
                </c:pt>
                <c:pt idx="74">
                  <c:v>7407.07</c:v>
                </c:pt>
                <c:pt idx="75">
                  <c:v>9059.9</c:v>
                </c:pt>
                <c:pt idx="76">
                  <c:v>14096.92</c:v>
                </c:pt>
                <c:pt idx="77">
                  <c:v>7660.52</c:v>
                </c:pt>
                <c:pt idx="78">
                  <c:v>8983.9599999999991</c:v>
                </c:pt>
                <c:pt idx="79">
                  <c:v>5336.65</c:v>
                </c:pt>
                <c:pt idx="80">
                  <c:v>4240.0600000000004</c:v>
                </c:pt>
                <c:pt idx="81">
                  <c:v>6531.49</c:v>
                </c:pt>
                <c:pt idx="82">
                  <c:v>8621.24</c:v>
                </c:pt>
                <c:pt idx="83">
                  <c:v>3304.05</c:v>
                </c:pt>
                <c:pt idx="84">
                  <c:v>8878.11</c:v>
                </c:pt>
                <c:pt idx="85">
                  <c:v>3423.25</c:v>
                </c:pt>
                <c:pt idx="86">
                  <c:v>11392.2</c:v>
                </c:pt>
                <c:pt idx="87">
                  <c:v>8357.82</c:v>
                </c:pt>
                <c:pt idx="88">
                  <c:v>14498.84</c:v>
                </c:pt>
                <c:pt idx="89">
                  <c:v>6347.98</c:v>
                </c:pt>
                <c:pt idx="90">
                  <c:v>10412.91</c:v>
                </c:pt>
                <c:pt idx="91">
                  <c:v>2015.73</c:v>
                </c:pt>
                <c:pt idx="92">
                  <c:v>10631.87</c:v>
                </c:pt>
                <c:pt idx="93">
                  <c:v>3377.51</c:v>
                </c:pt>
                <c:pt idx="94">
                  <c:v>7651.7</c:v>
                </c:pt>
                <c:pt idx="95">
                  <c:v>7338.95</c:v>
                </c:pt>
                <c:pt idx="96">
                  <c:v>6843</c:v>
                </c:pt>
                <c:pt idx="97">
                  <c:v>1214.8800000000001</c:v>
                </c:pt>
                <c:pt idx="98">
                  <c:v>1534.54</c:v>
                </c:pt>
                <c:pt idx="99">
                  <c:v>7830.94</c:v>
                </c:pt>
                <c:pt idx="100">
                  <c:v>14460.92</c:v>
                </c:pt>
                <c:pt idx="101">
                  <c:v>7992.42</c:v>
                </c:pt>
                <c:pt idx="102">
                  <c:v>12422.69</c:v>
                </c:pt>
                <c:pt idx="103">
                  <c:v>1919.81</c:v>
                </c:pt>
                <c:pt idx="104">
                  <c:v>12468.25</c:v>
                </c:pt>
                <c:pt idx="105">
                  <c:v>4077.24</c:v>
                </c:pt>
                <c:pt idx="106">
                  <c:v>8446.08</c:v>
                </c:pt>
                <c:pt idx="107">
                  <c:v>12533.25</c:v>
                </c:pt>
                <c:pt idx="108">
                  <c:v>14079.24</c:v>
                </c:pt>
                <c:pt idx="109">
                  <c:v>7598.93</c:v>
                </c:pt>
                <c:pt idx="110">
                  <c:v>9649.68</c:v>
                </c:pt>
                <c:pt idx="111">
                  <c:v>4150.2299999999996</c:v>
                </c:pt>
                <c:pt idx="112">
                  <c:v>4662.1499999999996</c:v>
                </c:pt>
                <c:pt idx="113">
                  <c:v>12165.47</c:v>
                </c:pt>
                <c:pt idx="114">
                  <c:v>7726.95</c:v>
                </c:pt>
                <c:pt idx="115">
                  <c:v>13912.1</c:v>
                </c:pt>
                <c:pt idx="116">
                  <c:v>7353.39</c:v>
                </c:pt>
                <c:pt idx="117">
                  <c:v>2854.2</c:v>
                </c:pt>
                <c:pt idx="118">
                  <c:v>3698.21</c:v>
                </c:pt>
                <c:pt idx="119">
                  <c:v>14004.81</c:v>
                </c:pt>
                <c:pt idx="120">
                  <c:v>1619.83</c:v>
                </c:pt>
                <c:pt idx="121">
                  <c:v>13435.49</c:v>
                </c:pt>
                <c:pt idx="122">
                  <c:v>4002.5</c:v>
                </c:pt>
                <c:pt idx="123">
                  <c:v>5405.06</c:v>
                </c:pt>
                <c:pt idx="124">
                  <c:v>6286.08</c:v>
                </c:pt>
                <c:pt idx="125">
                  <c:v>13261.77</c:v>
                </c:pt>
                <c:pt idx="126">
                  <c:v>6557.58</c:v>
                </c:pt>
                <c:pt idx="127">
                  <c:v>7950.19</c:v>
                </c:pt>
                <c:pt idx="128">
                  <c:v>2753.75</c:v>
                </c:pt>
                <c:pt idx="129">
                  <c:v>4329.83</c:v>
                </c:pt>
                <c:pt idx="130">
                  <c:v>1613.81</c:v>
                </c:pt>
                <c:pt idx="131">
                  <c:v>2563.67</c:v>
                </c:pt>
                <c:pt idx="132">
                  <c:v>8581.2900000000009</c:v>
                </c:pt>
                <c:pt idx="133">
                  <c:v>2385.0300000000002</c:v>
                </c:pt>
                <c:pt idx="134">
                  <c:v>10686.97</c:v>
                </c:pt>
                <c:pt idx="135">
                  <c:v>1089.83</c:v>
                </c:pt>
                <c:pt idx="136">
                  <c:v>2869.33</c:v>
                </c:pt>
                <c:pt idx="137">
                  <c:v>11455.77</c:v>
                </c:pt>
                <c:pt idx="138">
                  <c:v>10577.1</c:v>
                </c:pt>
                <c:pt idx="139">
                  <c:v>9966.01</c:v>
                </c:pt>
                <c:pt idx="140">
                  <c:v>11069.86</c:v>
                </c:pt>
                <c:pt idx="141">
                  <c:v>9537.99</c:v>
                </c:pt>
                <c:pt idx="142">
                  <c:v>5659.61</c:v>
                </c:pt>
                <c:pt idx="143">
                  <c:v>1494.03</c:v>
                </c:pt>
                <c:pt idx="144">
                  <c:v>5728.15</c:v>
                </c:pt>
                <c:pt idx="145">
                  <c:v>11977.42</c:v>
                </c:pt>
                <c:pt idx="146">
                  <c:v>13013.23</c:v>
                </c:pt>
                <c:pt idx="147">
                  <c:v>6226.81</c:v>
                </c:pt>
                <c:pt idx="148">
                  <c:v>12091.44</c:v>
                </c:pt>
                <c:pt idx="149">
                  <c:v>9389.92</c:v>
                </c:pt>
                <c:pt idx="150">
                  <c:v>1781.37</c:v>
                </c:pt>
                <c:pt idx="151">
                  <c:v>13892.81</c:v>
                </c:pt>
                <c:pt idx="152">
                  <c:v>13461.13</c:v>
                </c:pt>
                <c:pt idx="153">
                  <c:v>12204.71</c:v>
                </c:pt>
                <c:pt idx="154">
                  <c:v>7217.13</c:v>
                </c:pt>
                <c:pt idx="155">
                  <c:v>12897.25</c:v>
                </c:pt>
                <c:pt idx="156">
                  <c:v>14411.14</c:v>
                </c:pt>
                <c:pt idx="157">
                  <c:v>11037.67</c:v>
                </c:pt>
                <c:pt idx="158">
                  <c:v>6232.84</c:v>
                </c:pt>
                <c:pt idx="159">
                  <c:v>12378.42</c:v>
                </c:pt>
                <c:pt idx="160">
                  <c:v>2207.91</c:v>
                </c:pt>
                <c:pt idx="161">
                  <c:v>11990.31</c:v>
                </c:pt>
                <c:pt idx="162">
                  <c:v>2956.15</c:v>
                </c:pt>
                <c:pt idx="163">
                  <c:v>5113.2299999999996</c:v>
                </c:pt>
                <c:pt idx="164">
                  <c:v>11529.07</c:v>
                </c:pt>
                <c:pt idx="165">
                  <c:v>1111.68</c:v>
                </c:pt>
                <c:pt idx="166">
                  <c:v>13490.62</c:v>
                </c:pt>
                <c:pt idx="167">
                  <c:v>4168.13</c:v>
                </c:pt>
                <c:pt idx="168">
                  <c:v>7437.32</c:v>
                </c:pt>
                <c:pt idx="169">
                  <c:v>10749.53</c:v>
                </c:pt>
                <c:pt idx="170">
                  <c:v>1898.87</c:v>
                </c:pt>
                <c:pt idx="171">
                  <c:v>2126.58</c:v>
                </c:pt>
                <c:pt idx="172">
                  <c:v>5762.77</c:v>
                </c:pt>
                <c:pt idx="173">
                  <c:v>9308.2900000000009</c:v>
                </c:pt>
                <c:pt idx="174">
                  <c:v>13223.44</c:v>
                </c:pt>
                <c:pt idx="175">
                  <c:v>2727.02</c:v>
                </c:pt>
                <c:pt idx="176">
                  <c:v>14974.36</c:v>
                </c:pt>
                <c:pt idx="177">
                  <c:v>6797.79</c:v>
                </c:pt>
                <c:pt idx="178">
                  <c:v>13187.93</c:v>
                </c:pt>
                <c:pt idx="179">
                  <c:v>8388.83</c:v>
                </c:pt>
                <c:pt idx="180">
                  <c:v>13850.64</c:v>
                </c:pt>
                <c:pt idx="181">
                  <c:v>10519.91</c:v>
                </c:pt>
                <c:pt idx="182">
                  <c:v>2717.34</c:v>
                </c:pt>
                <c:pt idx="183">
                  <c:v>5375.34</c:v>
                </c:pt>
                <c:pt idx="184">
                  <c:v>3121.92</c:v>
                </c:pt>
                <c:pt idx="185">
                  <c:v>4623.5</c:v>
                </c:pt>
                <c:pt idx="186">
                  <c:v>14607.52</c:v>
                </c:pt>
                <c:pt idx="187">
                  <c:v>4468.0600000000004</c:v>
                </c:pt>
                <c:pt idx="188">
                  <c:v>5855.96</c:v>
                </c:pt>
                <c:pt idx="189">
                  <c:v>10575.29</c:v>
                </c:pt>
                <c:pt idx="190">
                  <c:v>2599.1999999999998</c:v>
                </c:pt>
                <c:pt idx="191">
                  <c:v>13701.21</c:v>
                </c:pt>
                <c:pt idx="192">
                  <c:v>5018.45</c:v>
                </c:pt>
                <c:pt idx="193">
                  <c:v>14827.57</c:v>
                </c:pt>
                <c:pt idx="194">
                  <c:v>9067.1299999999992</c:v>
                </c:pt>
                <c:pt idx="195">
                  <c:v>9943.2800000000007</c:v>
                </c:pt>
                <c:pt idx="196">
                  <c:v>4775.2299999999996</c:v>
                </c:pt>
                <c:pt idx="197">
                  <c:v>11351.32</c:v>
                </c:pt>
                <c:pt idx="198">
                  <c:v>3270.59</c:v>
                </c:pt>
                <c:pt idx="199">
                  <c:v>4001.13</c:v>
                </c:pt>
                <c:pt idx="200">
                  <c:v>12003.05</c:v>
                </c:pt>
                <c:pt idx="201">
                  <c:v>7215.44</c:v>
                </c:pt>
                <c:pt idx="202">
                  <c:v>8038.88</c:v>
                </c:pt>
                <c:pt idx="203">
                  <c:v>4702.6099999999997</c:v>
                </c:pt>
                <c:pt idx="204">
                  <c:v>10539.29</c:v>
                </c:pt>
                <c:pt idx="205">
                  <c:v>6261.46</c:v>
                </c:pt>
                <c:pt idx="206">
                  <c:v>12175.47</c:v>
                </c:pt>
                <c:pt idx="207">
                  <c:v>9085.7900000000009</c:v>
                </c:pt>
                <c:pt idx="208">
                  <c:v>10082.790000000001</c:v>
                </c:pt>
                <c:pt idx="209">
                  <c:v>3593.63</c:v>
                </c:pt>
                <c:pt idx="210">
                  <c:v>13289.72</c:v>
                </c:pt>
                <c:pt idx="211">
                  <c:v>10943.08</c:v>
                </c:pt>
                <c:pt idx="212">
                  <c:v>6181.71</c:v>
                </c:pt>
                <c:pt idx="213">
                  <c:v>10657.55</c:v>
                </c:pt>
                <c:pt idx="214">
                  <c:v>10779.22</c:v>
                </c:pt>
                <c:pt idx="215">
                  <c:v>3506.7</c:v>
                </c:pt>
                <c:pt idx="216">
                  <c:v>7971.86</c:v>
                </c:pt>
                <c:pt idx="217">
                  <c:v>3128.58</c:v>
                </c:pt>
                <c:pt idx="218">
                  <c:v>11046.1</c:v>
                </c:pt>
                <c:pt idx="219">
                  <c:v>2585.79</c:v>
                </c:pt>
                <c:pt idx="220">
                  <c:v>11336.46</c:v>
                </c:pt>
                <c:pt idx="221">
                  <c:v>3139.3</c:v>
                </c:pt>
                <c:pt idx="222">
                  <c:v>1897.54</c:v>
                </c:pt>
                <c:pt idx="223">
                  <c:v>4436.1899999999996</c:v>
                </c:pt>
                <c:pt idx="224">
                  <c:v>13746.48</c:v>
                </c:pt>
                <c:pt idx="225">
                  <c:v>9683.44</c:v>
                </c:pt>
                <c:pt idx="226">
                  <c:v>9087.69</c:v>
                </c:pt>
                <c:pt idx="227">
                  <c:v>2060.16</c:v>
                </c:pt>
                <c:pt idx="228">
                  <c:v>13769</c:v>
                </c:pt>
                <c:pt idx="229">
                  <c:v>7961.98</c:v>
                </c:pt>
                <c:pt idx="230">
                  <c:v>5551.56</c:v>
                </c:pt>
                <c:pt idx="231">
                  <c:v>6888.57</c:v>
                </c:pt>
                <c:pt idx="232">
                  <c:v>11715</c:v>
                </c:pt>
                <c:pt idx="233">
                  <c:v>10594.3</c:v>
                </c:pt>
                <c:pt idx="234">
                  <c:v>10099.1</c:v>
                </c:pt>
                <c:pt idx="235">
                  <c:v>3907.55</c:v>
                </c:pt>
                <c:pt idx="236">
                  <c:v>5338.2</c:v>
                </c:pt>
                <c:pt idx="237">
                  <c:v>7059.79</c:v>
                </c:pt>
                <c:pt idx="238">
                  <c:v>9596.1200000000008</c:v>
                </c:pt>
                <c:pt idx="239">
                  <c:v>14615.22</c:v>
                </c:pt>
                <c:pt idx="240">
                  <c:v>11651.64</c:v>
                </c:pt>
                <c:pt idx="241">
                  <c:v>12478.95</c:v>
                </c:pt>
                <c:pt idx="242">
                  <c:v>8421.9599999999991</c:v>
                </c:pt>
                <c:pt idx="243">
                  <c:v>4270.17</c:v>
                </c:pt>
                <c:pt idx="244">
                  <c:v>14238.83</c:v>
                </c:pt>
                <c:pt idx="245">
                  <c:v>14459.9</c:v>
                </c:pt>
                <c:pt idx="246">
                  <c:v>12803.67</c:v>
                </c:pt>
                <c:pt idx="247">
                  <c:v>1582.26</c:v>
                </c:pt>
                <c:pt idx="248">
                  <c:v>2081.09</c:v>
                </c:pt>
                <c:pt idx="249">
                  <c:v>14383.7</c:v>
                </c:pt>
              </c:numCache>
            </c:numRef>
          </c:xVal>
          <c:yVal>
            <c:numRef>
              <c:f>'Credit Risk'!$E$19:$E$268</c:f>
              <c:numCache>
                <c:formatCode>0.0%</c:formatCode>
                <c:ptCount val="250"/>
                <c:pt idx="0">
                  <c:v>2.5000000000000001E-2</c:v>
                </c:pt>
                <c:pt idx="1">
                  <c:v>0.03</c:v>
                </c:pt>
                <c:pt idx="2">
                  <c:v>5.0000000000000001E-3</c:v>
                </c:pt>
                <c:pt idx="3">
                  <c:v>1.4999999999999999E-2</c:v>
                </c:pt>
                <c:pt idx="4">
                  <c:v>5.0000000000000001E-3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0.01</c:v>
                </c:pt>
                <c:pt idx="10">
                  <c:v>1.4999999999999999E-2</c:v>
                </c:pt>
                <c:pt idx="11">
                  <c:v>5.0000000000000001E-3</c:v>
                </c:pt>
                <c:pt idx="12">
                  <c:v>0.03</c:v>
                </c:pt>
                <c:pt idx="13">
                  <c:v>0.03</c:v>
                </c:pt>
                <c:pt idx="14">
                  <c:v>0.02</c:v>
                </c:pt>
                <c:pt idx="15">
                  <c:v>0.05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0.05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2.5000000000000001E-2</c:v>
                </c:pt>
                <c:pt idx="28">
                  <c:v>5.0000000000000001E-3</c:v>
                </c:pt>
                <c:pt idx="29">
                  <c:v>0.02</c:v>
                </c:pt>
                <c:pt idx="30">
                  <c:v>0.02</c:v>
                </c:pt>
                <c:pt idx="31">
                  <c:v>5.0000000000000001E-3</c:v>
                </c:pt>
                <c:pt idx="32">
                  <c:v>0.01</c:v>
                </c:pt>
                <c:pt idx="33">
                  <c:v>5.0000000000000001E-3</c:v>
                </c:pt>
                <c:pt idx="34">
                  <c:v>1.4999999999999999E-2</c:v>
                </c:pt>
                <c:pt idx="35">
                  <c:v>0.02</c:v>
                </c:pt>
                <c:pt idx="36">
                  <c:v>0.02</c:v>
                </c:pt>
                <c:pt idx="37">
                  <c:v>0.03</c:v>
                </c:pt>
                <c:pt idx="38">
                  <c:v>5.0000000000000001E-3</c:v>
                </c:pt>
                <c:pt idx="39">
                  <c:v>0.05</c:v>
                </c:pt>
                <c:pt idx="40">
                  <c:v>0.02</c:v>
                </c:pt>
                <c:pt idx="41">
                  <c:v>0.02</c:v>
                </c:pt>
                <c:pt idx="42">
                  <c:v>0.05</c:v>
                </c:pt>
                <c:pt idx="43">
                  <c:v>2.5000000000000001E-2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0.05</c:v>
                </c:pt>
                <c:pt idx="47">
                  <c:v>2.5000000000000001E-2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0.05</c:v>
                </c:pt>
                <c:pt idx="51">
                  <c:v>0.05</c:v>
                </c:pt>
                <c:pt idx="52">
                  <c:v>0.02</c:v>
                </c:pt>
                <c:pt idx="53">
                  <c:v>2.5000000000000001E-2</c:v>
                </c:pt>
                <c:pt idx="54">
                  <c:v>0.02</c:v>
                </c:pt>
                <c:pt idx="55">
                  <c:v>5.0000000000000001E-3</c:v>
                </c:pt>
                <c:pt idx="56">
                  <c:v>2.5000000000000001E-2</c:v>
                </c:pt>
                <c:pt idx="57">
                  <c:v>0.05</c:v>
                </c:pt>
                <c:pt idx="58">
                  <c:v>5.0000000000000001E-3</c:v>
                </c:pt>
                <c:pt idx="59">
                  <c:v>0.02</c:v>
                </c:pt>
                <c:pt idx="60">
                  <c:v>0.05</c:v>
                </c:pt>
                <c:pt idx="61">
                  <c:v>0.05</c:v>
                </c:pt>
                <c:pt idx="62">
                  <c:v>1.4999999999999999E-2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0.01</c:v>
                </c:pt>
                <c:pt idx="67">
                  <c:v>5.0000000000000001E-3</c:v>
                </c:pt>
                <c:pt idx="68">
                  <c:v>0.02</c:v>
                </c:pt>
                <c:pt idx="69">
                  <c:v>0.01</c:v>
                </c:pt>
                <c:pt idx="70">
                  <c:v>5.0000000000000001E-3</c:v>
                </c:pt>
                <c:pt idx="71">
                  <c:v>0.05</c:v>
                </c:pt>
                <c:pt idx="72">
                  <c:v>2.5000000000000001E-2</c:v>
                </c:pt>
                <c:pt idx="73">
                  <c:v>2.5000000000000001E-2</c:v>
                </c:pt>
                <c:pt idx="74">
                  <c:v>0.03</c:v>
                </c:pt>
                <c:pt idx="75">
                  <c:v>0.02</c:v>
                </c:pt>
                <c:pt idx="76">
                  <c:v>2.5000000000000001E-2</c:v>
                </c:pt>
                <c:pt idx="77">
                  <c:v>0.02</c:v>
                </c:pt>
                <c:pt idx="78">
                  <c:v>0.02</c:v>
                </c:pt>
                <c:pt idx="79">
                  <c:v>2.5000000000000001E-2</c:v>
                </c:pt>
                <c:pt idx="80">
                  <c:v>0.01</c:v>
                </c:pt>
                <c:pt idx="81">
                  <c:v>0.03</c:v>
                </c:pt>
                <c:pt idx="82">
                  <c:v>2.5000000000000001E-2</c:v>
                </c:pt>
                <c:pt idx="83">
                  <c:v>0.02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2.5000000000000001E-2</c:v>
                </c:pt>
                <c:pt idx="88">
                  <c:v>1.4999999999999999E-2</c:v>
                </c:pt>
                <c:pt idx="89">
                  <c:v>0.02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0.01</c:v>
                </c:pt>
                <c:pt idx="93">
                  <c:v>0.05</c:v>
                </c:pt>
                <c:pt idx="94">
                  <c:v>0.05</c:v>
                </c:pt>
                <c:pt idx="95">
                  <c:v>0.02</c:v>
                </c:pt>
                <c:pt idx="96">
                  <c:v>0.05</c:v>
                </c:pt>
                <c:pt idx="97">
                  <c:v>1.4999999999999999E-2</c:v>
                </c:pt>
                <c:pt idx="98">
                  <c:v>0.05</c:v>
                </c:pt>
                <c:pt idx="99">
                  <c:v>0.03</c:v>
                </c:pt>
                <c:pt idx="100">
                  <c:v>0.03</c:v>
                </c:pt>
                <c:pt idx="101">
                  <c:v>1.4999999999999999E-2</c:v>
                </c:pt>
                <c:pt idx="102">
                  <c:v>0.01</c:v>
                </c:pt>
                <c:pt idx="103">
                  <c:v>1.4999999999999999E-2</c:v>
                </c:pt>
                <c:pt idx="104">
                  <c:v>0.03</c:v>
                </c:pt>
                <c:pt idx="105">
                  <c:v>5.0000000000000001E-3</c:v>
                </c:pt>
                <c:pt idx="106">
                  <c:v>1.4999999999999999E-2</c:v>
                </c:pt>
                <c:pt idx="107">
                  <c:v>0.05</c:v>
                </c:pt>
                <c:pt idx="108">
                  <c:v>5.0000000000000001E-3</c:v>
                </c:pt>
                <c:pt idx="109">
                  <c:v>0.03</c:v>
                </c:pt>
                <c:pt idx="110">
                  <c:v>1.4999999999999999E-2</c:v>
                </c:pt>
                <c:pt idx="111">
                  <c:v>0.05</c:v>
                </c:pt>
                <c:pt idx="112">
                  <c:v>2.5000000000000001E-2</c:v>
                </c:pt>
                <c:pt idx="113">
                  <c:v>0.02</c:v>
                </c:pt>
                <c:pt idx="114">
                  <c:v>0.01</c:v>
                </c:pt>
                <c:pt idx="115">
                  <c:v>0.02</c:v>
                </c:pt>
                <c:pt idx="116">
                  <c:v>2.5000000000000001E-2</c:v>
                </c:pt>
                <c:pt idx="117">
                  <c:v>1.4999999999999999E-2</c:v>
                </c:pt>
                <c:pt idx="118">
                  <c:v>2.5000000000000001E-2</c:v>
                </c:pt>
                <c:pt idx="119">
                  <c:v>1.4999999999999999E-2</c:v>
                </c:pt>
                <c:pt idx="120">
                  <c:v>0.05</c:v>
                </c:pt>
                <c:pt idx="121">
                  <c:v>0.03</c:v>
                </c:pt>
                <c:pt idx="122">
                  <c:v>0.01</c:v>
                </c:pt>
                <c:pt idx="123">
                  <c:v>0.03</c:v>
                </c:pt>
                <c:pt idx="124">
                  <c:v>0.02</c:v>
                </c:pt>
                <c:pt idx="125">
                  <c:v>2.5000000000000001E-2</c:v>
                </c:pt>
                <c:pt idx="126">
                  <c:v>0.03</c:v>
                </c:pt>
                <c:pt idx="127">
                  <c:v>0.01</c:v>
                </c:pt>
                <c:pt idx="128">
                  <c:v>0.05</c:v>
                </c:pt>
                <c:pt idx="129">
                  <c:v>2.5000000000000001E-2</c:v>
                </c:pt>
                <c:pt idx="130">
                  <c:v>0.01</c:v>
                </c:pt>
                <c:pt idx="131">
                  <c:v>0.03</c:v>
                </c:pt>
                <c:pt idx="132">
                  <c:v>0.02</c:v>
                </c:pt>
                <c:pt idx="133">
                  <c:v>2.5000000000000001E-2</c:v>
                </c:pt>
                <c:pt idx="134">
                  <c:v>1.4999999999999999E-2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1.4999999999999999E-2</c:v>
                </c:pt>
                <c:pt idx="139">
                  <c:v>5.0000000000000001E-3</c:v>
                </c:pt>
                <c:pt idx="140">
                  <c:v>0.05</c:v>
                </c:pt>
                <c:pt idx="141">
                  <c:v>1.4999999999999999E-2</c:v>
                </c:pt>
                <c:pt idx="142">
                  <c:v>0.05</c:v>
                </c:pt>
                <c:pt idx="143">
                  <c:v>5.0000000000000001E-3</c:v>
                </c:pt>
                <c:pt idx="144">
                  <c:v>2.5000000000000001E-2</c:v>
                </c:pt>
                <c:pt idx="145">
                  <c:v>0.02</c:v>
                </c:pt>
                <c:pt idx="146">
                  <c:v>0.01</c:v>
                </c:pt>
                <c:pt idx="147">
                  <c:v>0.02</c:v>
                </c:pt>
                <c:pt idx="148">
                  <c:v>0.02</c:v>
                </c:pt>
                <c:pt idx="149">
                  <c:v>0.01</c:v>
                </c:pt>
                <c:pt idx="150">
                  <c:v>0.03</c:v>
                </c:pt>
                <c:pt idx="151">
                  <c:v>2.5000000000000001E-2</c:v>
                </c:pt>
                <c:pt idx="152">
                  <c:v>0.02</c:v>
                </c:pt>
                <c:pt idx="153">
                  <c:v>0.01</c:v>
                </c:pt>
                <c:pt idx="154">
                  <c:v>0.02</c:v>
                </c:pt>
                <c:pt idx="155">
                  <c:v>0.05</c:v>
                </c:pt>
                <c:pt idx="156">
                  <c:v>0.05</c:v>
                </c:pt>
                <c:pt idx="157">
                  <c:v>2.5000000000000001E-2</c:v>
                </c:pt>
                <c:pt idx="158">
                  <c:v>5.0000000000000001E-3</c:v>
                </c:pt>
                <c:pt idx="159">
                  <c:v>0.02</c:v>
                </c:pt>
                <c:pt idx="160">
                  <c:v>0.03</c:v>
                </c:pt>
                <c:pt idx="161">
                  <c:v>0.01</c:v>
                </c:pt>
                <c:pt idx="162">
                  <c:v>2.5000000000000001E-2</c:v>
                </c:pt>
                <c:pt idx="163">
                  <c:v>5.0000000000000001E-3</c:v>
                </c:pt>
                <c:pt idx="164">
                  <c:v>0.03</c:v>
                </c:pt>
                <c:pt idx="165">
                  <c:v>0.05</c:v>
                </c:pt>
                <c:pt idx="166">
                  <c:v>5.0000000000000001E-3</c:v>
                </c:pt>
                <c:pt idx="167">
                  <c:v>2.5000000000000001E-2</c:v>
                </c:pt>
                <c:pt idx="168">
                  <c:v>0.03</c:v>
                </c:pt>
                <c:pt idx="169">
                  <c:v>2.5000000000000001E-2</c:v>
                </c:pt>
                <c:pt idx="170">
                  <c:v>1.4999999999999999E-2</c:v>
                </c:pt>
                <c:pt idx="171">
                  <c:v>0.01</c:v>
                </c:pt>
                <c:pt idx="172">
                  <c:v>0.05</c:v>
                </c:pt>
                <c:pt idx="173">
                  <c:v>0.02</c:v>
                </c:pt>
                <c:pt idx="174">
                  <c:v>0.02</c:v>
                </c:pt>
                <c:pt idx="175">
                  <c:v>0.01</c:v>
                </c:pt>
                <c:pt idx="176">
                  <c:v>1.4999999999999999E-2</c:v>
                </c:pt>
                <c:pt idx="177">
                  <c:v>0.05</c:v>
                </c:pt>
                <c:pt idx="178">
                  <c:v>0.01</c:v>
                </c:pt>
                <c:pt idx="179">
                  <c:v>0.02</c:v>
                </c:pt>
                <c:pt idx="180">
                  <c:v>0.03</c:v>
                </c:pt>
                <c:pt idx="181">
                  <c:v>5.0000000000000001E-3</c:v>
                </c:pt>
                <c:pt idx="182">
                  <c:v>5.0000000000000001E-3</c:v>
                </c:pt>
                <c:pt idx="183">
                  <c:v>1.4999999999999999E-2</c:v>
                </c:pt>
                <c:pt idx="184">
                  <c:v>0.03</c:v>
                </c:pt>
                <c:pt idx="185">
                  <c:v>5.0000000000000001E-3</c:v>
                </c:pt>
                <c:pt idx="186">
                  <c:v>0.01</c:v>
                </c:pt>
                <c:pt idx="187">
                  <c:v>0.02</c:v>
                </c:pt>
                <c:pt idx="188">
                  <c:v>0.03</c:v>
                </c:pt>
                <c:pt idx="189">
                  <c:v>1.4999999999999999E-2</c:v>
                </c:pt>
                <c:pt idx="190">
                  <c:v>0.01</c:v>
                </c:pt>
                <c:pt idx="191">
                  <c:v>2.5000000000000001E-2</c:v>
                </c:pt>
                <c:pt idx="192">
                  <c:v>1.4999999999999999E-2</c:v>
                </c:pt>
                <c:pt idx="193">
                  <c:v>0.03</c:v>
                </c:pt>
                <c:pt idx="194">
                  <c:v>2.5000000000000001E-2</c:v>
                </c:pt>
                <c:pt idx="195">
                  <c:v>0.03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1.4999999999999999E-2</c:v>
                </c:pt>
                <c:pt idx="200">
                  <c:v>5.0000000000000001E-3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0.05</c:v>
                </c:pt>
                <c:pt idx="204">
                  <c:v>1.4999999999999999E-2</c:v>
                </c:pt>
                <c:pt idx="205">
                  <c:v>2.5000000000000001E-2</c:v>
                </c:pt>
                <c:pt idx="206">
                  <c:v>0.02</c:v>
                </c:pt>
                <c:pt idx="207">
                  <c:v>5.0000000000000001E-3</c:v>
                </c:pt>
                <c:pt idx="208">
                  <c:v>1.4999999999999999E-2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0.05</c:v>
                </c:pt>
                <c:pt idx="213">
                  <c:v>0.03</c:v>
                </c:pt>
                <c:pt idx="214">
                  <c:v>0.01</c:v>
                </c:pt>
                <c:pt idx="215">
                  <c:v>0.01</c:v>
                </c:pt>
                <c:pt idx="216">
                  <c:v>0.03</c:v>
                </c:pt>
                <c:pt idx="217">
                  <c:v>0.03</c:v>
                </c:pt>
                <c:pt idx="218">
                  <c:v>1.4999999999999999E-2</c:v>
                </c:pt>
                <c:pt idx="219">
                  <c:v>5.0000000000000001E-3</c:v>
                </c:pt>
                <c:pt idx="220">
                  <c:v>1.4999999999999999E-2</c:v>
                </c:pt>
                <c:pt idx="221">
                  <c:v>2.5000000000000001E-2</c:v>
                </c:pt>
                <c:pt idx="222">
                  <c:v>5.0000000000000001E-3</c:v>
                </c:pt>
                <c:pt idx="223">
                  <c:v>1.4999999999999999E-2</c:v>
                </c:pt>
                <c:pt idx="224">
                  <c:v>0.02</c:v>
                </c:pt>
                <c:pt idx="225">
                  <c:v>5.0000000000000001E-3</c:v>
                </c:pt>
                <c:pt idx="226">
                  <c:v>0.05</c:v>
                </c:pt>
                <c:pt idx="227">
                  <c:v>0.05</c:v>
                </c:pt>
                <c:pt idx="228">
                  <c:v>5.0000000000000001E-3</c:v>
                </c:pt>
                <c:pt idx="229">
                  <c:v>0.05</c:v>
                </c:pt>
                <c:pt idx="230">
                  <c:v>2.5000000000000001E-2</c:v>
                </c:pt>
                <c:pt idx="231">
                  <c:v>1.4999999999999999E-2</c:v>
                </c:pt>
                <c:pt idx="232">
                  <c:v>0.02</c:v>
                </c:pt>
                <c:pt idx="233">
                  <c:v>2.5000000000000001E-2</c:v>
                </c:pt>
                <c:pt idx="234">
                  <c:v>0.03</c:v>
                </c:pt>
                <c:pt idx="235">
                  <c:v>1.4999999999999999E-2</c:v>
                </c:pt>
                <c:pt idx="236">
                  <c:v>0.01</c:v>
                </c:pt>
                <c:pt idx="237">
                  <c:v>1.4999999999999999E-2</c:v>
                </c:pt>
                <c:pt idx="238">
                  <c:v>5.0000000000000001E-3</c:v>
                </c:pt>
                <c:pt idx="239">
                  <c:v>0.02</c:v>
                </c:pt>
                <c:pt idx="240">
                  <c:v>0.01</c:v>
                </c:pt>
                <c:pt idx="241">
                  <c:v>1.4999999999999999E-2</c:v>
                </c:pt>
                <c:pt idx="242">
                  <c:v>5.0000000000000001E-3</c:v>
                </c:pt>
                <c:pt idx="243">
                  <c:v>2.5000000000000001E-2</c:v>
                </c:pt>
                <c:pt idx="244">
                  <c:v>0.05</c:v>
                </c:pt>
                <c:pt idx="245">
                  <c:v>2.5000000000000001E-2</c:v>
                </c:pt>
                <c:pt idx="246">
                  <c:v>0.02</c:v>
                </c:pt>
                <c:pt idx="247">
                  <c:v>0.05</c:v>
                </c:pt>
                <c:pt idx="248">
                  <c:v>0.01</c:v>
                </c:pt>
                <c:pt idx="249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E-4AF8-A337-84DDEFF3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28992"/>
        <c:axId val="1"/>
      </c:scatterChart>
      <c:valAx>
        <c:axId val="662628992"/>
        <c:scaling>
          <c:orientation val="minMax"/>
          <c:max val="1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Size of loan</a:t>
                </a:r>
              </a:p>
            </c:rich>
          </c:tx>
          <c:layout>
            <c:manualLayout>
              <c:xMode val="edge"/>
              <c:yMode val="edge"/>
              <c:x val="0.43953547966267537"/>
              <c:y val="0.8387094794968811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 (default) long-term</a:t>
                </a:r>
              </a:p>
            </c:rich>
          </c:tx>
          <c:layout>
            <c:manualLayout>
              <c:xMode val="edge"/>
              <c:yMode val="edge"/>
              <c:x val="1.1627917812048642E-2"/>
              <c:y val="0.1032259603913147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6289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Distribution of Losses under the three scenarios</a:t>
            </a:r>
          </a:p>
        </c:rich>
      </c:tx>
      <c:layout>
        <c:manualLayout>
          <c:xMode val="edge"/>
          <c:yMode val="edge"/>
          <c:x val="0.25680956054479676"/>
          <c:y val="3.13901958901478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09184258957855E-2"/>
          <c:y val="0.15919282511210761"/>
          <c:w val="0.88456661975951956"/>
          <c:h val="0.69506726457399104"/>
        </c:manualLayout>
      </c:layout>
      <c:scatterChart>
        <c:scatterStyle val="lineMarker"/>
        <c:varyColors val="0"/>
        <c:ser>
          <c:idx val="0"/>
          <c:order val="0"/>
          <c:tx>
            <c:v>Default1</c:v>
          </c:tx>
          <c:spPr>
            <a:ln w="28575">
              <a:noFill/>
            </a:ln>
          </c:spPr>
          <c:marker>
            <c:symbol val="none"/>
          </c:marker>
          <c:yVal>
            <c:numRef>
              <c:f>Results!$A$1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C-4B77-B6B3-ED65345B4750}"/>
            </c:ext>
          </c:extLst>
        </c:ser>
        <c:ser>
          <c:idx val="1"/>
          <c:order val="1"/>
          <c:tx>
            <c:v>Default2</c:v>
          </c:tx>
          <c:spPr>
            <a:ln w="28575">
              <a:noFill/>
            </a:ln>
          </c:spPr>
          <c:marker>
            <c:symbol val="none"/>
          </c:marker>
          <c:yVal>
            <c:numRef>
              <c:f>Results!$B$1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C-4B77-B6B3-ED65345B4750}"/>
            </c:ext>
          </c:extLst>
        </c:ser>
        <c:ser>
          <c:idx val="2"/>
          <c:order val="2"/>
          <c:tx>
            <c:strRef>
              <c:f>Results!$D$599</c:f>
              <c:strCache>
                <c:ptCount val="1"/>
                <c:pt idx="0">
                  <c:v>Distribution 1</c:v>
                </c:pt>
              </c:strCache>
            </c:strRef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Results!$C$600:$C$624</c:f>
              <c:numCache>
                <c:formatCode>General</c:formatCode>
                <c:ptCount val="25"/>
                <c:pt idx="1">
                  <c:v>0</c:v>
                </c:pt>
                <c:pt idx="2">
                  <c:v>4.385654474431818</c:v>
                </c:pt>
                <c:pt idx="3">
                  <c:v>13.156963423295455</c:v>
                </c:pt>
                <c:pt idx="4">
                  <c:v>21.928272372159093</c:v>
                </c:pt>
                <c:pt idx="5">
                  <c:v>30.699581321022727</c:v>
                </c:pt>
                <c:pt idx="6">
                  <c:v>39.470890269886368</c:v>
                </c:pt>
                <c:pt idx="7">
                  <c:v>48.242199218750002</c:v>
                </c:pt>
                <c:pt idx="8">
                  <c:v>57.013508167613637</c:v>
                </c:pt>
                <c:pt idx="9">
                  <c:v>65.784817116477271</c:v>
                </c:pt>
                <c:pt idx="10">
                  <c:v>74.276602982954543</c:v>
                </c:pt>
                <c:pt idx="11">
                  <c:v>78.382734374999998</c:v>
                </c:pt>
                <c:pt idx="12">
                  <c:v>78.382734374999998</c:v>
                </c:pt>
                <c:pt idx="13">
                  <c:v>78.382734374999998</c:v>
                </c:pt>
                <c:pt idx="14">
                  <c:v>78.382734374999998</c:v>
                </c:pt>
                <c:pt idx="15">
                  <c:v>78.382734374999998</c:v>
                </c:pt>
                <c:pt idx="16">
                  <c:v>78.382734374999998</c:v>
                </c:pt>
                <c:pt idx="17">
                  <c:v>78.382734374999998</c:v>
                </c:pt>
                <c:pt idx="18">
                  <c:v>78.382734374999998</c:v>
                </c:pt>
                <c:pt idx="19">
                  <c:v>78.382734374999998</c:v>
                </c:pt>
                <c:pt idx="20">
                  <c:v>78.382734374999998</c:v>
                </c:pt>
                <c:pt idx="21">
                  <c:v>78.382734374999998</c:v>
                </c:pt>
                <c:pt idx="22">
                  <c:v>78.382734374999998</c:v>
                </c:pt>
                <c:pt idx="23">
                  <c:v>78.382734374999998</c:v>
                </c:pt>
                <c:pt idx="24">
                  <c:v>78.382734374999998</c:v>
                </c:pt>
              </c:numCache>
            </c:numRef>
          </c:xVal>
          <c:yVal>
            <c:numRef>
              <c:f>Results!$D$600:$D$624</c:f>
              <c:numCache>
                <c:formatCode>General</c:formatCode>
                <c:ptCount val="25"/>
                <c:pt idx="1">
                  <c:v>0</c:v>
                </c:pt>
                <c:pt idx="2">
                  <c:v>3.9269446151371601</c:v>
                </c:pt>
                <c:pt idx="3">
                  <c:v>4.4952731296208297</c:v>
                </c:pt>
                <c:pt idx="4">
                  <c:v>1.9001344911954001</c:v>
                </c:pt>
                <c:pt idx="5">
                  <c:v>0.70869881022963566</c:v>
                </c:pt>
                <c:pt idx="6">
                  <c:v>0.25791615315925548</c:v>
                </c:pt>
                <c:pt idx="7">
                  <c:v>6.9614536914666306E-2</c:v>
                </c:pt>
                <c:pt idx="8">
                  <c:v>2.6248104082579101E-2</c:v>
                </c:pt>
                <c:pt idx="9">
                  <c:v>1.0270997249704865E-2</c:v>
                </c:pt>
                <c:pt idx="10">
                  <c:v>6.0945504748105214E-3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8C-4B77-B6B3-ED65345B4750}"/>
            </c:ext>
          </c:extLst>
        </c:ser>
        <c:ser>
          <c:idx val="3"/>
          <c:order val="3"/>
          <c:tx>
            <c:v>meanLabel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8.3733698898777269E-4"/>
                  <c:y val="-0.64096394901309983"/>
                </c:manualLayout>
              </c:layout>
              <c:tx>
                <c:rich>
                  <a:bodyPr/>
                  <a:lstStyle/>
                  <a:p>
                    <a:pPr algn="l">
                      <a:defRPr sz="800" b="1" i="0" u="none" strike="noStrike" baseline="0">
                        <a:solidFill>
                          <a:srgbClr val="8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Scenario 1</a:t>
                    </a:r>
                  </a:p>
                </c:rich>
              </c:tx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8C-4B77-B6B3-ED65345B475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Results!$E$2</c:f>
              <c:numCache>
                <c:formatCode>General</c:formatCode>
                <c:ptCount val="1"/>
                <c:pt idx="0">
                  <c:v>13.603329101562499</c:v>
                </c:pt>
              </c:numCache>
            </c:numRef>
          </c:xVal>
          <c:yVal>
            <c:numRef>
              <c:f>Results!$F$2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8C-4B77-B6B3-ED65345B4750}"/>
            </c:ext>
          </c:extLst>
        </c:ser>
        <c:ser>
          <c:idx val="4"/>
          <c:order val="4"/>
          <c:tx>
            <c:strRef>
              <c:f>Results!$H$599</c:f>
              <c:strCache>
                <c:ptCount val="1"/>
                <c:pt idx="0">
                  <c:v>Distribution 2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Results!$G$600:$G$624</c:f>
              <c:numCache>
                <c:formatCode>General</c:formatCode>
                <c:ptCount val="25"/>
                <c:pt idx="1">
                  <c:v>0</c:v>
                </c:pt>
                <c:pt idx="2">
                  <c:v>4.385654474431818</c:v>
                </c:pt>
                <c:pt idx="3">
                  <c:v>13.156963423295455</c:v>
                </c:pt>
                <c:pt idx="4">
                  <c:v>21.928272372159093</c:v>
                </c:pt>
                <c:pt idx="5">
                  <c:v>30.699581321022727</c:v>
                </c:pt>
                <c:pt idx="6">
                  <c:v>39.470890269886368</c:v>
                </c:pt>
                <c:pt idx="7">
                  <c:v>48.242199218750002</c:v>
                </c:pt>
                <c:pt idx="8">
                  <c:v>57.013508167613637</c:v>
                </c:pt>
                <c:pt idx="9">
                  <c:v>65.784817116477271</c:v>
                </c:pt>
                <c:pt idx="10">
                  <c:v>74.556126065340905</c:v>
                </c:pt>
                <c:pt idx="11">
                  <c:v>83.327435014204553</c:v>
                </c:pt>
                <c:pt idx="12">
                  <c:v>90.268646306818184</c:v>
                </c:pt>
                <c:pt idx="13">
                  <c:v>92.824203124999997</c:v>
                </c:pt>
                <c:pt idx="14">
                  <c:v>92.824203124999997</c:v>
                </c:pt>
                <c:pt idx="15">
                  <c:v>92.824203124999997</c:v>
                </c:pt>
                <c:pt idx="16">
                  <c:v>92.824203124999997</c:v>
                </c:pt>
                <c:pt idx="17">
                  <c:v>92.824203124999997</c:v>
                </c:pt>
                <c:pt idx="18">
                  <c:v>92.824203124999997</c:v>
                </c:pt>
                <c:pt idx="19">
                  <c:v>92.824203124999997</c:v>
                </c:pt>
                <c:pt idx="20">
                  <c:v>92.824203124999997</c:v>
                </c:pt>
                <c:pt idx="21">
                  <c:v>92.824203124999997</c:v>
                </c:pt>
                <c:pt idx="22">
                  <c:v>92.824203124999997</c:v>
                </c:pt>
                <c:pt idx="23">
                  <c:v>92.824203124999997</c:v>
                </c:pt>
                <c:pt idx="24">
                  <c:v>92.824203124999997</c:v>
                </c:pt>
              </c:numCache>
            </c:numRef>
          </c:xVal>
          <c:yVal>
            <c:numRef>
              <c:f>Results!$H$600:$H$624</c:f>
              <c:numCache>
                <c:formatCode>General</c:formatCode>
                <c:ptCount val="25"/>
                <c:pt idx="1">
                  <c:v>0</c:v>
                </c:pt>
                <c:pt idx="2">
                  <c:v>3.9965591520518267</c:v>
                </c:pt>
                <c:pt idx="3">
                  <c:v>4.3594677215413986</c:v>
                </c:pt>
                <c:pt idx="4">
                  <c:v>1.9412184801942196</c:v>
                </c:pt>
                <c:pt idx="5">
                  <c:v>0.7269583608957777</c:v>
                </c:pt>
                <c:pt idx="6">
                  <c:v>0.23965660249311355</c:v>
                </c:pt>
                <c:pt idx="7">
                  <c:v>9.586264099724541E-2</c:v>
                </c:pt>
                <c:pt idx="8">
                  <c:v>2.6248104082579101E-2</c:v>
                </c:pt>
                <c:pt idx="9">
                  <c:v>9.1297753330709924E-3</c:v>
                </c:pt>
                <c:pt idx="10">
                  <c:v>3.4236657499016215E-3</c:v>
                </c:pt>
                <c:pt idx="11">
                  <c:v>1.141221916633874E-3</c:v>
                </c:pt>
                <c:pt idx="12">
                  <c:v>1.9584792517216994E-3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8C-4B77-B6B3-ED65345B4750}"/>
            </c:ext>
          </c:extLst>
        </c:ser>
        <c:ser>
          <c:idx val="5"/>
          <c:order val="5"/>
          <c:tx>
            <c:v>meanLabel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2.2411498543410253E-2"/>
                  <c:y val="-0.51540341089650799"/>
                </c:manualLayout>
              </c:layout>
              <c:tx>
                <c:rich>
                  <a:bodyPr/>
                  <a:lstStyle/>
                  <a:p>
                    <a:pPr algn="l">
                      <a:defRPr sz="800" b="1" i="0" u="none" strike="noStrike" baseline="0">
                        <a:solidFill>
                          <a:srgbClr val="008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Scenario 2</a:t>
                    </a:r>
                  </a:p>
                </c:rich>
              </c:tx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8C-4B77-B6B3-ED65345B475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Results!$G$2</c:f>
              <c:numCache>
                <c:formatCode>General</c:formatCode>
                <c:ptCount val="1"/>
                <c:pt idx="0">
                  <c:v>13.616548828125</c:v>
                </c:pt>
              </c:numCache>
            </c:numRef>
          </c:xVal>
          <c:yVal>
            <c:numRef>
              <c:f>Results!$H$2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8C-4B77-B6B3-ED65345B4750}"/>
            </c:ext>
          </c:extLst>
        </c:ser>
        <c:ser>
          <c:idx val="6"/>
          <c:order val="6"/>
          <c:tx>
            <c:strRef>
              <c:f>Results!$L$599</c:f>
              <c:strCache>
                <c:ptCount val="1"/>
                <c:pt idx="0">
                  <c:v>Distribution 3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Results!$K$600:$K$624</c:f>
              <c:numCache>
                <c:formatCode>General</c:formatCode>
                <c:ptCount val="25"/>
                <c:pt idx="1">
                  <c:v>0</c:v>
                </c:pt>
                <c:pt idx="2">
                  <c:v>4.385654474431818</c:v>
                </c:pt>
                <c:pt idx="3">
                  <c:v>13.156963423295455</c:v>
                </c:pt>
                <c:pt idx="4">
                  <c:v>21.928272372159093</c:v>
                </c:pt>
                <c:pt idx="5">
                  <c:v>30.699581321022727</c:v>
                </c:pt>
                <c:pt idx="6">
                  <c:v>39.470890269886368</c:v>
                </c:pt>
                <c:pt idx="7">
                  <c:v>48.242199218750002</c:v>
                </c:pt>
                <c:pt idx="8">
                  <c:v>57.013508167613637</c:v>
                </c:pt>
                <c:pt idx="9">
                  <c:v>65.784817116477271</c:v>
                </c:pt>
                <c:pt idx="10">
                  <c:v>74.556126065340905</c:v>
                </c:pt>
                <c:pt idx="11">
                  <c:v>83.327435014204553</c:v>
                </c:pt>
                <c:pt idx="12">
                  <c:v>92.098743963068188</c:v>
                </c:pt>
                <c:pt idx="13">
                  <c:v>100.87005291193182</c:v>
                </c:pt>
                <c:pt idx="14">
                  <c:v>109.64136186079546</c:v>
                </c:pt>
                <c:pt idx="15">
                  <c:v>118.41267080965909</c:v>
                </c:pt>
                <c:pt idx="16">
                  <c:v>127.18397975852274</c:v>
                </c:pt>
                <c:pt idx="17">
                  <c:v>135.95528870738639</c:v>
                </c:pt>
                <c:pt idx="18">
                  <c:v>144.72659765625002</c:v>
                </c:pt>
                <c:pt idx="19">
                  <c:v>153.49790660511366</c:v>
                </c:pt>
                <c:pt idx="20">
                  <c:v>162.26921555397726</c:v>
                </c:pt>
                <c:pt idx="21">
                  <c:v>171.04052450284092</c:v>
                </c:pt>
                <c:pt idx="22">
                  <c:v>179.81183345170456</c:v>
                </c:pt>
                <c:pt idx="23">
                  <c:v>188.58314240056819</c:v>
                </c:pt>
                <c:pt idx="24">
                  <c:v>192.96879687500001</c:v>
                </c:pt>
              </c:numCache>
            </c:numRef>
          </c:xVal>
          <c:yVal>
            <c:numRef>
              <c:f>Results!$L$600:$L$624</c:f>
              <c:numCache>
                <c:formatCode>General</c:formatCode>
                <c:ptCount val="25"/>
                <c:pt idx="1">
                  <c:v>0</c:v>
                </c:pt>
                <c:pt idx="2">
                  <c:v>4.8125328224450463</c:v>
                </c:pt>
                <c:pt idx="3">
                  <c:v>3.0230968571631318</c:v>
                </c:pt>
                <c:pt idx="4">
                  <c:v>1.4310922834588782</c:v>
                </c:pt>
                <c:pt idx="5">
                  <c:v>0.79657289781044394</c:v>
                </c:pt>
                <c:pt idx="6">
                  <c:v>0.47931320498622709</c:v>
                </c:pt>
                <c:pt idx="7">
                  <c:v>0.3149772489909492</c:v>
                </c:pt>
                <c:pt idx="8">
                  <c:v>0.19857261349429406</c:v>
                </c:pt>
                <c:pt idx="9">
                  <c:v>0.10270997249704866</c:v>
                </c:pt>
                <c:pt idx="10">
                  <c:v>7.4179424581201803E-2</c:v>
                </c:pt>
                <c:pt idx="11">
                  <c:v>5.8202317748327563E-2</c:v>
                </c:pt>
                <c:pt idx="12">
                  <c:v>3.9942767082185589E-2</c:v>
                </c:pt>
                <c:pt idx="13">
                  <c:v>1.9400772582775856E-2</c:v>
                </c:pt>
                <c:pt idx="14">
                  <c:v>1.0270997249704865E-2</c:v>
                </c:pt>
                <c:pt idx="15">
                  <c:v>1.1412219166338739E-2</c:v>
                </c:pt>
                <c:pt idx="16">
                  <c:v>4.5648876665354962E-3</c:v>
                </c:pt>
                <c:pt idx="17">
                  <c:v>6.847331499803243E-3</c:v>
                </c:pt>
                <c:pt idx="18">
                  <c:v>6.847331499803243E-3</c:v>
                </c:pt>
                <c:pt idx="19">
                  <c:v>4.5648876665354962E-3</c:v>
                </c:pt>
                <c:pt idx="20">
                  <c:v>0</c:v>
                </c:pt>
                <c:pt idx="21">
                  <c:v>2.2824438332677481E-3</c:v>
                </c:pt>
                <c:pt idx="22">
                  <c:v>1.141221916633874E-3</c:v>
                </c:pt>
                <c:pt idx="23">
                  <c:v>2.2824438332677481E-3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8C-4B77-B6B3-ED65345B4750}"/>
            </c:ext>
          </c:extLst>
        </c:ser>
        <c:ser>
          <c:idx val="7"/>
          <c:order val="7"/>
          <c:tx>
            <c:v>meanLabel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18484794480795189"/>
                  <c:y val="-0.10508950955121643"/>
                </c:manualLayout>
              </c:layout>
              <c:tx>
                <c:rich>
                  <a:bodyPr/>
                  <a:lstStyle/>
                  <a:p>
                    <a:pPr algn="l"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Scenario 3</a:t>
                    </a:r>
                  </a:p>
                </c:rich>
              </c:tx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8C-4B77-B6B3-ED65345B475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Results!$I$2</c:f>
              <c:numCache>
                <c:formatCode>General</c:formatCode>
                <c:ptCount val="1"/>
                <c:pt idx="0">
                  <c:v>16.565826171874999</c:v>
                </c:pt>
              </c:numCache>
            </c:numRef>
          </c:xVal>
          <c:yVal>
            <c:numRef>
              <c:f>Results!$J$2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8C-4B77-B6B3-ED65345B4750}"/>
            </c:ext>
          </c:extLst>
        </c:ser>
        <c:ser>
          <c:idx val="8"/>
          <c:order val="8"/>
          <c:tx>
            <c:v>xDelimiter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plus"/>
            <c:errValType val="fixedVal"/>
            <c:noEndCap val="0"/>
            <c:val val="5"/>
            <c:spPr>
              <a:ln w="25400">
                <a:solidFill>
                  <a:srgbClr val="C0C0C0"/>
                </a:solidFill>
                <a:prstDash val="solid"/>
              </a:ln>
            </c:spPr>
          </c:errBars>
          <c:xVal>
            <c:numRef>
              <c:f>Results!$A$3:$A$5</c:f>
              <c:numCache>
                <c:formatCode>General</c:formatCode>
                <c:ptCount val="3"/>
                <c:pt idx="0">
                  <c:v>2.2060163574218752</c:v>
                </c:pt>
                <c:pt idx="1">
                  <c:v>31.3762890625</c:v>
                </c:pt>
              </c:numCache>
            </c:numRef>
          </c:xVal>
          <c:yVal>
            <c:numRef>
              <c:f>Results!$B$3:$B$5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B8C-4B77-B6B3-ED65345B4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27680"/>
        <c:axId val="1"/>
      </c:scatterChart>
      <c:valAx>
        <c:axId val="662627680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Values in Thousands</a:t>
                </a:r>
              </a:p>
            </c:rich>
          </c:tx>
          <c:layout>
            <c:manualLayout>
              <c:xMode val="edge"/>
              <c:yMode val="edge"/>
              <c:x val="0.4383922111087466"/>
              <c:y val="0.914798108315728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40"/>
      </c:valAx>
      <c:valAx>
        <c:axId val="1"/>
        <c:scaling>
          <c:orientation val="minMax"/>
          <c:max val="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Values in 10^ -5</a:t>
                </a:r>
              </a:p>
            </c:rich>
          </c:tx>
          <c:layout>
            <c:manualLayout>
              <c:xMode val="edge"/>
              <c:yMode val="edge"/>
              <c:x val="2.075228772079166E-2"/>
              <c:y val="0.39013443441521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627680"/>
        <c:crossesAt val="0"/>
        <c:crossBetween val="midCat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6</xdr:row>
      <xdr:rowOff>101600</xdr:rowOff>
    </xdr:from>
    <xdr:to>
      <xdr:col>9</xdr:col>
      <xdr:colOff>647700</xdr:colOff>
      <xdr:row>15</xdr:row>
      <xdr:rowOff>88900</xdr:rowOff>
    </xdr:to>
    <xdr:graphicFrame macro="">
      <xdr:nvGraphicFramePr>
        <xdr:cNvPr id="2406" name="Chart 1111">
          <a:extLst>
            <a:ext uri="{FF2B5EF4-FFF2-40B4-BE49-F238E27FC236}">
              <a16:creationId xmlns:a16="http://schemas.microsoft.com/office/drawing/2014/main" id="{1CC7322D-9C16-464C-9B74-D7CE5B4B0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1574800</xdr:colOff>
      <xdr:row>2</xdr:row>
      <xdr:rowOff>6350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3E108B-84C5-43D3-8A66-70BDA62CEB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22550" cy="1365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152400</xdr:colOff>
      <xdr:row>26</xdr:row>
      <xdr:rowOff>38100</xdr:rowOff>
    </xdr:to>
    <xdr:graphicFrame macro="">
      <xdr:nvGraphicFramePr>
        <xdr:cNvPr id="11272" name="Chart 1">
          <a:extLst>
            <a:ext uri="{FF2B5EF4-FFF2-40B4-BE49-F238E27FC236}">
              <a16:creationId xmlns:a16="http://schemas.microsoft.com/office/drawing/2014/main" id="{06FCF02D-65D2-42EE-AE4C-2403BBCC0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270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5" style="1" customWidth="1"/>
    <col min="3" max="3" width="27.81640625" style="1" customWidth="1"/>
    <col min="4" max="4" width="14.1796875" style="1" customWidth="1"/>
    <col min="5" max="5" width="21.81640625" style="1" bestFit="1" customWidth="1"/>
    <col min="6" max="6" width="18.453125" style="1" bestFit="1" customWidth="1"/>
    <col min="7" max="7" width="16.26953125" style="1" bestFit="1" customWidth="1"/>
    <col min="8" max="8" width="8.54296875" style="1" bestFit="1" customWidth="1"/>
    <col min="9" max="9" width="10.7265625" style="1" bestFit="1" customWidth="1"/>
    <col min="10" max="10" width="11.81640625" style="1" bestFit="1" customWidth="1"/>
    <col min="11" max="11" width="10.1796875" style="1" bestFit="1" customWidth="1"/>
    <col min="12" max="12" width="10.453125" style="1" customWidth="1"/>
    <col min="13" max="13" width="10.81640625" style="1" customWidth="1"/>
    <col min="14" max="14" width="10.1796875" style="1" customWidth="1"/>
    <col min="15" max="16384" width="9.1796875" style="1"/>
  </cols>
  <sheetData>
    <row r="1" spans="1:11" ht="90" customHeight="1" x14ac:dyDescent="0.25">
      <c r="A1" s="57"/>
    </row>
    <row r="2" spans="1:11" ht="17.25" customHeight="1" x14ac:dyDescent="0.4">
      <c r="D2" s="4" t="s">
        <v>17</v>
      </c>
    </row>
    <row r="3" spans="1:11" ht="17.25" customHeight="1" thickBot="1" x14ac:dyDescent="0.4">
      <c r="E3" s="3"/>
    </row>
    <row r="4" spans="1:11" ht="12.75" customHeight="1" x14ac:dyDescent="0.25">
      <c r="B4" s="58" t="s">
        <v>35</v>
      </c>
      <c r="C4" s="59"/>
      <c r="D4" s="59"/>
      <c r="E4" s="59"/>
      <c r="F4" s="59"/>
      <c r="G4" s="59"/>
      <c r="H4" s="59"/>
      <c r="I4" s="60"/>
    </row>
    <row r="5" spans="1:11" ht="18" customHeight="1" x14ac:dyDescent="0.25">
      <c r="B5" s="61"/>
      <c r="C5" s="62"/>
      <c r="D5" s="62"/>
      <c r="E5" s="62"/>
      <c r="F5" s="62"/>
      <c r="G5" s="62"/>
      <c r="H5" s="62"/>
      <c r="I5" s="63"/>
    </row>
    <row r="6" spans="1:11" ht="13" thickBot="1" x14ac:dyDescent="0.3">
      <c r="A6" s="2"/>
      <c r="B6" s="64"/>
      <c r="C6" s="65"/>
      <c r="D6" s="65"/>
      <c r="E6" s="65"/>
      <c r="F6" s="65"/>
      <c r="G6" s="65"/>
      <c r="H6" s="65"/>
      <c r="I6" s="66"/>
    </row>
    <row r="7" spans="1:11" s="5" customFormat="1" ht="13" thickBot="1" x14ac:dyDescent="0.3"/>
    <row r="8" spans="1:11" s="7" customFormat="1" ht="13" x14ac:dyDescent="0.3">
      <c r="A8" s="5"/>
      <c r="B8" s="20" t="s">
        <v>16</v>
      </c>
      <c r="C8" s="24" t="e">
        <f ca="1">_xll.RiskIndepC("Background")+ _xll.RiskExpon(1, _xll.RiskTruncate(, 20))</f>
        <v>#NAME?</v>
      </c>
      <c r="D8" s="27" t="s">
        <v>3</v>
      </c>
      <c r="E8" s="28" t="s">
        <v>5</v>
      </c>
      <c r="F8" s="6"/>
      <c r="G8" s="6"/>
      <c r="H8" s="6"/>
      <c r="I8" s="6"/>
    </row>
    <row r="9" spans="1:11" x14ac:dyDescent="0.25">
      <c r="B9" s="21"/>
      <c r="C9" s="25"/>
      <c r="D9" s="29">
        <v>1</v>
      </c>
      <c r="E9" s="30">
        <v>5.0000000000000001E-3</v>
      </c>
    </row>
    <row r="10" spans="1:11" ht="13" x14ac:dyDescent="0.3">
      <c r="B10" s="70" t="s">
        <v>6</v>
      </c>
      <c r="C10" s="71"/>
      <c r="D10" s="29">
        <v>2</v>
      </c>
      <c r="E10" s="30">
        <v>0.01</v>
      </c>
    </row>
    <row r="11" spans="1:11" ht="13" x14ac:dyDescent="0.3">
      <c r="B11" s="22" t="s">
        <v>7</v>
      </c>
      <c r="C11" s="18">
        <v>0.5</v>
      </c>
      <c r="D11" s="29">
        <v>3</v>
      </c>
      <c r="E11" s="30">
        <v>1.4999999999999999E-2</v>
      </c>
      <c r="H11" s="9"/>
    </row>
    <row r="12" spans="1:11" ht="13" x14ac:dyDescent="0.3">
      <c r="B12" s="22" t="s">
        <v>8</v>
      </c>
      <c r="C12" s="18">
        <f>1-W_macro</f>
        <v>0.5</v>
      </c>
      <c r="D12" s="29">
        <v>4</v>
      </c>
      <c r="E12" s="30">
        <v>0.02</v>
      </c>
    </row>
    <row r="13" spans="1:11" x14ac:dyDescent="0.25">
      <c r="B13" s="21"/>
      <c r="C13" s="25"/>
      <c r="D13" s="29">
        <v>5</v>
      </c>
      <c r="E13" s="30">
        <v>2.5000000000000001E-2</v>
      </c>
      <c r="J13" s="10"/>
    </row>
    <row r="14" spans="1:11" ht="13.5" thickBot="1" x14ac:dyDescent="0.35">
      <c r="B14" s="23" t="s">
        <v>14</v>
      </c>
      <c r="C14" s="26">
        <v>1</v>
      </c>
      <c r="D14" s="29">
        <v>6</v>
      </c>
      <c r="E14" s="30">
        <v>0.03</v>
      </c>
    </row>
    <row r="15" spans="1:11" ht="13" thickBot="1" x14ac:dyDescent="0.3">
      <c r="B15" s="19"/>
      <c r="C15" s="19"/>
      <c r="D15" s="31">
        <v>7</v>
      </c>
      <c r="E15" s="32">
        <v>0.05</v>
      </c>
      <c r="J15" s="13"/>
      <c r="K15" s="13"/>
    </row>
    <row r="16" spans="1:11" ht="13" thickBot="1" x14ac:dyDescent="0.3">
      <c r="B16" s="16"/>
      <c r="C16" s="16"/>
      <c r="D16" s="8"/>
      <c r="E16" s="12"/>
    </row>
    <row r="17" spans="1:256" ht="13" thickBot="1" x14ac:dyDescent="0.3">
      <c r="A17" s="16"/>
      <c r="I17" s="67" t="s">
        <v>13</v>
      </c>
      <c r="J17" s="68"/>
      <c r="K17" s="69"/>
      <c r="L17" s="67" t="s">
        <v>15</v>
      </c>
      <c r="M17" s="68"/>
      <c r="N17" s="69"/>
    </row>
    <row r="18" spans="1:256" s="11" customFormat="1" ht="14.5" customHeight="1" thickBot="1" x14ac:dyDescent="0.4">
      <c r="A18" s="16"/>
      <c r="B18" s="37" t="s">
        <v>0</v>
      </c>
      <c r="C18" s="38" t="s">
        <v>1</v>
      </c>
      <c r="D18" s="39" t="s">
        <v>2</v>
      </c>
      <c r="E18" s="38" t="s">
        <v>5</v>
      </c>
      <c r="F18" s="39" t="s">
        <v>18</v>
      </c>
      <c r="G18" s="38" t="s">
        <v>4</v>
      </c>
      <c r="H18" s="39" t="s">
        <v>9</v>
      </c>
      <c r="I18" s="38" t="s">
        <v>10</v>
      </c>
      <c r="J18" s="39" t="s">
        <v>11</v>
      </c>
      <c r="K18" s="38" t="s">
        <v>12</v>
      </c>
      <c r="L18" s="39" t="s">
        <v>10</v>
      </c>
      <c r="M18" s="38" t="s">
        <v>11</v>
      </c>
      <c r="N18" s="40" t="s">
        <v>12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x14ac:dyDescent="0.25">
      <c r="A19" s="16"/>
      <c r="B19" s="41">
        <v>1</v>
      </c>
      <c r="C19" s="33">
        <v>13274.73</v>
      </c>
      <c r="D19" s="42">
        <v>5</v>
      </c>
      <c r="E19" s="34">
        <f>VLOOKUP(D19,$D$9:$E$15,2)</f>
        <v>2.5000000000000001E-2</v>
      </c>
      <c r="F19" s="43" t="e">
        <f ca="1">_xll.RiskExpon(1, _xll.RiskTruncate(, 20))</f>
        <v>#NAME?</v>
      </c>
      <c r="G19" s="35" t="e">
        <f t="shared" ref="G19:G82" ca="1" si="0">E19*(W_macro*$C$8+W_micro*F19)</f>
        <v>#NAME?</v>
      </c>
      <c r="H19" s="42" t="e">
        <f ca="1">_xll.RiskBinomial(1,G19)</f>
        <v>#NAME?</v>
      </c>
      <c r="I19" s="34">
        <v>0.3</v>
      </c>
      <c r="J19" s="44" t="e">
        <f ca="1">_xll.RiskBeta(9,21)</f>
        <v>#NAME?</v>
      </c>
      <c r="K19" s="34" t="e">
        <f ca="1">_xll.RiskDepC("Background", Rank_order_corr) + _xll.RiskBeta(4,9)</f>
        <v>#NAME?</v>
      </c>
      <c r="L19" s="45" t="e">
        <f t="shared" ref="L19:L82" ca="1" si="1">Loan_Size*Defaulted*LGD_1</f>
        <v>#NAME?</v>
      </c>
      <c r="M19" s="36" t="e">
        <f t="shared" ref="M19:M82" ca="1" si="2">Loan_Size*Defaulted*LGD_2</f>
        <v>#NAME?</v>
      </c>
      <c r="N19" s="46" t="e">
        <f t="shared" ref="N19:N82" ca="1" si="3">Loan_Size*Defaulted*LGD_3</f>
        <v>#NAME?</v>
      </c>
    </row>
    <row r="20" spans="1:256" x14ac:dyDescent="0.25">
      <c r="A20" s="16"/>
      <c r="B20" s="41">
        <v>2</v>
      </c>
      <c r="C20" s="33">
        <v>14215.77</v>
      </c>
      <c r="D20" s="42">
        <v>6</v>
      </c>
      <c r="E20" s="34">
        <f t="shared" ref="E20:E83" si="4">VLOOKUP(D20,$D$9:$E$15,2)</f>
        <v>0.03</v>
      </c>
      <c r="F20" s="43" t="e">
        <f ca="1">_xll.RiskExpon(1, _xll.RiskTruncate(, 20))</f>
        <v>#NAME?</v>
      </c>
      <c r="G20" s="35" t="e">
        <f t="shared" ca="1" si="0"/>
        <v>#NAME?</v>
      </c>
      <c r="H20" s="42" t="e">
        <f ca="1">_xll.RiskBinomial(1,G20)</f>
        <v>#NAME?</v>
      </c>
      <c r="I20" s="34">
        <v>0.3</v>
      </c>
      <c r="J20" s="44" t="e">
        <f ca="1">_xll.RiskBeta(9,21)</f>
        <v>#NAME?</v>
      </c>
      <c r="K20" s="34" t="e">
        <f ca="1">_xll.RiskDepC("Background", Rank_order_corr) + _xll.RiskBeta(4,9)</f>
        <v>#NAME?</v>
      </c>
      <c r="L20" s="45" t="e">
        <f t="shared" ca="1" si="1"/>
        <v>#NAME?</v>
      </c>
      <c r="M20" s="36" t="e">
        <f t="shared" ca="1" si="2"/>
        <v>#NAME?</v>
      </c>
      <c r="N20" s="46" t="e">
        <f t="shared" ca="1" si="3"/>
        <v>#NAME?</v>
      </c>
    </row>
    <row r="21" spans="1:256" x14ac:dyDescent="0.25">
      <c r="B21" s="41">
        <v>3</v>
      </c>
      <c r="C21" s="33">
        <v>9003.59</v>
      </c>
      <c r="D21" s="42">
        <v>1</v>
      </c>
      <c r="E21" s="34">
        <f t="shared" si="4"/>
        <v>5.0000000000000001E-3</v>
      </c>
      <c r="F21" s="43" t="e">
        <f ca="1">_xll.RiskExpon(1, _xll.RiskTruncate(, 20))</f>
        <v>#NAME?</v>
      </c>
      <c r="G21" s="35" t="e">
        <f t="shared" ca="1" si="0"/>
        <v>#NAME?</v>
      </c>
      <c r="H21" s="42" t="e">
        <f ca="1">_xll.RiskBinomial(1,G21)</f>
        <v>#NAME?</v>
      </c>
      <c r="I21" s="34">
        <v>0.3</v>
      </c>
      <c r="J21" s="44" t="e">
        <f ca="1">_xll.RiskBeta(9,21)</f>
        <v>#NAME?</v>
      </c>
      <c r="K21" s="34" t="e">
        <f ca="1">_xll.RiskDepC("Background", Rank_order_corr) + _xll.RiskBeta(4,9)</f>
        <v>#NAME?</v>
      </c>
      <c r="L21" s="45" t="e">
        <f t="shared" ca="1" si="1"/>
        <v>#NAME?</v>
      </c>
      <c r="M21" s="36" t="e">
        <f t="shared" ca="1" si="2"/>
        <v>#NAME?</v>
      </c>
      <c r="N21" s="46" t="e">
        <f t="shared" ca="1" si="3"/>
        <v>#NAME?</v>
      </c>
    </row>
    <row r="22" spans="1:256" x14ac:dyDescent="0.25">
      <c r="B22" s="41">
        <v>4</v>
      </c>
      <c r="C22" s="33">
        <v>1324.27</v>
      </c>
      <c r="D22" s="42">
        <v>3</v>
      </c>
      <c r="E22" s="34">
        <f t="shared" si="4"/>
        <v>1.4999999999999999E-2</v>
      </c>
      <c r="F22" s="43" t="e">
        <f ca="1">_xll.RiskExpon(1, _xll.RiskTruncate(, 20))</f>
        <v>#NAME?</v>
      </c>
      <c r="G22" s="35" t="e">
        <f t="shared" ca="1" si="0"/>
        <v>#NAME?</v>
      </c>
      <c r="H22" s="42" t="e">
        <f ca="1">_xll.RiskBinomial(1,G22)</f>
        <v>#NAME?</v>
      </c>
      <c r="I22" s="34">
        <v>0.3</v>
      </c>
      <c r="J22" s="44" t="e">
        <f ca="1">_xll.RiskBeta(9,21)</f>
        <v>#NAME?</v>
      </c>
      <c r="K22" s="34" t="e">
        <f ca="1">_xll.RiskDepC("Background", Rank_order_corr) + _xll.RiskBeta(4,9)</f>
        <v>#NAME?</v>
      </c>
      <c r="L22" s="45" t="e">
        <f t="shared" ca="1" si="1"/>
        <v>#NAME?</v>
      </c>
      <c r="M22" s="36" t="e">
        <f t="shared" ca="1" si="2"/>
        <v>#NAME?</v>
      </c>
      <c r="N22" s="46" t="e">
        <f t="shared" ca="1" si="3"/>
        <v>#NAME?</v>
      </c>
    </row>
    <row r="23" spans="1:256" x14ac:dyDescent="0.25">
      <c r="B23" s="41">
        <v>5</v>
      </c>
      <c r="C23" s="33">
        <v>11203.14</v>
      </c>
      <c r="D23" s="42">
        <v>1</v>
      </c>
      <c r="E23" s="34">
        <f t="shared" si="4"/>
        <v>5.0000000000000001E-3</v>
      </c>
      <c r="F23" s="43" t="e">
        <f ca="1">_xll.RiskExpon(1, _xll.RiskTruncate(, 20))</f>
        <v>#NAME?</v>
      </c>
      <c r="G23" s="35" t="e">
        <f t="shared" ca="1" si="0"/>
        <v>#NAME?</v>
      </c>
      <c r="H23" s="42" t="e">
        <f ca="1">_xll.RiskBinomial(1,G23)</f>
        <v>#NAME?</v>
      </c>
      <c r="I23" s="34">
        <v>0.3</v>
      </c>
      <c r="J23" s="44" t="e">
        <f ca="1">_xll.RiskBeta(9,21)</f>
        <v>#NAME?</v>
      </c>
      <c r="K23" s="34" t="e">
        <f ca="1">_xll.RiskDepC("Background", Rank_order_corr) + _xll.RiskBeta(4,9)</f>
        <v>#NAME?</v>
      </c>
      <c r="L23" s="45" t="e">
        <f t="shared" ca="1" si="1"/>
        <v>#NAME?</v>
      </c>
      <c r="M23" s="36" t="e">
        <f t="shared" ca="1" si="2"/>
        <v>#NAME?</v>
      </c>
      <c r="N23" s="46" t="e">
        <f t="shared" ca="1" si="3"/>
        <v>#NAME?</v>
      </c>
    </row>
    <row r="24" spans="1:256" x14ac:dyDescent="0.25">
      <c r="B24" s="41">
        <v>6</v>
      </c>
      <c r="C24" s="33">
        <v>5480.61</v>
      </c>
      <c r="D24" s="42">
        <v>4</v>
      </c>
      <c r="E24" s="34">
        <f t="shared" si="4"/>
        <v>0.02</v>
      </c>
      <c r="F24" s="43" t="e">
        <f ca="1">_xll.RiskExpon(1, _xll.RiskTruncate(, 20))</f>
        <v>#NAME?</v>
      </c>
      <c r="G24" s="35" t="e">
        <f t="shared" ca="1" si="0"/>
        <v>#NAME?</v>
      </c>
      <c r="H24" s="42" t="e">
        <f ca="1">_xll.RiskBinomial(1,G24)</f>
        <v>#NAME?</v>
      </c>
      <c r="I24" s="34">
        <v>0.3</v>
      </c>
      <c r="J24" s="44" t="e">
        <f ca="1">_xll.RiskBeta(9,21)</f>
        <v>#NAME?</v>
      </c>
      <c r="K24" s="34" t="e">
        <f ca="1">_xll.RiskDepC("Background", Rank_order_corr) + _xll.RiskBeta(4,9)</f>
        <v>#NAME?</v>
      </c>
      <c r="L24" s="45" t="e">
        <f t="shared" ca="1" si="1"/>
        <v>#NAME?</v>
      </c>
      <c r="M24" s="36" t="e">
        <f t="shared" ca="1" si="2"/>
        <v>#NAME?</v>
      </c>
      <c r="N24" s="46" t="e">
        <f t="shared" ca="1" si="3"/>
        <v>#NAME?</v>
      </c>
    </row>
    <row r="25" spans="1:256" x14ac:dyDescent="0.25">
      <c r="B25" s="41">
        <v>7</v>
      </c>
      <c r="C25" s="33">
        <v>9853.1200000000008</v>
      </c>
      <c r="D25" s="42">
        <v>5</v>
      </c>
      <c r="E25" s="34">
        <f t="shared" si="4"/>
        <v>2.5000000000000001E-2</v>
      </c>
      <c r="F25" s="43" t="e">
        <f ca="1">_xll.RiskExpon(1, _xll.RiskTruncate(, 20))</f>
        <v>#NAME?</v>
      </c>
      <c r="G25" s="35" t="e">
        <f t="shared" ca="1" si="0"/>
        <v>#NAME?</v>
      </c>
      <c r="H25" s="42" t="e">
        <f ca="1">_xll.RiskBinomial(1,G25)</f>
        <v>#NAME?</v>
      </c>
      <c r="I25" s="34">
        <v>0.3</v>
      </c>
      <c r="J25" s="44" t="e">
        <f ca="1">_xll.RiskBeta(9,21)</f>
        <v>#NAME?</v>
      </c>
      <c r="K25" s="34" t="e">
        <f ca="1">_xll.RiskDepC("Background", Rank_order_corr) + _xll.RiskBeta(4,9)</f>
        <v>#NAME?</v>
      </c>
      <c r="L25" s="45" t="e">
        <f t="shared" ca="1" si="1"/>
        <v>#NAME?</v>
      </c>
      <c r="M25" s="36" t="e">
        <f t="shared" ca="1" si="2"/>
        <v>#NAME?</v>
      </c>
      <c r="N25" s="46" t="e">
        <f t="shared" ca="1" si="3"/>
        <v>#NAME?</v>
      </c>
    </row>
    <row r="26" spans="1:256" x14ac:dyDescent="0.25">
      <c r="B26" s="41">
        <v>8</v>
      </c>
      <c r="C26" s="33">
        <v>12356.22</v>
      </c>
      <c r="D26" s="42">
        <v>3</v>
      </c>
      <c r="E26" s="34">
        <f t="shared" si="4"/>
        <v>1.4999999999999999E-2</v>
      </c>
      <c r="F26" s="43" t="e">
        <f ca="1">_xll.RiskExpon(1, _xll.RiskTruncate(, 20))</f>
        <v>#NAME?</v>
      </c>
      <c r="G26" s="35" t="e">
        <f t="shared" ca="1" si="0"/>
        <v>#NAME?</v>
      </c>
      <c r="H26" s="42" t="e">
        <f ca="1">_xll.RiskBinomial(1,G26)</f>
        <v>#NAME?</v>
      </c>
      <c r="I26" s="34">
        <v>0.3</v>
      </c>
      <c r="J26" s="44" t="e">
        <f ca="1">_xll.RiskBeta(9,21)</f>
        <v>#NAME?</v>
      </c>
      <c r="K26" s="34" t="e">
        <f ca="1">_xll.RiskDepC("Background", Rank_order_corr) + _xll.RiskBeta(4,9)</f>
        <v>#NAME?</v>
      </c>
      <c r="L26" s="45" t="e">
        <f t="shared" ca="1" si="1"/>
        <v>#NAME?</v>
      </c>
      <c r="M26" s="36" t="e">
        <f t="shared" ca="1" si="2"/>
        <v>#NAME?</v>
      </c>
      <c r="N26" s="46" t="e">
        <f t="shared" ca="1" si="3"/>
        <v>#NAME?</v>
      </c>
    </row>
    <row r="27" spans="1:256" x14ac:dyDescent="0.25">
      <c r="B27" s="41">
        <v>9</v>
      </c>
      <c r="C27" s="33">
        <v>8255.7999999999993</v>
      </c>
      <c r="D27" s="42">
        <v>4</v>
      </c>
      <c r="E27" s="34">
        <f t="shared" si="4"/>
        <v>0.02</v>
      </c>
      <c r="F27" s="43" t="e">
        <f ca="1">_xll.RiskExpon(1, _xll.RiskTruncate(, 20))</f>
        <v>#NAME?</v>
      </c>
      <c r="G27" s="35" t="e">
        <f t="shared" ca="1" si="0"/>
        <v>#NAME?</v>
      </c>
      <c r="H27" s="42" t="e">
        <f ca="1">_xll.RiskBinomial(1,G27)</f>
        <v>#NAME?</v>
      </c>
      <c r="I27" s="34">
        <v>0.3</v>
      </c>
      <c r="J27" s="44" t="e">
        <f ca="1">_xll.RiskBeta(9,21)</f>
        <v>#NAME?</v>
      </c>
      <c r="K27" s="34" t="e">
        <f ca="1">_xll.RiskDepC("Background", Rank_order_corr) + _xll.RiskBeta(4,9)</f>
        <v>#NAME?</v>
      </c>
      <c r="L27" s="45" t="e">
        <f t="shared" ca="1" si="1"/>
        <v>#NAME?</v>
      </c>
      <c r="M27" s="36" t="e">
        <f t="shared" ca="1" si="2"/>
        <v>#NAME?</v>
      </c>
      <c r="N27" s="46" t="e">
        <f t="shared" ca="1" si="3"/>
        <v>#NAME?</v>
      </c>
    </row>
    <row r="28" spans="1:256" x14ac:dyDescent="0.25">
      <c r="B28" s="41">
        <v>10</v>
      </c>
      <c r="C28" s="33">
        <v>1662.99</v>
      </c>
      <c r="D28" s="42">
        <v>2</v>
      </c>
      <c r="E28" s="34">
        <f t="shared" si="4"/>
        <v>0.01</v>
      </c>
      <c r="F28" s="43" t="e">
        <f ca="1">_xll.RiskExpon(1, _xll.RiskTruncate(, 20))</f>
        <v>#NAME?</v>
      </c>
      <c r="G28" s="35" t="e">
        <f t="shared" ca="1" si="0"/>
        <v>#NAME?</v>
      </c>
      <c r="H28" s="42" t="e">
        <f ca="1">_xll.RiskBinomial(1,G28)</f>
        <v>#NAME?</v>
      </c>
      <c r="I28" s="34">
        <v>0.3</v>
      </c>
      <c r="J28" s="44" t="e">
        <f ca="1">_xll.RiskBeta(9,21)</f>
        <v>#NAME?</v>
      </c>
      <c r="K28" s="34" t="e">
        <f ca="1">_xll.RiskDepC("Background", Rank_order_corr) + _xll.RiskBeta(4,9)</f>
        <v>#NAME?</v>
      </c>
      <c r="L28" s="45" t="e">
        <f t="shared" ca="1" si="1"/>
        <v>#NAME?</v>
      </c>
      <c r="M28" s="36" t="e">
        <f t="shared" ca="1" si="2"/>
        <v>#NAME?</v>
      </c>
      <c r="N28" s="46" t="e">
        <f t="shared" ca="1" si="3"/>
        <v>#NAME?</v>
      </c>
    </row>
    <row r="29" spans="1:256" x14ac:dyDescent="0.25">
      <c r="B29" s="41">
        <v>11</v>
      </c>
      <c r="C29" s="33">
        <v>7175.82</v>
      </c>
      <c r="D29" s="42">
        <v>3</v>
      </c>
      <c r="E29" s="34">
        <f t="shared" si="4"/>
        <v>1.4999999999999999E-2</v>
      </c>
      <c r="F29" s="43" t="e">
        <f ca="1">_xll.RiskExpon(1, _xll.RiskTruncate(, 20))</f>
        <v>#NAME?</v>
      </c>
      <c r="G29" s="35" t="e">
        <f t="shared" ca="1" si="0"/>
        <v>#NAME?</v>
      </c>
      <c r="H29" s="42" t="e">
        <f ca="1">_xll.RiskBinomial(1,G29)</f>
        <v>#NAME?</v>
      </c>
      <c r="I29" s="34">
        <v>0.3</v>
      </c>
      <c r="J29" s="44" t="e">
        <f ca="1">_xll.RiskBeta(9,21)</f>
        <v>#NAME?</v>
      </c>
      <c r="K29" s="34" t="e">
        <f ca="1">_xll.RiskDepC("Background", Rank_order_corr) + _xll.RiskBeta(4,9)</f>
        <v>#NAME?</v>
      </c>
      <c r="L29" s="45" t="e">
        <f t="shared" ca="1" si="1"/>
        <v>#NAME?</v>
      </c>
      <c r="M29" s="36" t="e">
        <f t="shared" ca="1" si="2"/>
        <v>#NAME?</v>
      </c>
      <c r="N29" s="46" t="e">
        <f t="shared" ca="1" si="3"/>
        <v>#NAME?</v>
      </c>
    </row>
    <row r="30" spans="1:256" x14ac:dyDescent="0.25">
      <c r="B30" s="41">
        <v>12</v>
      </c>
      <c r="C30" s="33">
        <v>13087.26</v>
      </c>
      <c r="D30" s="42">
        <v>1</v>
      </c>
      <c r="E30" s="34">
        <f t="shared" si="4"/>
        <v>5.0000000000000001E-3</v>
      </c>
      <c r="F30" s="43" t="e">
        <f ca="1">_xll.RiskExpon(1, _xll.RiskTruncate(, 20))</f>
        <v>#NAME?</v>
      </c>
      <c r="G30" s="35" t="e">
        <f t="shared" ca="1" si="0"/>
        <v>#NAME?</v>
      </c>
      <c r="H30" s="42" t="e">
        <f ca="1">_xll.RiskBinomial(1,G30)</f>
        <v>#NAME?</v>
      </c>
      <c r="I30" s="34">
        <v>0.3</v>
      </c>
      <c r="J30" s="44" t="e">
        <f ca="1">_xll.RiskBeta(9,21)</f>
        <v>#NAME?</v>
      </c>
      <c r="K30" s="34" t="e">
        <f ca="1">_xll.RiskDepC("Background", Rank_order_corr) + _xll.RiskBeta(4,9)</f>
        <v>#NAME?</v>
      </c>
      <c r="L30" s="45" t="e">
        <f t="shared" ca="1" si="1"/>
        <v>#NAME?</v>
      </c>
      <c r="M30" s="36" t="e">
        <f t="shared" ca="1" si="2"/>
        <v>#NAME?</v>
      </c>
      <c r="N30" s="46" t="e">
        <f t="shared" ca="1" si="3"/>
        <v>#NAME?</v>
      </c>
    </row>
    <row r="31" spans="1:256" x14ac:dyDescent="0.25">
      <c r="B31" s="41">
        <v>13</v>
      </c>
      <c r="C31" s="33">
        <v>11478.65</v>
      </c>
      <c r="D31" s="42">
        <v>6</v>
      </c>
      <c r="E31" s="34">
        <f t="shared" si="4"/>
        <v>0.03</v>
      </c>
      <c r="F31" s="43" t="e">
        <f ca="1">_xll.RiskExpon(1, _xll.RiskTruncate(, 20))</f>
        <v>#NAME?</v>
      </c>
      <c r="G31" s="35" t="e">
        <f t="shared" ca="1" si="0"/>
        <v>#NAME?</v>
      </c>
      <c r="H31" s="42" t="e">
        <f ca="1">_xll.RiskBinomial(1,G31)</f>
        <v>#NAME?</v>
      </c>
      <c r="I31" s="34">
        <v>0.3</v>
      </c>
      <c r="J31" s="44" t="e">
        <f ca="1">_xll.RiskBeta(9,21)</f>
        <v>#NAME?</v>
      </c>
      <c r="K31" s="34" t="e">
        <f ca="1">_xll.RiskDepC("Background", Rank_order_corr) + _xll.RiskBeta(4,9)</f>
        <v>#NAME?</v>
      </c>
      <c r="L31" s="45" t="e">
        <f t="shared" ca="1" si="1"/>
        <v>#NAME?</v>
      </c>
      <c r="M31" s="36" t="e">
        <f t="shared" ca="1" si="2"/>
        <v>#NAME?</v>
      </c>
      <c r="N31" s="46" t="e">
        <f t="shared" ca="1" si="3"/>
        <v>#NAME?</v>
      </c>
    </row>
    <row r="32" spans="1:256" x14ac:dyDescent="0.25">
      <c r="B32" s="41">
        <v>14</v>
      </c>
      <c r="C32" s="33">
        <v>13126.84</v>
      </c>
      <c r="D32" s="42">
        <v>6</v>
      </c>
      <c r="E32" s="34">
        <f t="shared" si="4"/>
        <v>0.03</v>
      </c>
      <c r="F32" s="43" t="e">
        <f ca="1">_xll.RiskExpon(1, _xll.RiskTruncate(, 20))</f>
        <v>#NAME?</v>
      </c>
      <c r="G32" s="35" t="e">
        <f t="shared" ca="1" si="0"/>
        <v>#NAME?</v>
      </c>
      <c r="H32" s="42" t="e">
        <f ca="1">_xll.RiskBinomial(1,G32)</f>
        <v>#NAME?</v>
      </c>
      <c r="I32" s="34">
        <v>0.3</v>
      </c>
      <c r="J32" s="44" t="e">
        <f ca="1">_xll.RiskBeta(9,21)</f>
        <v>#NAME?</v>
      </c>
      <c r="K32" s="34" t="e">
        <f ca="1">_xll.RiskDepC("Background", Rank_order_corr) + _xll.RiskBeta(4,9)</f>
        <v>#NAME?</v>
      </c>
      <c r="L32" s="45" t="e">
        <f t="shared" ca="1" si="1"/>
        <v>#NAME?</v>
      </c>
      <c r="M32" s="36" t="e">
        <f t="shared" ca="1" si="2"/>
        <v>#NAME?</v>
      </c>
      <c r="N32" s="46" t="e">
        <f t="shared" ca="1" si="3"/>
        <v>#NAME?</v>
      </c>
    </row>
    <row r="33" spans="2:14" x14ac:dyDescent="0.25">
      <c r="B33" s="41">
        <v>15</v>
      </c>
      <c r="C33" s="33">
        <v>4304.84</v>
      </c>
      <c r="D33" s="42">
        <v>4</v>
      </c>
      <c r="E33" s="34">
        <f t="shared" si="4"/>
        <v>0.02</v>
      </c>
      <c r="F33" s="43" t="e">
        <f ca="1">_xll.RiskExpon(1, _xll.RiskTruncate(, 20))</f>
        <v>#NAME?</v>
      </c>
      <c r="G33" s="35" t="e">
        <f t="shared" ca="1" si="0"/>
        <v>#NAME?</v>
      </c>
      <c r="H33" s="42" t="e">
        <f ca="1">_xll.RiskBinomial(1,G33)</f>
        <v>#NAME?</v>
      </c>
      <c r="I33" s="34">
        <v>0.3</v>
      </c>
      <c r="J33" s="44" t="e">
        <f ca="1">_xll.RiskBeta(9,21)</f>
        <v>#NAME?</v>
      </c>
      <c r="K33" s="34" t="e">
        <f ca="1">_xll.RiskDepC("Background", Rank_order_corr) + _xll.RiskBeta(4,9)</f>
        <v>#NAME?</v>
      </c>
      <c r="L33" s="45" t="e">
        <f t="shared" ca="1" si="1"/>
        <v>#NAME?</v>
      </c>
      <c r="M33" s="36" t="e">
        <f t="shared" ca="1" si="2"/>
        <v>#NAME?</v>
      </c>
      <c r="N33" s="46" t="e">
        <f t="shared" ca="1" si="3"/>
        <v>#NAME?</v>
      </c>
    </row>
    <row r="34" spans="2:14" x14ac:dyDescent="0.25">
      <c r="B34" s="41">
        <v>16</v>
      </c>
      <c r="C34" s="33">
        <v>5907.14</v>
      </c>
      <c r="D34" s="42">
        <v>7</v>
      </c>
      <c r="E34" s="34">
        <f t="shared" si="4"/>
        <v>0.05</v>
      </c>
      <c r="F34" s="43" t="e">
        <f ca="1">_xll.RiskExpon(1, _xll.RiskTruncate(, 20))</f>
        <v>#NAME?</v>
      </c>
      <c r="G34" s="35" t="e">
        <f t="shared" ca="1" si="0"/>
        <v>#NAME?</v>
      </c>
      <c r="H34" s="42" t="e">
        <f ca="1">_xll.RiskBinomial(1,G34)</f>
        <v>#NAME?</v>
      </c>
      <c r="I34" s="34">
        <v>0.3</v>
      </c>
      <c r="J34" s="44" t="e">
        <f ca="1">_xll.RiskBeta(9,21)</f>
        <v>#NAME?</v>
      </c>
      <c r="K34" s="34" t="e">
        <f ca="1">_xll.RiskDepC("Background", Rank_order_corr) + _xll.RiskBeta(4,9)</f>
        <v>#NAME?</v>
      </c>
      <c r="L34" s="45" t="e">
        <f t="shared" ca="1" si="1"/>
        <v>#NAME?</v>
      </c>
      <c r="M34" s="36" t="e">
        <f t="shared" ca="1" si="2"/>
        <v>#NAME?</v>
      </c>
      <c r="N34" s="46" t="e">
        <f t="shared" ca="1" si="3"/>
        <v>#NAME?</v>
      </c>
    </row>
    <row r="35" spans="2:14" x14ac:dyDescent="0.25">
      <c r="B35" s="41">
        <v>17</v>
      </c>
      <c r="C35" s="33">
        <v>9386.93</v>
      </c>
      <c r="D35" s="42">
        <v>5</v>
      </c>
      <c r="E35" s="34">
        <f t="shared" si="4"/>
        <v>2.5000000000000001E-2</v>
      </c>
      <c r="F35" s="43" t="e">
        <f ca="1">_xll.RiskExpon(1, _xll.RiskTruncate(, 20))</f>
        <v>#NAME?</v>
      </c>
      <c r="G35" s="35" t="e">
        <f t="shared" ca="1" si="0"/>
        <v>#NAME?</v>
      </c>
      <c r="H35" s="42" t="e">
        <f ca="1">_xll.RiskBinomial(1,G35)</f>
        <v>#NAME?</v>
      </c>
      <c r="I35" s="34">
        <v>0.3</v>
      </c>
      <c r="J35" s="44" t="e">
        <f ca="1">_xll.RiskBeta(9,21)</f>
        <v>#NAME?</v>
      </c>
      <c r="K35" s="34" t="e">
        <f ca="1">_xll.RiskDepC("Background", Rank_order_corr) + _xll.RiskBeta(4,9)</f>
        <v>#NAME?</v>
      </c>
      <c r="L35" s="45" t="e">
        <f t="shared" ca="1" si="1"/>
        <v>#NAME?</v>
      </c>
      <c r="M35" s="36" t="e">
        <f t="shared" ca="1" si="2"/>
        <v>#NAME?</v>
      </c>
      <c r="N35" s="46" t="e">
        <f t="shared" ca="1" si="3"/>
        <v>#NAME?</v>
      </c>
    </row>
    <row r="36" spans="2:14" x14ac:dyDescent="0.25">
      <c r="B36" s="41">
        <v>18</v>
      </c>
      <c r="C36" s="33">
        <v>14126.45</v>
      </c>
      <c r="D36" s="42">
        <v>5</v>
      </c>
      <c r="E36" s="34">
        <f t="shared" si="4"/>
        <v>2.5000000000000001E-2</v>
      </c>
      <c r="F36" s="43" t="e">
        <f ca="1">_xll.RiskExpon(1, _xll.RiskTruncate(, 20))</f>
        <v>#NAME?</v>
      </c>
      <c r="G36" s="35" t="e">
        <f t="shared" ca="1" si="0"/>
        <v>#NAME?</v>
      </c>
      <c r="H36" s="42" t="e">
        <f ca="1">_xll.RiskBinomial(1,G36)</f>
        <v>#NAME?</v>
      </c>
      <c r="I36" s="34">
        <v>0.3</v>
      </c>
      <c r="J36" s="44" t="e">
        <f ca="1">_xll.RiskBeta(9,21)</f>
        <v>#NAME?</v>
      </c>
      <c r="K36" s="34" t="e">
        <f ca="1">_xll.RiskDepC("Background", Rank_order_corr) + _xll.RiskBeta(4,9)</f>
        <v>#NAME?</v>
      </c>
      <c r="L36" s="45" t="e">
        <f t="shared" ca="1" si="1"/>
        <v>#NAME?</v>
      </c>
      <c r="M36" s="36" t="e">
        <f t="shared" ca="1" si="2"/>
        <v>#NAME?</v>
      </c>
      <c r="N36" s="46" t="e">
        <f t="shared" ca="1" si="3"/>
        <v>#NAME?</v>
      </c>
    </row>
    <row r="37" spans="2:14" x14ac:dyDescent="0.25">
      <c r="B37" s="41">
        <v>19</v>
      </c>
      <c r="C37" s="33">
        <v>14930.31</v>
      </c>
      <c r="D37" s="42">
        <v>5</v>
      </c>
      <c r="E37" s="34">
        <f t="shared" si="4"/>
        <v>2.5000000000000001E-2</v>
      </c>
      <c r="F37" s="43" t="e">
        <f ca="1">_xll.RiskExpon(1, _xll.RiskTruncate(, 20))</f>
        <v>#NAME?</v>
      </c>
      <c r="G37" s="35" t="e">
        <f t="shared" ca="1" si="0"/>
        <v>#NAME?</v>
      </c>
      <c r="H37" s="42" t="e">
        <f ca="1">_xll.RiskBinomial(1,G37)</f>
        <v>#NAME?</v>
      </c>
      <c r="I37" s="34">
        <v>0.3</v>
      </c>
      <c r="J37" s="44" t="e">
        <f ca="1">_xll.RiskBeta(9,21)</f>
        <v>#NAME?</v>
      </c>
      <c r="K37" s="34" t="e">
        <f ca="1">_xll.RiskDepC("Background", Rank_order_corr) + _xll.RiskBeta(4,9)</f>
        <v>#NAME?</v>
      </c>
      <c r="L37" s="45" t="e">
        <f t="shared" ca="1" si="1"/>
        <v>#NAME?</v>
      </c>
      <c r="M37" s="36" t="e">
        <f t="shared" ca="1" si="2"/>
        <v>#NAME?</v>
      </c>
      <c r="N37" s="46" t="e">
        <f t="shared" ca="1" si="3"/>
        <v>#NAME?</v>
      </c>
    </row>
    <row r="38" spans="2:14" x14ac:dyDescent="0.25">
      <c r="B38" s="41">
        <v>20</v>
      </c>
      <c r="C38" s="33">
        <v>2015.8</v>
      </c>
      <c r="D38" s="42">
        <v>5</v>
      </c>
      <c r="E38" s="34">
        <f t="shared" si="4"/>
        <v>2.5000000000000001E-2</v>
      </c>
      <c r="F38" s="43" t="e">
        <f ca="1">_xll.RiskExpon(1, _xll.RiskTruncate(, 20))</f>
        <v>#NAME?</v>
      </c>
      <c r="G38" s="35" t="e">
        <f t="shared" ca="1" si="0"/>
        <v>#NAME?</v>
      </c>
      <c r="H38" s="42" t="e">
        <f ca="1">_xll.RiskBinomial(1,G38)</f>
        <v>#NAME?</v>
      </c>
      <c r="I38" s="34">
        <v>0.3</v>
      </c>
      <c r="J38" s="44" t="e">
        <f ca="1">_xll.RiskBeta(9,21)</f>
        <v>#NAME?</v>
      </c>
      <c r="K38" s="34" t="e">
        <f ca="1">_xll.RiskDepC("Background", Rank_order_corr) + _xll.RiskBeta(4,9)</f>
        <v>#NAME?</v>
      </c>
      <c r="L38" s="45" t="e">
        <f t="shared" ca="1" si="1"/>
        <v>#NAME?</v>
      </c>
      <c r="M38" s="36" t="e">
        <f t="shared" ca="1" si="2"/>
        <v>#NAME?</v>
      </c>
      <c r="N38" s="46" t="e">
        <f t="shared" ca="1" si="3"/>
        <v>#NAME?</v>
      </c>
    </row>
    <row r="39" spans="2:14" x14ac:dyDescent="0.25">
      <c r="B39" s="41">
        <v>21</v>
      </c>
      <c r="C39" s="33">
        <v>10127.219999999999</v>
      </c>
      <c r="D39" s="42">
        <v>4</v>
      </c>
      <c r="E39" s="34">
        <f t="shared" si="4"/>
        <v>0.02</v>
      </c>
      <c r="F39" s="43" t="e">
        <f ca="1">_xll.RiskExpon(1, _xll.RiskTruncate(, 20))</f>
        <v>#NAME?</v>
      </c>
      <c r="G39" s="35" t="e">
        <f t="shared" ca="1" si="0"/>
        <v>#NAME?</v>
      </c>
      <c r="H39" s="42" t="e">
        <f ca="1">_xll.RiskBinomial(1,G39)</f>
        <v>#NAME?</v>
      </c>
      <c r="I39" s="34">
        <v>0.3</v>
      </c>
      <c r="J39" s="44" t="e">
        <f ca="1">_xll.RiskBeta(9,21)</f>
        <v>#NAME?</v>
      </c>
      <c r="K39" s="34" t="e">
        <f ca="1">_xll.RiskDepC("Background", Rank_order_corr) + _xll.RiskBeta(4,9)</f>
        <v>#NAME?</v>
      </c>
      <c r="L39" s="45" t="e">
        <f t="shared" ca="1" si="1"/>
        <v>#NAME?</v>
      </c>
      <c r="M39" s="36" t="e">
        <f t="shared" ca="1" si="2"/>
        <v>#NAME?</v>
      </c>
      <c r="N39" s="46" t="e">
        <f t="shared" ca="1" si="3"/>
        <v>#NAME?</v>
      </c>
    </row>
    <row r="40" spans="2:14" x14ac:dyDescent="0.25">
      <c r="B40" s="41">
        <v>22</v>
      </c>
      <c r="C40" s="33">
        <v>13934.22</v>
      </c>
      <c r="D40" s="42">
        <v>2</v>
      </c>
      <c r="E40" s="34">
        <f t="shared" si="4"/>
        <v>0.01</v>
      </c>
      <c r="F40" s="43" t="e">
        <f ca="1">_xll.RiskExpon(1, _xll.RiskTruncate(, 20))</f>
        <v>#NAME?</v>
      </c>
      <c r="G40" s="35" t="e">
        <f t="shared" ca="1" si="0"/>
        <v>#NAME?</v>
      </c>
      <c r="H40" s="42" t="e">
        <f ca="1">_xll.RiskBinomial(1,G40)</f>
        <v>#NAME?</v>
      </c>
      <c r="I40" s="34">
        <v>0.3</v>
      </c>
      <c r="J40" s="44" t="e">
        <f ca="1">_xll.RiskBeta(9,21)</f>
        <v>#NAME?</v>
      </c>
      <c r="K40" s="34" t="e">
        <f ca="1">_xll.RiskDepC("Background", Rank_order_corr) + _xll.RiskBeta(4,9)</f>
        <v>#NAME?</v>
      </c>
      <c r="L40" s="45" t="e">
        <f t="shared" ca="1" si="1"/>
        <v>#NAME?</v>
      </c>
      <c r="M40" s="36" t="e">
        <f t="shared" ca="1" si="2"/>
        <v>#NAME?</v>
      </c>
      <c r="N40" s="46" t="e">
        <f t="shared" ca="1" si="3"/>
        <v>#NAME?</v>
      </c>
    </row>
    <row r="41" spans="2:14" x14ac:dyDescent="0.25">
      <c r="B41" s="41">
        <v>23</v>
      </c>
      <c r="C41" s="33">
        <v>14617.87</v>
      </c>
      <c r="D41" s="42">
        <v>2</v>
      </c>
      <c r="E41" s="34">
        <f t="shared" si="4"/>
        <v>0.01</v>
      </c>
      <c r="F41" s="43" t="e">
        <f ca="1">_xll.RiskExpon(1, _xll.RiskTruncate(, 20))</f>
        <v>#NAME?</v>
      </c>
      <c r="G41" s="35" t="e">
        <f t="shared" ca="1" si="0"/>
        <v>#NAME?</v>
      </c>
      <c r="H41" s="42" t="e">
        <f ca="1">_xll.RiskBinomial(1,G41)</f>
        <v>#NAME?</v>
      </c>
      <c r="I41" s="34">
        <v>0.3</v>
      </c>
      <c r="J41" s="44" t="e">
        <f ca="1">_xll.RiskBeta(9,21)</f>
        <v>#NAME?</v>
      </c>
      <c r="K41" s="34" t="e">
        <f ca="1">_xll.RiskDepC("Background", Rank_order_corr) + _xll.RiskBeta(4,9)</f>
        <v>#NAME?</v>
      </c>
      <c r="L41" s="45" t="e">
        <f t="shared" ca="1" si="1"/>
        <v>#NAME?</v>
      </c>
      <c r="M41" s="36" t="e">
        <f t="shared" ca="1" si="2"/>
        <v>#NAME?</v>
      </c>
      <c r="N41" s="46" t="e">
        <f t="shared" ca="1" si="3"/>
        <v>#NAME?</v>
      </c>
    </row>
    <row r="42" spans="2:14" x14ac:dyDescent="0.25">
      <c r="B42" s="41">
        <v>24</v>
      </c>
      <c r="C42" s="33">
        <v>4006.14</v>
      </c>
      <c r="D42" s="42">
        <v>7</v>
      </c>
      <c r="E42" s="34">
        <f t="shared" si="4"/>
        <v>0.05</v>
      </c>
      <c r="F42" s="43" t="e">
        <f ca="1">_xll.RiskExpon(1, _xll.RiskTruncate(, 20))</f>
        <v>#NAME?</v>
      </c>
      <c r="G42" s="35" t="e">
        <f t="shared" ca="1" si="0"/>
        <v>#NAME?</v>
      </c>
      <c r="H42" s="42" t="e">
        <f ca="1">_xll.RiskBinomial(1,G42)</f>
        <v>#NAME?</v>
      </c>
      <c r="I42" s="34">
        <v>0.3</v>
      </c>
      <c r="J42" s="44" t="e">
        <f ca="1">_xll.RiskBeta(9,21)</f>
        <v>#NAME?</v>
      </c>
      <c r="K42" s="34" t="e">
        <f ca="1">_xll.RiskDepC("Background", Rank_order_corr) + _xll.RiskBeta(4,9)</f>
        <v>#NAME?</v>
      </c>
      <c r="L42" s="45" t="e">
        <f t="shared" ca="1" si="1"/>
        <v>#NAME?</v>
      </c>
      <c r="M42" s="36" t="e">
        <f t="shared" ca="1" si="2"/>
        <v>#NAME?</v>
      </c>
      <c r="N42" s="46" t="e">
        <f t="shared" ca="1" si="3"/>
        <v>#NAME?</v>
      </c>
    </row>
    <row r="43" spans="2:14" x14ac:dyDescent="0.25">
      <c r="B43" s="41">
        <v>25</v>
      </c>
      <c r="C43" s="33">
        <v>10378.52</v>
      </c>
      <c r="D43" s="42">
        <v>5</v>
      </c>
      <c r="E43" s="34">
        <f t="shared" si="4"/>
        <v>2.5000000000000001E-2</v>
      </c>
      <c r="F43" s="43" t="e">
        <f ca="1">_xll.RiskExpon(1, _xll.RiskTruncate(, 20))</f>
        <v>#NAME?</v>
      </c>
      <c r="G43" s="35" t="e">
        <f t="shared" ca="1" si="0"/>
        <v>#NAME?</v>
      </c>
      <c r="H43" s="42" t="e">
        <f ca="1">_xll.RiskBinomial(1,G43)</f>
        <v>#NAME?</v>
      </c>
      <c r="I43" s="34">
        <v>0.3</v>
      </c>
      <c r="J43" s="44" t="e">
        <f ca="1">_xll.RiskBeta(9,21)</f>
        <v>#NAME?</v>
      </c>
      <c r="K43" s="34" t="e">
        <f ca="1">_xll.RiskDepC("Background", Rank_order_corr) + _xll.RiskBeta(4,9)</f>
        <v>#NAME?</v>
      </c>
      <c r="L43" s="45" t="e">
        <f t="shared" ca="1" si="1"/>
        <v>#NAME?</v>
      </c>
      <c r="M43" s="36" t="e">
        <f t="shared" ca="1" si="2"/>
        <v>#NAME?</v>
      </c>
      <c r="N43" s="46" t="e">
        <f t="shared" ca="1" si="3"/>
        <v>#NAME?</v>
      </c>
    </row>
    <row r="44" spans="2:14" x14ac:dyDescent="0.25">
      <c r="B44" s="41">
        <v>26</v>
      </c>
      <c r="C44" s="33">
        <v>14748.11</v>
      </c>
      <c r="D44" s="42">
        <v>6</v>
      </c>
      <c r="E44" s="34">
        <f t="shared" si="4"/>
        <v>0.03</v>
      </c>
      <c r="F44" s="43" t="e">
        <f ca="1">_xll.RiskExpon(1, _xll.RiskTruncate(, 20))</f>
        <v>#NAME?</v>
      </c>
      <c r="G44" s="35" t="e">
        <f t="shared" ca="1" si="0"/>
        <v>#NAME?</v>
      </c>
      <c r="H44" s="42" t="e">
        <f ca="1">_xll.RiskBinomial(1,G44)</f>
        <v>#NAME?</v>
      </c>
      <c r="I44" s="34">
        <v>0.3</v>
      </c>
      <c r="J44" s="44" t="e">
        <f ca="1">_xll.RiskBeta(9,21)</f>
        <v>#NAME?</v>
      </c>
      <c r="K44" s="34" t="e">
        <f ca="1">_xll.RiskDepC("Background", Rank_order_corr) + _xll.RiskBeta(4,9)</f>
        <v>#NAME?</v>
      </c>
      <c r="L44" s="45" t="e">
        <f t="shared" ca="1" si="1"/>
        <v>#NAME?</v>
      </c>
      <c r="M44" s="36" t="e">
        <f t="shared" ca="1" si="2"/>
        <v>#NAME?</v>
      </c>
      <c r="N44" s="46" t="e">
        <f t="shared" ca="1" si="3"/>
        <v>#NAME?</v>
      </c>
    </row>
    <row r="45" spans="2:14" x14ac:dyDescent="0.25">
      <c r="B45" s="41">
        <v>27</v>
      </c>
      <c r="C45" s="33">
        <v>9692.48</v>
      </c>
      <c r="D45" s="42">
        <v>6</v>
      </c>
      <c r="E45" s="34">
        <f t="shared" si="4"/>
        <v>0.03</v>
      </c>
      <c r="F45" s="43" t="e">
        <f ca="1">_xll.RiskExpon(1, _xll.RiskTruncate(, 20))</f>
        <v>#NAME?</v>
      </c>
      <c r="G45" s="35" t="e">
        <f t="shared" ca="1" si="0"/>
        <v>#NAME?</v>
      </c>
      <c r="H45" s="42" t="e">
        <f ca="1">_xll.RiskBinomial(1,G45)</f>
        <v>#NAME?</v>
      </c>
      <c r="I45" s="34">
        <v>0.3</v>
      </c>
      <c r="J45" s="44" t="e">
        <f ca="1">_xll.RiskBeta(9,21)</f>
        <v>#NAME?</v>
      </c>
      <c r="K45" s="34" t="e">
        <f ca="1">_xll.RiskDepC("Background", Rank_order_corr) + _xll.RiskBeta(4,9)</f>
        <v>#NAME?</v>
      </c>
      <c r="L45" s="45" t="e">
        <f t="shared" ca="1" si="1"/>
        <v>#NAME?</v>
      </c>
      <c r="M45" s="36" t="e">
        <f t="shared" ca="1" si="2"/>
        <v>#NAME?</v>
      </c>
      <c r="N45" s="46" t="e">
        <f t="shared" ca="1" si="3"/>
        <v>#NAME?</v>
      </c>
    </row>
    <row r="46" spans="2:14" x14ac:dyDescent="0.25">
      <c r="B46" s="41">
        <v>28</v>
      </c>
      <c r="C46" s="33">
        <v>11134.7</v>
      </c>
      <c r="D46" s="42">
        <v>5</v>
      </c>
      <c r="E46" s="34">
        <f t="shared" si="4"/>
        <v>2.5000000000000001E-2</v>
      </c>
      <c r="F46" s="43" t="e">
        <f ca="1">_xll.RiskExpon(1, _xll.RiskTruncate(, 20))</f>
        <v>#NAME?</v>
      </c>
      <c r="G46" s="35" t="e">
        <f t="shared" ca="1" si="0"/>
        <v>#NAME?</v>
      </c>
      <c r="H46" s="42" t="e">
        <f ca="1">_xll.RiskBinomial(1,G46)</f>
        <v>#NAME?</v>
      </c>
      <c r="I46" s="34">
        <v>0.3</v>
      </c>
      <c r="J46" s="44" t="e">
        <f ca="1">_xll.RiskBeta(9,21)</f>
        <v>#NAME?</v>
      </c>
      <c r="K46" s="34" t="e">
        <f ca="1">_xll.RiskDepC("Background", Rank_order_corr) + _xll.RiskBeta(4,9)</f>
        <v>#NAME?</v>
      </c>
      <c r="L46" s="45" t="e">
        <f t="shared" ca="1" si="1"/>
        <v>#NAME?</v>
      </c>
      <c r="M46" s="36" t="e">
        <f t="shared" ca="1" si="2"/>
        <v>#NAME?</v>
      </c>
      <c r="N46" s="46" t="e">
        <f t="shared" ca="1" si="3"/>
        <v>#NAME?</v>
      </c>
    </row>
    <row r="47" spans="2:14" x14ac:dyDescent="0.25">
      <c r="B47" s="41">
        <v>29</v>
      </c>
      <c r="C47" s="33">
        <v>5443.91</v>
      </c>
      <c r="D47" s="42">
        <v>1</v>
      </c>
      <c r="E47" s="34">
        <f t="shared" si="4"/>
        <v>5.0000000000000001E-3</v>
      </c>
      <c r="F47" s="43" t="e">
        <f ca="1">_xll.RiskExpon(1, _xll.RiskTruncate(, 20))</f>
        <v>#NAME?</v>
      </c>
      <c r="G47" s="35" t="e">
        <f t="shared" ca="1" si="0"/>
        <v>#NAME?</v>
      </c>
      <c r="H47" s="42" t="e">
        <f ca="1">_xll.RiskBinomial(1,G47)</f>
        <v>#NAME?</v>
      </c>
      <c r="I47" s="34">
        <v>0.3</v>
      </c>
      <c r="J47" s="44" t="e">
        <f ca="1">_xll.RiskBeta(9,21)</f>
        <v>#NAME?</v>
      </c>
      <c r="K47" s="34" t="e">
        <f ca="1">_xll.RiskDepC("Background", Rank_order_corr) + _xll.RiskBeta(4,9)</f>
        <v>#NAME?</v>
      </c>
      <c r="L47" s="45" t="e">
        <f t="shared" ca="1" si="1"/>
        <v>#NAME?</v>
      </c>
      <c r="M47" s="36" t="e">
        <f t="shared" ca="1" si="2"/>
        <v>#NAME?</v>
      </c>
      <c r="N47" s="46" t="e">
        <f t="shared" ca="1" si="3"/>
        <v>#NAME?</v>
      </c>
    </row>
    <row r="48" spans="2:14" x14ac:dyDescent="0.25">
      <c r="B48" s="41">
        <v>30</v>
      </c>
      <c r="C48" s="33">
        <v>8805.94</v>
      </c>
      <c r="D48" s="42">
        <v>4</v>
      </c>
      <c r="E48" s="34">
        <f t="shared" si="4"/>
        <v>0.02</v>
      </c>
      <c r="F48" s="43" t="e">
        <f ca="1">_xll.RiskExpon(1, _xll.RiskTruncate(, 20))</f>
        <v>#NAME?</v>
      </c>
      <c r="G48" s="35" t="e">
        <f t="shared" ca="1" si="0"/>
        <v>#NAME?</v>
      </c>
      <c r="H48" s="42" t="e">
        <f ca="1">_xll.RiskBinomial(1,G48)</f>
        <v>#NAME?</v>
      </c>
      <c r="I48" s="34">
        <v>0.3</v>
      </c>
      <c r="J48" s="44" t="e">
        <f ca="1">_xll.RiskBeta(9,21)</f>
        <v>#NAME?</v>
      </c>
      <c r="K48" s="34" t="e">
        <f ca="1">_xll.RiskDepC("Background", Rank_order_corr) + _xll.RiskBeta(4,9)</f>
        <v>#NAME?</v>
      </c>
      <c r="L48" s="45" t="e">
        <f t="shared" ca="1" si="1"/>
        <v>#NAME?</v>
      </c>
      <c r="M48" s="36" t="e">
        <f t="shared" ca="1" si="2"/>
        <v>#NAME?</v>
      </c>
      <c r="N48" s="46" t="e">
        <f t="shared" ca="1" si="3"/>
        <v>#NAME?</v>
      </c>
    </row>
    <row r="49" spans="2:14" x14ac:dyDescent="0.25">
      <c r="B49" s="41">
        <v>31</v>
      </c>
      <c r="C49" s="33">
        <v>5408.5</v>
      </c>
      <c r="D49" s="42">
        <v>4</v>
      </c>
      <c r="E49" s="34">
        <f t="shared" si="4"/>
        <v>0.02</v>
      </c>
      <c r="F49" s="43" t="e">
        <f ca="1">_xll.RiskExpon(1, _xll.RiskTruncate(, 20))</f>
        <v>#NAME?</v>
      </c>
      <c r="G49" s="35" t="e">
        <f t="shared" ca="1" si="0"/>
        <v>#NAME?</v>
      </c>
      <c r="H49" s="42" t="e">
        <f ca="1">_xll.RiskBinomial(1,G49)</f>
        <v>#NAME?</v>
      </c>
      <c r="I49" s="34">
        <v>0.3</v>
      </c>
      <c r="J49" s="44" t="e">
        <f ca="1">_xll.RiskBeta(9,21)</f>
        <v>#NAME?</v>
      </c>
      <c r="K49" s="34" t="e">
        <f ca="1">_xll.RiskDepC("Background", Rank_order_corr) + _xll.RiskBeta(4,9)</f>
        <v>#NAME?</v>
      </c>
      <c r="L49" s="45" t="e">
        <f t="shared" ca="1" si="1"/>
        <v>#NAME?</v>
      </c>
      <c r="M49" s="36" t="e">
        <f t="shared" ca="1" si="2"/>
        <v>#NAME?</v>
      </c>
      <c r="N49" s="46" t="e">
        <f t="shared" ca="1" si="3"/>
        <v>#NAME?</v>
      </c>
    </row>
    <row r="50" spans="2:14" x14ac:dyDescent="0.25">
      <c r="B50" s="41">
        <v>32</v>
      </c>
      <c r="C50" s="33">
        <v>1623.91</v>
      </c>
      <c r="D50" s="42">
        <v>1</v>
      </c>
      <c r="E50" s="34">
        <f t="shared" si="4"/>
        <v>5.0000000000000001E-3</v>
      </c>
      <c r="F50" s="43" t="e">
        <f ca="1">_xll.RiskExpon(1, _xll.RiskTruncate(, 20))</f>
        <v>#NAME?</v>
      </c>
      <c r="G50" s="35" t="e">
        <f t="shared" ca="1" si="0"/>
        <v>#NAME?</v>
      </c>
      <c r="H50" s="42" t="e">
        <f ca="1">_xll.RiskBinomial(1,G50)</f>
        <v>#NAME?</v>
      </c>
      <c r="I50" s="34">
        <v>0.3</v>
      </c>
      <c r="J50" s="44" t="e">
        <f ca="1">_xll.RiskBeta(9,21)</f>
        <v>#NAME?</v>
      </c>
      <c r="K50" s="34" t="e">
        <f ca="1">_xll.RiskDepC("Background", Rank_order_corr) + _xll.RiskBeta(4,9)</f>
        <v>#NAME?</v>
      </c>
      <c r="L50" s="45" t="e">
        <f t="shared" ca="1" si="1"/>
        <v>#NAME?</v>
      </c>
      <c r="M50" s="36" t="e">
        <f t="shared" ca="1" si="2"/>
        <v>#NAME?</v>
      </c>
      <c r="N50" s="46" t="e">
        <f t="shared" ca="1" si="3"/>
        <v>#NAME?</v>
      </c>
    </row>
    <row r="51" spans="2:14" x14ac:dyDescent="0.25">
      <c r="B51" s="41">
        <v>33</v>
      </c>
      <c r="C51" s="33">
        <v>3707.72</v>
      </c>
      <c r="D51" s="42">
        <v>2</v>
      </c>
      <c r="E51" s="34">
        <f t="shared" si="4"/>
        <v>0.01</v>
      </c>
      <c r="F51" s="43" t="e">
        <f ca="1">_xll.RiskExpon(1, _xll.RiskTruncate(, 20))</f>
        <v>#NAME?</v>
      </c>
      <c r="G51" s="35" t="e">
        <f t="shared" ca="1" si="0"/>
        <v>#NAME?</v>
      </c>
      <c r="H51" s="42" t="e">
        <f ca="1">_xll.RiskBinomial(1,G51)</f>
        <v>#NAME?</v>
      </c>
      <c r="I51" s="34">
        <v>0.3</v>
      </c>
      <c r="J51" s="44" t="e">
        <f ca="1">_xll.RiskBeta(9,21)</f>
        <v>#NAME?</v>
      </c>
      <c r="K51" s="34" t="e">
        <f ca="1">_xll.RiskDepC("Background", Rank_order_corr) + _xll.RiskBeta(4,9)</f>
        <v>#NAME?</v>
      </c>
      <c r="L51" s="45" t="e">
        <f t="shared" ca="1" si="1"/>
        <v>#NAME?</v>
      </c>
      <c r="M51" s="36" t="e">
        <f t="shared" ca="1" si="2"/>
        <v>#NAME?</v>
      </c>
      <c r="N51" s="46" t="e">
        <f t="shared" ca="1" si="3"/>
        <v>#NAME?</v>
      </c>
    </row>
    <row r="52" spans="2:14" x14ac:dyDescent="0.25">
      <c r="B52" s="41">
        <v>34</v>
      </c>
      <c r="C52" s="33">
        <v>5842.6</v>
      </c>
      <c r="D52" s="42">
        <v>1</v>
      </c>
      <c r="E52" s="34">
        <f t="shared" si="4"/>
        <v>5.0000000000000001E-3</v>
      </c>
      <c r="F52" s="43" t="e">
        <f ca="1">_xll.RiskExpon(1, _xll.RiskTruncate(, 20))</f>
        <v>#NAME?</v>
      </c>
      <c r="G52" s="35" t="e">
        <f t="shared" ca="1" si="0"/>
        <v>#NAME?</v>
      </c>
      <c r="H52" s="42" t="e">
        <f ca="1">_xll.RiskBinomial(1,G52)</f>
        <v>#NAME?</v>
      </c>
      <c r="I52" s="34">
        <v>0.3</v>
      </c>
      <c r="J52" s="44" t="e">
        <f ca="1">_xll.RiskBeta(9,21)</f>
        <v>#NAME?</v>
      </c>
      <c r="K52" s="34" t="e">
        <f ca="1">_xll.RiskDepC("Background", Rank_order_corr) + _xll.RiskBeta(4,9)</f>
        <v>#NAME?</v>
      </c>
      <c r="L52" s="45" t="e">
        <f t="shared" ca="1" si="1"/>
        <v>#NAME?</v>
      </c>
      <c r="M52" s="36" t="e">
        <f t="shared" ca="1" si="2"/>
        <v>#NAME?</v>
      </c>
      <c r="N52" s="46" t="e">
        <f t="shared" ca="1" si="3"/>
        <v>#NAME?</v>
      </c>
    </row>
    <row r="53" spans="2:14" x14ac:dyDescent="0.25">
      <c r="B53" s="41">
        <v>35</v>
      </c>
      <c r="C53" s="33">
        <v>12810.81</v>
      </c>
      <c r="D53" s="42">
        <v>3</v>
      </c>
      <c r="E53" s="34">
        <f t="shared" si="4"/>
        <v>1.4999999999999999E-2</v>
      </c>
      <c r="F53" s="43" t="e">
        <f ca="1">_xll.RiskExpon(1, _xll.RiskTruncate(, 20))</f>
        <v>#NAME?</v>
      </c>
      <c r="G53" s="35" t="e">
        <f t="shared" ca="1" si="0"/>
        <v>#NAME?</v>
      </c>
      <c r="H53" s="42" t="e">
        <f ca="1">_xll.RiskBinomial(1,G53)</f>
        <v>#NAME?</v>
      </c>
      <c r="I53" s="34">
        <v>0.3</v>
      </c>
      <c r="J53" s="44" t="e">
        <f ca="1">_xll.RiskBeta(9,21)</f>
        <v>#NAME?</v>
      </c>
      <c r="K53" s="34" t="e">
        <f ca="1">_xll.RiskDepC("Background", Rank_order_corr) + _xll.RiskBeta(4,9)</f>
        <v>#NAME?</v>
      </c>
      <c r="L53" s="45" t="e">
        <f t="shared" ca="1" si="1"/>
        <v>#NAME?</v>
      </c>
      <c r="M53" s="36" t="e">
        <f t="shared" ca="1" si="2"/>
        <v>#NAME?</v>
      </c>
      <c r="N53" s="46" t="e">
        <f t="shared" ca="1" si="3"/>
        <v>#NAME?</v>
      </c>
    </row>
    <row r="54" spans="2:14" x14ac:dyDescent="0.25">
      <c r="B54" s="41">
        <v>36</v>
      </c>
      <c r="C54" s="33">
        <v>9063.2800000000007</v>
      </c>
      <c r="D54" s="42">
        <v>4</v>
      </c>
      <c r="E54" s="34">
        <f t="shared" si="4"/>
        <v>0.02</v>
      </c>
      <c r="F54" s="43" t="e">
        <f ca="1">_xll.RiskExpon(1, _xll.RiskTruncate(, 20))</f>
        <v>#NAME?</v>
      </c>
      <c r="G54" s="35" t="e">
        <f t="shared" ca="1" si="0"/>
        <v>#NAME?</v>
      </c>
      <c r="H54" s="42" t="e">
        <f ca="1">_xll.RiskBinomial(1,G54)</f>
        <v>#NAME?</v>
      </c>
      <c r="I54" s="34">
        <v>0.3</v>
      </c>
      <c r="J54" s="44" t="e">
        <f ca="1">_xll.RiskBeta(9,21)</f>
        <v>#NAME?</v>
      </c>
      <c r="K54" s="34" t="e">
        <f ca="1">_xll.RiskDepC("Background", Rank_order_corr) + _xll.RiskBeta(4,9)</f>
        <v>#NAME?</v>
      </c>
      <c r="L54" s="45" t="e">
        <f t="shared" ca="1" si="1"/>
        <v>#NAME?</v>
      </c>
      <c r="M54" s="36" t="e">
        <f t="shared" ca="1" si="2"/>
        <v>#NAME?</v>
      </c>
      <c r="N54" s="46" t="e">
        <f t="shared" ca="1" si="3"/>
        <v>#NAME?</v>
      </c>
    </row>
    <row r="55" spans="2:14" x14ac:dyDescent="0.25">
      <c r="B55" s="41">
        <v>37</v>
      </c>
      <c r="C55" s="33">
        <v>5552.77</v>
      </c>
      <c r="D55" s="42">
        <v>4</v>
      </c>
      <c r="E55" s="34">
        <f t="shared" si="4"/>
        <v>0.02</v>
      </c>
      <c r="F55" s="43" t="e">
        <f ca="1">_xll.RiskExpon(1, _xll.RiskTruncate(, 20))</f>
        <v>#NAME?</v>
      </c>
      <c r="G55" s="35" t="e">
        <f t="shared" ca="1" si="0"/>
        <v>#NAME?</v>
      </c>
      <c r="H55" s="42" t="e">
        <f ca="1">_xll.RiskBinomial(1,G55)</f>
        <v>#NAME?</v>
      </c>
      <c r="I55" s="34">
        <v>0.3</v>
      </c>
      <c r="J55" s="44" t="e">
        <f ca="1">_xll.RiskBeta(9,21)</f>
        <v>#NAME?</v>
      </c>
      <c r="K55" s="34" t="e">
        <f ca="1">_xll.RiskDepC("Background", Rank_order_corr) + _xll.RiskBeta(4,9)</f>
        <v>#NAME?</v>
      </c>
      <c r="L55" s="45" t="e">
        <f t="shared" ca="1" si="1"/>
        <v>#NAME?</v>
      </c>
      <c r="M55" s="36" t="e">
        <f t="shared" ca="1" si="2"/>
        <v>#NAME?</v>
      </c>
      <c r="N55" s="46" t="e">
        <f t="shared" ca="1" si="3"/>
        <v>#NAME?</v>
      </c>
    </row>
    <row r="56" spans="2:14" x14ac:dyDescent="0.25">
      <c r="B56" s="41">
        <v>38</v>
      </c>
      <c r="C56" s="33">
        <v>7867.87</v>
      </c>
      <c r="D56" s="42">
        <v>6</v>
      </c>
      <c r="E56" s="34">
        <f t="shared" si="4"/>
        <v>0.03</v>
      </c>
      <c r="F56" s="43" t="e">
        <f ca="1">_xll.RiskExpon(1, _xll.RiskTruncate(, 20))</f>
        <v>#NAME?</v>
      </c>
      <c r="G56" s="35" t="e">
        <f t="shared" ca="1" si="0"/>
        <v>#NAME?</v>
      </c>
      <c r="H56" s="42" t="e">
        <f ca="1">_xll.RiskBinomial(1,G56)</f>
        <v>#NAME?</v>
      </c>
      <c r="I56" s="34">
        <v>0.3</v>
      </c>
      <c r="J56" s="44" t="e">
        <f ca="1">_xll.RiskBeta(9,21)</f>
        <v>#NAME?</v>
      </c>
      <c r="K56" s="34" t="e">
        <f ca="1">_xll.RiskDepC("Background", Rank_order_corr) + _xll.RiskBeta(4,9)</f>
        <v>#NAME?</v>
      </c>
      <c r="L56" s="45" t="e">
        <f t="shared" ca="1" si="1"/>
        <v>#NAME?</v>
      </c>
      <c r="M56" s="36" t="e">
        <f t="shared" ca="1" si="2"/>
        <v>#NAME?</v>
      </c>
      <c r="N56" s="46" t="e">
        <f t="shared" ca="1" si="3"/>
        <v>#NAME?</v>
      </c>
    </row>
    <row r="57" spans="2:14" x14ac:dyDescent="0.25">
      <c r="B57" s="41">
        <v>39</v>
      </c>
      <c r="C57" s="33">
        <v>8124.51</v>
      </c>
      <c r="D57" s="42">
        <v>1</v>
      </c>
      <c r="E57" s="34">
        <f t="shared" si="4"/>
        <v>5.0000000000000001E-3</v>
      </c>
      <c r="F57" s="43" t="e">
        <f ca="1">_xll.RiskExpon(1, _xll.RiskTruncate(, 20))</f>
        <v>#NAME?</v>
      </c>
      <c r="G57" s="35" t="e">
        <f t="shared" ca="1" si="0"/>
        <v>#NAME?</v>
      </c>
      <c r="H57" s="42" t="e">
        <f ca="1">_xll.RiskBinomial(1,G57)</f>
        <v>#NAME?</v>
      </c>
      <c r="I57" s="34">
        <v>0.3</v>
      </c>
      <c r="J57" s="44" t="e">
        <f ca="1">_xll.RiskBeta(9,21)</f>
        <v>#NAME?</v>
      </c>
      <c r="K57" s="34" t="e">
        <f ca="1">_xll.RiskDepC("Background", Rank_order_corr) + _xll.RiskBeta(4,9)</f>
        <v>#NAME?</v>
      </c>
      <c r="L57" s="45" t="e">
        <f t="shared" ca="1" si="1"/>
        <v>#NAME?</v>
      </c>
      <c r="M57" s="36" t="e">
        <f t="shared" ca="1" si="2"/>
        <v>#NAME?</v>
      </c>
      <c r="N57" s="46" t="e">
        <f t="shared" ca="1" si="3"/>
        <v>#NAME?</v>
      </c>
    </row>
    <row r="58" spans="2:14" x14ac:dyDescent="0.25">
      <c r="B58" s="41">
        <v>40</v>
      </c>
      <c r="C58" s="33">
        <v>12905.89</v>
      </c>
      <c r="D58" s="42">
        <v>7</v>
      </c>
      <c r="E58" s="34">
        <f t="shared" si="4"/>
        <v>0.05</v>
      </c>
      <c r="F58" s="43" t="e">
        <f ca="1">_xll.RiskExpon(1, _xll.RiskTruncate(, 20))</f>
        <v>#NAME?</v>
      </c>
      <c r="G58" s="35" t="e">
        <f t="shared" ca="1" si="0"/>
        <v>#NAME?</v>
      </c>
      <c r="H58" s="42" t="e">
        <f ca="1">_xll.RiskBinomial(1,G58)</f>
        <v>#NAME?</v>
      </c>
      <c r="I58" s="34">
        <v>0.3</v>
      </c>
      <c r="J58" s="44" t="e">
        <f ca="1">_xll.RiskBeta(9,21)</f>
        <v>#NAME?</v>
      </c>
      <c r="K58" s="34" t="e">
        <f ca="1">_xll.RiskDepC("Background", Rank_order_corr) + _xll.RiskBeta(4,9)</f>
        <v>#NAME?</v>
      </c>
      <c r="L58" s="45" t="e">
        <f t="shared" ca="1" si="1"/>
        <v>#NAME?</v>
      </c>
      <c r="M58" s="36" t="e">
        <f t="shared" ca="1" si="2"/>
        <v>#NAME?</v>
      </c>
      <c r="N58" s="46" t="e">
        <f t="shared" ca="1" si="3"/>
        <v>#NAME?</v>
      </c>
    </row>
    <row r="59" spans="2:14" x14ac:dyDescent="0.25">
      <c r="B59" s="41">
        <v>41</v>
      </c>
      <c r="C59" s="33">
        <v>10319.219999999999</v>
      </c>
      <c r="D59" s="42">
        <v>4</v>
      </c>
      <c r="E59" s="34">
        <f t="shared" si="4"/>
        <v>0.02</v>
      </c>
      <c r="F59" s="43" t="e">
        <f ca="1">_xll.RiskExpon(1, _xll.RiskTruncate(, 20))</f>
        <v>#NAME?</v>
      </c>
      <c r="G59" s="35" t="e">
        <f t="shared" ca="1" si="0"/>
        <v>#NAME?</v>
      </c>
      <c r="H59" s="42" t="e">
        <f ca="1">_xll.RiskBinomial(1,G59)</f>
        <v>#NAME?</v>
      </c>
      <c r="I59" s="34">
        <v>0.3</v>
      </c>
      <c r="J59" s="44" t="e">
        <f ca="1">_xll.RiskBeta(9,21)</f>
        <v>#NAME?</v>
      </c>
      <c r="K59" s="34" t="e">
        <f ca="1">_xll.RiskDepC("Background", Rank_order_corr) + _xll.RiskBeta(4,9)</f>
        <v>#NAME?</v>
      </c>
      <c r="L59" s="45" t="e">
        <f t="shared" ca="1" si="1"/>
        <v>#NAME?</v>
      </c>
      <c r="M59" s="36" t="e">
        <f t="shared" ca="1" si="2"/>
        <v>#NAME?</v>
      </c>
      <c r="N59" s="46" t="e">
        <f t="shared" ca="1" si="3"/>
        <v>#NAME?</v>
      </c>
    </row>
    <row r="60" spans="2:14" x14ac:dyDescent="0.25">
      <c r="B60" s="41">
        <v>42</v>
      </c>
      <c r="C60" s="33">
        <v>14712.99</v>
      </c>
      <c r="D60" s="42">
        <v>4</v>
      </c>
      <c r="E60" s="34">
        <f t="shared" si="4"/>
        <v>0.02</v>
      </c>
      <c r="F60" s="43" t="e">
        <f ca="1">_xll.RiskExpon(1, _xll.RiskTruncate(, 20))</f>
        <v>#NAME?</v>
      </c>
      <c r="G60" s="35" t="e">
        <f t="shared" ca="1" si="0"/>
        <v>#NAME?</v>
      </c>
      <c r="H60" s="42" t="e">
        <f ca="1">_xll.RiskBinomial(1,G60)</f>
        <v>#NAME?</v>
      </c>
      <c r="I60" s="34">
        <v>0.3</v>
      </c>
      <c r="J60" s="44" t="e">
        <f ca="1">_xll.RiskBeta(9,21)</f>
        <v>#NAME?</v>
      </c>
      <c r="K60" s="34" t="e">
        <f ca="1">_xll.RiskDepC("Background", Rank_order_corr) + _xll.RiskBeta(4,9)</f>
        <v>#NAME?</v>
      </c>
      <c r="L60" s="45" t="e">
        <f t="shared" ca="1" si="1"/>
        <v>#NAME?</v>
      </c>
      <c r="M60" s="36" t="e">
        <f t="shared" ca="1" si="2"/>
        <v>#NAME?</v>
      </c>
      <c r="N60" s="46" t="e">
        <f t="shared" ca="1" si="3"/>
        <v>#NAME?</v>
      </c>
    </row>
    <row r="61" spans="2:14" x14ac:dyDescent="0.25">
      <c r="B61" s="41">
        <v>43</v>
      </c>
      <c r="C61" s="33">
        <v>14436.88</v>
      </c>
      <c r="D61" s="42">
        <v>7</v>
      </c>
      <c r="E61" s="34">
        <f t="shared" si="4"/>
        <v>0.05</v>
      </c>
      <c r="F61" s="43" t="e">
        <f ca="1">_xll.RiskExpon(1, _xll.RiskTruncate(, 20))</f>
        <v>#NAME?</v>
      </c>
      <c r="G61" s="35" t="e">
        <f t="shared" ca="1" si="0"/>
        <v>#NAME?</v>
      </c>
      <c r="H61" s="42" t="e">
        <f ca="1">_xll.RiskBinomial(1,G61)</f>
        <v>#NAME?</v>
      </c>
      <c r="I61" s="34">
        <v>0.3</v>
      </c>
      <c r="J61" s="44" t="e">
        <f ca="1">_xll.RiskBeta(9,21)</f>
        <v>#NAME?</v>
      </c>
      <c r="K61" s="34" t="e">
        <f ca="1">_xll.RiskDepC("Background", Rank_order_corr) + _xll.RiskBeta(4,9)</f>
        <v>#NAME?</v>
      </c>
      <c r="L61" s="45" t="e">
        <f t="shared" ca="1" si="1"/>
        <v>#NAME?</v>
      </c>
      <c r="M61" s="36" t="e">
        <f t="shared" ca="1" si="2"/>
        <v>#NAME?</v>
      </c>
      <c r="N61" s="46" t="e">
        <f t="shared" ca="1" si="3"/>
        <v>#NAME?</v>
      </c>
    </row>
    <row r="62" spans="2:14" x14ac:dyDescent="0.25">
      <c r="B62" s="41">
        <v>44</v>
      </c>
      <c r="C62" s="33">
        <v>7941.61</v>
      </c>
      <c r="D62" s="42">
        <v>5</v>
      </c>
      <c r="E62" s="34">
        <f t="shared" si="4"/>
        <v>2.5000000000000001E-2</v>
      </c>
      <c r="F62" s="43" t="e">
        <f ca="1">_xll.RiskExpon(1, _xll.RiskTruncate(, 20))</f>
        <v>#NAME?</v>
      </c>
      <c r="G62" s="35" t="e">
        <f t="shared" ca="1" si="0"/>
        <v>#NAME?</v>
      </c>
      <c r="H62" s="42" t="e">
        <f ca="1">_xll.RiskBinomial(1,G62)</f>
        <v>#NAME?</v>
      </c>
      <c r="I62" s="34">
        <v>0.3</v>
      </c>
      <c r="J62" s="44" t="e">
        <f ca="1">_xll.RiskBeta(9,21)</f>
        <v>#NAME?</v>
      </c>
      <c r="K62" s="34" t="e">
        <f ca="1">_xll.RiskDepC("Background", Rank_order_corr) + _xll.RiskBeta(4,9)</f>
        <v>#NAME?</v>
      </c>
      <c r="L62" s="45" t="e">
        <f t="shared" ca="1" si="1"/>
        <v>#NAME?</v>
      </c>
      <c r="M62" s="36" t="e">
        <f t="shared" ca="1" si="2"/>
        <v>#NAME?</v>
      </c>
      <c r="N62" s="46" t="e">
        <f t="shared" ca="1" si="3"/>
        <v>#NAME?</v>
      </c>
    </row>
    <row r="63" spans="2:14" x14ac:dyDescent="0.25">
      <c r="B63" s="41">
        <v>45</v>
      </c>
      <c r="C63" s="33">
        <v>1890.84</v>
      </c>
      <c r="D63" s="42">
        <v>3</v>
      </c>
      <c r="E63" s="34">
        <f t="shared" si="4"/>
        <v>1.4999999999999999E-2</v>
      </c>
      <c r="F63" s="43" t="e">
        <f ca="1">_xll.RiskExpon(1, _xll.RiskTruncate(, 20))</f>
        <v>#NAME?</v>
      </c>
      <c r="G63" s="35" t="e">
        <f t="shared" ca="1" si="0"/>
        <v>#NAME?</v>
      </c>
      <c r="H63" s="42" t="e">
        <f ca="1">_xll.RiskBinomial(1,G63)</f>
        <v>#NAME?</v>
      </c>
      <c r="I63" s="34">
        <v>0.3</v>
      </c>
      <c r="J63" s="44" t="e">
        <f ca="1">_xll.RiskBeta(9,21)</f>
        <v>#NAME?</v>
      </c>
      <c r="K63" s="34" t="e">
        <f ca="1">_xll.RiskDepC("Background", Rank_order_corr) + _xll.RiskBeta(4,9)</f>
        <v>#NAME?</v>
      </c>
      <c r="L63" s="45" t="e">
        <f t="shared" ca="1" si="1"/>
        <v>#NAME?</v>
      </c>
      <c r="M63" s="36" t="e">
        <f t="shared" ca="1" si="2"/>
        <v>#NAME?</v>
      </c>
      <c r="N63" s="46" t="e">
        <f t="shared" ca="1" si="3"/>
        <v>#NAME?</v>
      </c>
    </row>
    <row r="64" spans="2:14" x14ac:dyDescent="0.25">
      <c r="B64" s="41">
        <v>46</v>
      </c>
      <c r="C64" s="33">
        <v>13557.84</v>
      </c>
      <c r="D64" s="42">
        <v>3</v>
      </c>
      <c r="E64" s="34">
        <f t="shared" si="4"/>
        <v>1.4999999999999999E-2</v>
      </c>
      <c r="F64" s="43" t="e">
        <f ca="1">_xll.RiskExpon(1, _xll.RiskTruncate(, 20))</f>
        <v>#NAME?</v>
      </c>
      <c r="G64" s="35" t="e">
        <f t="shared" ca="1" si="0"/>
        <v>#NAME?</v>
      </c>
      <c r="H64" s="42" t="e">
        <f ca="1">_xll.RiskBinomial(1,G64)</f>
        <v>#NAME?</v>
      </c>
      <c r="I64" s="34">
        <v>0.3</v>
      </c>
      <c r="J64" s="44" t="e">
        <f ca="1">_xll.RiskBeta(9,21)</f>
        <v>#NAME?</v>
      </c>
      <c r="K64" s="34" t="e">
        <f ca="1">_xll.RiskDepC("Background", Rank_order_corr) + _xll.RiskBeta(4,9)</f>
        <v>#NAME?</v>
      </c>
      <c r="L64" s="45" t="e">
        <f t="shared" ca="1" si="1"/>
        <v>#NAME?</v>
      </c>
      <c r="M64" s="36" t="e">
        <f t="shared" ca="1" si="2"/>
        <v>#NAME?</v>
      </c>
      <c r="N64" s="46" t="e">
        <f t="shared" ca="1" si="3"/>
        <v>#NAME?</v>
      </c>
    </row>
    <row r="65" spans="2:14" x14ac:dyDescent="0.25">
      <c r="B65" s="41">
        <v>47</v>
      </c>
      <c r="C65" s="33">
        <v>14652.95</v>
      </c>
      <c r="D65" s="42">
        <v>7</v>
      </c>
      <c r="E65" s="34">
        <f t="shared" si="4"/>
        <v>0.05</v>
      </c>
      <c r="F65" s="43" t="e">
        <f ca="1">_xll.RiskExpon(1, _xll.RiskTruncate(, 20))</f>
        <v>#NAME?</v>
      </c>
      <c r="G65" s="35" t="e">
        <f t="shared" ca="1" si="0"/>
        <v>#NAME?</v>
      </c>
      <c r="H65" s="42" t="e">
        <f ca="1">_xll.RiskBinomial(1,G65)</f>
        <v>#NAME?</v>
      </c>
      <c r="I65" s="34">
        <v>0.3</v>
      </c>
      <c r="J65" s="44" t="e">
        <f ca="1">_xll.RiskBeta(9,21)</f>
        <v>#NAME?</v>
      </c>
      <c r="K65" s="34" t="e">
        <f ca="1">_xll.RiskDepC("Background", Rank_order_corr) + _xll.RiskBeta(4,9)</f>
        <v>#NAME?</v>
      </c>
      <c r="L65" s="45" t="e">
        <f t="shared" ca="1" si="1"/>
        <v>#NAME?</v>
      </c>
      <c r="M65" s="36" t="e">
        <f t="shared" ca="1" si="2"/>
        <v>#NAME?</v>
      </c>
      <c r="N65" s="46" t="e">
        <f t="shared" ca="1" si="3"/>
        <v>#NAME?</v>
      </c>
    </row>
    <row r="66" spans="2:14" x14ac:dyDescent="0.25">
      <c r="B66" s="41">
        <v>48</v>
      </c>
      <c r="C66" s="33">
        <v>6406.65</v>
      </c>
      <c r="D66" s="42">
        <v>5</v>
      </c>
      <c r="E66" s="34">
        <f t="shared" si="4"/>
        <v>2.5000000000000001E-2</v>
      </c>
      <c r="F66" s="43" t="e">
        <f ca="1">_xll.RiskExpon(1, _xll.RiskTruncate(, 20))</f>
        <v>#NAME?</v>
      </c>
      <c r="G66" s="35" t="e">
        <f t="shared" ca="1" si="0"/>
        <v>#NAME?</v>
      </c>
      <c r="H66" s="42" t="e">
        <f ca="1">_xll.RiskBinomial(1,G66)</f>
        <v>#NAME?</v>
      </c>
      <c r="I66" s="34">
        <v>0.3</v>
      </c>
      <c r="J66" s="44" t="e">
        <f ca="1">_xll.RiskBeta(9,21)</f>
        <v>#NAME?</v>
      </c>
      <c r="K66" s="34" t="e">
        <f ca="1">_xll.RiskDepC("Background", Rank_order_corr) + _xll.RiskBeta(4,9)</f>
        <v>#NAME?</v>
      </c>
      <c r="L66" s="45" t="e">
        <f t="shared" ca="1" si="1"/>
        <v>#NAME?</v>
      </c>
      <c r="M66" s="36" t="e">
        <f t="shared" ca="1" si="2"/>
        <v>#NAME?</v>
      </c>
      <c r="N66" s="46" t="e">
        <f t="shared" ca="1" si="3"/>
        <v>#NAME?</v>
      </c>
    </row>
    <row r="67" spans="2:14" x14ac:dyDescent="0.25">
      <c r="B67" s="41">
        <v>49</v>
      </c>
      <c r="C67" s="33">
        <v>6256.46</v>
      </c>
      <c r="D67" s="42">
        <v>1</v>
      </c>
      <c r="E67" s="34">
        <f t="shared" si="4"/>
        <v>5.0000000000000001E-3</v>
      </c>
      <c r="F67" s="43" t="e">
        <f ca="1">_xll.RiskExpon(1, _xll.RiskTruncate(, 20))</f>
        <v>#NAME?</v>
      </c>
      <c r="G67" s="35" t="e">
        <f t="shared" ca="1" si="0"/>
        <v>#NAME?</v>
      </c>
      <c r="H67" s="42" t="e">
        <f ca="1">_xll.RiskBinomial(1,G67)</f>
        <v>#NAME?</v>
      </c>
      <c r="I67" s="34">
        <v>0.3</v>
      </c>
      <c r="J67" s="44" t="e">
        <f ca="1">_xll.RiskBeta(9,21)</f>
        <v>#NAME?</v>
      </c>
      <c r="K67" s="34" t="e">
        <f ca="1">_xll.RiskDepC("Background", Rank_order_corr) + _xll.RiskBeta(4,9)</f>
        <v>#NAME?</v>
      </c>
      <c r="L67" s="45" t="e">
        <f t="shared" ca="1" si="1"/>
        <v>#NAME?</v>
      </c>
      <c r="M67" s="36" t="e">
        <f t="shared" ca="1" si="2"/>
        <v>#NAME?</v>
      </c>
      <c r="N67" s="46" t="e">
        <f t="shared" ca="1" si="3"/>
        <v>#NAME?</v>
      </c>
    </row>
    <row r="68" spans="2:14" x14ac:dyDescent="0.25">
      <c r="B68" s="41">
        <v>50</v>
      </c>
      <c r="C68" s="33">
        <v>1708.31</v>
      </c>
      <c r="D68" s="42">
        <v>1</v>
      </c>
      <c r="E68" s="34">
        <f t="shared" si="4"/>
        <v>5.0000000000000001E-3</v>
      </c>
      <c r="F68" s="43" t="e">
        <f ca="1">_xll.RiskExpon(1, _xll.RiskTruncate(, 20))</f>
        <v>#NAME?</v>
      </c>
      <c r="G68" s="35" t="e">
        <f t="shared" ca="1" si="0"/>
        <v>#NAME?</v>
      </c>
      <c r="H68" s="42" t="e">
        <f ca="1">_xll.RiskBinomial(1,G68)</f>
        <v>#NAME?</v>
      </c>
      <c r="I68" s="34">
        <v>0.3</v>
      </c>
      <c r="J68" s="44" t="e">
        <f ca="1">_xll.RiskBeta(9,21)</f>
        <v>#NAME?</v>
      </c>
      <c r="K68" s="34" t="e">
        <f ca="1">_xll.RiskDepC("Background", Rank_order_corr) + _xll.RiskBeta(4,9)</f>
        <v>#NAME?</v>
      </c>
      <c r="L68" s="45" t="e">
        <f t="shared" ca="1" si="1"/>
        <v>#NAME?</v>
      </c>
      <c r="M68" s="36" t="e">
        <f t="shared" ca="1" si="2"/>
        <v>#NAME?</v>
      </c>
      <c r="N68" s="46" t="e">
        <f t="shared" ca="1" si="3"/>
        <v>#NAME?</v>
      </c>
    </row>
    <row r="69" spans="2:14" x14ac:dyDescent="0.25">
      <c r="B69" s="41">
        <v>51</v>
      </c>
      <c r="C69" s="33">
        <v>9608.73</v>
      </c>
      <c r="D69" s="42">
        <v>7</v>
      </c>
      <c r="E69" s="34">
        <f t="shared" si="4"/>
        <v>0.05</v>
      </c>
      <c r="F69" s="43" t="e">
        <f ca="1">_xll.RiskExpon(1, _xll.RiskTruncate(, 20))</f>
        <v>#NAME?</v>
      </c>
      <c r="G69" s="35" t="e">
        <f t="shared" ca="1" si="0"/>
        <v>#NAME?</v>
      </c>
      <c r="H69" s="42" t="e">
        <f ca="1">_xll.RiskBinomial(1,G69)</f>
        <v>#NAME?</v>
      </c>
      <c r="I69" s="34">
        <v>0.3</v>
      </c>
      <c r="J69" s="44" t="e">
        <f ca="1">_xll.RiskBeta(9,21)</f>
        <v>#NAME?</v>
      </c>
      <c r="K69" s="34" t="e">
        <f ca="1">_xll.RiskDepC("Background", Rank_order_corr) + _xll.RiskBeta(4,9)</f>
        <v>#NAME?</v>
      </c>
      <c r="L69" s="45" t="e">
        <f t="shared" ca="1" si="1"/>
        <v>#NAME?</v>
      </c>
      <c r="M69" s="36" t="e">
        <f t="shared" ca="1" si="2"/>
        <v>#NAME?</v>
      </c>
      <c r="N69" s="46" t="e">
        <f t="shared" ca="1" si="3"/>
        <v>#NAME?</v>
      </c>
    </row>
    <row r="70" spans="2:14" x14ac:dyDescent="0.25">
      <c r="B70" s="41">
        <v>52</v>
      </c>
      <c r="C70" s="33">
        <v>2067.33</v>
      </c>
      <c r="D70" s="42">
        <v>7</v>
      </c>
      <c r="E70" s="34">
        <f t="shared" si="4"/>
        <v>0.05</v>
      </c>
      <c r="F70" s="43" t="e">
        <f ca="1">_xll.RiskExpon(1, _xll.RiskTruncate(, 20))</f>
        <v>#NAME?</v>
      </c>
      <c r="G70" s="35" t="e">
        <f t="shared" ca="1" si="0"/>
        <v>#NAME?</v>
      </c>
      <c r="H70" s="42" t="e">
        <f ca="1">_xll.RiskBinomial(1,G70)</f>
        <v>#NAME?</v>
      </c>
      <c r="I70" s="34">
        <v>0.3</v>
      </c>
      <c r="J70" s="44" t="e">
        <f ca="1">_xll.RiskBeta(9,21)</f>
        <v>#NAME?</v>
      </c>
      <c r="K70" s="34" t="e">
        <f ca="1">_xll.RiskDepC("Background", Rank_order_corr) + _xll.RiskBeta(4,9)</f>
        <v>#NAME?</v>
      </c>
      <c r="L70" s="45" t="e">
        <f t="shared" ca="1" si="1"/>
        <v>#NAME?</v>
      </c>
      <c r="M70" s="36" t="e">
        <f t="shared" ca="1" si="2"/>
        <v>#NAME?</v>
      </c>
      <c r="N70" s="46" t="e">
        <f t="shared" ca="1" si="3"/>
        <v>#NAME?</v>
      </c>
    </row>
    <row r="71" spans="2:14" x14ac:dyDescent="0.25">
      <c r="B71" s="41">
        <v>53</v>
      </c>
      <c r="C71" s="33">
        <v>14837.3</v>
      </c>
      <c r="D71" s="42">
        <v>4</v>
      </c>
      <c r="E71" s="34">
        <f t="shared" si="4"/>
        <v>0.02</v>
      </c>
      <c r="F71" s="43" t="e">
        <f ca="1">_xll.RiskExpon(1, _xll.RiskTruncate(, 20))</f>
        <v>#NAME?</v>
      </c>
      <c r="G71" s="35" t="e">
        <f t="shared" ca="1" si="0"/>
        <v>#NAME?</v>
      </c>
      <c r="H71" s="42" t="e">
        <f ca="1">_xll.RiskBinomial(1,G71)</f>
        <v>#NAME?</v>
      </c>
      <c r="I71" s="34">
        <v>0.3</v>
      </c>
      <c r="J71" s="44" t="e">
        <f ca="1">_xll.RiskBeta(9,21)</f>
        <v>#NAME?</v>
      </c>
      <c r="K71" s="34" t="e">
        <f ca="1">_xll.RiskDepC("Background", Rank_order_corr) + _xll.RiskBeta(4,9)</f>
        <v>#NAME?</v>
      </c>
      <c r="L71" s="45" t="e">
        <f t="shared" ca="1" si="1"/>
        <v>#NAME?</v>
      </c>
      <c r="M71" s="36" t="e">
        <f t="shared" ca="1" si="2"/>
        <v>#NAME?</v>
      </c>
      <c r="N71" s="46" t="e">
        <f t="shared" ca="1" si="3"/>
        <v>#NAME?</v>
      </c>
    </row>
    <row r="72" spans="2:14" x14ac:dyDescent="0.25">
      <c r="B72" s="41">
        <v>54</v>
      </c>
      <c r="C72" s="33">
        <v>7957.34</v>
      </c>
      <c r="D72" s="42">
        <v>5</v>
      </c>
      <c r="E72" s="34">
        <f t="shared" si="4"/>
        <v>2.5000000000000001E-2</v>
      </c>
      <c r="F72" s="43" t="e">
        <f ca="1">_xll.RiskExpon(1, _xll.RiskTruncate(, 20))</f>
        <v>#NAME?</v>
      </c>
      <c r="G72" s="35" t="e">
        <f t="shared" ca="1" si="0"/>
        <v>#NAME?</v>
      </c>
      <c r="H72" s="42" t="e">
        <f ca="1">_xll.RiskBinomial(1,G72)</f>
        <v>#NAME?</v>
      </c>
      <c r="I72" s="34">
        <v>0.3</v>
      </c>
      <c r="J72" s="44" t="e">
        <f ca="1">_xll.RiskBeta(9,21)</f>
        <v>#NAME?</v>
      </c>
      <c r="K72" s="34" t="e">
        <f ca="1">_xll.RiskDepC("Background", Rank_order_corr) + _xll.RiskBeta(4,9)</f>
        <v>#NAME?</v>
      </c>
      <c r="L72" s="45" t="e">
        <f t="shared" ca="1" si="1"/>
        <v>#NAME?</v>
      </c>
      <c r="M72" s="36" t="e">
        <f t="shared" ca="1" si="2"/>
        <v>#NAME?</v>
      </c>
      <c r="N72" s="46" t="e">
        <f t="shared" ca="1" si="3"/>
        <v>#NAME?</v>
      </c>
    </row>
    <row r="73" spans="2:14" x14ac:dyDescent="0.25">
      <c r="B73" s="41">
        <v>55</v>
      </c>
      <c r="C73" s="33">
        <v>10022.18</v>
      </c>
      <c r="D73" s="42">
        <v>4</v>
      </c>
      <c r="E73" s="34">
        <f t="shared" si="4"/>
        <v>0.02</v>
      </c>
      <c r="F73" s="43" t="e">
        <f ca="1">_xll.RiskExpon(1, _xll.RiskTruncate(, 20))</f>
        <v>#NAME?</v>
      </c>
      <c r="G73" s="35" t="e">
        <f t="shared" ca="1" si="0"/>
        <v>#NAME?</v>
      </c>
      <c r="H73" s="42" t="e">
        <f ca="1">_xll.RiskBinomial(1,G73)</f>
        <v>#NAME?</v>
      </c>
      <c r="I73" s="34">
        <v>0.3</v>
      </c>
      <c r="J73" s="44" t="e">
        <f ca="1">_xll.RiskBeta(9,21)</f>
        <v>#NAME?</v>
      </c>
      <c r="K73" s="34" t="e">
        <f ca="1">_xll.RiskDepC("Background", Rank_order_corr) + _xll.RiskBeta(4,9)</f>
        <v>#NAME?</v>
      </c>
      <c r="L73" s="45" t="e">
        <f t="shared" ca="1" si="1"/>
        <v>#NAME?</v>
      </c>
      <c r="M73" s="36" t="e">
        <f t="shared" ca="1" si="2"/>
        <v>#NAME?</v>
      </c>
      <c r="N73" s="46" t="e">
        <f t="shared" ca="1" si="3"/>
        <v>#NAME?</v>
      </c>
    </row>
    <row r="74" spans="2:14" x14ac:dyDescent="0.25">
      <c r="B74" s="41">
        <v>56</v>
      </c>
      <c r="C74" s="33">
        <v>6041.87</v>
      </c>
      <c r="D74" s="42">
        <v>1</v>
      </c>
      <c r="E74" s="34">
        <f t="shared" si="4"/>
        <v>5.0000000000000001E-3</v>
      </c>
      <c r="F74" s="43" t="e">
        <f ca="1">_xll.RiskExpon(1, _xll.RiskTruncate(, 20))</f>
        <v>#NAME?</v>
      </c>
      <c r="G74" s="35" t="e">
        <f t="shared" ca="1" si="0"/>
        <v>#NAME?</v>
      </c>
      <c r="H74" s="42" t="e">
        <f ca="1">_xll.RiskBinomial(1,G74)</f>
        <v>#NAME?</v>
      </c>
      <c r="I74" s="34">
        <v>0.3</v>
      </c>
      <c r="J74" s="44" t="e">
        <f ca="1">_xll.RiskBeta(9,21)</f>
        <v>#NAME?</v>
      </c>
      <c r="K74" s="34" t="e">
        <f ca="1">_xll.RiskDepC("Background", Rank_order_corr) + _xll.RiskBeta(4,9)</f>
        <v>#NAME?</v>
      </c>
      <c r="L74" s="45" t="e">
        <f t="shared" ca="1" si="1"/>
        <v>#NAME?</v>
      </c>
      <c r="M74" s="36" t="e">
        <f t="shared" ca="1" si="2"/>
        <v>#NAME?</v>
      </c>
      <c r="N74" s="46" t="e">
        <f t="shared" ca="1" si="3"/>
        <v>#NAME?</v>
      </c>
    </row>
    <row r="75" spans="2:14" x14ac:dyDescent="0.25">
      <c r="B75" s="41">
        <v>57</v>
      </c>
      <c r="C75" s="33">
        <v>11508.05</v>
      </c>
      <c r="D75" s="42">
        <v>5</v>
      </c>
      <c r="E75" s="34">
        <f t="shared" si="4"/>
        <v>2.5000000000000001E-2</v>
      </c>
      <c r="F75" s="43" t="e">
        <f ca="1">_xll.RiskExpon(1, _xll.RiskTruncate(, 20))</f>
        <v>#NAME?</v>
      </c>
      <c r="G75" s="35" t="e">
        <f t="shared" ca="1" si="0"/>
        <v>#NAME?</v>
      </c>
      <c r="H75" s="42" t="e">
        <f ca="1">_xll.RiskBinomial(1,G75)</f>
        <v>#NAME?</v>
      </c>
      <c r="I75" s="34">
        <v>0.3</v>
      </c>
      <c r="J75" s="44" t="e">
        <f ca="1">_xll.RiskBeta(9,21)</f>
        <v>#NAME?</v>
      </c>
      <c r="K75" s="34" t="e">
        <f ca="1">_xll.RiskDepC("Background", Rank_order_corr) + _xll.RiskBeta(4,9)</f>
        <v>#NAME?</v>
      </c>
      <c r="L75" s="45" t="e">
        <f t="shared" ca="1" si="1"/>
        <v>#NAME?</v>
      </c>
      <c r="M75" s="36" t="e">
        <f t="shared" ca="1" si="2"/>
        <v>#NAME?</v>
      </c>
      <c r="N75" s="46" t="e">
        <f t="shared" ca="1" si="3"/>
        <v>#NAME?</v>
      </c>
    </row>
    <row r="76" spans="2:14" x14ac:dyDescent="0.25">
      <c r="B76" s="41">
        <v>58</v>
      </c>
      <c r="C76" s="33">
        <v>4160.99</v>
      </c>
      <c r="D76" s="42">
        <v>7</v>
      </c>
      <c r="E76" s="34">
        <f t="shared" si="4"/>
        <v>0.05</v>
      </c>
      <c r="F76" s="43" t="e">
        <f ca="1">_xll.RiskExpon(1, _xll.RiskTruncate(, 20))</f>
        <v>#NAME?</v>
      </c>
      <c r="G76" s="35" t="e">
        <f t="shared" ca="1" si="0"/>
        <v>#NAME?</v>
      </c>
      <c r="H76" s="42" t="e">
        <f ca="1">_xll.RiskBinomial(1,G76)</f>
        <v>#NAME?</v>
      </c>
      <c r="I76" s="34">
        <v>0.3</v>
      </c>
      <c r="J76" s="44" t="e">
        <f ca="1">_xll.RiskBeta(9,21)</f>
        <v>#NAME?</v>
      </c>
      <c r="K76" s="34" t="e">
        <f ca="1">_xll.RiskDepC("Background", Rank_order_corr) + _xll.RiskBeta(4,9)</f>
        <v>#NAME?</v>
      </c>
      <c r="L76" s="45" t="e">
        <f t="shared" ca="1" si="1"/>
        <v>#NAME?</v>
      </c>
      <c r="M76" s="36" t="e">
        <f t="shared" ca="1" si="2"/>
        <v>#NAME?</v>
      </c>
      <c r="N76" s="46" t="e">
        <f t="shared" ca="1" si="3"/>
        <v>#NAME?</v>
      </c>
    </row>
    <row r="77" spans="2:14" x14ac:dyDescent="0.25">
      <c r="B77" s="41">
        <v>59</v>
      </c>
      <c r="C77" s="33">
        <v>3513.45</v>
      </c>
      <c r="D77" s="42">
        <v>1</v>
      </c>
      <c r="E77" s="34">
        <f t="shared" si="4"/>
        <v>5.0000000000000001E-3</v>
      </c>
      <c r="F77" s="43" t="e">
        <f ca="1">_xll.RiskExpon(1, _xll.RiskTruncate(, 20))</f>
        <v>#NAME?</v>
      </c>
      <c r="G77" s="35" t="e">
        <f t="shared" ca="1" si="0"/>
        <v>#NAME?</v>
      </c>
      <c r="H77" s="42" t="e">
        <f ca="1">_xll.RiskBinomial(1,G77)</f>
        <v>#NAME?</v>
      </c>
      <c r="I77" s="34">
        <v>0.3</v>
      </c>
      <c r="J77" s="44" t="e">
        <f ca="1">_xll.RiskBeta(9,21)</f>
        <v>#NAME?</v>
      </c>
      <c r="K77" s="34" t="e">
        <f ca="1">_xll.RiskDepC("Background", Rank_order_corr) + _xll.RiskBeta(4,9)</f>
        <v>#NAME?</v>
      </c>
      <c r="L77" s="45" t="e">
        <f t="shared" ca="1" si="1"/>
        <v>#NAME?</v>
      </c>
      <c r="M77" s="36" t="e">
        <f t="shared" ca="1" si="2"/>
        <v>#NAME?</v>
      </c>
      <c r="N77" s="46" t="e">
        <f t="shared" ca="1" si="3"/>
        <v>#NAME?</v>
      </c>
    </row>
    <row r="78" spans="2:14" x14ac:dyDescent="0.25">
      <c r="B78" s="41">
        <v>60</v>
      </c>
      <c r="C78" s="33">
        <v>3139.86</v>
      </c>
      <c r="D78" s="42">
        <v>4</v>
      </c>
      <c r="E78" s="34">
        <f t="shared" si="4"/>
        <v>0.02</v>
      </c>
      <c r="F78" s="43" t="e">
        <f ca="1">_xll.RiskExpon(1, _xll.RiskTruncate(, 20))</f>
        <v>#NAME?</v>
      </c>
      <c r="G78" s="35" t="e">
        <f t="shared" ca="1" si="0"/>
        <v>#NAME?</v>
      </c>
      <c r="H78" s="42" t="e">
        <f ca="1">_xll.RiskBinomial(1,G78)</f>
        <v>#NAME?</v>
      </c>
      <c r="I78" s="34">
        <v>0.3</v>
      </c>
      <c r="J78" s="44" t="e">
        <f ca="1">_xll.RiskBeta(9,21)</f>
        <v>#NAME?</v>
      </c>
      <c r="K78" s="34" t="e">
        <f ca="1">_xll.RiskDepC("Background", Rank_order_corr) + _xll.RiskBeta(4,9)</f>
        <v>#NAME?</v>
      </c>
      <c r="L78" s="45" t="e">
        <f t="shared" ca="1" si="1"/>
        <v>#NAME?</v>
      </c>
      <c r="M78" s="36" t="e">
        <f t="shared" ca="1" si="2"/>
        <v>#NAME?</v>
      </c>
      <c r="N78" s="46" t="e">
        <f t="shared" ca="1" si="3"/>
        <v>#NAME?</v>
      </c>
    </row>
    <row r="79" spans="2:14" x14ac:dyDescent="0.25">
      <c r="B79" s="41">
        <v>61</v>
      </c>
      <c r="C79" s="33">
        <v>14927.83</v>
      </c>
      <c r="D79" s="42">
        <v>7</v>
      </c>
      <c r="E79" s="34">
        <f t="shared" si="4"/>
        <v>0.05</v>
      </c>
      <c r="F79" s="43" t="e">
        <f ca="1">_xll.RiskExpon(1, _xll.RiskTruncate(, 20))</f>
        <v>#NAME?</v>
      </c>
      <c r="G79" s="35" t="e">
        <f t="shared" ca="1" si="0"/>
        <v>#NAME?</v>
      </c>
      <c r="H79" s="42" t="e">
        <f ca="1">_xll.RiskBinomial(1,G79)</f>
        <v>#NAME?</v>
      </c>
      <c r="I79" s="34">
        <v>0.3</v>
      </c>
      <c r="J79" s="44" t="e">
        <f ca="1">_xll.RiskBeta(9,21)</f>
        <v>#NAME?</v>
      </c>
      <c r="K79" s="34" t="e">
        <f ca="1">_xll.RiskDepC("Background", Rank_order_corr) + _xll.RiskBeta(4,9)</f>
        <v>#NAME?</v>
      </c>
      <c r="L79" s="45" t="e">
        <f t="shared" ca="1" si="1"/>
        <v>#NAME?</v>
      </c>
      <c r="M79" s="36" t="e">
        <f t="shared" ca="1" si="2"/>
        <v>#NAME?</v>
      </c>
      <c r="N79" s="46" t="e">
        <f t="shared" ca="1" si="3"/>
        <v>#NAME?</v>
      </c>
    </row>
    <row r="80" spans="2:14" x14ac:dyDescent="0.25">
      <c r="B80" s="41">
        <v>62</v>
      </c>
      <c r="C80" s="33">
        <v>2985.26</v>
      </c>
      <c r="D80" s="42">
        <v>7</v>
      </c>
      <c r="E80" s="34">
        <f t="shared" si="4"/>
        <v>0.05</v>
      </c>
      <c r="F80" s="43" t="e">
        <f ca="1">_xll.RiskExpon(1, _xll.RiskTruncate(, 20))</f>
        <v>#NAME?</v>
      </c>
      <c r="G80" s="35" t="e">
        <f t="shared" ca="1" si="0"/>
        <v>#NAME?</v>
      </c>
      <c r="H80" s="42" t="e">
        <f ca="1">_xll.RiskBinomial(1,G80)</f>
        <v>#NAME?</v>
      </c>
      <c r="I80" s="34">
        <v>0.3</v>
      </c>
      <c r="J80" s="44" t="e">
        <f ca="1">_xll.RiskBeta(9,21)</f>
        <v>#NAME?</v>
      </c>
      <c r="K80" s="34" t="e">
        <f ca="1">_xll.RiskDepC("Background", Rank_order_corr) + _xll.RiskBeta(4,9)</f>
        <v>#NAME?</v>
      </c>
      <c r="L80" s="45" t="e">
        <f t="shared" ca="1" si="1"/>
        <v>#NAME?</v>
      </c>
      <c r="M80" s="36" t="e">
        <f t="shared" ca="1" si="2"/>
        <v>#NAME?</v>
      </c>
      <c r="N80" s="46" t="e">
        <f t="shared" ca="1" si="3"/>
        <v>#NAME?</v>
      </c>
    </row>
    <row r="81" spans="2:14" x14ac:dyDescent="0.25">
      <c r="B81" s="41">
        <v>63</v>
      </c>
      <c r="C81" s="33">
        <v>5231.72</v>
      </c>
      <c r="D81" s="42">
        <v>3</v>
      </c>
      <c r="E81" s="34">
        <f t="shared" si="4"/>
        <v>1.4999999999999999E-2</v>
      </c>
      <c r="F81" s="43" t="e">
        <f ca="1">_xll.RiskExpon(1, _xll.RiskTruncate(, 20))</f>
        <v>#NAME?</v>
      </c>
      <c r="G81" s="35" t="e">
        <f t="shared" ca="1" si="0"/>
        <v>#NAME?</v>
      </c>
      <c r="H81" s="42" t="e">
        <f ca="1">_xll.RiskBinomial(1,G81)</f>
        <v>#NAME?</v>
      </c>
      <c r="I81" s="34">
        <v>0.3</v>
      </c>
      <c r="J81" s="44" t="e">
        <f ca="1">_xll.RiskBeta(9,21)</f>
        <v>#NAME?</v>
      </c>
      <c r="K81" s="34" t="e">
        <f ca="1">_xll.RiskDepC("Background", Rank_order_corr) + _xll.RiskBeta(4,9)</f>
        <v>#NAME?</v>
      </c>
      <c r="L81" s="45" t="e">
        <f t="shared" ca="1" si="1"/>
        <v>#NAME?</v>
      </c>
      <c r="M81" s="36" t="e">
        <f t="shared" ca="1" si="2"/>
        <v>#NAME?</v>
      </c>
      <c r="N81" s="46" t="e">
        <f t="shared" ca="1" si="3"/>
        <v>#NAME?</v>
      </c>
    </row>
    <row r="82" spans="2:14" x14ac:dyDescent="0.25">
      <c r="B82" s="41">
        <v>64</v>
      </c>
      <c r="C82" s="33">
        <v>10349.91</v>
      </c>
      <c r="D82" s="42">
        <v>4</v>
      </c>
      <c r="E82" s="34">
        <f t="shared" si="4"/>
        <v>0.02</v>
      </c>
      <c r="F82" s="43" t="e">
        <f ca="1">_xll.RiskExpon(1, _xll.RiskTruncate(, 20))</f>
        <v>#NAME?</v>
      </c>
      <c r="G82" s="35" t="e">
        <f t="shared" ca="1" si="0"/>
        <v>#NAME?</v>
      </c>
      <c r="H82" s="42" t="e">
        <f ca="1">_xll.RiskBinomial(1,G82)</f>
        <v>#NAME?</v>
      </c>
      <c r="I82" s="34">
        <v>0.3</v>
      </c>
      <c r="J82" s="44" t="e">
        <f ca="1">_xll.RiskBeta(9,21)</f>
        <v>#NAME?</v>
      </c>
      <c r="K82" s="34" t="e">
        <f ca="1">_xll.RiskDepC("Background", Rank_order_corr) + _xll.RiskBeta(4,9)</f>
        <v>#NAME?</v>
      </c>
      <c r="L82" s="45" t="e">
        <f t="shared" ca="1" si="1"/>
        <v>#NAME?</v>
      </c>
      <c r="M82" s="36" t="e">
        <f t="shared" ca="1" si="2"/>
        <v>#NAME?</v>
      </c>
      <c r="N82" s="46" t="e">
        <f t="shared" ca="1" si="3"/>
        <v>#NAME?</v>
      </c>
    </row>
    <row r="83" spans="2:14" x14ac:dyDescent="0.25">
      <c r="B83" s="41">
        <v>65</v>
      </c>
      <c r="C83" s="33">
        <v>6343.76</v>
      </c>
      <c r="D83" s="42">
        <v>6</v>
      </c>
      <c r="E83" s="34">
        <f t="shared" si="4"/>
        <v>0.03</v>
      </c>
      <c r="F83" s="43" t="e">
        <f ca="1">_xll.RiskExpon(1, _xll.RiskTruncate(, 20))</f>
        <v>#NAME?</v>
      </c>
      <c r="G83" s="35" t="e">
        <f t="shared" ref="G83:G146" ca="1" si="5">E83*(W_macro*$C$8+W_micro*F83)</f>
        <v>#NAME?</v>
      </c>
      <c r="H83" s="42" t="e">
        <f ca="1">_xll.RiskBinomial(1,G83)</f>
        <v>#NAME?</v>
      </c>
      <c r="I83" s="34">
        <v>0.3</v>
      </c>
      <c r="J83" s="44" t="e">
        <f ca="1">_xll.RiskBeta(9,21)</f>
        <v>#NAME?</v>
      </c>
      <c r="K83" s="34" t="e">
        <f ca="1">_xll.RiskDepC("Background", Rank_order_corr) + _xll.RiskBeta(4,9)</f>
        <v>#NAME?</v>
      </c>
      <c r="L83" s="45" t="e">
        <f t="shared" ref="L83:L146" ca="1" si="6">Loan_Size*Defaulted*LGD_1</f>
        <v>#NAME?</v>
      </c>
      <c r="M83" s="36" t="e">
        <f t="shared" ref="M83:M146" ca="1" si="7">Loan_Size*Defaulted*LGD_2</f>
        <v>#NAME?</v>
      </c>
      <c r="N83" s="46" t="e">
        <f t="shared" ref="N83:N146" ca="1" si="8">Loan_Size*Defaulted*LGD_3</f>
        <v>#NAME?</v>
      </c>
    </row>
    <row r="84" spans="2:14" x14ac:dyDescent="0.25">
      <c r="B84" s="41">
        <v>66</v>
      </c>
      <c r="C84" s="33">
        <v>7462.83</v>
      </c>
      <c r="D84" s="42">
        <v>6</v>
      </c>
      <c r="E84" s="34">
        <f t="shared" ref="E84:E147" si="9">VLOOKUP(D84,$D$9:$E$15,2)</f>
        <v>0.03</v>
      </c>
      <c r="F84" s="43" t="e">
        <f ca="1">_xll.RiskExpon(1, _xll.RiskTruncate(, 20))</f>
        <v>#NAME?</v>
      </c>
      <c r="G84" s="35" t="e">
        <f t="shared" ca="1" si="5"/>
        <v>#NAME?</v>
      </c>
      <c r="H84" s="42" t="e">
        <f ca="1">_xll.RiskBinomial(1,G84)</f>
        <v>#NAME?</v>
      </c>
      <c r="I84" s="34">
        <v>0.3</v>
      </c>
      <c r="J84" s="44" t="e">
        <f ca="1">_xll.RiskBeta(9,21)</f>
        <v>#NAME?</v>
      </c>
      <c r="K84" s="34" t="e">
        <f ca="1">_xll.RiskDepC("Background", Rank_order_corr) + _xll.RiskBeta(4,9)</f>
        <v>#NAME?</v>
      </c>
      <c r="L84" s="45" t="e">
        <f t="shared" ca="1" si="6"/>
        <v>#NAME?</v>
      </c>
      <c r="M84" s="36" t="e">
        <f t="shared" ca="1" si="7"/>
        <v>#NAME?</v>
      </c>
      <c r="N84" s="46" t="e">
        <f t="shared" ca="1" si="8"/>
        <v>#NAME?</v>
      </c>
    </row>
    <row r="85" spans="2:14" x14ac:dyDescent="0.25">
      <c r="B85" s="41">
        <v>67</v>
      </c>
      <c r="C85" s="33">
        <v>13650.37</v>
      </c>
      <c r="D85" s="42">
        <v>2</v>
      </c>
      <c r="E85" s="34">
        <f t="shared" si="9"/>
        <v>0.01</v>
      </c>
      <c r="F85" s="43" t="e">
        <f ca="1">_xll.RiskExpon(1, _xll.RiskTruncate(, 20))</f>
        <v>#NAME?</v>
      </c>
      <c r="G85" s="35" t="e">
        <f t="shared" ca="1" si="5"/>
        <v>#NAME?</v>
      </c>
      <c r="H85" s="42" t="e">
        <f ca="1">_xll.RiskBinomial(1,G85)</f>
        <v>#NAME?</v>
      </c>
      <c r="I85" s="34">
        <v>0.3</v>
      </c>
      <c r="J85" s="44" t="e">
        <f ca="1">_xll.RiskBeta(9,21)</f>
        <v>#NAME?</v>
      </c>
      <c r="K85" s="34" t="e">
        <f ca="1">_xll.RiskDepC("Background", Rank_order_corr) + _xll.RiskBeta(4,9)</f>
        <v>#NAME?</v>
      </c>
      <c r="L85" s="45" t="e">
        <f t="shared" ca="1" si="6"/>
        <v>#NAME?</v>
      </c>
      <c r="M85" s="36" t="e">
        <f t="shared" ca="1" si="7"/>
        <v>#NAME?</v>
      </c>
      <c r="N85" s="46" t="e">
        <f t="shared" ca="1" si="8"/>
        <v>#NAME?</v>
      </c>
    </row>
    <row r="86" spans="2:14" x14ac:dyDescent="0.25">
      <c r="B86" s="41">
        <v>68</v>
      </c>
      <c r="C86" s="33">
        <v>4537.04</v>
      </c>
      <c r="D86" s="42">
        <v>1</v>
      </c>
      <c r="E86" s="34">
        <f t="shared" si="9"/>
        <v>5.0000000000000001E-3</v>
      </c>
      <c r="F86" s="43" t="e">
        <f ca="1">_xll.RiskExpon(1, _xll.RiskTruncate(, 20))</f>
        <v>#NAME?</v>
      </c>
      <c r="G86" s="35" t="e">
        <f t="shared" ca="1" si="5"/>
        <v>#NAME?</v>
      </c>
      <c r="H86" s="42" t="e">
        <f ca="1">_xll.RiskBinomial(1,G86)</f>
        <v>#NAME?</v>
      </c>
      <c r="I86" s="34">
        <v>0.3</v>
      </c>
      <c r="J86" s="44" t="e">
        <f ca="1">_xll.RiskBeta(9,21)</f>
        <v>#NAME?</v>
      </c>
      <c r="K86" s="34" t="e">
        <f ca="1">_xll.RiskDepC("Background", Rank_order_corr) + _xll.RiskBeta(4,9)</f>
        <v>#NAME?</v>
      </c>
      <c r="L86" s="45" t="e">
        <f t="shared" ca="1" si="6"/>
        <v>#NAME?</v>
      </c>
      <c r="M86" s="36" t="e">
        <f t="shared" ca="1" si="7"/>
        <v>#NAME?</v>
      </c>
      <c r="N86" s="46" t="e">
        <f t="shared" ca="1" si="8"/>
        <v>#NAME?</v>
      </c>
    </row>
    <row r="87" spans="2:14" x14ac:dyDescent="0.25">
      <c r="B87" s="41">
        <v>69</v>
      </c>
      <c r="C87" s="33">
        <v>12236</v>
      </c>
      <c r="D87" s="42">
        <v>4</v>
      </c>
      <c r="E87" s="34">
        <f t="shared" si="9"/>
        <v>0.02</v>
      </c>
      <c r="F87" s="43" t="e">
        <f ca="1">_xll.RiskExpon(1, _xll.RiskTruncate(, 20))</f>
        <v>#NAME?</v>
      </c>
      <c r="G87" s="35" t="e">
        <f t="shared" ca="1" si="5"/>
        <v>#NAME?</v>
      </c>
      <c r="H87" s="42" t="e">
        <f ca="1">_xll.RiskBinomial(1,G87)</f>
        <v>#NAME?</v>
      </c>
      <c r="I87" s="34">
        <v>0.3</v>
      </c>
      <c r="J87" s="44" t="e">
        <f ca="1">_xll.RiskBeta(9,21)</f>
        <v>#NAME?</v>
      </c>
      <c r="K87" s="34" t="e">
        <f ca="1">_xll.RiskDepC("Background", Rank_order_corr) + _xll.RiskBeta(4,9)</f>
        <v>#NAME?</v>
      </c>
      <c r="L87" s="45" t="e">
        <f t="shared" ca="1" si="6"/>
        <v>#NAME?</v>
      </c>
      <c r="M87" s="36" t="e">
        <f t="shared" ca="1" si="7"/>
        <v>#NAME?</v>
      </c>
      <c r="N87" s="46" t="e">
        <f t="shared" ca="1" si="8"/>
        <v>#NAME?</v>
      </c>
    </row>
    <row r="88" spans="2:14" x14ac:dyDescent="0.25">
      <c r="B88" s="41">
        <v>70</v>
      </c>
      <c r="C88" s="33">
        <v>5747</v>
      </c>
      <c r="D88" s="42">
        <v>2</v>
      </c>
      <c r="E88" s="34">
        <f t="shared" si="9"/>
        <v>0.01</v>
      </c>
      <c r="F88" s="43" t="e">
        <f ca="1">_xll.RiskExpon(1, _xll.RiskTruncate(, 20))</f>
        <v>#NAME?</v>
      </c>
      <c r="G88" s="35" t="e">
        <f t="shared" ca="1" si="5"/>
        <v>#NAME?</v>
      </c>
      <c r="H88" s="42" t="e">
        <f ca="1">_xll.RiskBinomial(1,G88)</f>
        <v>#NAME?</v>
      </c>
      <c r="I88" s="34">
        <v>0.3</v>
      </c>
      <c r="J88" s="44" t="e">
        <f ca="1">_xll.RiskBeta(9,21)</f>
        <v>#NAME?</v>
      </c>
      <c r="K88" s="34" t="e">
        <f ca="1">_xll.RiskDepC("Background", Rank_order_corr) + _xll.RiskBeta(4,9)</f>
        <v>#NAME?</v>
      </c>
      <c r="L88" s="45" t="e">
        <f t="shared" ca="1" si="6"/>
        <v>#NAME?</v>
      </c>
      <c r="M88" s="36" t="e">
        <f t="shared" ca="1" si="7"/>
        <v>#NAME?</v>
      </c>
      <c r="N88" s="46" t="e">
        <f t="shared" ca="1" si="8"/>
        <v>#NAME?</v>
      </c>
    </row>
    <row r="89" spans="2:14" x14ac:dyDescent="0.25">
      <c r="B89" s="41">
        <v>71</v>
      </c>
      <c r="C89" s="33">
        <v>6254.2</v>
      </c>
      <c r="D89" s="42">
        <v>1</v>
      </c>
      <c r="E89" s="34">
        <f t="shared" si="9"/>
        <v>5.0000000000000001E-3</v>
      </c>
      <c r="F89" s="43" t="e">
        <f ca="1">_xll.RiskExpon(1, _xll.RiskTruncate(, 20))</f>
        <v>#NAME?</v>
      </c>
      <c r="G89" s="35" t="e">
        <f t="shared" ca="1" si="5"/>
        <v>#NAME?</v>
      </c>
      <c r="H89" s="42" t="e">
        <f ca="1">_xll.RiskBinomial(1,G89)</f>
        <v>#NAME?</v>
      </c>
      <c r="I89" s="34">
        <v>0.3</v>
      </c>
      <c r="J89" s="44" t="e">
        <f ca="1">_xll.RiskBeta(9,21)</f>
        <v>#NAME?</v>
      </c>
      <c r="K89" s="34" t="e">
        <f ca="1">_xll.RiskDepC("Background", Rank_order_corr) + _xll.RiskBeta(4,9)</f>
        <v>#NAME?</v>
      </c>
      <c r="L89" s="45" t="e">
        <f t="shared" ca="1" si="6"/>
        <v>#NAME?</v>
      </c>
      <c r="M89" s="36" t="e">
        <f t="shared" ca="1" si="7"/>
        <v>#NAME?</v>
      </c>
      <c r="N89" s="46" t="e">
        <f t="shared" ca="1" si="8"/>
        <v>#NAME?</v>
      </c>
    </row>
    <row r="90" spans="2:14" x14ac:dyDescent="0.25">
      <c r="B90" s="41">
        <v>72</v>
      </c>
      <c r="C90" s="33">
        <v>3980.27</v>
      </c>
      <c r="D90" s="42">
        <v>7</v>
      </c>
      <c r="E90" s="34">
        <f t="shared" si="9"/>
        <v>0.05</v>
      </c>
      <c r="F90" s="43" t="e">
        <f ca="1">_xll.RiskExpon(1, _xll.RiskTruncate(, 20))</f>
        <v>#NAME?</v>
      </c>
      <c r="G90" s="35" t="e">
        <f t="shared" ca="1" si="5"/>
        <v>#NAME?</v>
      </c>
      <c r="H90" s="42" t="e">
        <f ca="1">_xll.RiskBinomial(1,G90)</f>
        <v>#NAME?</v>
      </c>
      <c r="I90" s="34">
        <v>0.3</v>
      </c>
      <c r="J90" s="44" t="e">
        <f ca="1">_xll.RiskBeta(9,21)</f>
        <v>#NAME?</v>
      </c>
      <c r="K90" s="34" t="e">
        <f ca="1">_xll.RiskDepC("Background", Rank_order_corr) + _xll.RiskBeta(4,9)</f>
        <v>#NAME?</v>
      </c>
      <c r="L90" s="45" t="e">
        <f t="shared" ca="1" si="6"/>
        <v>#NAME?</v>
      </c>
      <c r="M90" s="36" t="e">
        <f t="shared" ca="1" si="7"/>
        <v>#NAME?</v>
      </c>
      <c r="N90" s="46" t="e">
        <f t="shared" ca="1" si="8"/>
        <v>#NAME?</v>
      </c>
    </row>
    <row r="91" spans="2:14" x14ac:dyDescent="0.25">
      <c r="B91" s="41">
        <v>73</v>
      </c>
      <c r="C91" s="33">
        <v>8870</v>
      </c>
      <c r="D91" s="42">
        <v>5</v>
      </c>
      <c r="E91" s="34">
        <f t="shared" si="9"/>
        <v>2.5000000000000001E-2</v>
      </c>
      <c r="F91" s="43" t="e">
        <f ca="1">_xll.RiskExpon(1, _xll.RiskTruncate(, 20))</f>
        <v>#NAME?</v>
      </c>
      <c r="G91" s="35" t="e">
        <f t="shared" ca="1" si="5"/>
        <v>#NAME?</v>
      </c>
      <c r="H91" s="42" t="e">
        <f ca="1">_xll.RiskBinomial(1,G91)</f>
        <v>#NAME?</v>
      </c>
      <c r="I91" s="34">
        <v>0.3</v>
      </c>
      <c r="J91" s="44" t="e">
        <f ca="1">_xll.RiskBeta(9,21)</f>
        <v>#NAME?</v>
      </c>
      <c r="K91" s="34" t="e">
        <f ca="1">_xll.RiskDepC("Background", Rank_order_corr) + _xll.RiskBeta(4,9)</f>
        <v>#NAME?</v>
      </c>
      <c r="L91" s="45" t="e">
        <f t="shared" ca="1" si="6"/>
        <v>#NAME?</v>
      </c>
      <c r="M91" s="36" t="e">
        <f t="shared" ca="1" si="7"/>
        <v>#NAME?</v>
      </c>
      <c r="N91" s="46" t="e">
        <f t="shared" ca="1" si="8"/>
        <v>#NAME?</v>
      </c>
    </row>
    <row r="92" spans="2:14" x14ac:dyDescent="0.25">
      <c r="B92" s="41">
        <v>74</v>
      </c>
      <c r="C92" s="33">
        <v>14222</v>
      </c>
      <c r="D92" s="42">
        <v>5</v>
      </c>
      <c r="E92" s="34">
        <f t="shared" si="9"/>
        <v>2.5000000000000001E-2</v>
      </c>
      <c r="F92" s="43" t="e">
        <f ca="1">_xll.RiskExpon(1, _xll.RiskTruncate(, 20))</f>
        <v>#NAME?</v>
      </c>
      <c r="G92" s="35" t="e">
        <f t="shared" ca="1" si="5"/>
        <v>#NAME?</v>
      </c>
      <c r="H92" s="42" t="e">
        <f ca="1">_xll.RiskBinomial(1,G92)</f>
        <v>#NAME?</v>
      </c>
      <c r="I92" s="34">
        <v>0.3</v>
      </c>
      <c r="J92" s="44" t="e">
        <f ca="1">_xll.RiskBeta(9,21)</f>
        <v>#NAME?</v>
      </c>
      <c r="K92" s="34" t="e">
        <f ca="1">_xll.RiskDepC("Background", Rank_order_corr) + _xll.RiskBeta(4,9)</f>
        <v>#NAME?</v>
      </c>
      <c r="L92" s="45" t="e">
        <f t="shared" ca="1" si="6"/>
        <v>#NAME?</v>
      </c>
      <c r="M92" s="36" t="e">
        <f t="shared" ca="1" si="7"/>
        <v>#NAME?</v>
      </c>
      <c r="N92" s="46" t="e">
        <f t="shared" ca="1" si="8"/>
        <v>#NAME?</v>
      </c>
    </row>
    <row r="93" spans="2:14" x14ac:dyDescent="0.25">
      <c r="B93" s="41">
        <v>75</v>
      </c>
      <c r="C93" s="33">
        <v>7407.07</v>
      </c>
      <c r="D93" s="42">
        <v>6</v>
      </c>
      <c r="E93" s="34">
        <f t="shared" si="9"/>
        <v>0.03</v>
      </c>
      <c r="F93" s="43" t="e">
        <f ca="1">_xll.RiskExpon(1, _xll.RiskTruncate(, 20))</f>
        <v>#NAME?</v>
      </c>
      <c r="G93" s="35" t="e">
        <f t="shared" ca="1" si="5"/>
        <v>#NAME?</v>
      </c>
      <c r="H93" s="42" t="e">
        <f ca="1">_xll.RiskBinomial(1,G93)</f>
        <v>#NAME?</v>
      </c>
      <c r="I93" s="34">
        <v>0.3</v>
      </c>
      <c r="J93" s="44" t="e">
        <f ca="1">_xll.RiskBeta(9,21)</f>
        <v>#NAME?</v>
      </c>
      <c r="K93" s="34" t="e">
        <f ca="1">_xll.RiskDepC("Background", Rank_order_corr) + _xll.RiskBeta(4,9)</f>
        <v>#NAME?</v>
      </c>
      <c r="L93" s="45" t="e">
        <f t="shared" ca="1" si="6"/>
        <v>#NAME?</v>
      </c>
      <c r="M93" s="36" t="e">
        <f t="shared" ca="1" si="7"/>
        <v>#NAME?</v>
      </c>
      <c r="N93" s="46" t="e">
        <f t="shared" ca="1" si="8"/>
        <v>#NAME?</v>
      </c>
    </row>
    <row r="94" spans="2:14" x14ac:dyDescent="0.25">
      <c r="B94" s="41">
        <v>76</v>
      </c>
      <c r="C94" s="33">
        <v>9059.9</v>
      </c>
      <c r="D94" s="42">
        <v>4</v>
      </c>
      <c r="E94" s="34">
        <f t="shared" si="9"/>
        <v>0.02</v>
      </c>
      <c r="F94" s="43" t="e">
        <f ca="1">_xll.RiskExpon(1, _xll.RiskTruncate(, 20))</f>
        <v>#NAME?</v>
      </c>
      <c r="G94" s="35" t="e">
        <f t="shared" ca="1" si="5"/>
        <v>#NAME?</v>
      </c>
      <c r="H94" s="42" t="e">
        <f ca="1">_xll.RiskBinomial(1,G94)</f>
        <v>#NAME?</v>
      </c>
      <c r="I94" s="34">
        <v>0.3</v>
      </c>
      <c r="J94" s="44" t="e">
        <f ca="1">_xll.RiskBeta(9,21)</f>
        <v>#NAME?</v>
      </c>
      <c r="K94" s="34" t="e">
        <f ca="1">_xll.RiskDepC("Background", Rank_order_corr) + _xll.RiskBeta(4,9)</f>
        <v>#NAME?</v>
      </c>
      <c r="L94" s="45" t="e">
        <f t="shared" ca="1" si="6"/>
        <v>#NAME?</v>
      </c>
      <c r="M94" s="36" t="e">
        <f t="shared" ca="1" si="7"/>
        <v>#NAME?</v>
      </c>
      <c r="N94" s="46" t="e">
        <f t="shared" ca="1" si="8"/>
        <v>#NAME?</v>
      </c>
    </row>
    <row r="95" spans="2:14" x14ac:dyDescent="0.25">
      <c r="B95" s="41">
        <v>77</v>
      </c>
      <c r="C95" s="33">
        <v>14096.92</v>
      </c>
      <c r="D95" s="42">
        <v>5</v>
      </c>
      <c r="E95" s="34">
        <f t="shared" si="9"/>
        <v>2.5000000000000001E-2</v>
      </c>
      <c r="F95" s="43" t="e">
        <f ca="1">_xll.RiskExpon(1, _xll.RiskTruncate(, 20))</f>
        <v>#NAME?</v>
      </c>
      <c r="G95" s="35" t="e">
        <f t="shared" ca="1" si="5"/>
        <v>#NAME?</v>
      </c>
      <c r="H95" s="42" t="e">
        <f ca="1">_xll.RiskBinomial(1,G95)</f>
        <v>#NAME?</v>
      </c>
      <c r="I95" s="34">
        <v>0.3</v>
      </c>
      <c r="J95" s="44" t="e">
        <f ca="1">_xll.RiskBeta(9,21)</f>
        <v>#NAME?</v>
      </c>
      <c r="K95" s="34" t="e">
        <f ca="1">_xll.RiskDepC("Background", Rank_order_corr) + _xll.RiskBeta(4,9)</f>
        <v>#NAME?</v>
      </c>
      <c r="L95" s="45" t="e">
        <f t="shared" ca="1" si="6"/>
        <v>#NAME?</v>
      </c>
      <c r="M95" s="36" t="e">
        <f t="shared" ca="1" si="7"/>
        <v>#NAME?</v>
      </c>
      <c r="N95" s="46" t="e">
        <f t="shared" ca="1" si="8"/>
        <v>#NAME?</v>
      </c>
    </row>
    <row r="96" spans="2:14" x14ac:dyDescent="0.25">
      <c r="B96" s="41">
        <v>78</v>
      </c>
      <c r="C96" s="33">
        <v>7660.52</v>
      </c>
      <c r="D96" s="42">
        <v>4</v>
      </c>
      <c r="E96" s="34">
        <f t="shared" si="9"/>
        <v>0.02</v>
      </c>
      <c r="F96" s="43" t="e">
        <f ca="1">_xll.RiskExpon(1, _xll.RiskTruncate(, 20))</f>
        <v>#NAME?</v>
      </c>
      <c r="G96" s="35" t="e">
        <f t="shared" ca="1" si="5"/>
        <v>#NAME?</v>
      </c>
      <c r="H96" s="42" t="e">
        <f ca="1">_xll.RiskBinomial(1,G96)</f>
        <v>#NAME?</v>
      </c>
      <c r="I96" s="34">
        <v>0.3</v>
      </c>
      <c r="J96" s="44" t="e">
        <f ca="1">_xll.RiskBeta(9,21)</f>
        <v>#NAME?</v>
      </c>
      <c r="K96" s="34" t="e">
        <f ca="1">_xll.RiskDepC("Background", Rank_order_corr) + _xll.RiskBeta(4,9)</f>
        <v>#NAME?</v>
      </c>
      <c r="L96" s="45" t="e">
        <f t="shared" ca="1" si="6"/>
        <v>#NAME?</v>
      </c>
      <c r="M96" s="36" t="e">
        <f t="shared" ca="1" si="7"/>
        <v>#NAME?</v>
      </c>
      <c r="N96" s="46" t="e">
        <f t="shared" ca="1" si="8"/>
        <v>#NAME?</v>
      </c>
    </row>
    <row r="97" spans="2:14" x14ac:dyDescent="0.25">
      <c r="B97" s="41">
        <v>79</v>
      </c>
      <c r="C97" s="33">
        <v>8983.9599999999991</v>
      </c>
      <c r="D97" s="42">
        <v>4</v>
      </c>
      <c r="E97" s="34">
        <f t="shared" si="9"/>
        <v>0.02</v>
      </c>
      <c r="F97" s="43" t="e">
        <f ca="1">_xll.RiskExpon(1, _xll.RiskTruncate(, 20))</f>
        <v>#NAME?</v>
      </c>
      <c r="G97" s="35" t="e">
        <f t="shared" ca="1" si="5"/>
        <v>#NAME?</v>
      </c>
      <c r="H97" s="42" t="e">
        <f ca="1">_xll.RiskBinomial(1,G97)</f>
        <v>#NAME?</v>
      </c>
      <c r="I97" s="34">
        <v>0.3</v>
      </c>
      <c r="J97" s="44" t="e">
        <f ca="1">_xll.RiskBeta(9,21)</f>
        <v>#NAME?</v>
      </c>
      <c r="K97" s="34" t="e">
        <f ca="1">_xll.RiskDepC("Background", Rank_order_corr) + _xll.RiskBeta(4,9)</f>
        <v>#NAME?</v>
      </c>
      <c r="L97" s="45" t="e">
        <f t="shared" ca="1" si="6"/>
        <v>#NAME?</v>
      </c>
      <c r="M97" s="36" t="e">
        <f t="shared" ca="1" si="7"/>
        <v>#NAME?</v>
      </c>
      <c r="N97" s="46" t="e">
        <f t="shared" ca="1" si="8"/>
        <v>#NAME?</v>
      </c>
    </row>
    <row r="98" spans="2:14" x14ac:dyDescent="0.25">
      <c r="B98" s="41">
        <v>80</v>
      </c>
      <c r="C98" s="33">
        <v>5336.65</v>
      </c>
      <c r="D98" s="42">
        <v>5</v>
      </c>
      <c r="E98" s="34">
        <f t="shared" si="9"/>
        <v>2.5000000000000001E-2</v>
      </c>
      <c r="F98" s="43" t="e">
        <f ca="1">_xll.RiskExpon(1, _xll.RiskTruncate(, 20))</f>
        <v>#NAME?</v>
      </c>
      <c r="G98" s="35" t="e">
        <f t="shared" ca="1" si="5"/>
        <v>#NAME?</v>
      </c>
      <c r="H98" s="42" t="e">
        <f ca="1">_xll.RiskBinomial(1,G98)</f>
        <v>#NAME?</v>
      </c>
      <c r="I98" s="34">
        <v>0.3</v>
      </c>
      <c r="J98" s="44" t="e">
        <f ca="1">_xll.RiskBeta(9,21)</f>
        <v>#NAME?</v>
      </c>
      <c r="K98" s="34" t="e">
        <f ca="1">_xll.RiskDepC("Background", Rank_order_corr) + _xll.RiskBeta(4,9)</f>
        <v>#NAME?</v>
      </c>
      <c r="L98" s="45" t="e">
        <f t="shared" ca="1" si="6"/>
        <v>#NAME?</v>
      </c>
      <c r="M98" s="36" t="e">
        <f t="shared" ca="1" si="7"/>
        <v>#NAME?</v>
      </c>
      <c r="N98" s="46" t="e">
        <f t="shared" ca="1" si="8"/>
        <v>#NAME?</v>
      </c>
    </row>
    <row r="99" spans="2:14" x14ac:dyDescent="0.25">
      <c r="B99" s="41">
        <v>81</v>
      </c>
      <c r="C99" s="33">
        <v>4240.0600000000004</v>
      </c>
      <c r="D99" s="42">
        <v>2</v>
      </c>
      <c r="E99" s="34">
        <f t="shared" si="9"/>
        <v>0.01</v>
      </c>
      <c r="F99" s="43" t="e">
        <f ca="1">_xll.RiskExpon(1, _xll.RiskTruncate(, 20))</f>
        <v>#NAME?</v>
      </c>
      <c r="G99" s="35" t="e">
        <f t="shared" ca="1" si="5"/>
        <v>#NAME?</v>
      </c>
      <c r="H99" s="42" t="e">
        <f ca="1">_xll.RiskBinomial(1,G99)</f>
        <v>#NAME?</v>
      </c>
      <c r="I99" s="34">
        <v>0.3</v>
      </c>
      <c r="J99" s="44" t="e">
        <f ca="1">_xll.RiskBeta(9,21)</f>
        <v>#NAME?</v>
      </c>
      <c r="K99" s="34" t="e">
        <f ca="1">_xll.RiskDepC("Background", Rank_order_corr) + _xll.RiskBeta(4,9)</f>
        <v>#NAME?</v>
      </c>
      <c r="L99" s="45" t="e">
        <f t="shared" ca="1" si="6"/>
        <v>#NAME?</v>
      </c>
      <c r="M99" s="36" t="e">
        <f t="shared" ca="1" si="7"/>
        <v>#NAME?</v>
      </c>
      <c r="N99" s="46" t="e">
        <f t="shared" ca="1" si="8"/>
        <v>#NAME?</v>
      </c>
    </row>
    <row r="100" spans="2:14" x14ac:dyDescent="0.25">
      <c r="B100" s="41">
        <v>82</v>
      </c>
      <c r="C100" s="33">
        <v>6531.49</v>
      </c>
      <c r="D100" s="42">
        <v>6</v>
      </c>
      <c r="E100" s="34">
        <f t="shared" si="9"/>
        <v>0.03</v>
      </c>
      <c r="F100" s="43" t="e">
        <f ca="1">_xll.RiskExpon(1, _xll.RiskTruncate(, 20))</f>
        <v>#NAME?</v>
      </c>
      <c r="G100" s="35" t="e">
        <f t="shared" ca="1" si="5"/>
        <v>#NAME?</v>
      </c>
      <c r="H100" s="42" t="e">
        <f ca="1">_xll.RiskBinomial(1,G100)</f>
        <v>#NAME?</v>
      </c>
      <c r="I100" s="34">
        <v>0.3</v>
      </c>
      <c r="J100" s="44" t="e">
        <f ca="1">_xll.RiskBeta(9,21)</f>
        <v>#NAME?</v>
      </c>
      <c r="K100" s="34" t="e">
        <f ca="1">_xll.RiskDepC("Background", Rank_order_corr) + _xll.RiskBeta(4,9)</f>
        <v>#NAME?</v>
      </c>
      <c r="L100" s="45" t="e">
        <f t="shared" ca="1" si="6"/>
        <v>#NAME?</v>
      </c>
      <c r="M100" s="36" t="e">
        <f t="shared" ca="1" si="7"/>
        <v>#NAME?</v>
      </c>
      <c r="N100" s="46" t="e">
        <f t="shared" ca="1" si="8"/>
        <v>#NAME?</v>
      </c>
    </row>
    <row r="101" spans="2:14" x14ac:dyDescent="0.25">
      <c r="B101" s="41">
        <v>83</v>
      </c>
      <c r="C101" s="33">
        <v>8621.24</v>
      </c>
      <c r="D101" s="42">
        <v>5</v>
      </c>
      <c r="E101" s="34">
        <f t="shared" si="9"/>
        <v>2.5000000000000001E-2</v>
      </c>
      <c r="F101" s="43" t="e">
        <f ca="1">_xll.RiskExpon(1, _xll.RiskTruncate(, 20))</f>
        <v>#NAME?</v>
      </c>
      <c r="G101" s="35" t="e">
        <f t="shared" ca="1" si="5"/>
        <v>#NAME?</v>
      </c>
      <c r="H101" s="42" t="e">
        <f ca="1">_xll.RiskBinomial(1,G101)</f>
        <v>#NAME?</v>
      </c>
      <c r="I101" s="34">
        <v>0.3</v>
      </c>
      <c r="J101" s="44" t="e">
        <f ca="1">_xll.RiskBeta(9,21)</f>
        <v>#NAME?</v>
      </c>
      <c r="K101" s="34" t="e">
        <f ca="1">_xll.RiskDepC("Background", Rank_order_corr) + _xll.RiskBeta(4,9)</f>
        <v>#NAME?</v>
      </c>
      <c r="L101" s="45" t="e">
        <f t="shared" ca="1" si="6"/>
        <v>#NAME?</v>
      </c>
      <c r="M101" s="36" t="e">
        <f t="shared" ca="1" si="7"/>
        <v>#NAME?</v>
      </c>
      <c r="N101" s="46" t="e">
        <f t="shared" ca="1" si="8"/>
        <v>#NAME?</v>
      </c>
    </row>
    <row r="102" spans="2:14" x14ac:dyDescent="0.25">
      <c r="B102" s="41">
        <v>84</v>
      </c>
      <c r="C102" s="33">
        <v>3304.05</v>
      </c>
      <c r="D102" s="42">
        <v>4</v>
      </c>
      <c r="E102" s="34">
        <f t="shared" si="9"/>
        <v>0.02</v>
      </c>
      <c r="F102" s="43" t="e">
        <f ca="1">_xll.RiskExpon(1, _xll.RiskTruncate(, 20))</f>
        <v>#NAME?</v>
      </c>
      <c r="G102" s="35" t="e">
        <f t="shared" ca="1" si="5"/>
        <v>#NAME?</v>
      </c>
      <c r="H102" s="42" t="e">
        <f ca="1">_xll.RiskBinomial(1,G102)</f>
        <v>#NAME?</v>
      </c>
      <c r="I102" s="34">
        <v>0.3</v>
      </c>
      <c r="J102" s="44" t="e">
        <f ca="1">_xll.RiskBeta(9,21)</f>
        <v>#NAME?</v>
      </c>
      <c r="K102" s="34" t="e">
        <f ca="1">_xll.RiskDepC("Background", Rank_order_corr) + _xll.RiskBeta(4,9)</f>
        <v>#NAME?</v>
      </c>
      <c r="L102" s="45" t="e">
        <f t="shared" ca="1" si="6"/>
        <v>#NAME?</v>
      </c>
      <c r="M102" s="36" t="e">
        <f t="shared" ca="1" si="7"/>
        <v>#NAME?</v>
      </c>
      <c r="N102" s="46" t="e">
        <f t="shared" ca="1" si="8"/>
        <v>#NAME?</v>
      </c>
    </row>
    <row r="103" spans="2:14" x14ac:dyDescent="0.25">
      <c r="B103" s="41">
        <v>85</v>
      </c>
      <c r="C103" s="33">
        <v>8878.11</v>
      </c>
      <c r="D103" s="42">
        <v>4</v>
      </c>
      <c r="E103" s="34">
        <f t="shared" si="9"/>
        <v>0.02</v>
      </c>
      <c r="F103" s="43" t="e">
        <f ca="1">_xll.RiskExpon(1, _xll.RiskTruncate(, 20))</f>
        <v>#NAME?</v>
      </c>
      <c r="G103" s="35" t="e">
        <f t="shared" ca="1" si="5"/>
        <v>#NAME?</v>
      </c>
      <c r="H103" s="42" t="e">
        <f ca="1">_xll.RiskBinomial(1,G103)</f>
        <v>#NAME?</v>
      </c>
      <c r="I103" s="34">
        <v>0.3</v>
      </c>
      <c r="J103" s="44" t="e">
        <f ca="1">_xll.RiskBeta(9,21)</f>
        <v>#NAME?</v>
      </c>
      <c r="K103" s="34" t="e">
        <f ca="1">_xll.RiskDepC("Background", Rank_order_corr) + _xll.RiskBeta(4,9)</f>
        <v>#NAME?</v>
      </c>
      <c r="L103" s="45" t="e">
        <f t="shared" ca="1" si="6"/>
        <v>#NAME?</v>
      </c>
      <c r="M103" s="36" t="e">
        <f t="shared" ca="1" si="7"/>
        <v>#NAME?</v>
      </c>
      <c r="N103" s="46" t="e">
        <f t="shared" ca="1" si="8"/>
        <v>#NAME?</v>
      </c>
    </row>
    <row r="104" spans="2:14" x14ac:dyDescent="0.25">
      <c r="B104" s="41">
        <v>86</v>
      </c>
      <c r="C104" s="33">
        <v>3423.25</v>
      </c>
      <c r="D104" s="42">
        <v>5</v>
      </c>
      <c r="E104" s="34">
        <f t="shared" si="9"/>
        <v>2.5000000000000001E-2</v>
      </c>
      <c r="F104" s="43" t="e">
        <f ca="1">_xll.RiskExpon(1, _xll.RiskTruncate(, 20))</f>
        <v>#NAME?</v>
      </c>
      <c r="G104" s="35" t="e">
        <f t="shared" ca="1" si="5"/>
        <v>#NAME?</v>
      </c>
      <c r="H104" s="42" t="e">
        <f ca="1">_xll.RiskBinomial(1,G104)</f>
        <v>#NAME?</v>
      </c>
      <c r="I104" s="34">
        <v>0.3</v>
      </c>
      <c r="J104" s="44" t="e">
        <f ca="1">_xll.RiskBeta(9,21)</f>
        <v>#NAME?</v>
      </c>
      <c r="K104" s="34" t="e">
        <f ca="1">_xll.RiskDepC("Background", Rank_order_corr) + _xll.RiskBeta(4,9)</f>
        <v>#NAME?</v>
      </c>
      <c r="L104" s="45" t="e">
        <f t="shared" ca="1" si="6"/>
        <v>#NAME?</v>
      </c>
      <c r="M104" s="36" t="e">
        <f t="shared" ca="1" si="7"/>
        <v>#NAME?</v>
      </c>
      <c r="N104" s="46" t="e">
        <f t="shared" ca="1" si="8"/>
        <v>#NAME?</v>
      </c>
    </row>
    <row r="105" spans="2:14" x14ac:dyDescent="0.25">
      <c r="B105" s="41">
        <v>87</v>
      </c>
      <c r="C105" s="33">
        <v>11392.2</v>
      </c>
      <c r="D105" s="42">
        <v>6</v>
      </c>
      <c r="E105" s="34">
        <f t="shared" si="9"/>
        <v>0.03</v>
      </c>
      <c r="F105" s="43" t="e">
        <f ca="1">_xll.RiskExpon(1, _xll.RiskTruncate(, 20))</f>
        <v>#NAME?</v>
      </c>
      <c r="G105" s="35" t="e">
        <f t="shared" ca="1" si="5"/>
        <v>#NAME?</v>
      </c>
      <c r="H105" s="42" t="e">
        <f ca="1">_xll.RiskBinomial(1,G105)</f>
        <v>#NAME?</v>
      </c>
      <c r="I105" s="34">
        <v>0.3</v>
      </c>
      <c r="J105" s="44" t="e">
        <f ca="1">_xll.RiskBeta(9,21)</f>
        <v>#NAME?</v>
      </c>
      <c r="K105" s="34" t="e">
        <f ca="1">_xll.RiskDepC("Background", Rank_order_corr) + _xll.RiskBeta(4,9)</f>
        <v>#NAME?</v>
      </c>
      <c r="L105" s="45" t="e">
        <f t="shared" ca="1" si="6"/>
        <v>#NAME?</v>
      </c>
      <c r="M105" s="36" t="e">
        <f t="shared" ca="1" si="7"/>
        <v>#NAME?</v>
      </c>
      <c r="N105" s="46" t="e">
        <f t="shared" ca="1" si="8"/>
        <v>#NAME?</v>
      </c>
    </row>
    <row r="106" spans="2:14" x14ac:dyDescent="0.25">
      <c r="B106" s="41">
        <v>88</v>
      </c>
      <c r="C106" s="33">
        <v>8357.82</v>
      </c>
      <c r="D106" s="42">
        <v>5</v>
      </c>
      <c r="E106" s="34">
        <f t="shared" si="9"/>
        <v>2.5000000000000001E-2</v>
      </c>
      <c r="F106" s="43" t="e">
        <f ca="1">_xll.RiskExpon(1, _xll.RiskTruncate(, 20))</f>
        <v>#NAME?</v>
      </c>
      <c r="G106" s="35" t="e">
        <f t="shared" ca="1" si="5"/>
        <v>#NAME?</v>
      </c>
      <c r="H106" s="42" t="e">
        <f ca="1">_xll.RiskBinomial(1,G106)</f>
        <v>#NAME?</v>
      </c>
      <c r="I106" s="34">
        <v>0.3</v>
      </c>
      <c r="J106" s="44" t="e">
        <f ca="1">_xll.RiskBeta(9,21)</f>
        <v>#NAME?</v>
      </c>
      <c r="K106" s="34" t="e">
        <f ca="1">_xll.RiskDepC("Background", Rank_order_corr) + _xll.RiskBeta(4,9)</f>
        <v>#NAME?</v>
      </c>
      <c r="L106" s="45" t="e">
        <f t="shared" ca="1" si="6"/>
        <v>#NAME?</v>
      </c>
      <c r="M106" s="36" t="e">
        <f t="shared" ca="1" si="7"/>
        <v>#NAME?</v>
      </c>
      <c r="N106" s="46" t="e">
        <f t="shared" ca="1" si="8"/>
        <v>#NAME?</v>
      </c>
    </row>
    <row r="107" spans="2:14" x14ac:dyDescent="0.25">
      <c r="B107" s="41">
        <v>89</v>
      </c>
      <c r="C107" s="33">
        <v>14498.84</v>
      </c>
      <c r="D107" s="42">
        <v>3</v>
      </c>
      <c r="E107" s="34">
        <f t="shared" si="9"/>
        <v>1.4999999999999999E-2</v>
      </c>
      <c r="F107" s="43" t="e">
        <f ca="1">_xll.RiskExpon(1, _xll.RiskTruncate(, 20))</f>
        <v>#NAME?</v>
      </c>
      <c r="G107" s="35" t="e">
        <f t="shared" ca="1" si="5"/>
        <v>#NAME?</v>
      </c>
      <c r="H107" s="42" t="e">
        <f ca="1">_xll.RiskBinomial(1,G107)</f>
        <v>#NAME?</v>
      </c>
      <c r="I107" s="34">
        <v>0.3</v>
      </c>
      <c r="J107" s="44" t="e">
        <f ca="1">_xll.RiskBeta(9,21)</f>
        <v>#NAME?</v>
      </c>
      <c r="K107" s="34" t="e">
        <f ca="1">_xll.RiskDepC("Background", Rank_order_corr) + _xll.RiskBeta(4,9)</f>
        <v>#NAME?</v>
      </c>
      <c r="L107" s="45" t="e">
        <f t="shared" ca="1" si="6"/>
        <v>#NAME?</v>
      </c>
      <c r="M107" s="36" t="e">
        <f t="shared" ca="1" si="7"/>
        <v>#NAME?</v>
      </c>
      <c r="N107" s="46" t="e">
        <f t="shared" ca="1" si="8"/>
        <v>#NAME?</v>
      </c>
    </row>
    <row r="108" spans="2:14" x14ac:dyDescent="0.25">
      <c r="B108" s="41">
        <v>90</v>
      </c>
      <c r="C108" s="33">
        <v>6347.98</v>
      </c>
      <c r="D108" s="42">
        <v>4</v>
      </c>
      <c r="E108" s="34">
        <f t="shared" si="9"/>
        <v>0.02</v>
      </c>
      <c r="F108" s="43" t="e">
        <f ca="1">_xll.RiskExpon(1, _xll.RiskTruncate(, 20))</f>
        <v>#NAME?</v>
      </c>
      <c r="G108" s="35" t="e">
        <f t="shared" ca="1" si="5"/>
        <v>#NAME?</v>
      </c>
      <c r="H108" s="42" t="e">
        <f ca="1">_xll.RiskBinomial(1,G108)</f>
        <v>#NAME?</v>
      </c>
      <c r="I108" s="34">
        <v>0.3</v>
      </c>
      <c r="J108" s="44" t="e">
        <f ca="1">_xll.RiskBeta(9,21)</f>
        <v>#NAME?</v>
      </c>
      <c r="K108" s="34" t="e">
        <f ca="1">_xll.RiskDepC("Background", Rank_order_corr) + _xll.RiskBeta(4,9)</f>
        <v>#NAME?</v>
      </c>
      <c r="L108" s="45" t="e">
        <f t="shared" ca="1" si="6"/>
        <v>#NAME?</v>
      </c>
      <c r="M108" s="36" t="e">
        <f t="shared" ca="1" si="7"/>
        <v>#NAME?</v>
      </c>
      <c r="N108" s="46" t="e">
        <f t="shared" ca="1" si="8"/>
        <v>#NAME?</v>
      </c>
    </row>
    <row r="109" spans="2:14" x14ac:dyDescent="0.25">
      <c r="B109" s="41">
        <v>91</v>
      </c>
      <c r="C109" s="33">
        <v>10412.91</v>
      </c>
      <c r="D109" s="42">
        <v>3</v>
      </c>
      <c r="E109" s="34">
        <f t="shared" si="9"/>
        <v>1.4999999999999999E-2</v>
      </c>
      <c r="F109" s="43" t="e">
        <f ca="1">_xll.RiskExpon(1, _xll.RiskTruncate(, 20))</f>
        <v>#NAME?</v>
      </c>
      <c r="G109" s="35" t="e">
        <f t="shared" ca="1" si="5"/>
        <v>#NAME?</v>
      </c>
      <c r="H109" s="42" t="e">
        <f ca="1">_xll.RiskBinomial(1,G109)</f>
        <v>#NAME?</v>
      </c>
      <c r="I109" s="34">
        <v>0.3</v>
      </c>
      <c r="J109" s="44" t="e">
        <f ca="1">_xll.RiskBeta(9,21)</f>
        <v>#NAME?</v>
      </c>
      <c r="K109" s="34" t="e">
        <f ca="1">_xll.RiskDepC("Background", Rank_order_corr) + _xll.RiskBeta(4,9)</f>
        <v>#NAME?</v>
      </c>
      <c r="L109" s="45" t="e">
        <f t="shared" ca="1" si="6"/>
        <v>#NAME?</v>
      </c>
      <c r="M109" s="36" t="e">
        <f t="shared" ca="1" si="7"/>
        <v>#NAME?</v>
      </c>
      <c r="N109" s="46" t="e">
        <f t="shared" ca="1" si="8"/>
        <v>#NAME?</v>
      </c>
    </row>
    <row r="110" spans="2:14" x14ac:dyDescent="0.25">
      <c r="B110" s="41">
        <v>92</v>
      </c>
      <c r="C110" s="33">
        <v>2015.73</v>
      </c>
      <c r="D110" s="42">
        <v>3</v>
      </c>
      <c r="E110" s="34">
        <f t="shared" si="9"/>
        <v>1.4999999999999999E-2</v>
      </c>
      <c r="F110" s="43" t="e">
        <f ca="1">_xll.RiskExpon(1, _xll.RiskTruncate(, 20))</f>
        <v>#NAME?</v>
      </c>
      <c r="G110" s="35" t="e">
        <f t="shared" ca="1" si="5"/>
        <v>#NAME?</v>
      </c>
      <c r="H110" s="42" t="e">
        <f ca="1">_xll.RiskBinomial(1,G110)</f>
        <v>#NAME?</v>
      </c>
      <c r="I110" s="34">
        <v>0.3</v>
      </c>
      <c r="J110" s="44" t="e">
        <f ca="1">_xll.RiskBeta(9,21)</f>
        <v>#NAME?</v>
      </c>
      <c r="K110" s="34" t="e">
        <f ca="1">_xll.RiskDepC("Background", Rank_order_corr) + _xll.RiskBeta(4,9)</f>
        <v>#NAME?</v>
      </c>
      <c r="L110" s="45" t="e">
        <f t="shared" ca="1" si="6"/>
        <v>#NAME?</v>
      </c>
      <c r="M110" s="36" t="e">
        <f t="shared" ca="1" si="7"/>
        <v>#NAME?</v>
      </c>
      <c r="N110" s="46" t="e">
        <f t="shared" ca="1" si="8"/>
        <v>#NAME?</v>
      </c>
    </row>
    <row r="111" spans="2:14" x14ac:dyDescent="0.25">
      <c r="B111" s="41">
        <v>93</v>
      </c>
      <c r="C111" s="33">
        <v>10631.87</v>
      </c>
      <c r="D111" s="42">
        <v>2</v>
      </c>
      <c r="E111" s="34">
        <f t="shared" si="9"/>
        <v>0.01</v>
      </c>
      <c r="F111" s="43" t="e">
        <f ca="1">_xll.RiskExpon(1, _xll.RiskTruncate(, 20))</f>
        <v>#NAME?</v>
      </c>
      <c r="G111" s="35" t="e">
        <f t="shared" ca="1" si="5"/>
        <v>#NAME?</v>
      </c>
      <c r="H111" s="42" t="e">
        <f ca="1">_xll.RiskBinomial(1,G111)</f>
        <v>#NAME?</v>
      </c>
      <c r="I111" s="34">
        <v>0.3</v>
      </c>
      <c r="J111" s="44" t="e">
        <f ca="1">_xll.RiskBeta(9,21)</f>
        <v>#NAME?</v>
      </c>
      <c r="K111" s="34" t="e">
        <f ca="1">_xll.RiskDepC("Background", Rank_order_corr) + _xll.RiskBeta(4,9)</f>
        <v>#NAME?</v>
      </c>
      <c r="L111" s="45" t="e">
        <f t="shared" ca="1" si="6"/>
        <v>#NAME?</v>
      </c>
      <c r="M111" s="36" t="e">
        <f t="shared" ca="1" si="7"/>
        <v>#NAME?</v>
      </c>
      <c r="N111" s="46" t="e">
        <f t="shared" ca="1" si="8"/>
        <v>#NAME?</v>
      </c>
    </row>
    <row r="112" spans="2:14" x14ac:dyDescent="0.25">
      <c r="B112" s="41">
        <v>94</v>
      </c>
      <c r="C112" s="33">
        <v>3377.51</v>
      </c>
      <c r="D112" s="42">
        <v>7</v>
      </c>
      <c r="E112" s="34">
        <f t="shared" si="9"/>
        <v>0.05</v>
      </c>
      <c r="F112" s="43" t="e">
        <f ca="1">_xll.RiskExpon(1, _xll.RiskTruncate(, 20))</f>
        <v>#NAME?</v>
      </c>
      <c r="G112" s="35" t="e">
        <f t="shared" ca="1" si="5"/>
        <v>#NAME?</v>
      </c>
      <c r="H112" s="42" t="e">
        <f ca="1">_xll.RiskBinomial(1,G112)</f>
        <v>#NAME?</v>
      </c>
      <c r="I112" s="34">
        <v>0.3</v>
      </c>
      <c r="J112" s="44" t="e">
        <f ca="1">_xll.RiskBeta(9,21)</f>
        <v>#NAME?</v>
      </c>
      <c r="K112" s="34" t="e">
        <f ca="1">_xll.RiskDepC("Background", Rank_order_corr) + _xll.RiskBeta(4,9)</f>
        <v>#NAME?</v>
      </c>
      <c r="L112" s="45" t="e">
        <f t="shared" ca="1" si="6"/>
        <v>#NAME?</v>
      </c>
      <c r="M112" s="36" t="e">
        <f t="shared" ca="1" si="7"/>
        <v>#NAME?</v>
      </c>
      <c r="N112" s="46" t="e">
        <f t="shared" ca="1" si="8"/>
        <v>#NAME?</v>
      </c>
    </row>
    <row r="113" spans="2:14" x14ac:dyDescent="0.25">
      <c r="B113" s="41">
        <v>95</v>
      </c>
      <c r="C113" s="33">
        <v>7651.7</v>
      </c>
      <c r="D113" s="42">
        <v>7</v>
      </c>
      <c r="E113" s="34">
        <f t="shared" si="9"/>
        <v>0.05</v>
      </c>
      <c r="F113" s="43" t="e">
        <f ca="1">_xll.RiskExpon(1, _xll.RiskTruncate(, 20))</f>
        <v>#NAME?</v>
      </c>
      <c r="G113" s="35" t="e">
        <f t="shared" ca="1" si="5"/>
        <v>#NAME?</v>
      </c>
      <c r="H113" s="42" t="e">
        <f ca="1">_xll.RiskBinomial(1,G113)</f>
        <v>#NAME?</v>
      </c>
      <c r="I113" s="34">
        <v>0.3</v>
      </c>
      <c r="J113" s="44" t="e">
        <f ca="1">_xll.RiskBeta(9,21)</f>
        <v>#NAME?</v>
      </c>
      <c r="K113" s="34" t="e">
        <f ca="1">_xll.RiskDepC("Background", Rank_order_corr) + _xll.RiskBeta(4,9)</f>
        <v>#NAME?</v>
      </c>
      <c r="L113" s="45" t="e">
        <f t="shared" ca="1" si="6"/>
        <v>#NAME?</v>
      </c>
      <c r="M113" s="36" t="e">
        <f t="shared" ca="1" si="7"/>
        <v>#NAME?</v>
      </c>
      <c r="N113" s="46" t="e">
        <f t="shared" ca="1" si="8"/>
        <v>#NAME?</v>
      </c>
    </row>
    <row r="114" spans="2:14" x14ac:dyDescent="0.25">
      <c r="B114" s="41">
        <v>96</v>
      </c>
      <c r="C114" s="33">
        <v>7338.95</v>
      </c>
      <c r="D114" s="42">
        <v>4</v>
      </c>
      <c r="E114" s="34">
        <f t="shared" si="9"/>
        <v>0.02</v>
      </c>
      <c r="F114" s="43" t="e">
        <f ca="1">_xll.RiskExpon(1, _xll.RiskTruncate(, 20))</f>
        <v>#NAME?</v>
      </c>
      <c r="G114" s="35" t="e">
        <f t="shared" ca="1" si="5"/>
        <v>#NAME?</v>
      </c>
      <c r="H114" s="42" t="e">
        <f ca="1">_xll.RiskBinomial(1,G114)</f>
        <v>#NAME?</v>
      </c>
      <c r="I114" s="34">
        <v>0.3</v>
      </c>
      <c r="J114" s="44" t="e">
        <f ca="1">_xll.RiskBeta(9,21)</f>
        <v>#NAME?</v>
      </c>
      <c r="K114" s="34" t="e">
        <f ca="1">_xll.RiskDepC("Background", Rank_order_corr) + _xll.RiskBeta(4,9)</f>
        <v>#NAME?</v>
      </c>
      <c r="L114" s="45" t="e">
        <f t="shared" ca="1" si="6"/>
        <v>#NAME?</v>
      </c>
      <c r="M114" s="36" t="e">
        <f t="shared" ca="1" si="7"/>
        <v>#NAME?</v>
      </c>
      <c r="N114" s="46" t="e">
        <f t="shared" ca="1" si="8"/>
        <v>#NAME?</v>
      </c>
    </row>
    <row r="115" spans="2:14" x14ac:dyDescent="0.25">
      <c r="B115" s="41">
        <v>97</v>
      </c>
      <c r="C115" s="33">
        <v>6843</v>
      </c>
      <c r="D115" s="42">
        <v>7</v>
      </c>
      <c r="E115" s="34">
        <f t="shared" si="9"/>
        <v>0.05</v>
      </c>
      <c r="F115" s="43" t="e">
        <f ca="1">_xll.RiskExpon(1, _xll.RiskTruncate(, 20))</f>
        <v>#NAME?</v>
      </c>
      <c r="G115" s="35" t="e">
        <f t="shared" ca="1" si="5"/>
        <v>#NAME?</v>
      </c>
      <c r="H115" s="42" t="e">
        <f ca="1">_xll.RiskBinomial(1,G115)</f>
        <v>#NAME?</v>
      </c>
      <c r="I115" s="34">
        <v>0.3</v>
      </c>
      <c r="J115" s="44" t="e">
        <f ca="1">_xll.RiskBeta(9,21)</f>
        <v>#NAME?</v>
      </c>
      <c r="K115" s="34" t="e">
        <f ca="1">_xll.RiskDepC("Background", Rank_order_corr) + _xll.RiskBeta(4,9)</f>
        <v>#NAME?</v>
      </c>
      <c r="L115" s="45" t="e">
        <f t="shared" ca="1" si="6"/>
        <v>#NAME?</v>
      </c>
      <c r="M115" s="36" t="e">
        <f t="shared" ca="1" si="7"/>
        <v>#NAME?</v>
      </c>
      <c r="N115" s="46" t="e">
        <f t="shared" ca="1" si="8"/>
        <v>#NAME?</v>
      </c>
    </row>
    <row r="116" spans="2:14" x14ac:dyDescent="0.25">
      <c r="B116" s="41">
        <v>98</v>
      </c>
      <c r="C116" s="33">
        <v>1214.8800000000001</v>
      </c>
      <c r="D116" s="42">
        <v>3</v>
      </c>
      <c r="E116" s="34">
        <f t="shared" si="9"/>
        <v>1.4999999999999999E-2</v>
      </c>
      <c r="F116" s="43" t="e">
        <f ca="1">_xll.RiskExpon(1, _xll.RiskTruncate(, 20))</f>
        <v>#NAME?</v>
      </c>
      <c r="G116" s="35" t="e">
        <f t="shared" ca="1" si="5"/>
        <v>#NAME?</v>
      </c>
      <c r="H116" s="42" t="e">
        <f ca="1">_xll.RiskBinomial(1,G116)</f>
        <v>#NAME?</v>
      </c>
      <c r="I116" s="34">
        <v>0.3</v>
      </c>
      <c r="J116" s="44" t="e">
        <f ca="1">_xll.RiskBeta(9,21)</f>
        <v>#NAME?</v>
      </c>
      <c r="K116" s="34" t="e">
        <f ca="1">_xll.RiskDepC("Background", Rank_order_corr) + _xll.RiskBeta(4,9)</f>
        <v>#NAME?</v>
      </c>
      <c r="L116" s="45" t="e">
        <f t="shared" ca="1" si="6"/>
        <v>#NAME?</v>
      </c>
      <c r="M116" s="36" t="e">
        <f t="shared" ca="1" si="7"/>
        <v>#NAME?</v>
      </c>
      <c r="N116" s="46" t="e">
        <f t="shared" ca="1" si="8"/>
        <v>#NAME?</v>
      </c>
    </row>
    <row r="117" spans="2:14" x14ac:dyDescent="0.25">
      <c r="B117" s="41">
        <v>99</v>
      </c>
      <c r="C117" s="33">
        <v>1534.54</v>
      </c>
      <c r="D117" s="42">
        <v>7</v>
      </c>
      <c r="E117" s="34">
        <f t="shared" si="9"/>
        <v>0.05</v>
      </c>
      <c r="F117" s="43" t="e">
        <f ca="1">_xll.RiskExpon(1, _xll.RiskTruncate(, 20))</f>
        <v>#NAME?</v>
      </c>
      <c r="G117" s="35" t="e">
        <f t="shared" ca="1" si="5"/>
        <v>#NAME?</v>
      </c>
      <c r="H117" s="42" t="e">
        <f ca="1">_xll.RiskBinomial(1,G117)</f>
        <v>#NAME?</v>
      </c>
      <c r="I117" s="34">
        <v>0.3</v>
      </c>
      <c r="J117" s="44" t="e">
        <f ca="1">_xll.RiskBeta(9,21)</f>
        <v>#NAME?</v>
      </c>
      <c r="K117" s="34" t="e">
        <f ca="1">_xll.RiskDepC("Background", Rank_order_corr) + _xll.RiskBeta(4,9)</f>
        <v>#NAME?</v>
      </c>
      <c r="L117" s="45" t="e">
        <f t="shared" ca="1" si="6"/>
        <v>#NAME?</v>
      </c>
      <c r="M117" s="36" t="e">
        <f t="shared" ca="1" si="7"/>
        <v>#NAME?</v>
      </c>
      <c r="N117" s="46" t="e">
        <f t="shared" ca="1" si="8"/>
        <v>#NAME?</v>
      </c>
    </row>
    <row r="118" spans="2:14" x14ac:dyDescent="0.25">
      <c r="B118" s="41">
        <v>100</v>
      </c>
      <c r="C118" s="33">
        <v>7830.94</v>
      </c>
      <c r="D118" s="42">
        <v>6</v>
      </c>
      <c r="E118" s="34">
        <f t="shared" si="9"/>
        <v>0.03</v>
      </c>
      <c r="F118" s="43" t="e">
        <f ca="1">_xll.RiskExpon(1, _xll.RiskTruncate(, 20))</f>
        <v>#NAME?</v>
      </c>
      <c r="G118" s="35" t="e">
        <f t="shared" ca="1" si="5"/>
        <v>#NAME?</v>
      </c>
      <c r="H118" s="42" t="e">
        <f ca="1">_xll.RiskBinomial(1,G118)</f>
        <v>#NAME?</v>
      </c>
      <c r="I118" s="34">
        <v>0.3</v>
      </c>
      <c r="J118" s="44" t="e">
        <f ca="1">_xll.RiskBeta(9,21)</f>
        <v>#NAME?</v>
      </c>
      <c r="K118" s="34" t="e">
        <f ca="1">_xll.RiskDepC("Background", Rank_order_corr) + _xll.RiskBeta(4,9)</f>
        <v>#NAME?</v>
      </c>
      <c r="L118" s="45" t="e">
        <f t="shared" ca="1" si="6"/>
        <v>#NAME?</v>
      </c>
      <c r="M118" s="36" t="e">
        <f t="shared" ca="1" si="7"/>
        <v>#NAME?</v>
      </c>
      <c r="N118" s="46" t="e">
        <f t="shared" ca="1" si="8"/>
        <v>#NAME?</v>
      </c>
    </row>
    <row r="119" spans="2:14" x14ac:dyDescent="0.25">
      <c r="B119" s="41">
        <v>101</v>
      </c>
      <c r="C119" s="33">
        <v>14460.92</v>
      </c>
      <c r="D119" s="42">
        <v>6</v>
      </c>
      <c r="E119" s="34">
        <f t="shared" si="9"/>
        <v>0.03</v>
      </c>
      <c r="F119" s="43" t="e">
        <f ca="1">_xll.RiskExpon(1, _xll.RiskTruncate(, 20))</f>
        <v>#NAME?</v>
      </c>
      <c r="G119" s="35" t="e">
        <f t="shared" ca="1" si="5"/>
        <v>#NAME?</v>
      </c>
      <c r="H119" s="42" t="e">
        <f ca="1">_xll.RiskBinomial(1,G119)</f>
        <v>#NAME?</v>
      </c>
      <c r="I119" s="34">
        <v>0.3</v>
      </c>
      <c r="J119" s="44" t="e">
        <f ca="1">_xll.RiskBeta(9,21)</f>
        <v>#NAME?</v>
      </c>
      <c r="K119" s="34" t="e">
        <f ca="1">_xll.RiskDepC("Background", Rank_order_corr) + _xll.RiskBeta(4,9)</f>
        <v>#NAME?</v>
      </c>
      <c r="L119" s="45" t="e">
        <f t="shared" ca="1" si="6"/>
        <v>#NAME?</v>
      </c>
      <c r="M119" s="36" t="e">
        <f t="shared" ca="1" si="7"/>
        <v>#NAME?</v>
      </c>
      <c r="N119" s="46" t="e">
        <f t="shared" ca="1" si="8"/>
        <v>#NAME?</v>
      </c>
    </row>
    <row r="120" spans="2:14" x14ac:dyDescent="0.25">
      <c r="B120" s="41">
        <v>102</v>
      </c>
      <c r="C120" s="33">
        <v>7992.42</v>
      </c>
      <c r="D120" s="42">
        <v>3</v>
      </c>
      <c r="E120" s="34">
        <f t="shared" si="9"/>
        <v>1.4999999999999999E-2</v>
      </c>
      <c r="F120" s="43" t="e">
        <f ca="1">_xll.RiskExpon(1, _xll.RiskTruncate(, 20))</f>
        <v>#NAME?</v>
      </c>
      <c r="G120" s="35" t="e">
        <f t="shared" ca="1" si="5"/>
        <v>#NAME?</v>
      </c>
      <c r="H120" s="42" t="e">
        <f ca="1">_xll.RiskBinomial(1,G120)</f>
        <v>#NAME?</v>
      </c>
      <c r="I120" s="34">
        <v>0.3</v>
      </c>
      <c r="J120" s="44" t="e">
        <f ca="1">_xll.RiskBeta(9,21)</f>
        <v>#NAME?</v>
      </c>
      <c r="K120" s="34" t="e">
        <f ca="1">_xll.RiskDepC("Background", Rank_order_corr) + _xll.RiskBeta(4,9)</f>
        <v>#NAME?</v>
      </c>
      <c r="L120" s="45" t="e">
        <f t="shared" ca="1" si="6"/>
        <v>#NAME?</v>
      </c>
      <c r="M120" s="36" t="e">
        <f t="shared" ca="1" si="7"/>
        <v>#NAME?</v>
      </c>
      <c r="N120" s="46" t="e">
        <f t="shared" ca="1" si="8"/>
        <v>#NAME?</v>
      </c>
    </row>
    <row r="121" spans="2:14" x14ac:dyDescent="0.25">
      <c r="B121" s="41">
        <v>103</v>
      </c>
      <c r="C121" s="33">
        <v>12422.69</v>
      </c>
      <c r="D121" s="42">
        <v>2</v>
      </c>
      <c r="E121" s="34">
        <f t="shared" si="9"/>
        <v>0.01</v>
      </c>
      <c r="F121" s="43" t="e">
        <f ca="1">_xll.RiskExpon(1, _xll.RiskTruncate(, 20))</f>
        <v>#NAME?</v>
      </c>
      <c r="G121" s="35" t="e">
        <f t="shared" ca="1" si="5"/>
        <v>#NAME?</v>
      </c>
      <c r="H121" s="42" t="e">
        <f ca="1">_xll.RiskBinomial(1,G121)</f>
        <v>#NAME?</v>
      </c>
      <c r="I121" s="34">
        <v>0.3</v>
      </c>
      <c r="J121" s="44" t="e">
        <f ca="1">_xll.RiskBeta(9,21)</f>
        <v>#NAME?</v>
      </c>
      <c r="K121" s="34" t="e">
        <f ca="1">_xll.RiskDepC("Background", Rank_order_corr) + _xll.RiskBeta(4,9)</f>
        <v>#NAME?</v>
      </c>
      <c r="L121" s="45" t="e">
        <f t="shared" ca="1" si="6"/>
        <v>#NAME?</v>
      </c>
      <c r="M121" s="36" t="e">
        <f t="shared" ca="1" si="7"/>
        <v>#NAME?</v>
      </c>
      <c r="N121" s="46" t="e">
        <f t="shared" ca="1" si="8"/>
        <v>#NAME?</v>
      </c>
    </row>
    <row r="122" spans="2:14" x14ac:dyDescent="0.25">
      <c r="B122" s="41">
        <v>104</v>
      </c>
      <c r="C122" s="33">
        <v>1919.81</v>
      </c>
      <c r="D122" s="42">
        <v>3</v>
      </c>
      <c r="E122" s="34">
        <f t="shared" si="9"/>
        <v>1.4999999999999999E-2</v>
      </c>
      <c r="F122" s="43" t="e">
        <f ca="1">_xll.RiskExpon(1, _xll.RiskTruncate(, 20))</f>
        <v>#NAME?</v>
      </c>
      <c r="G122" s="35" t="e">
        <f t="shared" ca="1" si="5"/>
        <v>#NAME?</v>
      </c>
      <c r="H122" s="42" t="e">
        <f ca="1">_xll.RiskBinomial(1,G122)</f>
        <v>#NAME?</v>
      </c>
      <c r="I122" s="34">
        <v>0.3</v>
      </c>
      <c r="J122" s="44" t="e">
        <f ca="1">_xll.RiskBeta(9,21)</f>
        <v>#NAME?</v>
      </c>
      <c r="K122" s="34" t="e">
        <f ca="1">_xll.RiskDepC("Background", Rank_order_corr) + _xll.RiskBeta(4,9)</f>
        <v>#NAME?</v>
      </c>
      <c r="L122" s="45" t="e">
        <f t="shared" ca="1" si="6"/>
        <v>#NAME?</v>
      </c>
      <c r="M122" s="36" t="e">
        <f t="shared" ca="1" si="7"/>
        <v>#NAME?</v>
      </c>
      <c r="N122" s="46" t="e">
        <f t="shared" ca="1" si="8"/>
        <v>#NAME?</v>
      </c>
    </row>
    <row r="123" spans="2:14" x14ac:dyDescent="0.25">
      <c r="B123" s="41">
        <v>105</v>
      </c>
      <c r="C123" s="33">
        <v>12468.25</v>
      </c>
      <c r="D123" s="42">
        <v>6</v>
      </c>
      <c r="E123" s="34">
        <f t="shared" si="9"/>
        <v>0.03</v>
      </c>
      <c r="F123" s="43" t="e">
        <f ca="1">_xll.RiskExpon(1, _xll.RiskTruncate(, 20))</f>
        <v>#NAME?</v>
      </c>
      <c r="G123" s="35" t="e">
        <f t="shared" ca="1" si="5"/>
        <v>#NAME?</v>
      </c>
      <c r="H123" s="42" t="e">
        <f ca="1">_xll.RiskBinomial(1,G123)</f>
        <v>#NAME?</v>
      </c>
      <c r="I123" s="34">
        <v>0.3</v>
      </c>
      <c r="J123" s="44" t="e">
        <f ca="1">_xll.RiskBeta(9,21)</f>
        <v>#NAME?</v>
      </c>
      <c r="K123" s="34" t="e">
        <f ca="1">_xll.RiskDepC("Background", Rank_order_corr) + _xll.RiskBeta(4,9)</f>
        <v>#NAME?</v>
      </c>
      <c r="L123" s="45" t="e">
        <f t="shared" ca="1" si="6"/>
        <v>#NAME?</v>
      </c>
      <c r="M123" s="36" t="e">
        <f t="shared" ca="1" si="7"/>
        <v>#NAME?</v>
      </c>
      <c r="N123" s="46" t="e">
        <f t="shared" ca="1" si="8"/>
        <v>#NAME?</v>
      </c>
    </row>
    <row r="124" spans="2:14" x14ac:dyDescent="0.25">
      <c r="B124" s="41">
        <v>106</v>
      </c>
      <c r="C124" s="33">
        <v>4077.24</v>
      </c>
      <c r="D124" s="42">
        <v>1</v>
      </c>
      <c r="E124" s="34">
        <f t="shared" si="9"/>
        <v>5.0000000000000001E-3</v>
      </c>
      <c r="F124" s="43" t="e">
        <f ca="1">_xll.RiskExpon(1, _xll.RiskTruncate(, 20))</f>
        <v>#NAME?</v>
      </c>
      <c r="G124" s="35" t="e">
        <f t="shared" ca="1" si="5"/>
        <v>#NAME?</v>
      </c>
      <c r="H124" s="42" t="e">
        <f ca="1">_xll.RiskBinomial(1,G124)</f>
        <v>#NAME?</v>
      </c>
      <c r="I124" s="34">
        <v>0.3</v>
      </c>
      <c r="J124" s="44" t="e">
        <f ca="1">_xll.RiskBeta(9,21)</f>
        <v>#NAME?</v>
      </c>
      <c r="K124" s="34" t="e">
        <f ca="1">_xll.RiskDepC("Background", Rank_order_corr) + _xll.RiskBeta(4,9)</f>
        <v>#NAME?</v>
      </c>
      <c r="L124" s="45" t="e">
        <f t="shared" ca="1" si="6"/>
        <v>#NAME?</v>
      </c>
      <c r="M124" s="36" t="e">
        <f t="shared" ca="1" si="7"/>
        <v>#NAME?</v>
      </c>
      <c r="N124" s="46" t="e">
        <f t="shared" ca="1" si="8"/>
        <v>#NAME?</v>
      </c>
    </row>
    <row r="125" spans="2:14" x14ac:dyDescent="0.25">
      <c r="B125" s="41">
        <v>107</v>
      </c>
      <c r="C125" s="33">
        <v>8446.08</v>
      </c>
      <c r="D125" s="42">
        <v>3</v>
      </c>
      <c r="E125" s="34">
        <f t="shared" si="9"/>
        <v>1.4999999999999999E-2</v>
      </c>
      <c r="F125" s="43" t="e">
        <f ca="1">_xll.RiskExpon(1, _xll.RiskTruncate(, 20))</f>
        <v>#NAME?</v>
      </c>
      <c r="G125" s="35" t="e">
        <f t="shared" ca="1" si="5"/>
        <v>#NAME?</v>
      </c>
      <c r="H125" s="42" t="e">
        <f ca="1">_xll.RiskBinomial(1,G125)</f>
        <v>#NAME?</v>
      </c>
      <c r="I125" s="34">
        <v>0.3</v>
      </c>
      <c r="J125" s="44" t="e">
        <f ca="1">_xll.RiskBeta(9,21)</f>
        <v>#NAME?</v>
      </c>
      <c r="K125" s="34" t="e">
        <f ca="1">_xll.RiskDepC("Background", Rank_order_corr) + _xll.RiskBeta(4,9)</f>
        <v>#NAME?</v>
      </c>
      <c r="L125" s="45" t="e">
        <f t="shared" ca="1" si="6"/>
        <v>#NAME?</v>
      </c>
      <c r="M125" s="36" t="e">
        <f t="shared" ca="1" si="7"/>
        <v>#NAME?</v>
      </c>
      <c r="N125" s="46" t="e">
        <f t="shared" ca="1" si="8"/>
        <v>#NAME?</v>
      </c>
    </row>
    <row r="126" spans="2:14" x14ac:dyDescent="0.25">
      <c r="B126" s="41">
        <v>108</v>
      </c>
      <c r="C126" s="33">
        <v>12533.25</v>
      </c>
      <c r="D126" s="42">
        <v>7</v>
      </c>
      <c r="E126" s="34">
        <f t="shared" si="9"/>
        <v>0.05</v>
      </c>
      <c r="F126" s="43" t="e">
        <f ca="1">_xll.RiskExpon(1, _xll.RiskTruncate(, 20))</f>
        <v>#NAME?</v>
      </c>
      <c r="G126" s="35" t="e">
        <f t="shared" ca="1" si="5"/>
        <v>#NAME?</v>
      </c>
      <c r="H126" s="42" t="e">
        <f ca="1">_xll.RiskBinomial(1,G126)</f>
        <v>#NAME?</v>
      </c>
      <c r="I126" s="34">
        <v>0.3</v>
      </c>
      <c r="J126" s="44" t="e">
        <f ca="1">_xll.RiskBeta(9,21)</f>
        <v>#NAME?</v>
      </c>
      <c r="K126" s="34" t="e">
        <f ca="1">_xll.RiskDepC("Background", Rank_order_corr) + _xll.RiskBeta(4,9)</f>
        <v>#NAME?</v>
      </c>
      <c r="L126" s="45" t="e">
        <f t="shared" ca="1" si="6"/>
        <v>#NAME?</v>
      </c>
      <c r="M126" s="36" t="e">
        <f t="shared" ca="1" si="7"/>
        <v>#NAME?</v>
      </c>
      <c r="N126" s="46" t="e">
        <f t="shared" ca="1" si="8"/>
        <v>#NAME?</v>
      </c>
    </row>
    <row r="127" spans="2:14" x14ac:dyDescent="0.25">
      <c r="B127" s="41">
        <v>109</v>
      </c>
      <c r="C127" s="33">
        <v>14079.24</v>
      </c>
      <c r="D127" s="42">
        <v>1</v>
      </c>
      <c r="E127" s="34">
        <f t="shared" si="9"/>
        <v>5.0000000000000001E-3</v>
      </c>
      <c r="F127" s="43" t="e">
        <f ca="1">_xll.RiskExpon(1, _xll.RiskTruncate(, 20))</f>
        <v>#NAME?</v>
      </c>
      <c r="G127" s="35" t="e">
        <f t="shared" ca="1" si="5"/>
        <v>#NAME?</v>
      </c>
      <c r="H127" s="42" t="e">
        <f ca="1">_xll.RiskBinomial(1,G127)</f>
        <v>#NAME?</v>
      </c>
      <c r="I127" s="34">
        <v>0.3</v>
      </c>
      <c r="J127" s="44" t="e">
        <f ca="1">_xll.RiskBeta(9,21)</f>
        <v>#NAME?</v>
      </c>
      <c r="K127" s="34" t="e">
        <f ca="1">_xll.RiskDepC("Background", Rank_order_corr) + _xll.RiskBeta(4,9)</f>
        <v>#NAME?</v>
      </c>
      <c r="L127" s="45" t="e">
        <f t="shared" ca="1" si="6"/>
        <v>#NAME?</v>
      </c>
      <c r="M127" s="36" t="e">
        <f t="shared" ca="1" si="7"/>
        <v>#NAME?</v>
      </c>
      <c r="N127" s="46" t="e">
        <f t="shared" ca="1" si="8"/>
        <v>#NAME?</v>
      </c>
    </row>
    <row r="128" spans="2:14" x14ac:dyDescent="0.25">
      <c r="B128" s="41">
        <v>110</v>
      </c>
      <c r="C128" s="33">
        <v>7598.93</v>
      </c>
      <c r="D128" s="42">
        <v>6</v>
      </c>
      <c r="E128" s="34">
        <f t="shared" si="9"/>
        <v>0.03</v>
      </c>
      <c r="F128" s="43" t="e">
        <f ca="1">_xll.RiskExpon(1, _xll.RiskTruncate(, 20))</f>
        <v>#NAME?</v>
      </c>
      <c r="G128" s="35" t="e">
        <f t="shared" ca="1" si="5"/>
        <v>#NAME?</v>
      </c>
      <c r="H128" s="42" t="e">
        <f ca="1">_xll.RiskBinomial(1,G128)</f>
        <v>#NAME?</v>
      </c>
      <c r="I128" s="34">
        <v>0.3</v>
      </c>
      <c r="J128" s="44" t="e">
        <f ca="1">_xll.RiskBeta(9,21)</f>
        <v>#NAME?</v>
      </c>
      <c r="K128" s="34" t="e">
        <f ca="1">_xll.RiskDepC("Background", Rank_order_corr) + _xll.RiskBeta(4,9)</f>
        <v>#NAME?</v>
      </c>
      <c r="L128" s="45" t="e">
        <f t="shared" ca="1" si="6"/>
        <v>#NAME?</v>
      </c>
      <c r="M128" s="36" t="e">
        <f t="shared" ca="1" si="7"/>
        <v>#NAME?</v>
      </c>
      <c r="N128" s="46" t="e">
        <f t="shared" ca="1" si="8"/>
        <v>#NAME?</v>
      </c>
    </row>
    <row r="129" spans="2:14" x14ac:dyDescent="0.25">
      <c r="B129" s="41">
        <v>111</v>
      </c>
      <c r="C129" s="33">
        <v>9649.68</v>
      </c>
      <c r="D129" s="42">
        <v>3</v>
      </c>
      <c r="E129" s="34">
        <f t="shared" si="9"/>
        <v>1.4999999999999999E-2</v>
      </c>
      <c r="F129" s="43" t="e">
        <f ca="1">_xll.RiskExpon(1, _xll.RiskTruncate(, 20))</f>
        <v>#NAME?</v>
      </c>
      <c r="G129" s="35" t="e">
        <f t="shared" ca="1" si="5"/>
        <v>#NAME?</v>
      </c>
      <c r="H129" s="42" t="e">
        <f ca="1">_xll.RiskBinomial(1,G129)</f>
        <v>#NAME?</v>
      </c>
      <c r="I129" s="34">
        <v>0.3</v>
      </c>
      <c r="J129" s="44" t="e">
        <f ca="1">_xll.RiskBeta(9,21)</f>
        <v>#NAME?</v>
      </c>
      <c r="K129" s="34" t="e">
        <f ca="1">_xll.RiskDepC("Background", Rank_order_corr) + _xll.RiskBeta(4,9)</f>
        <v>#NAME?</v>
      </c>
      <c r="L129" s="45" t="e">
        <f t="shared" ca="1" si="6"/>
        <v>#NAME?</v>
      </c>
      <c r="M129" s="36" t="e">
        <f t="shared" ca="1" si="7"/>
        <v>#NAME?</v>
      </c>
      <c r="N129" s="46" t="e">
        <f t="shared" ca="1" si="8"/>
        <v>#NAME?</v>
      </c>
    </row>
    <row r="130" spans="2:14" x14ac:dyDescent="0.25">
      <c r="B130" s="41">
        <v>112</v>
      </c>
      <c r="C130" s="33">
        <v>4150.2299999999996</v>
      </c>
      <c r="D130" s="42">
        <v>7</v>
      </c>
      <c r="E130" s="34">
        <f t="shared" si="9"/>
        <v>0.05</v>
      </c>
      <c r="F130" s="43" t="e">
        <f ca="1">_xll.RiskExpon(1, _xll.RiskTruncate(, 20))</f>
        <v>#NAME?</v>
      </c>
      <c r="G130" s="35" t="e">
        <f t="shared" ca="1" si="5"/>
        <v>#NAME?</v>
      </c>
      <c r="H130" s="42" t="e">
        <f ca="1">_xll.RiskBinomial(1,G130)</f>
        <v>#NAME?</v>
      </c>
      <c r="I130" s="34">
        <v>0.3</v>
      </c>
      <c r="J130" s="44" t="e">
        <f ca="1">_xll.RiskBeta(9,21)</f>
        <v>#NAME?</v>
      </c>
      <c r="K130" s="34" t="e">
        <f ca="1">_xll.RiskDepC("Background", Rank_order_corr) + _xll.RiskBeta(4,9)</f>
        <v>#NAME?</v>
      </c>
      <c r="L130" s="45" t="e">
        <f t="shared" ca="1" si="6"/>
        <v>#NAME?</v>
      </c>
      <c r="M130" s="36" t="e">
        <f t="shared" ca="1" si="7"/>
        <v>#NAME?</v>
      </c>
      <c r="N130" s="46" t="e">
        <f t="shared" ca="1" si="8"/>
        <v>#NAME?</v>
      </c>
    </row>
    <row r="131" spans="2:14" x14ac:dyDescent="0.25">
      <c r="B131" s="41">
        <v>113</v>
      </c>
      <c r="C131" s="33">
        <v>4662.1499999999996</v>
      </c>
      <c r="D131" s="42">
        <v>5</v>
      </c>
      <c r="E131" s="34">
        <f t="shared" si="9"/>
        <v>2.5000000000000001E-2</v>
      </c>
      <c r="F131" s="43" t="e">
        <f ca="1">_xll.RiskExpon(1, _xll.RiskTruncate(, 20))</f>
        <v>#NAME?</v>
      </c>
      <c r="G131" s="35" t="e">
        <f t="shared" ca="1" si="5"/>
        <v>#NAME?</v>
      </c>
      <c r="H131" s="42" t="e">
        <f ca="1">_xll.RiskBinomial(1,G131)</f>
        <v>#NAME?</v>
      </c>
      <c r="I131" s="34">
        <v>0.3</v>
      </c>
      <c r="J131" s="44" t="e">
        <f ca="1">_xll.RiskBeta(9,21)</f>
        <v>#NAME?</v>
      </c>
      <c r="K131" s="34" t="e">
        <f ca="1">_xll.RiskDepC("Background", Rank_order_corr) + _xll.RiskBeta(4,9)</f>
        <v>#NAME?</v>
      </c>
      <c r="L131" s="45" t="e">
        <f t="shared" ca="1" si="6"/>
        <v>#NAME?</v>
      </c>
      <c r="M131" s="36" t="e">
        <f t="shared" ca="1" si="7"/>
        <v>#NAME?</v>
      </c>
      <c r="N131" s="46" t="e">
        <f t="shared" ca="1" si="8"/>
        <v>#NAME?</v>
      </c>
    </row>
    <row r="132" spans="2:14" x14ac:dyDescent="0.25">
      <c r="B132" s="41">
        <v>114</v>
      </c>
      <c r="C132" s="33">
        <v>12165.47</v>
      </c>
      <c r="D132" s="42">
        <v>4</v>
      </c>
      <c r="E132" s="34">
        <f t="shared" si="9"/>
        <v>0.02</v>
      </c>
      <c r="F132" s="43" t="e">
        <f ca="1">_xll.RiskExpon(1, _xll.RiskTruncate(, 20))</f>
        <v>#NAME?</v>
      </c>
      <c r="G132" s="35" t="e">
        <f t="shared" ca="1" si="5"/>
        <v>#NAME?</v>
      </c>
      <c r="H132" s="42" t="e">
        <f ca="1">_xll.RiskBinomial(1,G132)</f>
        <v>#NAME?</v>
      </c>
      <c r="I132" s="34">
        <v>0.3</v>
      </c>
      <c r="J132" s="44" t="e">
        <f ca="1">_xll.RiskBeta(9,21)</f>
        <v>#NAME?</v>
      </c>
      <c r="K132" s="34" t="e">
        <f ca="1">_xll.RiskDepC("Background", Rank_order_corr) + _xll.RiskBeta(4,9)</f>
        <v>#NAME?</v>
      </c>
      <c r="L132" s="45" t="e">
        <f t="shared" ca="1" si="6"/>
        <v>#NAME?</v>
      </c>
      <c r="M132" s="36" t="e">
        <f t="shared" ca="1" si="7"/>
        <v>#NAME?</v>
      </c>
      <c r="N132" s="46" t="e">
        <f t="shared" ca="1" si="8"/>
        <v>#NAME?</v>
      </c>
    </row>
    <row r="133" spans="2:14" x14ac:dyDescent="0.25">
      <c r="B133" s="41">
        <v>115</v>
      </c>
      <c r="C133" s="33">
        <v>7726.95</v>
      </c>
      <c r="D133" s="42">
        <v>2</v>
      </c>
      <c r="E133" s="34">
        <f t="shared" si="9"/>
        <v>0.01</v>
      </c>
      <c r="F133" s="43" t="e">
        <f ca="1">_xll.RiskExpon(1, _xll.RiskTruncate(, 20))</f>
        <v>#NAME?</v>
      </c>
      <c r="G133" s="35" t="e">
        <f t="shared" ca="1" si="5"/>
        <v>#NAME?</v>
      </c>
      <c r="H133" s="42" t="e">
        <f ca="1">_xll.RiskBinomial(1,G133)</f>
        <v>#NAME?</v>
      </c>
      <c r="I133" s="34">
        <v>0.3</v>
      </c>
      <c r="J133" s="44" t="e">
        <f ca="1">_xll.RiskBeta(9,21)</f>
        <v>#NAME?</v>
      </c>
      <c r="K133" s="34" t="e">
        <f ca="1">_xll.RiskDepC("Background", Rank_order_corr) + _xll.RiskBeta(4,9)</f>
        <v>#NAME?</v>
      </c>
      <c r="L133" s="45" t="e">
        <f t="shared" ca="1" si="6"/>
        <v>#NAME?</v>
      </c>
      <c r="M133" s="36" t="e">
        <f t="shared" ca="1" si="7"/>
        <v>#NAME?</v>
      </c>
      <c r="N133" s="46" t="e">
        <f t="shared" ca="1" si="8"/>
        <v>#NAME?</v>
      </c>
    </row>
    <row r="134" spans="2:14" x14ac:dyDescent="0.25">
      <c r="B134" s="41">
        <v>116</v>
      </c>
      <c r="C134" s="33">
        <v>13912.1</v>
      </c>
      <c r="D134" s="42">
        <v>4</v>
      </c>
      <c r="E134" s="34">
        <f t="shared" si="9"/>
        <v>0.02</v>
      </c>
      <c r="F134" s="43" t="e">
        <f ca="1">_xll.RiskExpon(1, _xll.RiskTruncate(, 20))</f>
        <v>#NAME?</v>
      </c>
      <c r="G134" s="35" t="e">
        <f t="shared" ca="1" si="5"/>
        <v>#NAME?</v>
      </c>
      <c r="H134" s="42" t="e">
        <f ca="1">_xll.RiskBinomial(1,G134)</f>
        <v>#NAME?</v>
      </c>
      <c r="I134" s="34">
        <v>0.3</v>
      </c>
      <c r="J134" s="44" t="e">
        <f ca="1">_xll.RiskBeta(9,21)</f>
        <v>#NAME?</v>
      </c>
      <c r="K134" s="34" t="e">
        <f ca="1">_xll.RiskDepC("Background", Rank_order_corr) + _xll.RiskBeta(4,9)</f>
        <v>#NAME?</v>
      </c>
      <c r="L134" s="45" t="e">
        <f t="shared" ca="1" si="6"/>
        <v>#NAME?</v>
      </c>
      <c r="M134" s="36" t="e">
        <f t="shared" ca="1" si="7"/>
        <v>#NAME?</v>
      </c>
      <c r="N134" s="46" t="e">
        <f t="shared" ca="1" si="8"/>
        <v>#NAME?</v>
      </c>
    </row>
    <row r="135" spans="2:14" x14ac:dyDescent="0.25">
      <c r="B135" s="41">
        <v>117</v>
      </c>
      <c r="C135" s="33">
        <v>7353.39</v>
      </c>
      <c r="D135" s="42">
        <v>5</v>
      </c>
      <c r="E135" s="34">
        <f t="shared" si="9"/>
        <v>2.5000000000000001E-2</v>
      </c>
      <c r="F135" s="43" t="e">
        <f ca="1">_xll.RiskExpon(1, _xll.RiskTruncate(, 20))</f>
        <v>#NAME?</v>
      </c>
      <c r="G135" s="35" t="e">
        <f t="shared" ca="1" si="5"/>
        <v>#NAME?</v>
      </c>
      <c r="H135" s="42" t="e">
        <f ca="1">_xll.RiskBinomial(1,G135)</f>
        <v>#NAME?</v>
      </c>
      <c r="I135" s="34">
        <v>0.3</v>
      </c>
      <c r="J135" s="44" t="e">
        <f ca="1">_xll.RiskBeta(9,21)</f>
        <v>#NAME?</v>
      </c>
      <c r="K135" s="34" t="e">
        <f ca="1">_xll.RiskDepC("Background", Rank_order_corr) + _xll.RiskBeta(4,9)</f>
        <v>#NAME?</v>
      </c>
      <c r="L135" s="45" t="e">
        <f t="shared" ca="1" si="6"/>
        <v>#NAME?</v>
      </c>
      <c r="M135" s="36" t="e">
        <f t="shared" ca="1" si="7"/>
        <v>#NAME?</v>
      </c>
      <c r="N135" s="46" t="e">
        <f t="shared" ca="1" si="8"/>
        <v>#NAME?</v>
      </c>
    </row>
    <row r="136" spans="2:14" x14ac:dyDescent="0.25">
      <c r="B136" s="41">
        <v>118</v>
      </c>
      <c r="C136" s="33">
        <v>2854.2</v>
      </c>
      <c r="D136" s="42">
        <v>3</v>
      </c>
      <c r="E136" s="34">
        <f t="shared" si="9"/>
        <v>1.4999999999999999E-2</v>
      </c>
      <c r="F136" s="43" t="e">
        <f ca="1">_xll.RiskExpon(1, _xll.RiskTruncate(, 20))</f>
        <v>#NAME?</v>
      </c>
      <c r="G136" s="35" t="e">
        <f t="shared" ca="1" si="5"/>
        <v>#NAME?</v>
      </c>
      <c r="H136" s="42" t="e">
        <f ca="1">_xll.RiskBinomial(1,G136)</f>
        <v>#NAME?</v>
      </c>
      <c r="I136" s="34">
        <v>0.3</v>
      </c>
      <c r="J136" s="44" t="e">
        <f ca="1">_xll.RiskBeta(9,21)</f>
        <v>#NAME?</v>
      </c>
      <c r="K136" s="34" t="e">
        <f ca="1">_xll.RiskDepC("Background", Rank_order_corr) + _xll.RiskBeta(4,9)</f>
        <v>#NAME?</v>
      </c>
      <c r="L136" s="45" t="e">
        <f t="shared" ca="1" si="6"/>
        <v>#NAME?</v>
      </c>
      <c r="M136" s="36" t="e">
        <f t="shared" ca="1" si="7"/>
        <v>#NAME?</v>
      </c>
      <c r="N136" s="46" t="e">
        <f t="shared" ca="1" si="8"/>
        <v>#NAME?</v>
      </c>
    </row>
    <row r="137" spans="2:14" x14ac:dyDescent="0.25">
      <c r="B137" s="41">
        <v>119</v>
      </c>
      <c r="C137" s="33">
        <v>3698.21</v>
      </c>
      <c r="D137" s="42">
        <v>5</v>
      </c>
      <c r="E137" s="34">
        <f t="shared" si="9"/>
        <v>2.5000000000000001E-2</v>
      </c>
      <c r="F137" s="43" t="e">
        <f ca="1">_xll.RiskExpon(1, _xll.RiskTruncate(, 20))</f>
        <v>#NAME?</v>
      </c>
      <c r="G137" s="35" t="e">
        <f t="shared" ca="1" si="5"/>
        <v>#NAME?</v>
      </c>
      <c r="H137" s="42" t="e">
        <f ca="1">_xll.RiskBinomial(1,G137)</f>
        <v>#NAME?</v>
      </c>
      <c r="I137" s="34">
        <v>0.3</v>
      </c>
      <c r="J137" s="44" t="e">
        <f ca="1">_xll.RiskBeta(9,21)</f>
        <v>#NAME?</v>
      </c>
      <c r="K137" s="34" t="e">
        <f ca="1">_xll.RiskDepC("Background", Rank_order_corr) + _xll.RiskBeta(4,9)</f>
        <v>#NAME?</v>
      </c>
      <c r="L137" s="45" t="e">
        <f t="shared" ca="1" si="6"/>
        <v>#NAME?</v>
      </c>
      <c r="M137" s="36" t="e">
        <f t="shared" ca="1" si="7"/>
        <v>#NAME?</v>
      </c>
      <c r="N137" s="46" t="e">
        <f t="shared" ca="1" si="8"/>
        <v>#NAME?</v>
      </c>
    </row>
    <row r="138" spans="2:14" x14ac:dyDescent="0.25">
      <c r="B138" s="41">
        <v>120</v>
      </c>
      <c r="C138" s="33">
        <v>14004.81</v>
      </c>
      <c r="D138" s="42">
        <v>3</v>
      </c>
      <c r="E138" s="34">
        <f t="shared" si="9"/>
        <v>1.4999999999999999E-2</v>
      </c>
      <c r="F138" s="43" t="e">
        <f ca="1">_xll.RiskExpon(1, _xll.RiskTruncate(, 20))</f>
        <v>#NAME?</v>
      </c>
      <c r="G138" s="35" t="e">
        <f t="shared" ca="1" si="5"/>
        <v>#NAME?</v>
      </c>
      <c r="H138" s="42" t="e">
        <f ca="1">_xll.RiskBinomial(1,G138)</f>
        <v>#NAME?</v>
      </c>
      <c r="I138" s="34">
        <v>0.3</v>
      </c>
      <c r="J138" s="44" t="e">
        <f ca="1">_xll.RiskBeta(9,21)</f>
        <v>#NAME?</v>
      </c>
      <c r="K138" s="34" t="e">
        <f ca="1">_xll.RiskDepC("Background", Rank_order_corr) + _xll.RiskBeta(4,9)</f>
        <v>#NAME?</v>
      </c>
      <c r="L138" s="45" t="e">
        <f t="shared" ca="1" si="6"/>
        <v>#NAME?</v>
      </c>
      <c r="M138" s="36" t="e">
        <f t="shared" ca="1" si="7"/>
        <v>#NAME?</v>
      </c>
      <c r="N138" s="46" t="e">
        <f t="shared" ca="1" si="8"/>
        <v>#NAME?</v>
      </c>
    </row>
    <row r="139" spans="2:14" x14ac:dyDescent="0.25">
      <c r="B139" s="41">
        <v>121</v>
      </c>
      <c r="C139" s="33">
        <v>1619.83</v>
      </c>
      <c r="D139" s="42">
        <v>7</v>
      </c>
      <c r="E139" s="34">
        <f t="shared" si="9"/>
        <v>0.05</v>
      </c>
      <c r="F139" s="43" t="e">
        <f ca="1">_xll.RiskExpon(1, _xll.RiskTruncate(, 20))</f>
        <v>#NAME?</v>
      </c>
      <c r="G139" s="35" t="e">
        <f t="shared" ca="1" si="5"/>
        <v>#NAME?</v>
      </c>
      <c r="H139" s="42" t="e">
        <f ca="1">_xll.RiskBinomial(1,G139)</f>
        <v>#NAME?</v>
      </c>
      <c r="I139" s="34">
        <v>0.3</v>
      </c>
      <c r="J139" s="44" t="e">
        <f ca="1">_xll.RiskBeta(9,21)</f>
        <v>#NAME?</v>
      </c>
      <c r="K139" s="34" t="e">
        <f ca="1">_xll.RiskDepC("Background", Rank_order_corr) + _xll.RiskBeta(4,9)</f>
        <v>#NAME?</v>
      </c>
      <c r="L139" s="45" t="e">
        <f t="shared" ca="1" si="6"/>
        <v>#NAME?</v>
      </c>
      <c r="M139" s="36" t="e">
        <f t="shared" ca="1" si="7"/>
        <v>#NAME?</v>
      </c>
      <c r="N139" s="46" t="e">
        <f t="shared" ca="1" si="8"/>
        <v>#NAME?</v>
      </c>
    </row>
    <row r="140" spans="2:14" x14ac:dyDescent="0.25">
      <c r="B140" s="41">
        <v>122</v>
      </c>
      <c r="C140" s="33">
        <v>13435.49</v>
      </c>
      <c r="D140" s="42">
        <v>6</v>
      </c>
      <c r="E140" s="34">
        <f t="shared" si="9"/>
        <v>0.03</v>
      </c>
      <c r="F140" s="43" t="e">
        <f ca="1">_xll.RiskExpon(1, _xll.RiskTruncate(, 20))</f>
        <v>#NAME?</v>
      </c>
      <c r="G140" s="35" t="e">
        <f t="shared" ca="1" si="5"/>
        <v>#NAME?</v>
      </c>
      <c r="H140" s="42" t="e">
        <f ca="1">_xll.RiskBinomial(1,G140)</f>
        <v>#NAME?</v>
      </c>
      <c r="I140" s="34">
        <v>0.3</v>
      </c>
      <c r="J140" s="44" t="e">
        <f ca="1">_xll.RiskBeta(9,21)</f>
        <v>#NAME?</v>
      </c>
      <c r="K140" s="34" t="e">
        <f ca="1">_xll.RiskDepC("Background", Rank_order_corr) + _xll.RiskBeta(4,9)</f>
        <v>#NAME?</v>
      </c>
      <c r="L140" s="45" t="e">
        <f t="shared" ca="1" si="6"/>
        <v>#NAME?</v>
      </c>
      <c r="M140" s="36" t="e">
        <f t="shared" ca="1" si="7"/>
        <v>#NAME?</v>
      </c>
      <c r="N140" s="46" t="e">
        <f t="shared" ca="1" si="8"/>
        <v>#NAME?</v>
      </c>
    </row>
    <row r="141" spans="2:14" x14ac:dyDescent="0.25">
      <c r="B141" s="41">
        <v>123</v>
      </c>
      <c r="C141" s="33">
        <v>4002.5</v>
      </c>
      <c r="D141" s="42">
        <v>2</v>
      </c>
      <c r="E141" s="34">
        <f t="shared" si="9"/>
        <v>0.01</v>
      </c>
      <c r="F141" s="43" t="e">
        <f ca="1">_xll.RiskExpon(1, _xll.RiskTruncate(, 20))</f>
        <v>#NAME?</v>
      </c>
      <c r="G141" s="35" t="e">
        <f t="shared" ca="1" si="5"/>
        <v>#NAME?</v>
      </c>
      <c r="H141" s="42" t="e">
        <f ca="1">_xll.RiskBinomial(1,G141)</f>
        <v>#NAME?</v>
      </c>
      <c r="I141" s="34">
        <v>0.3</v>
      </c>
      <c r="J141" s="44" t="e">
        <f ca="1">_xll.RiskBeta(9,21)</f>
        <v>#NAME?</v>
      </c>
      <c r="K141" s="34" t="e">
        <f ca="1">_xll.RiskDepC("Background", Rank_order_corr) + _xll.RiskBeta(4,9)</f>
        <v>#NAME?</v>
      </c>
      <c r="L141" s="45" t="e">
        <f t="shared" ca="1" si="6"/>
        <v>#NAME?</v>
      </c>
      <c r="M141" s="36" t="e">
        <f t="shared" ca="1" si="7"/>
        <v>#NAME?</v>
      </c>
      <c r="N141" s="46" t="e">
        <f t="shared" ca="1" si="8"/>
        <v>#NAME?</v>
      </c>
    </row>
    <row r="142" spans="2:14" x14ac:dyDescent="0.25">
      <c r="B142" s="41">
        <v>124</v>
      </c>
      <c r="C142" s="33">
        <v>5405.06</v>
      </c>
      <c r="D142" s="42">
        <v>6</v>
      </c>
      <c r="E142" s="34">
        <f t="shared" si="9"/>
        <v>0.03</v>
      </c>
      <c r="F142" s="43" t="e">
        <f ca="1">_xll.RiskExpon(1, _xll.RiskTruncate(, 20))</f>
        <v>#NAME?</v>
      </c>
      <c r="G142" s="35" t="e">
        <f t="shared" ca="1" si="5"/>
        <v>#NAME?</v>
      </c>
      <c r="H142" s="42" t="e">
        <f ca="1">_xll.RiskBinomial(1,G142)</f>
        <v>#NAME?</v>
      </c>
      <c r="I142" s="34">
        <v>0.3</v>
      </c>
      <c r="J142" s="44" t="e">
        <f ca="1">_xll.RiskBeta(9,21)</f>
        <v>#NAME?</v>
      </c>
      <c r="K142" s="34" t="e">
        <f ca="1">_xll.RiskDepC("Background", Rank_order_corr) + _xll.RiskBeta(4,9)</f>
        <v>#NAME?</v>
      </c>
      <c r="L142" s="45" t="e">
        <f t="shared" ca="1" si="6"/>
        <v>#NAME?</v>
      </c>
      <c r="M142" s="36" t="e">
        <f t="shared" ca="1" si="7"/>
        <v>#NAME?</v>
      </c>
      <c r="N142" s="46" t="e">
        <f t="shared" ca="1" si="8"/>
        <v>#NAME?</v>
      </c>
    </row>
    <row r="143" spans="2:14" x14ac:dyDescent="0.25">
      <c r="B143" s="41">
        <v>125</v>
      </c>
      <c r="C143" s="33">
        <v>6286.08</v>
      </c>
      <c r="D143" s="42">
        <v>4</v>
      </c>
      <c r="E143" s="34">
        <f t="shared" si="9"/>
        <v>0.02</v>
      </c>
      <c r="F143" s="43" t="e">
        <f ca="1">_xll.RiskExpon(1, _xll.RiskTruncate(, 20))</f>
        <v>#NAME?</v>
      </c>
      <c r="G143" s="35" t="e">
        <f t="shared" ca="1" si="5"/>
        <v>#NAME?</v>
      </c>
      <c r="H143" s="42" t="e">
        <f ca="1">_xll.RiskBinomial(1,G143)</f>
        <v>#NAME?</v>
      </c>
      <c r="I143" s="34">
        <v>0.3</v>
      </c>
      <c r="J143" s="44" t="e">
        <f ca="1">_xll.RiskBeta(9,21)</f>
        <v>#NAME?</v>
      </c>
      <c r="K143" s="34" t="e">
        <f ca="1">_xll.RiskDepC("Background", Rank_order_corr) + _xll.RiskBeta(4,9)</f>
        <v>#NAME?</v>
      </c>
      <c r="L143" s="45" t="e">
        <f t="shared" ca="1" si="6"/>
        <v>#NAME?</v>
      </c>
      <c r="M143" s="36" t="e">
        <f t="shared" ca="1" si="7"/>
        <v>#NAME?</v>
      </c>
      <c r="N143" s="46" t="e">
        <f t="shared" ca="1" si="8"/>
        <v>#NAME?</v>
      </c>
    </row>
    <row r="144" spans="2:14" x14ac:dyDescent="0.25">
      <c r="B144" s="41">
        <v>126</v>
      </c>
      <c r="C144" s="33">
        <v>13261.77</v>
      </c>
      <c r="D144" s="42">
        <v>5</v>
      </c>
      <c r="E144" s="34">
        <f t="shared" si="9"/>
        <v>2.5000000000000001E-2</v>
      </c>
      <c r="F144" s="43" t="e">
        <f ca="1">_xll.RiskExpon(1, _xll.RiskTruncate(, 20))</f>
        <v>#NAME?</v>
      </c>
      <c r="G144" s="35" t="e">
        <f t="shared" ca="1" si="5"/>
        <v>#NAME?</v>
      </c>
      <c r="H144" s="42" t="e">
        <f ca="1">_xll.RiskBinomial(1,G144)</f>
        <v>#NAME?</v>
      </c>
      <c r="I144" s="34">
        <v>0.3</v>
      </c>
      <c r="J144" s="44" t="e">
        <f ca="1">_xll.RiskBeta(9,21)</f>
        <v>#NAME?</v>
      </c>
      <c r="K144" s="34" t="e">
        <f ca="1">_xll.RiskDepC("Background", Rank_order_corr) + _xll.RiskBeta(4,9)</f>
        <v>#NAME?</v>
      </c>
      <c r="L144" s="45" t="e">
        <f t="shared" ca="1" si="6"/>
        <v>#NAME?</v>
      </c>
      <c r="M144" s="36" t="e">
        <f t="shared" ca="1" si="7"/>
        <v>#NAME?</v>
      </c>
      <c r="N144" s="46" t="e">
        <f t="shared" ca="1" si="8"/>
        <v>#NAME?</v>
      </c>
    </row>
    <row r="145" spans="2:14" x14ac:dyDescent="0.25">
      <c r="B145" s="41">
        <v>127</v>
      </c>
      <c r="C145" s="33">
        <v>6557.58</v>
      </c>
      <c r="D145" s="42">
        <v>6</v>
      </c>
      <c r="E145" s="34">
        <f t="shared" si="9"/>
        <v>0.03</v>
      </c>
      <c r="F145" s="43" t="e">
        <f ca="1">_xll.RiskExpon(1, _xll.RiskTruncate(, 20))</f>
        <v>#NAME?</v>
      </c>
      <c r="G145" s="35" t="e">
        <f t="shared" ca="1" si="5"/>
        <v>#NAME?</v>
      </c>
      <c r="H145" s="42" t="e">
        <f ca="1">_xll.RiskBinomial(1,G145)</f>
        <v>#NAME?</v>
      </c>
      <c r="I145" s="34">
        <v>0.3</v>
      </c>
      <c r="J145" s="44" t="e">
        <f ca="1">_xll.RiskBeta(9,21)</f>
        <v>#NAME?</v>
      </c>
      <c r="K145" s="34" t="e">
        <f ca="1">_xll.RiskDepC("Background", Rank_order_corr) + _xll.RiskBeta(4,9)</f>
        <v>#NAME?</v>
      </c>
      <c r="L145" s="45" t="e">
        <f t="shared" ca="1" si="6"/>
        <v>#NAME?</v>
      </c>
      <c r="M145" s="36" t="e">
        <f t="shared" ca="1" si="7"/>
        <v>#NAME?</v>
      </c>
      <c r="N145" s="46" t="e">
        <f t="shared" ca="1" si="8"/>
        <v>#NAME?</v>
      </c>
    </row>
    <row r="146" spans="2:14" x14ac:dyDescent="0.25">
      <c r="B146" s="41">
        <v>128</v>
      </c>
      <c r="C146" s="33">
        <v>7950.19</v>
      </c>
      <c r="D146" s="42">
        <v>2</v>
      </c>
      <c r="E146" s="34">
        <f t="shared" si="9"/>
        <v>0.01</v>
      </c>
      <c r="F146" s="43" t="e">
        <f ca="1">_xll.RiskExpon(1, _xll.RiskTruncate(, 20))</f>
        <v>#NAME?</v>
      </c>
      <c r="G146" s="35" t="e">
        <f t="shared" ca="1" si="5"/>
        <v>#NAME?</v>
      </c>
      <c r="H146" s="42" t="e">
        <f ca="1">_xll.RiskBinomial(1,G146)</f>
        <v>#NAME?</v>
      </c>
      <c r="I146" s="34">
        <v>0.3</v>
      </c>
      <c r="J146" s="44" t="e">
        <f ca="1">_xll.RiskBeta(9,21)</f>
        <v>#NAME?</v>
      </c>
      <c r="K146" s="34" t="e">
        <f ca="1">_xll.RiskDepC("Background", Rank_order_corr) + _xll.RiskBeta(4,9)</f>
        <v>#NAME?</v>
      </c>
      <c r="L146" s="45" t="e">
        <f t="shared" ca="1" si="6"/>
        <v>#NAME?</v>
      </c>
      <c r="M146" s="36" t="e">
        <f t="shared" ca="1" si="7"/>
        <v>#NAME?</v>
      </c>
      <c r="N146" s="46" t="e">
        <f t="shared" ca="1" si="8"/>
        <v>#NAME?</v>
      </c>
    </row>
    <row r="147" spans="2:14" x14ac:dyDescent="0.25">
      <c r="B147" s="41">
        <v>129</v>
      </c>
      <c r="C147" s="33">
        <v>2753.75</v>
      </c>
      <c r="D147" s="42">
        <v>7</v>
      </c>
      <c r="E147" s="34">
        <f t="shared" si="9"/>
        <v>0.05</v>
      </c>
      <c r="F147" s="43" t="e">
        <f ca="1">_xll.RiskExpon(1, _xll.RiskTruncate(, 20))</f>
        <v>#NAME?</v>
      </c>
      <c r="G147" s="35" t="e">
        <f t="shared" ref="G147:G210" ca="1" si="10">E147*(W_macro*$C$8+W_micro*F147)</f>
        <v>#NAME?</v>
      </c>
      <c r="H147" s="42" t="e">
        <f ca="1">_xll.RiskBinomial(1,G147)</f>
        <v>#NAME?</v>
      </c>
      <c r="I147" s="34">
        <v>0.3</v>
      </c>
      <c r="J147" s="44" t="e">
        <f ca="1">_xll.RiskBeta(9,21)</f>
        <v>#NAME?</v>
      </c>
      <c r="K147" s="34" t="e">
        <f ca="1">_xll.RiskDepC("Background", Rank_order_corr) + _xll.RiskBeta(4,9)</f>
        <v>#NAME?</v>
      </c>
      <c r="L147" s="45" t="e">
        <f t="shared" ref="L147:L210" ca="1" si="11">Loan_Size*Defaulted*LGD_1</f>
        <v>#NAME?</v>
      </c>
      <c r="M147" s="36" t="e">
        <f t="shared" ref="M147:M210" ca="1" si="12">Loan_Size*Defaulted*LGD_2</f>
        <v>#NAME?</v>
      </c>
      <c r="N147" s="46" t="e">
        <f t="shared" ref="N147:N210" ca="1" si="13">Loan_Size*Defaulted*LGD_3</f>
        <v>#NAME?</v>
      </c>
    </row>
    <row r="148" spans="2:14" x14ac:dyDescent="0.25">
      <c r="B148" s="41">
        <v>130</v>
      </c>
      <c r="C148" s="33">
        <v>4329.83</v>
      </c>
      <c r="D148" s="42">
        <v>5</v>
      </c>
      <c r="E148" s="34">
        <f t="shared" ref="E148:E211" si="14">VLOOKUP(D148,$D$9:$E$15,2)</f>
        <v>2.5000000000000001E-2</v>
      </c>
      <c r="F148" s="43" t="e">
        <f ca="1">_xll.RiskExpon(1, _xll.RiskTruncate(, 20))</f>
        <v>#NAME?</v>
      </c>
      <c r="G148" s="35" t="e">
        <f t="shared" ca="1" si="10"/>
        <v>#NAME?</v>
      </c>
      <c r="H148" s="42" t="e">
        <f ca="1">_xll.RiskBinomial(1,G148)</f>
        <v>#NAME?</v>
      </c>
      <c r="I148" s="34">
        <v>0.3</v>
      </c>
      <c r="J148" s="44" t="e">
        <f ca="1">_xll.RiskBeta(9,21)</f>
        <v>#NAME?</v>
      </c>
      <c r="K148" s="34" t="e">
        <f ca="1">_xll.RiskDepC("Background", Rank_order_corr) + _xll.RiskBeta(4,9)</f>
        <v>#NAME?</v>
      </c>
      <c r="L148" s="45" t="e">
        <f t="shared" ca="1" si="11"/>
        <v>#NAME?</v>
      </c>
      <c r="M148" s="36" t="e">
        <f t="shared" ca="1" si="12"/>
        <v>#NAME?</v>
      </c>
      <c r="N148" s="46" t="e">
        <f t="shared" ca="1" si="13"/>
        <v>#NAME?</v>
      </c>
    </row>
    <row r="149" spans="2:14" x14ac:dyDescent="0.25">
      <c r="B149" s="41">
        <v>131</v>
      </c>
      <c r="C149" s="33">
        <v>1613.81</v>
      </c>
      <c r="D149" s="42">
        <v>2</v>
      </c>
      <c r="E149" s="34">
        <f t="shared" si="14"/>
        <v>0.01</v>
      </c>
      <c r="F149" s="43" t="e">
        <f ca="1">_xll.RiskExpon(1, _xll.RiskTruncate(, 20))</f>
        <v>#NAME?</v>
      </c>
      <c r="G149" s="35" t="e">
        <f t="shared" ca="1" si="10"/>
        <v>#NAME?</v>
      </c>
      <c r="H149" s="42" t="e">
        <f ca="1">_xll.RiskBinomial(1,G149)</f>
        <v>#NAME?</v>
      </c>
      <c r="I149" s="34">
        <v>0.3</v>
      </c>
      <c r="J149" s="44" t="e">
        <f ca="1">_xll.RiskBeta(9,21)</f>
        <v>#NAME?</v>
      </c>
      <c r="K149" s="34" t="e">
        <f ca="1">_xll.RiskDepC("Background", Rank_order_corr) + _xll.RiskBeta(4,9)</f>
        <v>#NAME?</v>
      </c>
      <c r="L149" s="45" t="e">
        <f t="shared" ca="1" si="11"/>
        <v>#NAME?</v>
      </c>
      <c r="M149" s="36" t="e">
        <f t="shared" ca="1" si="12"/>
        <v>#NAME?</v>
      </c>
      <c r="N149" s="46" t="e">
        <f t="shared" ca="1" si="13"/>
        <v>#NAME?</v>
      </c>
    </row>
    <row r="150" spans="2:14" x14ac:dyDescent="0.25">
      <c r="B150" s="41">
        <v>132</v>
      </c>
      <c r="C150" s="33">
        <v>2563.67</v>
      </c>
      <c r="D150" s="42">
        <v>6</v>
      </c>
      <c r="E150" s="34">
        <f t="shared" si="14"/>
        <v>0.03</v>
      </c>
      <c r="F150" s="43" t="e">
        <f ca="1">_xll.RiskExpon(1, _xll.RiskTruncate(, 20))</f>
        <v>#NAME?</v>
      </c>
      <c r="G150" s="35" t="e">
        <f t="shared" ca="1" si="10"/>
        <v>#NAME?</v>
      </c>
      <c r="H150" s="42" t="e">
        <f ca="1">_xll.RiskBinomial(1,G150)</f>
        <v>#NAME?</v>
      </c>
      <c r="I150" s="34">
        <v>0.3</v>
      </c>
      <c r="J150" s="44" t="e">
        <f ca="1">_xll.RiskBeta(9,21)</f>
        <v>#NAME?</v>
      </c>
      <c r="K150" s="34" t="e">
        <f ca="1">_xll.RiskDepC("Background", Rank_order_corr) + _xll.RiskBeta(4,9)</f>
        <v>#NAME?</v>
      </c>
      <c r="L150" s="45" t="e">
        <f t="shared" ca="1" si="11"/>
        <v>#NAME?</v>
      </c>
      <c r="M150" s="36" t="e">
        <f t="shared" ca="1" si="12"/>
        <v>#NAME?</v>
      </c>
      <c r="N150" s="46" t="e">
        <f t="shared" ca="1" si="13"/>
        <v>#NAME?</v>
      </c>
    </row>
    <row r="151" spans="2:14" x14ac:dyDescent="0.25">
      <c r="B151" s="41">
        <v>133</v>
      </c>
      <c r="C151" s="33">
        <v>8581.2900000000009</v>
      </c>
      <c r="D151" s="42">
        <v>4</v>
      </c>
      <c r="E151" s="34">
        <f t="shared" si="14"/>
        <v>0.02</v>
      </c>
      <c r="F151" s="43" t="e">
        <f ca="1">_xll.RiskExpon(1, _xll.RiskTruncate(, 20))</f>
        <v>#NAME?</v>
      </c>
      <c r="G151" s="35" t="e">
        <f t="shared" ca="1" si="10"/>
        <v>#NAME?</v>
      </c>
      <c r="H151" s="42" t="e">
        <f ca="1">_xll.RiskBinomial(1,G151)</f>
        <v>#NAME?</v>
      </c>
      <c r="I151" s="34">
        <v>0.3</v>
      </c>
      <c r="J151" s="44" t="e">
        <f ca="1">_xll.RiskBeta(9,21)</f>
        <v>#NAME?</v>
      </c>
      <c r="K151" s="34" t="e">
        <f ca="1">_xll.RiskDepC("Background", Rank_order_corr) + _xll.RiskBeta(4,9)</f>
        <v>#NAME?</v>
      </c>
      <c r="L151" s="45" t="e">
        <f t="shared" ca="1" si="11"/>
        <v>#NAME?</v>
      </c>
      <c r="M151" s="36" t="e">
        <f t="shared" ca="1" si="12"/>
        <v>#NAME?</v>
      </c>
      <c r="N151" s="46" t="e">
        <f t="shared" ca="1" si="13"/>
        <v>#NAME?</v>
      </c>
    </row>
    <row r="152" spans="2:14" x14ac:dyDescent="0.25">
      <c r="B152" s="41">
        <v>134</v>
      </c>
      <c r="C152" s="33">
        <v>2385.0300000000002</v>
      </c>
      <c r="D152" s="42">
        <v>5</v>
      </c>
      <c r="E152" s="34">
        <f t="shared" si="14"/>
        <v>2.5000000000000001E-2</v>
      </c>
      <c r="F152" s="43" t="e">
        <f ca="1">_xll.RiskExpon(1, _xll.RiskTruncate(, 20))</f>
        <v>#NAME?</v>
      </c>
      <c r="G152" s="35" t="e">
        <f t="shared" ca="1" si="10"/>
        <v>#NAME?</v>
      </c>
      <c r="H152" s="42" t="e">
        <f ca="1">_xll.RiskBinomial(1,G152)</f>
        <v>#NAME?</v>
      </c>
      <c r="I152" s="34">
        <v>0.3</v>
      </c>
      <c r="J152" s="44" t="e">
        <f ca="1">_xll.RiskBeta(9,21)</f>
        <v>#NAME?</v>
      </c>
      <c r="K152" s="34" t="e">
        <f ca="1">_xll.RiskDepC("Background", Rank_order_corr) + _xll.RiskBeta(4,9)</f>
        <v>#NAME?</v>
      </c>
      <c r="L152" s="45" t="e">
        <f t="shared" ca="1" si="11"/>
        <v>#NAME?</v>
      </c>
      <c r="M152" s="36" t="e">
        <f t="shared" ca="1" si="12"/>
        <v>#NAME?</v>
      </c>
      <c r="N152" s="46" t="e">
        <f t="shared" ca="1" si="13"/>
        <v>#NAME?</v>
      </c>
    </row>
    <row r="153" spans="2:14" x14ac:dyDescent="0.25">
      <c r="B153" s="41">
        <v>135</v>
      </c>
      <c r="C153" s="33">
        <v>10686.97</v>
      </c>
      <c r="D153" s="42">
        <v>3</v>
      </c>
      <c r="E153" s="34">
        <f t="shared" si="14"/>
        <v>1.4999999999999999E-2</v>
      </c>
      <c r="F153" s="43" t="e">
        <f ca="1">_xll.RiskExpon(1, _xll.RiskTruncate(, 20))</f>
        <v>#NAME?</v>
      </c>
      <c r="G153" s="35" t="e">
        <f t="shared" ca="1" si="10"/>
        <v>#NAME?</v>
      </c>
      <c r="H153" s="42" t="e">
        <f ca="1">_xll.RiskBinomial(1,G153)</f>
        <v>#NAME?</v>
      </c>
      <c r="I153" s="34">
        <v>0.3</v>
      </c>
      <c r="J153" s="44" t="e">
        <f ca="1">_xll.RiskBeta(9,21)</f>
        <v>#NAME?</v>
      </c>
      <c r="K153" s="34" t="e">
        <f ca="1">_xll.RiskDepC("Background", Rank_order_corr) + _xll.RiskBeta(4,9)</f>
        <v>#NAME?</v>
      </c>
      <c r="L153" s="45" t="e">
        <f t="shared" ca="1" si="11"/>
        <v>#NAME?</v>
      </c>
      <c r="M153" s="36" t="e">
        <f t="shared" ca="1" si="12"/>
        <v>#NAME?</v>
      </c>
      <c r="N153" s="46" t="e">
        <f t="shared" ca="1" si="13"/>
        <v>#NAME?</v>
      </c>
    </row>
    <row r="154" spans="2:14" x14ac:dyDescent="0.25">
      <c r="B154" s="41">
        <v>136</v>
      </c>
      <c r="C154" s="33">
        <v>1089.83</v>
      </c>
      <c r="D154" s="42">
        <v>2</v>
      </c>
      <c r="E154" s="34">
        <f t="shared" si="14"/>
        <v>0.01</v>
      </c>
      <c r="F154" s="43" t="e">
        <f ca="1">_xll.RiskExpon(1, _xll.RiskTruncate(, 20))</f>
        <v>#NAME?</v>
      </c>
      <c r="G154" s="35" t="e">
        <f t="shared" ca="1" si="10"/>
        <v>#NAME?</v>
      </c>
      <c r="H154" s="42" t="e">
        <f ca="1">_xll.RiskBinomial(1,G154)</f>
        <v>#NAME?</v>
      </c>
      <c r="I154" s="34">
        <v>0.3</v>
      </c>
      <c r="J154" s="44" t="e">
        <f ca="1">_xll.RiskBeta(9,21)</f>
        <v>#NAME?</v>
      </c>
      <c r="K154" s="34" t="e">
        <f ca="1">_xll.RiskDepC("Background", Rank_order_corr) + _xll.RiskBeta(4,9)</f>
        <v>#NAME?</v>
      </c>
      <c r="L154" s="45" t="e">
        <f t="shared" ca="1" si="11"/>
        <v>#NAME?</v>
      </c>
      <c r="M154" s="36" t="e">
        <f t="shared" ca="1" si="12"/>
        <v>#NAME?</v>
      </c>
      <c r="N154" s="46" t="e">
        <f t="shared" ca="1" si="13"/>
        <v>#NAME?</v>
      </c>
    </row>
    <row r="155" spans="2:14" x14ac:dyDescent="0.25">
      <c r="B155" s="41">
        <v>137</v>
      </c>
      <c r="C155" s="33">
        <v>2869.33</v>
      </c>
      <c r="D155" s="42">
        <v>2</v>
      </c>
      <c r="E155" s="34">
        <f t="shared" si="14"/>
        <v>0.01</v>
      </c>
      <c r="F155" s="43" t="e">
        <f ca="1">_xll.RiskExpon(1, _xll.RiskTruncate(, 20))</f>
        <v>#NAME?</v>
      </c>
      <c r="G155" s="35" t="e">
        <f t="shared" ca="1" si="10"/>
        <v>#NAME?</v>
      </c>
      <c r="H155" s="42" t="e">
        <f ca="1">_xll.RiskBinomial(1,G155)</f>
        <v>#NAME?</v>
      </c>
      <c r="I155" s="34">
        <v>0.3</v>
      </c>
      <c r="J155" s="44" t="e">
        <f ca="1">_xll.RiskBeta(9,21)</f>
        <v>#NAME?</v>
      </c>
      <c r="K155" s="34" t="e">
        <f ca="1">_xll.RiskDepC("Background", Rank_order_corr) + _xll.RiskBeta(4,9)</f>
        <v>#NAME?</v>
      </c>
      <c r="L155" s="45" t="e">
        <f t="shared" ca="1" si="11"/>
        <v>#NAME?</v>
      </c>
      <c r="M155" s="36" t="e">
        <f t="shared" ca="1" si="12"/>
        <v>#NAME?</v>
      </c>
      <c r="N155" s="46" t="e">
        <f t="shared" ca="1" si="13"/>
        <v>#NAME?</v>
      </c>
    </row>
    <row r="156" spans="2:14" x14ac:dyDescent="0.25">
      <c r="B156" s="41">
        <v>138</v>
      </c>
      <c r="C156" s="33">
        <v>11455.77</v>
      </c>
      <c r="D156" s="42">
        <v>2</v>
      </c>
      <c r="E156" s="34">
        <f t="shared" si="14"/>
        <v>0.01</v>
      </c>
      <c r="F156" s="43" t="e">
        <f ca="1">_xll.RiskExpon(1, _xll.RiskTruncate(, 20))</f>
        <v>#NAME?</v>
      </c>
      <c r="G156" s="35" t="e">
        <f t="shared" ca="1" si="10"/>
        <v>#NAME?</v>
      </c>
      <c r="H156" s="42" t="e">
        <f ca="1">_xll.RiskBinomial(1,G156)</f>
        <v>#NAME?</v>
      </c>
      <c r="I156" s="34">
        <v>0.3</v>
      </c>
      <c r="J156" s="44" t="e">
        <f ca="1">_xll.RiskBeta(9,21)</f>
        <v>#NAME?</v>
      </c>
      <c r="K156" s="34" t="e">
        <f ca="1">_xll.RiskDepC("Background", Rank_order_corr) + _xll.RiskBeta(4,9)</f>
        <v>#NAME?</v>
      </c>
      <c r="L156" s="45" t="e">
        <f t="shared" ca="1" si="11"/>
        <v>#NAME?</v>
      </c>
      <c r="M156" s="36" t="e">
        <f t="shared" ca="1" si="12"/>
        <v>#NAME?</v>
      </c>
      <c r="N156" s="46" t="e">
        <f t="shared" ca="1" si="13"/>
        <v>#NAME?</v>
      </c>
    </row>
    <row r="157" spans="2:14" x14ac:dyDescent="0.25">
      <c r="B157" s="41">
        <v>139</v>
      </c>
      <c r="C157" s="33">
        <v>10577.1</v>
      </c>
      <c r="D157" s="42">
        <v>3</v>
      </c>
      <c r="E157" s="34">
        <f t="shared" si="14"/>
        <v>1.4999999999999999E-2</v>
      </c>
      <c r="F157" s="43" t="e">
        <f ca="1">_xll.RiskExpon(1, _xll.RiskTruncate(, 20))</f>
        <v>#NAME?</v>
      </c>
      <c r="G157" s="35" t="e">
        <f t="shared" ca="1" si="10"/>
        <v>#NAME?</v>
      </c>
      <c r="H157" s="42" t="e">
        <f ca="1">_xll.RiskBinomial(1,G157)</f>
        <v>#NAME?</v>
      </c>
      <c r="I157" s="34">
        <v>0.3</v>
      </c>
      <c r="J157" s="44" t="e">
        <f ca="1">_xll.RiskBeta(9,21)</f>
        <v>#NAME?</v>
      </c>
      <c r="K157" s="34" t="e">
        <f ca="1">_xll.RiskDepC("Background", Rank_order_corr) + _xll.RiskBeta(4,9)</f>
        <v>#NAME?</v>
      </c>
      <c r="L157" s="45" t="e">
        <f t="shared" ca="1" si="11"/>
        <v>#NAME?</v>
      </c>
      <c r="M157" s="36" t="e">
        <f t="shared" ca="1" si="12"/>
        <v>#NAME?</v>
      </c>
      <c r="N157" s="46" t="e">
        <f t="shared" ca="1" si="13"/>
        <v>#NAME?</v>
      </c>
    </row>
    <row r="158" spans="2:14" x14ac:dyDescent="0.25">
      <c r="B158" s="41">
        <v>140</v>
      </c>
      <c r="C158" s="33">
        <v>9966.01</v>
      </c>
      <c r="D158" s="42">
        <v>1</v>
      </c>
      <c r="E158" s="34">
        <f t="shared" si="14"/>
        <v>5.0000000000000001E-3</v>
      </c>
      <c r="F158" s="43" t="e">
        <f ca="1">_xll.RiskExpon(1, _xll.RiskTruncate(, 20))</f>
        <v>#NAME?</v>
      </c>
      <c r="G158" s="35" t="e">
        <f t="shared" ca="1" si="10"/>
        <v>#NAME?</v>
      </c>
      <c r="H158" s="42" t="e">
        <f ca="1">_xll.RiskBinomial(1,G158)</f>
        <v>#NAME?</v>
      </c>
      <c r="I158" s="34">
        <v>0.3</v>
      </c>
      <c r="J158" s="44" t="e">
        <f ca="1">_xll.RiskBeta(9,21)</f>
        <v>#NAME?</v>
      </c>
      <c r="K158" s="34" t="e">
        <f ca="1">_xll.RiskDepC("Background", Rank_order_corr) + _xll.RiskBeta(4,9)</f>
        <v>#NAME?</v>
      </c>
      <c r="L158" s="45" t="e">
        <f t="shared" ca="1" si="11"/>
        <v>#NAME?</v>
      </c>
      <c r="M158" s="36" t="e">
        <f t="shared" ca="1" si="12"/>
        <v>#NAME?</v>
      </c>
      <c r="N158" s="46" t="e">
        <f t="shared" ca="1" si="13"/>
        <v>#NAME?</v>
      </c>
    </row>
    <row r="159" spans="2:14" x14ac:dyDescent="0.25">
      <c r="B159" s="41">
        <v>141</v>
      </c>
      <c r="C159" s="33">
        <v>11069.86</v>
      </c>
      <c r="D159" s="42">
        <v>7</v>
      </c>
      <c r="E159" s="34">
        <f t="shared" si="14"/>
        <v>0.05</v>
      </c>
      <c r="F159" s="43" t="e">
        <f ca="1">_xll.RiskExpon(1, _xll.RiskTruncate(, 20))</f>
        <v>#NAME?</v>
      </c>
      <c r="G159" s="35" t="e">
        <f t="shared" ca="1" si="10"/>
        <v>#NAME?</v>
      </c>
      <c r="H159" s="42" t="e">
        <f ca="1">_xll.RiskBinomial(1,G159)</f>
        <v>#NAME?</v>
      </c>
      <c r="I159" s="34">
        <v>0.3</v>
      </c>
      <c r="J159" s="44" t="e">
        <f ca="1">_xll.RiskBeta(9,21)</f>
        <v>#NAME?</v>
      </c>
      <c r="K159" s="34" t="e">
        <f ca="1">_xll.RiskDepC("Background", Rank_order_corr) + _xll.RiskBeta(4,9)</f>
        <v>#NAME?</v>
      </c>
      <c r="L159" s="45" t="e">
        <f t="shared" ca="1" si="11"/>
        <v>#NAME?</v>
      </c>
      <c r="M159" s="36" t="e">
        <f t="shared" ca="1" si="12"/>
        <v>#NAME?</v>
      </c>
      <c r="N159" s="46" t="e">
        <f t="shared" ca="1" si="13"/>
        <v>#NAME?</v>
      </c>
    </row>
    <row r="160" spans="2:14" x14ac:dyDescent="0.25">
      <c r="B160" s="41">
        <v>142</v>
      </c>
      <c r="C160" s="33">
        <v>9537.99</v>
      </c>
      <c r="D160" s="42">
        <v>3</v>
      </c>
      <c r="E160" s="34">
        <f t="shared" si="14"/>
        <v>1.4999999999999999E-2</v>
      </c>
      <c r="F160" s="43" t="e">
        <f ca="1">_xll.RiskExpon(1, _xll.RiskTruncate(, 20))</f>
        <v>#NAME?</v>
      </c>
      <c r="G160" s="35" t="e">
        <f t="shared" ca="1" si="10"/>
        <v>#NAME?</v>
      </c>
      <c r="H160" s="42" t="e">
        <f ca="1">_xll.RiskBinomial(1,G160)</f>
        <v>#NAME?</v>
      </c>
      <c r="I160" s="34">
        <v>0.3</v>
      </c>
      <c r="J160" s="44" t="e">
        <f ca="1">_xll.RiskBeta(9,21)</f>
        <v>#NAME?</v>
      </c>
      <c r="K160" s="34" t="e">
        <f ca="1">_xll.RiskDepC("Background", Rank_order_corr) + _xll.RiskBeta(4,9)</f>
        <v>#NAME?</v>
      </c>
      <c r="L160" s="45" t="e">
        <f t="shared" ca="1" si="11"/>
        <v>#NAME?</v>
      </c>
      <c r="M160" s="36" t="e">
        <f t="shared" ca="1" si="12"/>
        <v>#NAME?</v>
      </c>
      <c r="N160" s="46" t="e">
        <f t="shared" ca="1" si="13"/>
        <v>#NAME?</v>
      </c>
    </row>
    <row r="161" spans="2:14" x14ac:dyDescent="0.25">
      <c r="B161" s="41">
        <v>143</v>
      </c>
      <c r="C161" s="33">
        <v>5659.61</v>
      </c>
      <c r="D161" s="42">
        <v>7</v>
      </c>
      <c r="E161" s="34">
        <f t="shared" si="14"/>
        <v>0.05</v>
      </c>
      <c r="F161" s="43" t="e">
        <f ca="1">_xll.RiskExpon(1, _xll.RiskTruncate(, 20))</f>
        <v>#NAME?</v>
      </c>
      <c r="G161" s="35" t="e">
        <f t="shared" ca="1" si="10"/>
        <v>#NAME?</v>
      </c>
      <c r="H161" s="42" t="e">
        <f ca="1">_xll.RiskBinomial(1,G161)</f>
        <v>#NAME?</v>
      </c>
      <c r="I161" s="34">
        <v>0.3</v>
      </c>
      <c r="J161" s="44" t="e">
        <f ca="1">_xll.RiskBeta(9,21)</f>
        <v>#NAME?</v>
      </c>
      <c r="K161" s="34" t="e">
        <f ca="1">_xll.RiskDepC("Background", Rank_order_corr) + _xll.RiskBeta(4,9)</f>
        <v>#NAME?</v>
      </c>
      <c r="L161" s="45" t="e">
        <f t="shared" ca="1" si="11"/>
        <v>#NAME?</v>
      </c>
      <c r="M161" s="36" t="e">
        <f t="shared" ca="1" si="12"/>
        <v>#NAME?</v>
      </c>
      <c r="N161" s="46" t="e">
        <f t="shared" ca="1" si="13"/>
        <v>#NAME?</v>
      </c>
    </row>
    <row r="162" spans="2:14" x14ac:dyDescent="0.25">
      <c r="B162" s="41">
        <v>144</v>
      </c>
      <c r="C162" s="33">
        <v>1494.03</v>
      </c>
      <c r="D162" s="42">
        <v>1</v>
      </c>
      <c r="E162" s="34">
        <f t="shared" si="14"/>
        <v>5.0000000000000001E-3</v>
      </c>
      <c r="F162" s="43" t="e">
        <f ca="1">_xll.RiskExpon(1, _xll.RiskTruncate(, 20))</f>
        <v>#NAME?</v>
      </c>
      <c r="G162" s="35" t="e">
        <f t="shared" ca="1" si="10"/>
        <v>#NAME?</v>
      </c>
      <c r="H162" s="42" t="e">
        <f ca="1">_xll.RiskBinomial(1,G162)</f>
        <v>#NAME?</v>
      </c>
      <c r="I162" s="34">
        <v>0.3</v>
      </c>
      <c r="J162" s="44" t="e">
        <f ca="1">_xll.RiskBeta(9,21)</f>
        <v>#NAME?</v>
      </c>
      <c r="K162" s="34" t="e">
        <f ca="1">_xll.RiskDepC("Background", Rank_order_corr) + _xll.RiskBeta(4,9)</f>
        <v>#NAME?</v>
      </c>
      <c r="L162" s="45" t="e">
        <f t="shared" ca="1" si="11"/>
        <v>#NAME?</v>
      </c>
      <c r="M162" s="36" t="e">
        <f t="shared" ca="1" si="12"/>
        <v>#NAME?</v>
      </c>
      <c r="N162" s="46" t="e">
        <f t="shared" ca="1" si="13"/>
        <v>#NAME?</v>
      </c>
    </row>
    <row r="163" spans="2:14" x14ac:dyDescent="0.25">
      <c r="B163" s="41">
        <v>145</v>
      </c>
      <c r="C163" s="33">
        <v>5728.15</v>
      </c>
      <c r="D163" s="42">
        <v>5</v>
      </c>
      <c r="E163" s="34">
        <f t="shared" si="14"/>
        <v>2.5000000000000001E-2</v>
      </c>
      <c r="F163" s="43" t="e">
        <f ca="1">_xll.RiskExpon(1, _xll.RiskTruncate(, 20))</f>
        <v>#NAME?</v>
      </c>
      <c r="G163" s="35" t="e">
        <f t="shared" ca="1" si="10"/>
        <v>#NAME?</v>
      </c>
      <c r="H163" s="42" t="e">
        <f ca="1">_xll.RiskBinomial(1,G163)</f>
        <v>#NAME?</v>
      </c>
      <c r="I163" s="34">
        <v>0.3</v>
      </c>
      <c r="J163" s="44" t="e">
        <f ca="1">_xll.RiskBeta(9,21)</f>
        <v>#NAME?</v>
      </c>
      <c r="K163" s="34" t="e">
        <f ca="1">_xll.RiskDepC("Background", Rank_order_corr) + _xll.RiskBeta(4,9)</f>
        <v>#NAME?</v>
      </c>
      <c r="L163" s="45" t="e">
        <f t="shared" ca="1" si="11"/>
        <v>#NAME?</v>
      </c>
      <c r="M163" s="36" t="e">
        <f t="shared" ca="1" si="12"/>
        <v>#NAME?</v>
      </c>
      <c r="N163" s="46" t="e">
        <f t="shared" ca="1" si="13"/>
        <v>#NAME?</v>
      </c>
    </row>
    <row r="164" spans="2:14" x14ac:dyDescent="0.25">
      <c r="B164" s="41">
        <v>146</v>
      </c>
      <c r="C164" s="33">
        <v>11977.42</v>
      </c>
      <c r="D164" s="42">
        <v>4</v>
      </c>
      <c r="E164" s="34">
        <f t="shared" si="14"/>
        <v>0.02</v>
      </c>
      <c r="F164" s="43" t="e">
        <f ca="1">_xll.RiskExpon(1, _xll.RiskTruncate(, 20))</f>
        <v>#NAME?</v>
      </c>
      <c r="G164" s="35" t="e">
        <f t="shared" ca="1" si="10"/>
        <v>#NAME?</v>
      </c>
      <c r="H164" s="42" t="e">
        <f ca="1">_xll.RiskBinomial(1,G164)</f>
        <v>#NAME?</v>
      </c>
      <c r="I164" s="34">
        <v>0.3</v>
      </c>
      <c r="J164" s="44" t="e">
        <f ca="1">_xll.RiskBeta(9,21)</f>
        <v>#NAME?</v>
      </c>
      <c r="K164" s="34" t="e">
        <f ca="1">_xll.RiskDepC("Background", Rank_order_corr) + _xll.RiskBeta(4,9)</f>
        <v>#NAME?</v>
      </c>
      <c r="L164" s="45" t="e">
        <f t="shared" ca="1" si="11"/>
        <v>#NAME?</v>
      </c>
      <c r="M164" s="36" t="e">
        <f t="shared" ca="1" si="12"/>
        <v>#NAME?</v>
      </c>
      <c r="N164" s="46" t="e">
        <f t="shared" ca="1" si="13"/>
        <v>#NAME?</v>
      </c>
    </row>
    <row r="165" spans="2:14" x14ac:dyDescent="0.25">
      <c r="B165" s="41">
        <v>147</v>
      </c>
      <c r="C165" s="33">
        <v>13013.23</v>
      </c>
      <c r="D165" s="42">
        <v>2</v>
      </c>
      <c r="E165" s="34">
        <f t="shared" si="14"/>
        <v>0.01</v>
      </c>
      <c r="F165" s="43" t="e">
        <f ca="1">_xll.RiskExpon(1, _xll.RiskTruncate(, 20))</f>
        <v>#NAME?</v>
      </c>
      <c r="G165" s="35" t="e">
        <f t="shared" ca="1" si="10"/>
        <v>#NAME?</v>
      </c>
      <c r="H165" s="42" t="e">
        <f ca="1">_xll.RiskBinomial(1,G165)</f>
        <v>#NAME?</v>
      </c>
      <c r="I165" s="34">
        <v>0.3</v>
      </c>
      <c r="J165" s="44" t="e">
        <f ca="1">_xll.RiskBeta(9,21)</f>
        <v>#NAME?</v>
      </c>
      <c r="K165" s="34" t="e">
        <f ca="1">_xll.RiskDepC("Background", Rank_order_corr) + _xll.RiskBeta(4,9)</f>
        <v>#NAME?</v>
      </c>
      <c r="L165" s="45" t="e">
        <f t="shared" ca="1" si="11"/>
        <v>#NAME?</v>
      </c>
      <c r="M165" s="36" t="e">
        <f t="shared" ca="1" si="12"/>
        <v>#NAME?</v>
      </c>
      <c r="N165" s="46" t="e">
        <f t="shared" ca="1" si="13"/>
        <v>#NAME?</v>
      </c>
    </row>
    <row r="166" spans="2:14" x14ac:dyDescent="0.25">
      <c r="B166" s="41">
        <v>148</v>
      </c>
      <c r="C166" s="33">
        <v>6226.81</v>
      </c>
      <c r="D166" s="42">
        <v>4</v>
      </c>
      <c r="E166" s="34">
        <f t="shared" si="14"/>
        <v>0.02</v>
      </c>
      <c r="F166" s="43" t="e">
        <f ca="1">_xll.RiskExpon(1, _xll.RiskTruncate(, 20))</f>
        <v>#NAME?</v>
      </c>
      <c r="G166" s="35" t="e">
        <f t="shared" ca="1" si="10"/>
        <v>#NAME?</v>
      </c>
      <c r="H166" s="42" t="e">
        <f ca="1">_xll.RiskBinomial(1,G166)</f>
        <v>#NAME?</v>
      </c>
      <c r="I166" s="34">
        <v>0.3</v>
      </c>
      <c r="J166" s="44" t="e">
        <f ca="1">_xll.RiskBeta(9,21)</f>
        <v>#NAME?</v>
      </c>
      <c r="K166" s="34" t="e">
        <f ca="1">_xll.RiskDepC("Background", Rank_order_corr) + _xll.RiskBeta(4,9)</f>
        <v>#NAME?</v>
      </c>
      <c r="L166" s="45" t="e">
        <f t="shared" ca="1" si="11"/>
        <v>#NAME?</v>
      </c>
      <c r="M166" s="36" t="e">
        <f t="shared" ca="1" si="12"/>
        <v>#NAME?</v>
      </c>
      <c r="N166" s="46" t="e">
        <f t="shared" ca="1" si="13"/>
        <v>#NAME?</v>
      </c>
    </row>
    <row r="167" spans="2:14" x14ac:dyDescent="0.25">
      <c r="B167" s="41">
        <v>149</v>
      </c>
      <c r="C167" s="33">
        <v>12091.44</v>
      </c>
      <c r="D167" s="42">
        <v>4</v>
      </c>
      <c r="E167" s="34">
        <f t="shared" si="14"/>
        <v>0.02</v>
      </c>
      <c r="F167" s="43" t="e">
        <f ca="1">_xll.RiskExpon(1, _xll.RiskTruncate(, 20))</f>
        <v>#NAME?</v>
      </c>
      <c r="G167" s="35" t="e">
        <f t="shared" ca="1" si="10"/>
        <v>#NAME?</v>
      </c>
      <c r="H167" s="42" t="e">
        <f ca="1">_xll.RiskBinomial(1,G167)</f>
        <v>#NAME?</v>
      </c>
      <c r="I167" s="34">
        <v>0.3</v>
      </c>
      <c r="J167" s="44" t="e">
        <f ca="1">_xll.RiskBeta(9,21)</f>
        <v>#NAME?</v>
      </c>
      <c r="K167" s="34" t="e">
        <f ca="1">_xll.RiskDepC("Background", Rank_order_corr) + _xll.RiskBeta(4,9)</f>
        <v>#NAME?</v>
      </c>
      <c r="L167" s="45" t="e">
        <f t="shared" ca="1" si="11"/>
        <v>#NAME?</v>
      </c>
      <c r="M167" s="36" t="e">
        <f t="shared" ca="1" si="12"/>
        <v>#NAME?</v>
      </c>
      <c r="N167" s="46" t="e">
        <f t="shared" ca="1" si="13"/>
        <v>#NAME?</v>
      </c>
    </row>
    <row r="168" spans="2:14" x14ac:dyDescent="0.25">
      <c r="B168" s="41">
        <v>150</v>
      </c>
      <c r="C168" s="33">
        <v>9389.92</v>
      </c>
      <c r="D168" s="42">
        <v>2</v>
      </c>
      <c r="E168" s="34">
        <f t="shared" si="14"/>
        <v>0.01</v>
      </c>
      <c r="F168" s="43" t="e">
        <f ca="1">_xll.RiskExpon(1, _xll.RiskTruncate(, 20))</f>
        <v>#NAME?</v>
      </c>
      <c r="G168" s="35" t="e">
        <f t="shared" ca="1" si="10"/>
        <v>#NAME?</v>
      </c>
      <c r="H168" s="42" t="e">
        <f ca="1">_xll.RiskBinomial(1,G168)</f>
        <v>#NAME?</v>
      </c>
      <c r="I168" s="34">
        <v>0.3</v>
      </c>
      <c r="J168" s="44" t="e">
        <f ca="1">_xll.RiskBeta(9,21)</f>
        <v>#NAME?</v>
      </c>
      <c r="K168" s="34" t="e">
        <f ca="1">_xll.RiskDepC("Background", Rank_order_corr) + _xll.RiskBeta(4,9)</f>
        <v>#NAME?</v>
      </c>
      <c r="L168" s="45" t="e">
        <f t="shared" ca="1" si="11"/>
        <v>#NAME?</v>
      </c>
      <c r="M168" s="36" t="e">
        <f t="shared" ca="1" si="12"/>
        <v>#NAME?</v>
      </c>
      <c r="N168" s="46" t="e">
        <f t="shared" ca="1" si="13"/>
        <v>#NAME?</v>
      </c>
    </row>
    <row r="169" spans="2:14" x14ac:dyDescent="0.25">
      <c r="B169" s="41">
        <v>151</v>
      </c>
      <c r="C169" s="33">
        <v>1781.37</v>
      </c>
      <c r="D169" s="42">
        <v>6</v>
      </c>
      <c r="E169" s="34">
        <f t="shared" si="14"/>
        <v>0.03</v>
      </c>
      <c r="F169" s="43" t="e">
        <f ca="1">_xll.RiskExpon(1, _xll.RiskTruncate(, 20))</f>
        <v>#NAME?</v>
      </c>
      <c r="G169" s="35" t="e">
        <f t="shared" ca="1" si="10"/>
        <v>#NAME?</v>
      </c>
      <c r="H169" s="42" t="e">
        <f ca="1">_xll.RiskBinomial(1,G169)</f>
        <v>#NAME?</v>
      </c>
      <c r="I169" s="34">
        <v>0.3</v>
      </c>
      <c r="J169" s="44" t="e">
        <f ca="1">_xll.RiskBeta(9,21)</f>
        <v>#NAME?</v>
      </c>
      <c r="K169" s="34" t="e">
        <f ca="1">_xll.RiskDepC("Background", Rank_order_corr) + _xll.RiskBeta(4,9)</f>
        <v>#NAME?</v>
      </c>
      <c r="L169" s="45" t="e">
        <f t="shared" ca="1" si="11"/>
        <v>#NAME?</v>
      </c>
      <c r="M169" s="36" t="e">
        <f t="shared" ca="1" si="12"/>
        <v>#NAME?</v>
      </c>
      <c r="N169" s="46" t="e">
        <f t="shared" ca="1" si="13"/>
        <v>#NAME?</v>
      </c>
    </row>
    <row r="170" spans="2:14" x14ac:dyDescent="0.25">
      <c r="B170" s="41">
        <v>152</v>
      </c>
      <c r="C170" s="33">
        <v>13892.81</v>
      </c>
      <c r="D170" s="42">
        <v>5</v>
      </c>
      <c r="E170" s="34">
        <f t="shared" si="14"/>
        <v>2.5000000000000001E-2</v>
      </c>
      <c r="F170" s="43" t="e">
        <f ca="1">_xll.RiskExpon(1, _xll.RiskTruncate(, 20))</f>
        <v>#NAME?</v>
      </c>
      <c r="G170" s="35" t="e">
        <f t="shared" ca="1" si="10"/>
        <v>#NAME?</v>
      </c>
      <c r="H170" s="42" t="e">
        <f ca="1">_xll.RiskBinomial(1,G170)</f>
        <v>#NAME?</v>
      </c>
      <c r="I170" s="34">
        <v>0.3</v>
      </c>
      <c r="J170" s="44" t="e">
        <f ca="1">_xll.RiskBeta(9,21)</f>
        <v>#NAME?</v>
      </c>
      <c r="K170" s="34" t="e">
        <f ca="1">_xll.RiskDepC("Background", Rank_order_corr) + _xll.RiskBeta(4,9)</f>
        <v>#NAME?</v>
      </c>
      <c r="L170" s="45" t="e">
        <f t="shared" ca="1" si="11"/>
        <v>#NAME?</v>
      </c>
      <c r="M170" s="36" t="e">
        <f t="shared" ca="1" si="12"/>
        <v>#NAME?</v>
      </c>
      <c r="N170" s="46" t="e">
        <f t="shared" ca="1" si="13"/>
        <v>#NAME?</v>
      </c>
    </row>
    <row r="171" spans="2:14" x14ac:dyDescent="0.25">
      <c r="B171" s="41">
        <v>153</v>
      </c>
      <c r="C171" s="33">
        <v>13461.13</v>
      </c>
      <c r="D171" s="42">
        <v>4</v>
      </c>
      <c r="E171" s="34">
        <f t="shared" si="14"/>
        <v>0.02</v>
      </c>
      <c r="F171" s="43" t="e">
        <f ca="1">_xll.RiskExpon(1, _xll.RiskTruncate(, 20))</f>
        <v>#NAME?</v>
      </c>
      <c r="G171" s="35" t="e">
        <f t="shared" ca="1" si="10"/>
        <v>#NAME?</v>
      </c>
      <c r="H171" s="42" t="e">
        <f ca="1">_xll.RiskBinomial(1,G171)</f>
        <v>#NAME?</v>
      </c>
      <c r="I171" s="34">
        <v>0.3</v>
      </c>
      <c r="J171" s="44" t="e">
        <f ca="1">_xll.RiskBeta(9,21)</f>
        <v>#NAME?</v>
      </c>
      <c r="K171" s="34" t="e">
        <f ca="1">_xll.RiskDepC("Background", Rank_order_corr) + _xll.RiskBeta(4,9)</f>
        <v>#NAME?</v>
      </c>
      <c r="L171" s="45" t="e">
        <f t="shared" ca="1" si="11"/>
        <v>#NAME?</v>
      </c>
      <c r="M171" s="36" t="e">
        <f t="shared" ca="1" si="12"/>
        <v>#NAME?</v>
      </c>
      <c r="N171" s="46" t="e">
        <f t="shared" ca="1" si="13"/>
        <v>#NAME?</v>
      </c>
    </row>
    <row r="172" spans="2:14" x14ac:dyDescent="0.25">
      <c r="B172" s="41">
        <v>154</v>
      </c>
      <c r="C172" s="33">
        <v>12204.71</v>
      </c>
      <c r="D172" s="42">
        <v>2</v>
      </c>
      <c r="E172" s="34">
        <f t="shared" si="14"/>
        <v>0.01</v>
      </c>
      <c r="F172" s="43" t="e">
        <f ca="1">_xll.RiskExpon(1, _xll.RiskTruncate(, 20))</f>
        <v>#NAME?</v>
      </c>
      <c r="G172" s="35" t="e">
        <f t="shared" ca="1" si="10"/>
        <v>#NAME?</v>
      </c>
      <c r="H172" s="42" t="e">
        <f ca="1">_xll.RiskBinomial(1,G172)</f>
        <v>#NAME?</v>
      </c>
      <c r="I172" s="34">
        <v>0.3</v>
      </c>
      <c r="J172" s="44" t="e">
        <f ca="1">_xll.RiskBeta(9,21)</f>
        <v>#NAME?</v>
      </c>
      <c r="K172" s="34" t="e">
        <f ca="1">_xll.RiskDepC("Background", Rank_order_corr) + _xll.RiskBeta(4,9)</f>
        <v>#NAME?</v>
      </c>
      <c r="L172" s="45" t="e">
        <f t="shared" ca="1" si="11"/>
        <v>#NAME?</v>
      </c>
      <c r="M172" s="36" t="e">
        <f t="shared" ca="1" si="12"/>
        <v>#NAME?</v>
      </c>
      <c r="N172" s="46" t="e">
        <f t="shared" ca="1" si="13"/>
        <v>#NAME?</v>
      </c>
    </row>
    <row r="173" spans="2:14" x14ac:dyDescent="0.25">
      <c r="B173" s="41">
        <v>155</v>
      </c>
      <c r="C173" s="33">
        <v>7217.13</v>
      </c>
      <c r="D173" s="42">
        <v>4</v>
      </c>
      <c r="E173" s="34">
        <f t="shared" si="14"/>
        <v>0.02</v>
      </c>
      <c r="F173" s="43" t="e">
        <f ca="1">_xll.RiskExpon(1, _xll.RiskTruncate(, 20))</f>
        <v>#NAME?</v>
      </c>
      <c r="G173" s="35" t="e">
        <f t="shared" ca="1" si="10"/>
        <v>#NAME?</v>
      </c>
      <c r="H173" s="42" t="e">
        <f ca="1">_xll.RiskBinomial(1,G173)</f>
        <v>#NAME?</v>
      </c>
      <c r="I173" s="34">
        <v>0.3</v>
      </c>
      <c r="J173" s="44" t="e">
        <f ca="1">_xll.RiskBeta(9,21)</f>
        <v>#NAME?</v>
      </c>
      <c r="K173" s="34" t="e">
        <f ca="1">_xll.RiskDepC("Background", Rank_order_corr) + _xll.RiskBeta(4,9)</f>
        <v>#NAME?</v>
      </c>
      <c r="L173" s="45" t="e">
        <f t="shared" ca="1" si="11"/>
        <v>#NAME?</v>
      </c>
      <c r="M173" s="36" t="e">
        <f t="shared" ca="1" si="12"/>
        <v>#NAME?</v>
      </c>
      <c r="N173" s="46" t="e">
        <f t="shared" ca="1" si="13"/>
        <v>#NAME?</v>
      </c>
    </row>
    <row r="174" spans="2:14" x14ac:dyDescent="0.25">
      <c r="B174" s="41">
        <v>156</v>
      </c>
      <c r="C174" s="33">
        <v>12897.25</v>
      </c>
      <c r="D174" s="42">
        <v>7</v>
      </c>
      <c r="E174" s="34">
        <f t="shared" si="14"/>
        <v>0.05</v>
      </c>
      <c r="F174" s="43" t="e">
        <f ca="1">_xll.RiskExpon(1, _xll.RiskTruncate(, 20))</f>
        <v>#NAME?</v>
      </c>
      <c r="G174" s="35" t="e">
        <f t="shared" ca="1" si="10"/>
        <v>#NAME?</v>
      </c>
      <c r="H174" s="42" t="e">
        <f ca="1">_xll.RiskBinomial(1,G174)</f>
        <v>#NAME?</v>
      </c>
      <c r="I174" s="34">
        <v>0.3</v>
      </c>
      <c r="J174" s="44" t="e">
        <f ca="1">_xll.RiskBeta(9,21)</f>
        <v>#NAME?</v>
      </c>
      <c r="K174" s="34" t="e">
        <f ca="1">_xll.RiskDepC("Background", Rank_order_corr) + _xll.RiskBeta(4,9)</f>
        <v>#NAME?</v>
      </c>
      <c r="L174" s="45" t="e">
        <f t="shared" ca="1" si="11"/>
        <v>#NAME?</v>
      </c>
      <c r="M174" s="36" t="e">
        <f t="shared" ca="1" si="12"/>
        <v>#NAME?</v>
      </c>
      <c r="N174" s="46" t="e">
        <f t="shared" ca="1" si="13"/>
        <v>#NAME?</v>
      </c>
    </row>
    <row r="175" spans="2:14" x14ac:dyDescent="0.25">
      <c r="B175" s="41">
        <v>157</v>
      </c>
      <c r="C175" s="33">
        <v>14411.14</v>
      </c>
      <c r="D175" s="42">
        <v>7</v>
      </c>
      <c r="E175" s="34">
        <f t="shared" si="14"/>
        <v>0.05</v>
      </c>
      <c r="F175" s="43" t="e">
        <f ca="1">_xll.RiskExpon(1, _xll.RiskTruncate(, 20))</f>
        <v>#NAME?</v>
      </c>
      <c r="G175" s="35" t="e">
        <f t="shared" ca="1" si="10"/>
        <v>#NAME?</v>
      </c>
      <c r="H175" s="42" t="e">
        <f ca="1">_xll.RiskBinomial(1,G175)</f>
        <v>#NAME?</v>
      </c>
      <c r="I175" s="34">
        <v>0.3</v>
      </c>
      <c r="J175" s="44" t="e">
        <f ca="1">_xll.RiskBeta(9,21)</f>
        <v>#NAME?</v>
      </c>
      <c r="K175" s="34" t="e">
        <f ca="1">_xll.RiskDepC("Background", Rank_order_corr) + _xll.RiskBeta(4,9)</f>
        <v>#NAME?</v>
      </c>
      <c r="L175" s="45" t="e">
        <f t="shared" ca="1" si="11"/>
        <v>#NAME?</v>
      </c>
      <c r="M175" s="36" t="e">
        <f t="shared" ca="1" si="12"/>
        <v>#NAME?</v>
      </c>
      <c r="N175" s="46" t="e">
        <f t="shared" ca="1" si="13"/>
        <v>#NAME?</v>
      </c>
    </row>
    <row r="176" spans="2:14" x14ac:dyDescent="0.25">
      <c r="B176" s="41">
        <v>158</v>
      </c>
      <c r="C176" s="33">
        <v>11037.67</v>
      </c>
      <c r="D176" s="42">
        <v>5</v>
      </c>
      <c r="E176" s="34">
        <f t="shared" si="14"/>
        <v>2.5000000000000001E-2</v>
      </c>
      <c r="F176" s="43" t="e">
        <f ca="1">_xll.RiskExpon(1, _xll.RiskTruncate(, 20))</f>
        <v>#NAME?</v>
      </c>
      <c r="G176" s="35" t="e">
        <f t="shared" ca="1" si="10"/>
        <v>#NAME?</v>
      </c>
      <c r="H176" s="42" t="e">
        <f ca="1">_xll.RiskBinomial(1,G176)</f>
        <v>#NAME?</v>
      </c>
      <c r="I176" s="34">
        <v>0.3</v>
      </c>
      <c r="J176" s="44" t="e">
        <f ca="1">_xll.RiskBeta(9,21)</f>
        <v>#NAME?</v>
      </c>
      <c r="K176" s="34" t="e">
        <f ca="1">_xll.RiskDepC("Background", Rank_order_corr) + _xll.RiskBeta(4,9)</f>
        <v>#NAME?</v>
      </c>
      <c r="L176" s="45" t="e">
        <f t="shared" ca="1" si="11"/>
        <v>#NAME?</v>
      </c>
      <c r="M176" s="36" t="e">
        <f t="shared" ca="1" si="12"/>
        <v>#NAME?</v>
      </c>
      <c r="N176" s="46" t="e">
        <f t="shared" ca="1" si="13"/>
        <v>#NAME?</v>
      </c>
    </row>
    <row r="177" spans="2:14" x14ac:dyDescent="0.25">
      <c r="B177" s="41">
        <v>159</v>
      </c>
      <c r="C177" s="33">
        <v>6232.84</v>
      </c>
      <c r="D177" s="42">
        <v>1</v>
      </c>
      <c r="E177" s="34">
        <f t="shared" si="14"/>
        <v>5.0000000000000001E-3</v>
      </c>
      <c r="F177" s="43" t="e">
        <f ca="1">_xll.RiskExpon(1, _xll.RiskTruncate(, 20))</f>
        <v>#NAME?</v>
      </c>
      <c r="G177" s="35" t="e">
        <f t="shared" ca="1" si="10"/>
        <v>#NAME?</v>
      </c>
      <c r="H177" s="42" t="e">
        <f ca="1">_xll.RiskBinomial(1,G177)</f>
        <v>#NAME?</v>
      </c>
      <c r="I177" s="34">
        <v>0.3</v>
      </c>
      <c r="J177" s="44" t="e">
        <f ca="1">_xll.RiskBeta(9,21)</f>
        <v>#NAME?</v>
      </c>
      <c r="K177" s="34" t="e">
        <f ca="1">_xll.RiskDepC("Background", Rank_order_corr) + _xll.RiskBeta(4,9)</f>
        <v>#NAME?</v>
      </c>
      <c r="L177" s="45" t="e">
        <f t="shared" ca="1" si="11"/>
        <v>#NAME?</v>
      </c>
      <c r="M177" s="36" t="e">
        <f t="shared" ca="1" si="12"/>
        <v>#NAME?</v>
      </c>
      <c r="N177" s="46" t="e">
        <f t="shared" ca="1" si="13"/>
        <v>#NAME?</v>
      </c>
    </row>
    <row r="178" spans="2:14" x14ac:dyDescent="0.25">
      <c r="B178" s="41">
        <v>160</v>
      </c>
      <c r="C178" s="33">
        <v>12378.42</v>
      </c>
      <c r="D178" s="42">
        <v>4</v>
      </c>
      <c r="E178" s="34">
        <f t="shared" si="14"/>
        <v>0.02</v>
      </c>
      <c r="F178" s="43" t="e">
        <f ca="1">_xll.RiskExpon(1, _xll.RiskTruncate(, 20))</f>
        <v>#NAME?</v>
      </c>
      <c r="G178" s="35" t="e">
        <f t="shared" ca="1" si="10"/>
        <v>#NAME?</v>
      </c>
      <c r="H178" s="42" t="e">
        <f ca="1">_xll.RiskBinomial(1,G178)</f>
        <v>#NAME?</v>
      </c>
      <c r="I178" s="34">
        <v>0.3</v>
      </c>
      <c r="J178" s="44" t="e">
        <f ca="1">_xll.RiskBeta(9,21)</f>
        <v>#NAME?</v>
      </c>
      <c r="K178" s="34" t="e">
        <f ca="1">_xll.RiskDepC("Background", Rank_order_corr) + _xll.RiskBeta(4,9)</f>
        <v>#NAME?</v>
      </c>
      <c r="L178" s="45" t="e">
        <f t="shared" ca="1" si="11"/>
        <v>#NAME?</v>
      </c>
      <c r="M178" s="36" t="e">
        <f t="shared" ca="1" si="12"/>
        <v>#NAME?</v>
      </c>
      <c r="N178" s="46" t="e">
        <f t="shared" ca="1" si="13"/>
        <v>#NAME?</v>
      </c>
    </row>
    <row r="179" spans="2:14" x14ac:dyDescent="0.25">
      <c r="B179" s="41">
        <v>161</v>
      </c>
      <c r="C179" s="33">
        <v>2207.91</v>
      </c>
      <c r="D179" s="42">
        <v>6</v>
      </c>
      <c r="E179" s="34">
        <f t="shared" si="14"/>
        <v>0.03</v>
      </c>
      <c r="F179" s="43" t="e">
        <f ca="1">_xll.RiskExpon(1, _xll.RiskTruncate(, 20))</f>
        <v>#NAME?</v>
      </c>
      <c r="G179" s="35" t="e">
        <f t="shared" ca="1" si="10"/>
        <v>#NAME?</v>
      </c>
      <c r="H179" s="42" t="e">
        <f ca="1">_xll.RiskBinomial(1,G179)</f>
        <v>#NAME?</v>
      </c>
      <c r="I179" s="34">
        <v>0.3</v>
      </c>
      <c r="J179" s="44" t="e">
        <f ca="1">_xll.RiskBeta(9,21)</f>
        <v>#NAME?</v>
      </c>
      <c r="K179" s="34" t="e">
        <f ca="1">_xll.RiskDepC("Background", Rank_order_corr) + _xll.RiskBeta(4,9)</f>
        <v>#NAME?</v>
      </c>
      <c r="L179" s="45" t="e">
        <f t="shared" ca="1" si="11"/>
        <v>#NAME?</v>
      </c>
      <c r="M179" s="36" t="e">
        <f t="shared" ca="1" si="12"/>
        <v>#NAME?</v>
      </c>
      <c r="N179" s="46" t="e">
        <f t="shared" ca="1" si="13"/>
        <v>#NAME?</v>
      </c>
    </row>
    <row r="180" spans="2:14" x14ac:dyDescent="0.25">
      <c r="B180" s="41">
        <v>162</v>
      </c>
      <c r="C180" s="33">
        <v>11990.31</v>
      </c>
      <c r="D180" s="42">
        <v>2</v>
      </c>
      <c r="E180" s="34">
        <f t="shared" si="14"/>
        <v>0.01</v>
      </c>
      <c r="F180" s="43" t="e">
        <f ca="1">_xll.RiskExpon(1, _xll.RiskTruncate(, 20))</f>
        <v>#NAME?</v>
      </c>
      <c r="G180" s="35" t="e">
        <f t="shared" ca="1" si="10"/>
        <v>#NAME?</v>
      </c>
      <c r="H180" s="42" t="e">
        <f ca="1">_xll.RiskBinomial(1,G180)</f>
        <v>#NAME?</v>
      </c>
      <c r="I180" s="34">
        <v>0.3</v>
      </c>
      <c r="J180" s="44" t="e">
        <f ca="1">_xll.RiskBeta(9,21)</f>
        <v>#NAME?</v>
      </c>
      <c r="K180" s="34" t="e">
        <f ca="1">_xll.RiskDepC("Background", Rank_order_corr) + _xll.RiskBeta(4,9)</f>
        <v>#NAME?</v>
      </c>
      <c r="L180" s="45" t="e">
        <f t="shared" ca="1" si="11"/>
        <v>#NAME?</v>
      </c>
      <c r="M180" s="36" t="e">
        <f t="shared" ca="1" si="12"/>
        <v>#NAME?</v>
      </c>
      <c r="N180" s="46" t="e">
        <f t="shared" ca="1" si="13"/>
        <v>#NAME?</v>
      </c>
    </row>
    <row r="181" spans="2:14" x14ac:dyDescent="0.25">
      <c r="B181" s="41">
        <v>163</v>
      </c>
      <c r="C181" s="33">
        <v>2956.15</v>
      </c>
      <c r="D181" s="42">
        <v>5</v>
      </c>
      <c r="E181" s="34">
        <f t="shared" si="14"/>
        <v>2.5000000000000001E-2</v>
      </c>
      <c r="F181" s="43" t="e">
        <f ca="1">_xll.RiskExpon(1, _xll.RiskTruncate(, 20))</f>
        <v>#NAME?</v>
      </c>
      <c r="G181" s="35" t="e">
        <f t="shared" ca="1" si="10"/>
        <v>#NAME?</v>
      </c>
      <c r="H181" s="42" t="e">
        <f ca="1">_xll.RiskBinomial(1,G181)</f>
        <v>#NAME?</v>
      </c>
      <c r="I181" s="34">
        <v>0.3</v>
      </c>
      <c r="J181" s="44" t="e">
        <f ca="1">_xll.RiskBeta(9,21)</f>
        <v>#NAME?</v>
      </c>
      <c r="K181" s="34" t="e">
        <f ca="1">_xll.RiskDepC("Background", Rank_order_corr) + _xll.RiskBeta(4,9)</f>
        <v>#NAME?</v>
      </c>
      <c r="L181" s="45" t="e">
        <f t="shared" ca="1" si="11"/>
        <v>#NAME?</v>
      </c>
      <c r="M181" s="36" t="e">
        <f t="shared" ca="1" si="12"/>
        <v>#NAME?</v>
      </c>
      <c r="N181" s="46" t="e">
        <f t="shared" ca="1" si="13"/>
        <v>#NAME?</v>
      </c>
    </row>
    <row r="182" spans="2:14" x14ac:dyDescent="0.25">
      <c r="B182" s="41">
        <v>164</v>
      </c>
      <c r="C182" s="33">
        <v>5113.2299999999996</v>
      </c>
      <c r="D182" s="42">
        <v>1</v>
      </c>
      <c r="E182" s="34">
        <f t="shared" si="14"/>
        <v>5.0000000000000001E-3</v>
      </c>
      <c r="F182" s="43" t="e">
        <f ca="1">_xll.RiskExpon(1, _xll.RiskTruncate(, 20))</f>
        <v>#NAME?</v>
      </c>
      <c r="G182" s="35" t="e">
        <f t="shared" ca="1" si="10"/>
        <v>#NAME?</v>
      </c>
      <c r="H182" s="42" t="e">
        <f ca="1">_xll.RiskBinomial(1,G182)</f>
        <v>#NAME?</v>
      </c>
      <c r="I182" s="34">
        <v>0.3</v>
      </c>
      <c r="J182" s="44" t="e">
        <f ca="1">_xll.RiskBeta(9,21)</f>
        <v>#NAME?</v>
      </c>
      <c r="K182" s="34" t="e">
        <f ca="1">_xll.RiskDepC("Background", Rank_order_corr) + _xll.RiskBeta(4,9)</f>
        <v>#NAME?</v>
      </c>
      <c r="L182" s="45" t="e">
        <f t="shared" ca="1" si="11"/>
        <v>#NAME?</v>
      </c>
      <c r="M182" s="36" t="e">
        <f t="shared" ca="1" si="12"/>
        <v>#NAME?</v>
      </c>
      <c r="N182" s="46" t="e">
        <f t="shared" ca="1" si="13"/>
        <v>#NAME?</v>
      </c>
    </row>
    <row r="183" spans="2:14" x14ac:dyDescent="0.25">
      <c r="B183" s="41">
        <v>165</v>
      </c>
      <c r="C183" s="33">
        <v>11529.07</v>
      </c>
      <c r="D183" s="42">
        <v>6</v>
      </c>
      <c r="E183" s="34">
        <f t="shared" si="14"/>
        <v>0.03</v>
      </c>
      <c r="F183" s="43" t="e">
        <f ca="1">_xll.RiskExpon(1, _xll.RiskTruncate(, 20))</f>
        <v>#NAME?</v>
      </c>
      <c r="G183" s="35" t="e">
        <f t="shared" ca="1" si="10"/>
        <v>#NAME?</v>
      </c>
      <c r="H183" s="42" t="e">
        <f ca="1">_xll.RiskBinomial(1,G183)</f>
        <v>#NAME?</v>
      </c>
      <c r="I183" s="34">
        <v>0.3</v>
      </c>
      <c r="J183" s="44" t="e">
        <f ca="1">_xll.RiskBeta(9,21)</f>
        <v>#NAME?</v>
      </c>
      <c r="K183" s="34" t="e">
        <f ca="1">_xll.RiskDepC("Background", Rank_order_corr) + _xll.RiskBeta(4,9)</f>
        <v>#NAME?</v>
      </c>
      <c r="L183" s="45" t="e">
        <f t="shared" ca="1" si="11"/>
        <v>#NAME?</v>
      </c>
      <c r="M183" s="36" t="e">
        <f t="shared" ca="1" si="12"/>
        <v>#NAME?</v>
      </c>
      <c r="N183" s="46" t="e">
        <f t="shared" ca="1" si="13"/>
        <v>#NAME?</v>
      </c>
    </row>
    <row r="184" spans="2:14" x14ac:dyDescent="0.25">
      <c r="B184" s="41">
        <v>166</v>
      </c>
      <c r="C184" s="33">
        <v>1111.68</v>
      </c>
      <c r="D184" s="42">
        <v>7</v>
      </c>
      <c r="E184" s="34">
        <f t="shared" si="14"/>
        <v>0.05</v>
      </c>
      <c r="F184" s="43" t="e">
        <f ca="1">_xll.RiskExpon(1, _xll.RiskTruncate(, 20))</f>
        <v>#NAME?</v>
      </c>
      <c r="G184" s="35" t="e">
        <f t="shared" ca="1" si="10"/>
        <v>#NAME?</v>
      </c>
      <c r="H184" s="42" t="e">
        <f ca="1">_xll.RiskBinomial(1,G184)</f>
        <v>#NAME?</v>
      </c>
      <c r="I184" s="34">
        <v>0.3</v>
      </c>
      <c r="J184" s="44" t="e">
        <f ca="1">_xll.RiskBeta(9,21)</f>
        <v>#NAME?</v>
      </c>
      <c r="K184" s="34" t="e">
        <f ca="1">_xll.RiskDepC("Background", Rank_order_corr) + _xll.RiskBeta(4,9)</f>
        <v>#NAME?</v>
      </c>
      <c r="L184" s="45" t="e">
        <f t="shared" ca="1" si="11"/>
        <v>#NAME?</v>
      </c>
      <c r="M184" s="36" t="e">
        <f t="shared" ca="1" si="12"/>
        <v>#NAME?</v>
      </c>
      <c r="N184" s="46" t="e">
        <f t="shared" ca="1" si="13"/>
        <v>#NAME?</v>
      </c>
    </row>
    <row r="185" spans="2:14" x14ac:dyDescent="0.25">
      <c r="B185" s="41">
        <v>167</v>
      </c>
      <c r="C185" s="33">
        <v>13490.62</v>
      </c>
      <c r="D185" s="42">
        <v>1</v>
      </c>
      <c r="E185" s="34">
        <f t="shared" si="14"/>
        <v>5.0000000000000001E-3</v>
      </c>
      <c r="F185" s="43" t="e">
        <f ca="1">_xll.RiskExpon(1, _xll.RiskTruncate(, 20))</f>
        <v>#NAME?</v>
      </c>
      <c r="G185" s="35" t="e">
        <f t="shared" ca="1" si="10"/>
        <v>#NAME?</v>
      </c>
      <c r="H185" s="42" t="e">
        <f ca="1">_xll.RiskBinomial(1,G185)</f>
        <v>#NAME?</v>
      </c>
      <c r="I185" s="34">
        <v>0.3</v>
      </c>
      <c r="J185" s="44" t="e">
        <f ca="1">_xll.RiskBeta(9,21)</f>
        <v>#NAME?</v>
      </c>
      <c r="K185" s="34" t="e">
        <f ca="1">_xll.RiskDepC("Background", Rank_order_corr) + _xll.RiskBeta(4,9)</f>
        <v>#NAME?</v>
      </c>
      <c r="L185" s="45" t="e">
        <f t="shared" ca="1" si="11"/>
        <v>#NAME?</v>
      </c>
      <c r="M185" s="36" t="e">
        <f t="shared" ca="1" si="12"/>
        <v>#NAME?</v>
      </c>
      <c r="N185" s="46" t="e">
        <f t="shared" ca="1" si="13"/>
        <v>#NAME?</v>
      </c>
    </row>
    <row r="186" spans="2:14" x14ac:dyDescent="0.25">
      <c r="B186" s="41">
        <v>168</v>
      </c>
      <c r="C186" s="33">
        <v>4168.13</v>
      </c>
      <c r="D186" s="42">
        <v>5</v>
      </c>
      <c r="E186" s="34">
        <f t="shared" si="14"/>
        <v>2.5000000000000001E-2</v>
      </c>
      <c r="F186" s="43" t="e">
        <f ca="1">_xll.RiskExpon(1, _xll.RiskTruncate(, 20))</f>
        <v>#NAME?</v>
      </c>
      <c r="G186" s="35" t="e">
        <f t="shared" ca="1" si="10"/>
        <v>#NAME?</v>
      </c>
      <c r="H186" s="42" t="e">
        <f ca="1">_xll.RiskBinomial(1,G186)</f>
        <v>#NAME?</v>
      </c>
      <c r="I186" s="34">
        <v>0.3</v>
      </c>
      <c r="J186" s="44" t="e">
        <f ca="1">_xll.RiskBeta(9,21)</f>
        <v>#NAME?</v>
      </c>
      <c r="K186" s="34" t="e">
        <f ca="1">_xll.RiskDepC("Background", Rank_order_corr) + _xll.RiskBeta(4,9)</f>
        <v>#NAME?</v>
      </c>
      <c r="L186" s="45" t="e">
        <f t="shared" ca="1" si="11"/>
        <v>#NAME?</v>
      </c>
      <c r="M186" s="36" t="e">
        <f t="shared" ca="1" si="12"/>
        <v>#NAME?</v>
      </c>
      <c r="N186" s="46" t="e">
        <f t="shared" ca="1" si="13"/>
        <v>#NAME?</v>
      </c>
    </row>
    <row r="187" spans="2:14" x14ac:dyDescent="0.25">
      <c r="B187" s="41">
        <v>169</v>
      </c>
      <c r="C187" s="33">
        <v>7437.32</v>
      </c>
      <c r="D187" s="42">
        <v>6</v>
      </c>
      <c r="E187" s="34">
        <f t="shared" si="14"/>
        <v>0.03</v>
      </c>
      <c r="F187" s="43" t="e">
        <f ca="1">_xll.RiskExpon(1, _xll.RiskTruncate(, 20))</f>
        <v>#NAME?</v>
      </c>
      <c r="G187" s="35" t="e">
        <f t="shared" ca="1" si="10"/>
        <v>#NAME?</v>
      </c>
      <c r="H187" s="42" t="e">
        <f ca="1">_xll.RiskBinomial(1,G187)</f>
        <v>#NAME?</v>
      </c>
      <c r="I187" s="34">
        <v>0.3</v>
      </c>
      <c r="J187" s="44" t="e">
        <f ca="1">_xll.RiskBeta(9,21)</f>
        <v>#NAME?</v>
      </c>
      <c r="K187" s="34" t="e">
        <f ca="1">_xll.RiskDepC("Background", Rank_order_corr) + _xll.RiskBeta(4,9)</f>
        <v>#NAME?</v>
      </c>
      <c r="L187" s="45" t="e">
        <f t="shared" ca="1" si="11"/>
        <v>#NAME?</v>
      </c>
      <c r="M187" s="36" t="e">
        <f t="shared" ca="1" si="12"/>
        <v>#NAME?</v>
      </c>
      <c r="N187" s="46" t="e">
        <f t="shared" ca="1" si="13"/>
        <v>#NAME?</v>
      </c>
    </row>
    <row r="188" spans="2:14" x14ac:dyDescent="0.25">
      <c r="B188" s="41">
        <v>170</v>
      </c>
      <c r="C188" s="33">
        <v>10749.53</v>
      </c>
      <c r="D188" s="42">
        <v>5</v>
      </c>
      <c r="E188" s="34">
        <f t="shared" si="14"/>
        <v>2.5000000000000001E-2</v>
      </c>
      <c r="F188" s="43" t="e">
        <f ca="1">_xll.RiskExpon(1, _xll.RiskTruncate(, 20))</f>
        <v>#NAME?</v>
      </c>
      <c r="G188" s="35" t="e">
        <f t="shared" ca="1" si="10"/>
        <v>#NAME?</v>
      </c>
      <c r="H188" s="42" t="e">
        <f ca="1">_xll.RiskBinomial(1,G188)</f>
        <v>#NAME?</v>
      </c>
      <c r="I188" s="34">
        <v>0.3</v>
      </c>
      <c r="J188" s="44" t="e">
        <f ca="1">_xll.RiskBeta(9,21)</f>
        <v>#NAME?</v>
      </c>
      <c r="K188" s="34" t="e">
        <f ca="1">_xll.RiskDepC("Background", Rank_order_corr) + _xll.RiskBeta(4,9)</f>
        <v>#NAME?</v>
      </c>
      <c r="L188" s="45" t="e">
        <f t="shared" ca="1" si="11"/>
        <v>#NAME?</v>
      </c>
      <c r="M188" s="36" t="e">
        <f t="shared" ca="1" si="12"/>
        <v>#NAME?</v>
      </c>
      <c r="N188" s="46" t="e">
        <f t="shared" ca="1" si="13"/>
        <v>#NAME?</v>
      </c>
    </row>
    <row r="189" spans="2:14" x14ac:dyDescent="0.25">
      <c r="B189" s="41">
        <v>171</v>
      </c>
      <c r="C189" s="33">
        <v>1898.87</v>
      </c>
      <c r="D189" s="42">
        <v>3</v>
      </c>
      <c r="E189" s="34">
        <f t="shared" si="14"/>
        <v>1.4999999999999999E-2</v>
      </c>
      <c r="F189" s="43" t="e">
        <f ca="1">_xll.RiskExpon(1, _xll.RiskTruncate(, 20))</f>
        <v>#NAME?</v>
      </c>
      <c r="G189" s="35" t="e">
        <f t="shared" ca="1" si="10"/>
        <v>#NAME?</v>
      </c>
      <c r="H189" s="42" t="e">
        <f ca="1">_xll.RiskBinomial(1,G189)</f>
        <v>#NAME?</v>
      </c>
      <c r="I189" s="34">
        <v>0.3</v>
      </c>
      <c r="J189" s="44" t="e">
        <f ca="1">_xll.RiskBeta(9,21)</f>
        <v>#NAME?</v>
      </c>
      <c r="K189" s="34" t="e">
        <f ca="1">_xll.RiskDepC("Background", Rank_order_corr) + _xll.RiskBeta(4,9)</f>
        <v>#NAME?</v>
      </c>
      <c r="L189" s="45" t="e">
        <f t="shared" ca="1" si="11"/>
        <v>#NAME?</v>
      </c>
      <c r="M189" s="36" t="e">
        <f t="shared" ca="1" si="12"/>
        <v>#NAME?</v>
      </c>
      <c r="N189" s="46" t="e">
        <f t="shared" ca="1" si="13"/>
        <v>#NAME?</v>
      </c>
    </row>
    <row r="190" spans="2:14" x14ac:dyDescent="0.25">
      <c r="B190" s="41">
        <v>172</v>
      </c>
      <c r="C190" s="33">
        <v>2126.58</v>
      </c>
      <c r="D190" s="42">
        <v>2</v>
      </c>
      <c r="E190" s="34">
        <f t="shared" si="14"/>
        <v>0.01</v>
      </c>
      <c r="F190" s="43" t="e">
        <f ca="1">_xll.RiskExpon(1, _xll.RiskTruncate(, 20))</f>
        <v>#NAME?</v>
      </c>
      <c r="G190" s="35" t="e">
        <f t="shared" ca="1" si="10"/>
        <v>#NAME?</v>
      </c>
      <c r="H190" s="42" t="e">
        <f ca="1">_xll.RiskBinomial(1,G190)</f>
        <v>#NAME?</v>
      </c>
      <c r="I190" s="34">
        <v>0.3</v>
      </c>
      <c r="J190" s="44" t="e">
        <f ca="1">_xll.RiskBeta(9,21)</f>
        <v>#NAME?</v>
      </c>
      <c r="K190" s="34" t="e">
        <f ca="1">_xll.RiskDepC("Background", Rank_order_corr) + _xll.RiskBeta(4,9)</f>
        <v>#NAME?</v>
      </c>
      <c r="L190" s="45" t="e">
        <f t="shared" ca="1" si="11"/>
        <v>#NAME?</v>
      </c>
      <c r="M190" s="36" t="e">
        <f t="shared" ca="1" si="12"/>
        <v>#NAME?</v>
      </c>
      <c r="N190" s="46" t="e">
        <f t="shared" ca="1" si="13"/>
        <v>#NAME?</v>
      </c>
    </row>
    <row r="191" spans="2:14" x14ac:dyDescent="0.25">
      <c r="B191" s="41">
        <v>173</v>
      </c>
      <c r="C191" s="33">
        <v>5762.77</v>
      </c>
      <c r="D191" s="42">
        <v>7</v>
      </c>
      <c r="E191" s="34">
        <f t="shared" si="14"/>
        <v>0.05</v>
      </c>
      <c r="F191" s="43" t="e">
        <f ca="1">_xll.RiskExpon(1, _xll.RiskTruncate(, 20))</f>
        <v>#NAME?</v>
      </c>
      <c r="G191" s="35" t="e">
        <f t="shared" ca="1" si="10"/>
        <v>#NAME?</v>
      </c>
      <c r="H191" s="42" t="e">
        <f ca="1">_xll.RiskBinomial(1,G191)</f>
        <v>#NAME?</v>
      </c>
      <c r="I191" s="34">
        <v>0.3</v>
      </c>
      <c r="J191" s="44" t="e">
        <f ca="1">_xll.RiskBeta(9,21)</f>
        <v>#NAME?</v>
      </c>
      <c r="K191" s="34" t="e">
        <f ca="1">_xll.RiskDepC("Background", Rank_order_corr) + _xll.RiskBeta(4,9)</f>
        <v>#NAME?</v>
      </c>
      <c r="L191" s="45" t="e">
        <f t="shared" ca="1" si="11"/>
        <v>#NAME?</v>
      </c>
      <c r="M191" s="36" t="e">
        <f t="shared" ca="1" si="12"/>
        <v>#NAME?</v>
      </c>
      <c r="N191" s="46" t="e">
        <f t="shared" ca="1" si="13"/>
        <v>#NAME?</v>
      </c>
    </row>
    <row r="192" spans="2:14" x14ac:dyDescent="0.25">
      <c r="B192" s="41">
        <v>174</v>
      </c>
      <c r="C192" s="33">
        <v>9308.2900000000009</v>
      </c>
      <c r="D192" s="42">
        <v>4</v>
      </c>
      <c r="E192" s="34">
        <f t="shared" si="14"/>
        <v>0.02</v>
      </c>
      <c r="F192" s="43" t="e">
        <f ca="1">_xll.RiskExpon(1, _xll.RiskTruncate(, 20))</f>
        <v>#NAME?</v>
      </c>
      <c r="G192" s="35" t="e">
        <f t="shared" ca="1" si="10"/>
        <v>#NAME?</v>
      </c>
      <c r="H192" s="42" t="e">
        <f ca="1">_xll.RiskBinomial(1,G192)</f>
        <v>#NAME?</v>
      </c>
      <c r="I192" s="34">
        <v>0.3</v>
      </c>
      <c r="J192" s="44" t="e">
        <f ca="1">_xll.RiskBeta(9,21)</f>
        <v>#NAME?</v>
      </c>
      <c r="K192" s="34" t="e">
        <f ca="1">_xll.RiskDepC("Background", Rank_order_corr) + _xll.RiskBeta(4,9)</f>
        <v>#NAME?</v>
      </c>
      <c r="L192" s="45" t="e">
        <f t="shared" ca="1" si="11"/>
        <v>#NAME?</v>
      </c>
      <c r="M192" s="36" t="e">
        <f t="shared" ca="1" si="12"/>
        <v>#NAME?</v>
      </c>
      <c r="N192" s="46" t="e">
        <f t="shared" ca="1" si="13"/>
        <v>#NAME?</v>
      </c>
    </row>
    <row r="193" spans="2:14" x14ac:dyDescent="0.25">
      <c r="B193" s="41">
        <v>175</v>
      </c>
      <c r="C193" s="33">
        <v>13223.44</v>
      </c>
      <c r="D193" s="42">
        <v>4</v>
      </c>
      <c r="E193" s="34">
        <f t="shared" si="14"/>
        <v>0.02</v>
      </c>
      <c r="F193" s="43" t="e">
        <f ca="1">_xll.RiskExpon(1, _xll.RiskTruncate(, 20))</f>
        <v>#NAME?</v>
      </c>
      <c r="G193" s="35" t="e">
        <f t="shared" ca="1" si="10"/>
        <v>#NAME?</v>
      </c>
      <c r="H193" s="42" t="e">
        <f ca="1">_xll.RiskBinomial(1,G193)</f>
        <v>#NAME?</v>
      </c>
      <c r="I193" s="34">
        <v>0.3</v>
      </c>
      <c r="J193" s="44" t="e">
        <f ca="1">_xll.RiskBeta(9,21)</f>
        <v>#NAME?</v>
      </c>
      <c r="K193" s="34" t="e">
        <f ca="1">_xll.RiskDepC("Background", Rank_order_corr) + _xll.RiskBeta(4,9)</f>
        <v>#NAME?</v>
      </c>
      <c r="L193" s="45" t="e">
        <f t="shared" ca="1" si="11"/>
        <v>#NAME?</v>
      </c>
      <c r="M193" s="36" t="e">
        <f t="shared" ca="1" si="12"/>
        <v>#NAME?</v>
      </c>
      <c r="N193" s="46" t="e">
        <f t="shared" ca="1" si="13"/>
        <v>#NAME?</v>
      </c>
    </row>
    <row r="194" spans="2:14" x14ac:dyDescent="0.25">
      <c r="B194" s="41">
        <v>176</v>
      </c>
      <c r="C194" s="33">
        <v>2727.02</v>
      </c>
      <c r="D194" s="42">
        <v>2</v>
      </c>
      <c r="E194" s="34">
        <f t="shared" si="14"/>
        <v>0.01</v>
      </c>
      <c r="F194" s="43" t="e">
        <f ca="1">_xll.RiskExpon(1, _xll.RiskTruncate(, 20))</f>
        <v>#NAME?</v>
      </c>
      <c r="G194" s="35" t="e">
        <f t="shared" ca="1" si="10"/>
        <v>#NAME?</v>
      </c>
      <c r="H194" s="42" t="e">
        <f ca="1">_xll.RiskBinomial(1,G194)</f>
        <v>#NAME?</v>
      </c>
      <c r="I194" s="34">
        <v>0.3</v>
      </c>
      <c r="J194" s="44" t="e">
        <f ca="1">_xll.RiskBeta(9,21)</f>
        <v>#NAME?</v>
      </c>
      <c r="K194" s="34" t="e">
        <f ca="1">_xll.RiskDepC("Background", Rank_order_corr) + _xll.RiskBeta(4,9)</f>
        <v>#NAME?</v>
      </c>
      <c r="L194" s="45" t="e">
        <f t="shared" ca="1" si="11"/>
        <v>#NAME?</v>
      </c>
      <c r="M194" s="36" t="e">
        <f t="shared" ca="1" si="12"/>
        <v>#NAME?</v>
      </c>
      <c r="N194" s="46" t="e">
        <f t="shared" ca="1" si="13"/>
        <v>#NAME?</v>
      </c>
    </row>
    <row r="195" spans="2:14" x14ac:dyDescent="0.25">
      <c r="B195" s="41">
        <v>177</v>
      </c>
      <c r="C195" s="33">
        <v>14974.36</v>
      </c>
      <c r="D195" s="42">
        <v>3</v>
      </c>
      <c r="E195" s="34">
        <f t="shared" si="14"/>
        <v>1.4999999999999999E-2</v>
      </c>
      <c r="F195" s="43" t="e">
        <f ca="1">_xll.RiskExpon(1, _xll.RiskTruncate(, 20))</f>
        <v>#NAME?</v>
      </c>
      <c r="G195" s="35" t="e">
        <f t="shared" ca="1" si="10"/>
        <v>#NAME?</v>
      </c>
      <c r="H195" s="42" t="e">
        <f ca="1">_xll.RiskBinomial(1,G195)</f>
        <v>#NAME?</v>
      </c>
      <c r="I195" s="34">
        <v>0.3</v>
      </c>
      <c r="J195" s="44" t="e">
        <f ca="1">_xll.RiskBeta(9,21)</f>
        <v>#NAME?</v>
      </c>
      <c r="K195" s="34" t="e">
        <f ca="1">_xll.RiskDepC("Background", Rank_order_corr) + _xll.RiskBeta(4,9)</f>
        <v>#NAME?</v>
      </c>
      <c r="L195" s="45" t="e">
        <f t="shared" ca="1" si="11"/>
        <v>#NAME?</v>
      </c>
      <c r="M195" s="36" t="e">
        <f t="shared" ca="1" si="12"/>
        <v>#NAME?</v>
      </c>
      <c r="N195" s="46" t="e">
        <f t="shared" ca="1" si="13"/>
        <v>#NAME?</v>
      </c>
    </row>
    <row r="196" spans="2:14" x14ac:dyDescent="0.25">
      <c r="B196" s="41">
        <v>178</v>
      </c>
      <c r="C196" s="33">
        <v>6797.79</v>
      </c>
      <c r="D196" s="42">
        <v>7</v>
      </c>
      <c r="E196" s="34">
        <f t="shared" si="14"/>
        <v>0.05</v>
      </c>
      <c r="F196" s="43" t="e">
        <f ca="1">_xll.RiskExpon(1, _xll.RiskTruncate(, 20))</f>
        <v>#NAME?</v>
      </c>
      <c r="G196" s="35" t="e">
        <f t="shared" ca="1" si="10"/>
        <v>#NAME?</v>
      </c>
      <c r="H196" s="42" t="e">
        <f ca="1">_xll.RiskBinomial(1,G196)</f>
        <v>#NAME?</v>
      </c>
      <c r="I196" s="34">
        <v>0.3</v>
      </c>
      <c r="J196" s="44" t="e">
        <f ca="1">_xll.RiskBeta(9,21)</f>
        <v>#NAME?</v>
      </c>
      <c r="K196" s="34" t="e">
        <f ca="1">_xll.RiskDepC("Background", Rank_order_corr) + _xll.RiskBeta(4,9)</f>
        <v>#NAME?</v>
      </c>
      <c r="L196" s="45" t="e">
        <f t="shared" ca="1" si="11"/>
        <v>#NAME?</v>
      </c>
      <c r="M196" s="36" t="e">
        <f t="shared" ca="1" si="12"/>
        <v>#NAME?</v>
      </c>
      <c r="N196" s="46" t="e">
        <f t="shared" ca="1" si="13"/>
        <v>#NAME?</v>
      </c>
    </row>
    <row r="197" spans="2:14" x14ac:dyDescent="0.25">
      <c r="B197" s="41">
        <v>179</v>
      </c>
      <c r="C197" s="33">
        <v>13187.93</v>
      </c>
      <c r="D197" s="42">
        <v>2</v>
      </c>
      <c r="E197" s="34">
        <f t="shared" si="14"/>
        <v>0.01</v>
      </c>
      <c r="F197" s="43" t="e">
        <f ca="1">_xll.RiskExpon(1, _xll.RiskTruncate(, 20))</f>
        <v>#NAME?</v>
      </c>
      <c r="G197" s="35" t="e">
        <f t="shared" ca="1" si="10"/>
        <v>#NAME?</v>
      </c>
      <c r="H197" s="42" t="e">
        <f ca="1">_xll.RiskBinomial(1,G197)</f>
        <v>#NAME?</v>
      </c>
      <c r="I197" s="34">
        <v>0.3</v>
      </c>
      <c r="J197" s="44" t="e">
        <f ca="1">_xll.RiskBeta(9,21)</f>
        <v>#NAME?</v>
      </c>
      <c r="K197" s="34" t="e">
        <f ca="1">_xll.RiskDepC("Background", Rank_order_corr) + _xll.RiskBeta(4,9)</f>
        <v>#NAME?</v>
      </c>
      <c r="L197" s="45" t="e">
        <f t="shared" ca="1" si="11"/>
        <v>#NAME?</v>
      </c>
      <c r="M197" s="36" t="e">
        <f t="shared" ca="1" si="12"/>
        <v>#NAME?</v>
      </c>
      <c r="N197" s="46" t="e">
        <f t="shared" ca="1" si="13"/>
        <v>#NAME?</v>
      </c>
    </row>
    <row r="198" spans="2:14" x14ac:dyDescent="0.25">
      <c r="B198" s="41">
        <v>180</v>
      </c>
      <c r="C198" s="33">
        <v>8388.83</v>
      </c>
      <c r="D198" s="42">
        <v>4</v>
      </c>
      <c r="E198" s="34">
        <f t="shared" si="14"/>
        <v>0.02</v>
      </c>
      <c r="F198" s="43" t="e">
        <f ca="1">_xll.RiskExpon(1, _xll.RiskTruncate(, 20))</f>
        <v>#NAME?</v>
      </c>
      <c r="G198" s="35" t="e">
        <f t="shared" ca="1" si="10"/>
        <v>#NAME?</v>
      </c>
      <c r="H198" s="42" t="e">
        <f ca="1">_xll.RiskBinomial(1,G198)</f>
        <v>#NAME?</v>
      </c>
      <c r="I198" s="34">
        <v>0.3</v>
      </c>
      <c r="J198" s="44" t="e">
        <f ca="1">_xll.RiskBeta(9,21)</f>
        <v>#NAME?</v>
      </c>
      <c r="K198" s="34" t="e">
        <f ca="1">_xll.RiskDepC("Background", Rank_order_corr) + _xll.RiskBeta(4,9)</f>
        <v>#NAME?</v>
      </c>
      <c r="L198" s="45" t="e">
        <f t="shared" ca="1" si="11"/>
        <v>#NAME?</v>
      </c>
      <c r="M198" s="36" t="e">
        <f t="shared" ca="1" si="12"/>
        <v>#NAME?</v>
      </c>
      <c r="N198" s="46" t="e">
        <f t="shared" ca="1" si="13"/>
        <v>#NAME?</v>
      </c>
    </row>
    <row r="199" spans="2:14" x14ac:dyDescent="0.25">
      <c r="B199" s="41">
        <v>181</v>
      </c>
      <c r="C199" s="33">
        <v>13850.64</v>
      </c>
      <c r="D199" s="42">
        <v>6</v>
      </c>
      <c r="E199" s="34">
        <f t="shared" si="14"/>
        <v>0.03</v>
      </c>
      <c r="F199" s="43" t="e">
        <f ca="1">_xll.RiskExpon(1, _xll.RiskTruncate(, 20))</f>
        <v>#NAME?</v>
      </c>
      <c r="G199" s="35" t="e">
        <f t="shared" ca="1" si="10"/>
        <v>#NAME?</v>
      </c>
      <c r="H199" s="42" t="e">
        <f ca="1">_xll.RiskBinomial(1,G199)</f>
        <v>#NAME?</v>
      </c>
      <c r="I199" s="34">
        <v>0.3</v>
      </c>
      <c r="J199" s="44" t="e">
        <f ca="1">_xll.RiskBeta(9,21)</f>
        <v>#NAME?</v>
      </c>
      <c r="K199" s="34" t="e">
        <f ca="1">_xll.RiskDepC("Background", Rank_order_corr) + _xll.RiskBeta(4,9)</f>
        <v>#NAME?</v>
      </c>
      <c r="L199" s="45" t="e">
        <f t="shared" ca="1" si="11"/>
        <v>#NAME?</v>
      </c>
      <c r="M199" s="36" t="e">
        <f t="shared" ca="1" si="12"/>
        <v>#NAME?</v>
      </c>
      <c r="N199" s="46" t="e">
        <f t="shared" ca="1" si="13"/>
        <v>#NAME?</v>
      </c>
    </row>
    <row r="200" spans="2:14" x14ac:dyDescent="0.25">
      <c r="B200" s="41">
        <v>182</v>
      </c>
      <c r="C200" s="33">
        <v>10519.91</v>
      </c>
      <c r="D200" s="42">
        <v>1</v>
      </c>
      <c r="E200" s="34">
        <f t="shared" si="14"/>
        <v>5.0000000000000001E-3</v>
      </c>
      <c r="F200" s="43" t="e">
        <f ca="1">_xll.RiskExpon(1, _xll.RiskTruncate(, 20))</f>
        <v>#NAME?</v>
      </c>
      <c r="G200" s="35" t="e">
        <f t="shared" ca="1" si="10"/>
        <v>#NAME?</v>
      </c>
      <c r="H200" s="42" t="e">
        <f ca="1">_xll.RiskBinomial(1,G200)</f>
        <v>#NAME?</v>
      </c>
      <c r="I200" s="34">
        <v>0.3</v>
      </c>
      <c r="J200" s="44" t="e">
        <f ca="1">_xll.RiskBeta(9,21)</f>
        <v>#NAME?</v>
      </c>
      <c r="K200" s="34" t="e">
        <f ca="1">_xll.RiskDepC("Background", Rank_order_corr) + _xll.RiskBeta(4,9)</f>
        <v>#NAME?</v>
      </c>
      <c r="L200" s="45" t="e">
        <f t="shared" ca="1" si="11"/>
        <v>#NAME?</v>
      </c>
      <c r="M200" s="36" t="e">
        <f t="shared" ca="1" si="12"/>
        <v>#NAME?</v>
      </c>
      <c r="N200" s="46" t="e">
        <f t="shared" ca="1" si="13"/>
        <v>#NAME?</v>
      </c>
    </row>
    <row r="201" spans="2:14" x14ac:dyDescent="0.25">
      <c r="B201" s="41">
        <v>183</v>
      </c>
      <c r="C201" s="33">
        <v>2717.34</v>
      </c>
      <c r="D201" s="42">
        <v>1</v>
      </c>
      <c r="E201" s="34">
        <f t="shared" si="14"/>
        <v>5.0000000000000001E-3</v>
      </c>
      <c r="F201" s="43" t="e">
        <f ca="1">_xll.RiskExpon(1, _xll.RiskTruncate(, 20))</f>
        <v>#NAME?</v>
      </c>
      <c r="G201" s="35" t="e">
        <f t="shared" ca="1" si="10"/>
        <v>#NAME?</v>
      </c>
      <c r="H201" s="42" t="e">
        <f ca="1">_xll.RiskBinomial(1,G201)</f>
        <v>#NAME?</v>
      </c>
      <c r="I201" s="34">
        <v>0.3</v>
      </c>
      <c r="J201" s="44" t="e">
        <f ca="1">_xll.RiskBeta(9,21)</f>
        <v>#NAME?</v>
      </c>
      <c r="K201" s="34" t="e">
        <f ca="1">_xll.RiskDepC("Background", Rank_order_corr) + _xll.RiskBeta(4,9)</f>
        <v>#NAME?</v>
      </c>
      <c r="L201" s="45" t="e">
        <f t="shared" ca="1" si="11"/>
        <v>#NAME?</v>
      </c>
      <c r="M201" s="36" t="e">
        <f t="shared" ca="1" si="12"/>
        <v>#NAME?</v>
      </c>
      <c r="N201" s="46" t="e">
        <f t="shared" ca="1" si="13"/>
        <v>#NAME?</v>
      </c>
    </row>
    <row r="202" spans="2:14" x14ac:dyDescent="0.25">
      <c r="B202" s="41">
        <v>184</v>
      </c>
      <c r="C202" s="33">
        <v>5375.34</v>
      </c>
      <c r="D202" s="42">
        <v>3</v>
      </c>
      <c r="E202" s="34">
        <f t="shared" si="14"/>
        <v>1.4999999999999999E-2</v>
      </c>
      <c r="F202" s="43" t="e">
        <f ca="1">_xll.RiskExpon(1, _xll.RiskTruncate(, 20))</f>
        <v>#NAME?</v>
      </c>
      <c r="G202" s="35" t="e">
        <f t="shared" ca="1" si="10"/>
        <v>#NAME?</v>
      </c>
      <c r="H202" s="42" t="e">
        <f ca="1">_xll.RiskBinomial(1,G202)</f>
        <v>#NAME?</v>
      </c>
      <c r="I202" s="34">
        <v>0.3</v>
      </c>
      <c r="J202" s="44" t="e">
        <f ca="1">_xll.RiskBeta(9,21)</f>
        <v>#NAME?</v>
      </c>
      <c r="K202" s="34" t="e">
        <f ca="1">_xll.RiskDepC("Background", Rank_order_corr) + _xll.RiskBeta(4,9)</f>
        <v>#NAME?</v>
      </c>
      <c r="L202" s="45" t="e">
        <f t="shared" ca="1" si="11"/>
        <v>#NAME?</v>
      </c>
      <c r="M202" s="36" t="e">
        <f t="shared" ca="1" si="12"/>
        <v>#NAME?</v>
      </c>
      <c r="N202" s="46" t="e">
        <f t="shared" ca="1" si="13"/>
        <v>#NAME?</v>
      </c>
    </row>
    <row r="203" spans="2:14" x14ac:dyDescent="0.25">
      <c r="B203" s="41">
        <v>185</v>
      </c>
      <c r="C203" s="33">
        <v>3121.92</v>
      </c>
      <c r="D203" s="42">
        <v>6</v>
      </c>
      <c r="E203" s="34">
        <f t="shared" si="14"/>
        <v>0.03</v>
      </c>
      <c r="F203" s="43" t="e">
        <f ca="1">_xll.RiskExpon(1, _xll.RiskTruncate(, 20))</f>
        <v>#NAME?</v>
      </c>
      <c r="G203" s="35" t="e">
        <f t="shared" ca="1" si="10"/>
        <v>#NAME?</v>
      </c>
      <c r="H203" s="42" t="e">
        <f ca="1">_xll.RiskBinomial(1,G203)</f>
        <v>#NAME?</v>
      </c>
      <c r="I203" s="34">
        <v>0.3</v>
      </c>
      <c r="J203" s="44" t="e">
        <f ca="1">_xll.RiskBeta(9,21)</f>
        <v>#NAME?</v>
      </c>
      <c r="K203" s="34" t="e">
        <f ca="1">_xll.RiskDepC("Background", Rank_order_corr) + _xll.RiskBeta(4,9)</f>
        <v>#NAME?</v>
      </c>
      <c r="L203" s="45" t="e">
        <f t="shared" ca="1" si="11"/>
        <v>#NAME?</v>
      </c>
      <c r="M203" s="36" t="e">
        <f t="shared" ca="1" si="12"/>
        <v>#NAME?</v>
      </c>
      <c r="N203" s="46" t="e">
        <f t="shared" ca="1" si="13"/>
        <v>#NAME?</v>
      </c>
    </row>
    <row r="204" spans="2:14" x14ac:dyDescent="0.25">
      <c r="B204" s="41">
        <v>186</v>
      </c>
      <c r="C204" s="33">
        <v>4623.5</v>
      </c>
      <c r="D204" s="42">
        <v>1</v>
      </c>
      <c r="E204" s="34">
        <f t="shared" si="14"/>
        <v>5.0000000000000001E-3</v>
      </c>
      <c r="F204" s="43" t="e">
        <f ca="1">_xll.RiskExpon(1, _xll.RiskTruncate(, 20))</f>
        <v>#NAME?</v>
      </c>
      <c r="G204" s="35" t="e">
        <f t="shared" ca="1" si="10"/>
        <v>#NAME?</v>
      </c>
      <c r="H204" s="42" t="e">
        <f ca="1">_xll.RiskBinomial(1,G204)</f>
        <v>#NAME?</v>
      </c>
      <c r="I204" s="34">
        <v>0.3</v>
      </c>
      <c r="J204" s="44" t="e">
        <f ca="1">_xll.RiskBeta(9,21)</f>
        <v>#NAME?</v>
      </c>
      <c r="K204" s="34" t="e">
        <f ca="1">_xll.RiskDepC("Background", Rank_order_corr) + _xll.RiskBeta(4,9)</f>
        <v>#NAME?</v>
      </c>
      <c r="L204" s="45" t="e">
        <f t="shared" ca="1" si="11"/>
        <v>#NAME?</v>
      </c>
      <c r="M204" s="36" t="e">
        <f t="shared" ca="1" si="12"/>
        <v>#NAME?</v>
      </c>
      <c r="N204" s="46" t="e">
        <f t="shared" ca="1" si="13"/>
        <v>#NAME?</v>
      </c>
    </row>
    <row r="205" spans="2:14" x14ac:dyDescent="0.25">
      <c r="B205" s="41">
        <v>187</v>
      </c>
      <c r="C205" s="33">
        <v>14607.52</v>
      </c>
      <c r="D205" s="42">
        <v>2</v>
      </c>
      <c r="E205" s="34">
        <f t="shared" si="14"/>
        <v>0.01</v>
      </c>
      <c r="F205" s="43" t="e">
        <f ca="1">_xll.RiskExpon(1, _xll.RiskTruncate(, 20))</f>
        <v>#NAME?</v>
      </c>
      <c r="G205" s="35" t="e">
        <f t="shared" ca="1" si="10"/>
        <v>#NAME?</v>
      </c>
      <c r="H205" s="42" t="e">
        <f ca="1">_xll.RiskBinomial(1,G205)</f>
        <v>#NAME?</v>
      </c>
      <c r="I205" s="34">
        <v>0.3</v>
      </c>
      <c r="J205" s="44" t="e">
        <f ca="1">_xll.RiskBeta(9,21)</f>
        <v>#NAME?</v>
      </c>
      <c r="K205" s="34" t="e">
        <f ca="1">_xll.RiskDepC("Background", Rank_order_corr) + _xll.RiskBeta(4,9)</f>
        <v>#NAME?</v>
      </c>
      <c r="L205" s="45" t="e">
        <f t="shared" ca="1" si="11"/>
        <v>#NAME?</v>
      </c>
      <c r="M205" s="36" t="e">
        <f t="shared" ca="1" si="12"/>
        <v>#NAME?</v>
      </c>
      <c r="N205" s="46" t="e">
        <f t="shared" ca="1" si="13"/>
        <v>#NAME?</v>
      </c>
    </row>
    <row r="206" spans="2:14" x14ac:dyDescent="0.25">
      <c r="B206" s="41">
        <v>188</v>
      </c>
      <c r="C206" s="33">
        <v>4468.0600000000004</v>
      </c>
      <c r="D206" s="42">
        <v>4</v>
      </c>
      <c r="E206" s="34">
        <f t="shared" si="14"/>
        <v>0.02</v>
      </c>
      <c r="F206" s="43" t="e">
        <f ca="1">_xll.RiskExpon(1, _xll.RiskTruncate(, 20))</f>
        <v>#NAME?</v>
      </c>
      <c r="G206" s="35" t="e">
        <f t="shared" ca="1" si="10"/>
        <v>#NAME?</v>
      </c>
      <c r="H206" s="42" t="e">
        <f ca="1">_xll.RiskBinomial(1,G206)</f>
        <v>#NAME?</v>
      </c>
      <c r="I206" s="34">
        <v>0.3</v>
      </c>
      <c r="J206" s="44" t="e">
        <f ca="1">_xll.RiskBeta(9,21)</f>
        <v>#NAME?</v>
      </c>
      <c r="K206" s="34" t="e">
        <f ca="1">_xll.RiskDepC("Background", Rank_order_corr) + _xll.RiskBeta(4,9)</f>
        <v>#NAME?</v>
      </c>
      <c r="L206" s="45" t="e">
        <f t="shared" ca="1" si="11"/>
        <v>#NAME?</v>
      </c>
      <c r="M206" s="36" t="e">
        <f t="shared" ca="1" si="12"/>
        <v>#NAME?</v>
      </c>
      <c r="N206" s="46" t="e">
        <f t="shared" ca="1" si="13"/>
        <v>#NAME?</v>
      </c>
    </row>
    <row r="207" spans="2:14" x14ac:dyDescent="0.25">
      <c r="B207" s="41">
        <v>189</v>
      </c>
      <c r="C207" s="33">
        <v>5855.96</v>
      </c>
      <c r="D207" s="42">
        <v>6</v>
      </c>
      <c r="E207" s="34">
        <f t="shared" si="14"/>
        <v>0.03</v>
      </c>
      <c r="F207" s="43" t="e">
        <f ca="1">_xll.RiskExpon(1, _xll.RiskTruncate(, 20))</f>
        <v>#NAME?</v>
      </c>
      <c r="G207" s="35" t="e">
        <f t="shared" ca="1" si="10"/>
        <v>#NAME?</v>
      </c>
      <c r="H207" s="42" t="e">
        <f ca="1">_xll.RiskBinomial(1,G207)</f>
        <v>#NAME?</v>
      </c>
      <c r="I207" s="34">
        <v>0.3</v>
      </c>
      <c r="J207" s="44" t="e">
        <f ca="1">_xll.RiskBeta(9,21)</f>
        <v>#NAME?</v>
      </c>
      <c r="K207" s="34" t="e">
        <f ca="1">_xll.RiskDepC("Background", Rank_order_corr) + _xll.RiskBeta(4,9)</f>
        <v>#NAME?</v>
      </c>
      <c r="L207" s="45" t="e">
        <f t="shared" ca="1" si="11"/>
        <v>#NAME?</v>
      </c>
      <c r="M207" s="36" t="e">
        <f t="shared" ca="1" si="12"/>
        <v>#NAME?</v>
      </c>
      <c r="N207" s="46" t="e">
        <f t="shared" ca="1" si="13"/>
        <v>#NAME?</v>
      </c>
    </row>
    <row r="208" spans="2:14" x14ac:dyDescent="0.25">
      <c r="B208" s="41">
        <v>190</v>
      </c>
      <c r="C208" s="33">
        <v>10575.29</v>
      </c>
      <c r="D208" s="42">
        <v>3</v>
      </c>
      <c r="E208" s="34">
        <f t="shared" si="14"/>
        <v>1.4999999999999999E-2</v>
      </c>
      <c r="F208" s="43" t="e">
        <f ca="1">_xll.RiskExpon(1, _xll.RiskTruncate(, 20))</f>
        <v>#NAME?</v>
      </c>
      <c r="G208" s="35" t="e">
        <f t="shared" ca="1" si="10"/>
        <v>#NAME?</v>
      </c>
      <c r="H208" s="42" t="e">
        <f ca="1">_xll.RiskBinomial(1,G208)</f>
        <v>#NAME?</v>
      </c>
      <c r="I208" s="34">
        <v>0.3</v>
      </c>
      <c r="J208" s="44" t="e">
        <f ca="1">_xll.RiskBeta(9,21)</f>
        <v>#NAME?</v>
      </c>
      <c r="K208" s="34" t="e">
        <f ca="1">_xll.RiskDepC("Background", Rank_order_corr) + _xll.RiskBeta(4,9)</f>
        <v>#NAME?</v>
      </c>
      <c r="L208" s="45" t="e">
        <f t="shared" ca="1" si="11"/>
        <v>#NAME?</v>
      </c>
      <c r="M208" s="36" t="e">
        <f t="shared" ca="1" si="12"/>
        <v>#NAME?</v>
      </c>
      <c r="N208" s="46" t="e">
        <f t="shared" ca="1" si="13"/>
        <v>#NAME?</v>
      </c>
    </row>
    <row r="209" spans="2:14" x14ac:dyDescent="0.25">
      <c r="B209" s="41">
        <v>191</v>
      </c>
      <c r="C209" s="33">
        <v>2599.1999999999998</v>
      </c>
      <c r="D209" s="42">
        <v>2</v>
      </c>
      <c r="E209" s="34">
        <f t="shared" si="14"/>
        <v>0.01</v>
      </c>
      <c r="F209" s="43" t="e">
        <f ca="1">_xll.RiskExpon(1, _xll.RiskTruncate(, 20))</f>
        <v>#NAME?</v>
      </c>
      <c r="G209" s="35" t="e">
        <f t="shared" ca="1" si="10"/>
        <v>#NAME?</v>
      </c>
      <c r="H209" s="42" t="e">
        <f ca="1">_xll.RiskBinomial(1,G209)</f>
        <v>#NAME?</v>
      </c>
      <c r="I209" s="34">
        <v>0.3</v>
      </c>
      <c r="J209" s="44" t="e">
        <f ca="1">_xll.RiskBeta(9,21)</f>
        <v>#NAME?</v>
      </c>
      <c r="K209" s="34" t="e">
        <f ca="1">_xll.RiskDepC("Background", Rank_order_corr) + _xll.RiskBeta(4,9)</f>
        <v>#NAME?</v>
      </c>
      <c r="L209" s="45" t="e">
        <f t="shared" ca="1" si="11"/>
        <v>#NAME?</v>
      </c>
      <c r="M209" s="36" t="e">
        <f t="shared" ca="1" si="12"/>
        <v>#NAME?</v>
      </c>
      <c r="N209" s="46" t="e">
        <f t="shared" ca="1" si="13"/>
        <v>#NAME?</v>
      </c>
    </row>
    <row r="210" spans="2:14" x14ac:dyDescent="0.25">
      <c r="B210" s="41">
        <v>192</v>
      </c>
      <c r="C210" s="33">
        <v>13701.21</v>
      </c>
      <c r="D210" s="42">
        <v>5</v>
      </c>
      <c r="E210" s="34">
        <f t="shared" si="14"/>
        <v>2.5000000000000001E-2</v>
      </c>
      <c r="F210" s="43" t="e">
        <f ca="1">_xll.RiskExpon(1, _xll.RiskTruncate(, 20))</f>
        <v>#NAME?</v>
      </c>
      <c r="G210" s="35" t="e">
        <f t="shared" ca="1" si="10"/>
        <v>#NAME?</v>
      </c>
      <c r="H210" s="42" t="e">
        <f ca="1">_xll.RiskBinomial(1,G210)</f>
        <v>#NAME?</v>
      </c>
      <c r="I210" s="34">
        <v>0.3</v>
      </c>
      <c r="J210" s="44" t="e">
        <f ca="1">_xll.RiskBeta(9,21)</f>
        <v>#NAME?</v>
      </c>
      <c r="K210" s="34" t="e">
        <f ca="1">_xll.RiskDepC("Background", Rank_order_corr) + _xll.RiskBeta(4,9)</f>
        <v>#NAME?</v>
      </c>
      <c r="L210" s="45" t="e">
        <f t="shared" ca="1" si="11"/>
        <v>#NAME?</v>
      </c>
      <c r="M210" s="36" t="e">
        <f t="shared" ca="1" si="12"/>
        <v>#NAME?</v>
      </c>
      <c r="N210" s="46" t="e">
        <f t="shared" ca="1" si="13"/>
        <v>#NAME?</v>
      </c>
    </row>
    <row r="211" spans="2:14" x14ac:dyDescent="0.25">
      <c r="B211" s="41">
        <v>193</v>
      </c>
      <c r="C211" s="33">
        <v>5018.45</v>
      </c>
      <c r="D211" s="42">
        <v>3</v>
      </c>
      <c r="E211" s="34">
        <f t="shared" si="14"/>
        <v>1.4999999999999999E-2</v>
      </c>
      <c r="F211" s="43" t="e">
        <f ca="1">_xll.RiskExpon(1, _xll.RiskTruncate(, 20))</f>
        <v>#NAME?</v>
      </c>
      <c r="G211" s="35" t="e">
        <f t="shared" ref="G211:G268" ca="1" si="15">E211*(W_macro*$C$8+W_micro*F211)</f>
        <v>#NAME?</v>
      </c>
      <c r="H211" s="42" t="e">
        <f ca="1">_xll.RiskBinomial(1,G211)</f>
        <v>#NAME?</v>
      </c>
      <c r="I211" s="34">
        <v>0.3</v>
      </c>
      <c r="J211" s="44" t="e">
        <f ca="1">_xll.RiskBeta(9,21)</f>
        <v>#NAME?</v>
      </c>
      <c r="K211" s="34" t="e">
        <f ca="1">_xll.RiskDepC("Background", Rank_order_corr) + _xll.RiskBeta(4,9)</f>
        <v>#NAME?</v>
      </c>
      <c r="L211" s="45" t="e">
        <f t="shared" ref="L211:L268" ca="1" si="16">Loan_Size*Defaulted*LGD_1</f>
        <v>#NAME?</v>
      </c>
      <c r="M211" s="36" t="e">
        <f t="shared" ref="M211:M268" ca="1" si="17">Loan_Size*Defaulted*LGD_2</f>
        <v>#NAME?</v>
      </c>
      <c r="N211" s="46" t="e">
        <f t="shared" ref="N211:N268" ca="1" si="18">Loan_Size*Defaulted*LGD_3</f>
        <v>#NAME?</v>
      </c>
    </row>
    <row r="212" spans="2:14" x14ac:dyDescent="0.25">
      <c r="B212" s="41">
        <v>194</v>
      </c>
      <c r="C212" s="33">
        <v>14827.57</v>
      </c>
      <c r="D212" s="42">
        <v>6</v>
      </c>
      <c r="E212" s="34">
        <f t="shared" ref="E212:E268" si="19">VLOOKUP(D212,$D$9:$E$15,2)</f>
        <v>0.03</v>
      </c>
      <c r="F212" s="43" t="e">
        <f ca="1">_xll.RiskExpon(1, _xll.RiskTruncate(, 20))</f>
        <v>#NAME?</v>
      </c>
      <c r="G212" s="35" t="e">
        <f t="shared" ca="1" si="15"/>
        <v>#NAME?</v>
      </c>
      <c r="H212" s="42" t="e">
        <f ca="1">_xll.RiskBinomial(1,G212)</f>
        <v>#NAME?</v>
      </c>
      <c r="I212" s="34">
        <v>0.3</v>
      </c>
      <c r="J212" s="44" t="e">
        <f ca="1">_xll.RiskBeta(9,21)</f>
        <v>#NAME?</v>
      </c>
      <c r="K212" s="34" t="e">
        <f ca="1">_xll.RiskDepC("Background", Rank_order_corr) + _xll.RiskBeta(4,9)</f>
        <v>#NAME?</v>
      </c>
      <c r="L212" s="45" t="e">
        <f t="shared" ca="1" si="16"/>
        <v>#NAME?</v>
      </c>
      <c r="M212" s="36" t="e">
        <f t="shared" ca="1" si="17"/>
        <v>#NAME?</v>
      </c>
      <c r="N212" s="46" t="e">
        <f t="shared" ca="1" si="18"/>
        <v>#NAME?</v>
      </c>
    </row>
    <row r="213" spans="2:14" x14ac:dyDescent="0.25">
      <c r="B213" s="41">
        <v>195</v>
      </c>
      <c r="C213" s="33">
        <v>9067.1299999999992</v>
      </c>
      <c r="D213" s="42">
        <v>5</v>
      </c>
      <c r="E213" s="34">
        <f t="shared" si="19"/>
        <v>2.5000000000000001E-2</v>
      </c>
      <c r="F213" s="43" t="e">
        <f ca="1">_xll.RiskExpon(1, _xll.RiskTruncate(, 20))</f>
        <v>#NAME?</v>
      </c>
      <c r="G213" s="35" t="e">
        <f t="shared" ca="1" si="15"/>
        <v>#NAME?</v>
      </c>
      <c r="H213" s="42" t="e">
        <f ca="1">_xll.RiskBinomial(1,G213)</f>
        <v>#NAME?</v>
      </c>
      <c r="I213" s="34">
        <v>0.3</v>
      </c>
      <c r="J213" s="44" t="e">
        <f ca="1">_xll.RiskBeta(9,21)</f>
        <v>#NAME?</v>
      </c>
      <c r="K213" s="34" t="e">
        <f ca="1">_xll.RiskDepC("Background", Rank_order_corr) + _xll.RiskBeta(4,9)</f>
        <v>#NAME?</v>
      </c>
      <c r="L213" s="45" t="e">
        <f t="shared" ca="1" si="16"/>
        <v>#NAME?</v>
      </c>
      <c r="M213" s="36" t="e">
        <f t="shared" ca="1" si="17"/>
        <v>#NAME?</v>
      </c>
      <c r="N213" s="46" t="e">
        <f t="shared" ca="1" si="18"/>
        <v>#NAME?</v>
      </c>
    </row>
    <row r="214" spans="2:14" x14ac:dyDescent="0.25">
      <c r="B214" s="41">
        <v>196</v>
      </c>
      <c r="C214" s="33">
        <v>9943.2800000000007</v>
      </c>
      <c r="D214" s="42">
        <v>6</v>
      </c>
      <c r="E214" s="34">
        <f t="shared" si="19"/>
        <v>0.03</v>
      </c>
      <c r="F214" s="43" t="e">
        <f ca="1">_xll.RiskExpon(1, _xll.RiskTruncate(, 20))</f>
        <v>#NAME?</v>
      </c>
      <c r="G214" s="35" t="e">
        <f t="shared" ca="1" si="15"/>
        <v>#NAME?</v>
      </c>
      <c r="H214" s="42" t="e">
        <f ca="1">_xll.RiskBinomial(1,G214)</f>
        <v>#NAME?</v>
      </c>
      <c r="I214" s="34">
        <v>0.3</v>
      </c>
      <c r="J214" s="44" t="e">
        <f ca="1">_xll.RiskBeta(9,21)</f>
        <v>#NAME?</v>
      </c>
      <c r="K214" s="34" t="e">
        <f ca="1">_xll.RiskDepC("Background", Rank_order_corr) + _xll.RiskBeta(4,9)</f>
        <v>#NAME?</v>
      </c>
      <c r="L214" s="45" t="e">
        <f t="shared" ca="1" si="16"/>
        <v>#NAME?</v>
      </c>
      <c r="M214" s="36" t="e">
        <f t="shared" ca="1" si="17"/>
        <v>#NAME?</v>
      </c>
      <c r="N214" s="46" t="e">
        <f t="shared" ca="1" si="18"/>
        <v>#NAME?</v>
      </c>
    </row>
    <row r="215" spans="2:14" x14ac:dyDescent="0.25">
      <c r="B215" s="41">
        <v>197</v>
      </c>
      <c r="C215" s="33">
        <v>4775.2299999999996</v>
      </c>
      <c r="D215" s="42">
        <v>4</v>
      </c>
      <c r="E215" s="34">
        <f t="shared" si="19"/>
        <v>0.02</v>
      </c>
      <c r="F215" s="43" t="e">
        <f ca="1">_xll.RiskExpon(1, _xll.RiskTruncate(, 20))</f>
        <v>#NAME?</v>
      </c>
      <c r="G215" s="35" t="e">
        <f t="shared" ca="1" si="15"/>
        <v>#NAME?</v>
      </c>
      <c r="H215" s="42" t="e">
        <f ca="1">_xll.RiskBinomial(1,G215)</f>
        <v>#NAME?</v>
      </c>
      <c r="I215" s="34">
        <v>0.3</v>
      </c>
      <c r="J215" s="44" t="e">
        <f ca="1">_xll.RiskBeta(9,21)</f>
        <v>#NAME?</v>
      </c>
      <c r="K215" s="34" t="e">
        <f ca="1">_xll.RiskDepC("Background", Rank_order_corr) + _xll.RiskBeta(4,9)</f>
        <v>#NAME?</v>
      </c>
      <c r="L215" s="45" t="e">
        <f t="shared" ca="1" si="16"/>
        <v>#NAME?</v>
      </c>
      <c r="M215" s="36" t="e">
        <f t="shared" ca="1" si="17"/>
        <v>#NAME?</v>
      </c>
      <c r="N215" s="46" t="e">
        <f t="shared" ca="1" si="18"/>
        <v>#NAME?</v>
      </c>
    </row>
    <row r="216" spans="2:14" x14ac:dyDescent="0.25">
      <c r="B216" s="41">
        <v>198</v>
      </c>
      <c r="C216" s="33">
        <v>11351.32</v>
      </c>
      <c r="D216" s="42">
        <v>4</v>
      </c>
      <c r="E216" s="34">
        <f t="shared" si="19"/>
        <v>0.02</v>
      </c>
      <c r="F216" s="43" t="e">
        <f ca="1">_xll.RiskExpon(1, _xll.RiskTruncate(, 20))</f>
        <v>#NAME?</v>
      </c>
      <c r="G216" s="35" t="e">
        <f t="shared" ca="1" si="15"/>
        <v>#NAME?</v>
      </c>
      <c r="H216" s="42" t="e">
        <f ca="1">_xll.RiskBinomial(1,G216)</f>
        <v>#NAME?</v>
      </c>
      <c r="I216" s="34">
        <v>0.3</v>
      </c>
      <c r="J216" s="44" t="e">
        <f ca="1">_xll.RiskBeta(9,21)</f>
        <v>#NAME?</v>
      </c>
      <c r="K216" s="34" t="e">
        <f ca="1">_xll.RiskDepC("Background", Rank_order_corr) + _xll.RiskBeta(4,9)</f>
        <v>#NAME?</v>
      </c>
      <c r="L216" s="45" t="e">
        <f t="shared" ca="1" si="16"/>
        <v>#NAME?</v>
      </c>
      <c r="M216" s="36" t="e">
        <f t="shared" ca="1" si="17"/>
        <v>#NAME?</v>
      </c>
      <c r="N216" s="46" t="e">
        <f t="shared" ca="1" si="18"/>
        <v>#NAME?</v>
      </c>
    </row>
    <row r="217" spans="2:14" x14ac:dyDescent="0.25">
      <c r="B217" s="41">
        <v>199</v>
      </c>
      <c r="C217" s="33">
        <v>3270.59</v>
      </c>
      <c r="D217" s="42">
        <v>4</v>
      </c>
      <c r="E217" s="34">
        <f t="shared" si="19"/>
        <v>0.02</v>
      </c>
      <c r="F217" s="43" t="e">
        <f ca="1">_xll.RiskExpon(1, _xll.RiskTruncate(, 20))</f>
        <v>#NAME?</v>
      </c>
      <c r="G217" s="35" t="e">
        <f t="shared" ca="1" si="15"/>
        <v>#NAME?</v>
      </c>
      <c r="H217" s="42" t="e">
        <f ca="1">_xll.RiskBinomial(1,G217)</f>
        <v>#NAME?</v>
      </c>
      <c r="I217" s="34">
        <v>0.3</v>
      </c>
      <c r="J217" s="44" t="e">
        <f ca="1">_xll.RiskBeta(9,21)</f>
        <v>#NAME?</v>
      </c>
      <c r="K217" s="34" t="e">
        <f ca="1">_xll.RiskDepC("Background", Rank_order_corr) + _xll.RiskBeta(4,9)</f>
        <v>#NAME?</v>
      </c>
      <c r="L217" s="45" t="e">
        <f t="shared" ca="1" si="16"/>
        <v>#NAME?</v>
      </c>
      <c r="M217" s="36" t="e">
        <f t="shared" ca="1" si="17"/>
        <v>#NAME?</v>
      </c>
      <c r="N217" s="46" t="e">
        <f t="shared" ca="1" si="18"/>
        <v>#NAME?</v>
      </c>
    </row>
    <row r="218" spans="2:14" x14ac:dyDescent="0.25">
      <c r="B218" s="41">
        <v>200</v>
      </c>
      <c r="C218" s="33">
        <v>4001.13</v>
      </c>
      <c r="D218" s="42">
        <v>3</v>
      </c>
      <c r="E218" s="34">
        <f t="shared" si="19"/>
        <v>1.4999999999999999E-2</v>
      </c>
      <c r="F218" s="43" t="e">
        <f ca="1">_xll.RiskExpon(1, _xll.RiskTruncate(, 20))</f>
        <v>#NAME?</v>
      </c>
      <c r="G218" s="35" t="e">
        <f t="shared" ca="1" si="15"/>
        <v>#NAME?</v>
      </c>
      <c r="H218" s="42" t="e">
        <f ca="1">_xll.RiskBinomial(1,G218)</f>
        <v>#NAME?</v>
      </c>
      <c r="I218" s="34">
        <v>0.3</v>
      </c>
      <c r="J218" s="44" t="e">
        <f ca="1">_xll.RiskBeta(9,21)</f>
        <v>#NAME?</v>
      </c>
      <c r="K218" s="34" t="e">
        <f ca="1">_xll.RiskDepC("Background", Rank_order_corr) + _xll.RiskBeta(4,9)</f>
        <v>#NAME?</v>
      </c>
      <c r="L218" s="45" t="e">
        <f t="shared" ca="1" si="16"/>
        <v>#NAME?</v>
      </c>
      <c r="M218" s="36" t="e">
        <f t="shared" ca="1" si="17"/>
        <v>#NAME?</v>
      </c>
      <c r="N218" s="46" t="e">
        <f t="shared" ca="1" si="18"/>
        <v>#NAME?</v>
      </c>
    </row>
    <row r="219" spans="2:14" x14ac:dyDescent="0.25">
      <c r="B219" s="41">
        <v>201</v>
      </c>
      <c r="C219" s="33">
        <v>12003.05</v>
      </c>
      <c r="D219" s="42">
        <v>1</v>
      </c>
      <c r="E219" s="34">
        <f t="shared" si="19"/>
        <v>5.0000000000000001E-3</v>
      </c>
      <c r="F219" s="43" t="e">
        <f ca="1">_xll.RiskExpon(1, _xll.RiskTruncate(, 20))</f>
        <v>#NAME?</v>
      </c>
      <c r="G219" s="35" t="e">
        <f t="shared" ca="1" si="15"/>
        <v>#NAME?</v>
      </c>
      <c r="H219" s="42" t="e">
        <f ca="1">_xll.RiskBinomial(1,G219)</f>
        <v>#NAME?</v>
      </c>
      <c r="I219" s="34">
        <v>0.3</v>
      </c>
      <c r="J219" s="44" t="e">
        <f ca="1">_xll.RiskBeta(9,21)</f>
        <v>#NAME?</v>
      </c>
      <c r="K219" s="34" t="e">
        <f ca="1">_xll.RiskDepC("Background", Rank_order_corr) + _xll.RiskBeta(4,9)</f>
        <v>#NAME?</v>
      </c>
      <c r="L219" s="45" t="e">
        <f t="shared" ca="1" si="16"/>
        <v>#NAME?</v>
      </c>
      <c r="M219" s="36" t="e">
        <f t="shared" ca="1" si="17"/>
        <v>#NAME?</v>
      </c>
      <c r="N219" s="46" t="e">
        <f t="shared" ca="1" si="18"/>
        <v>#NAME?</v>
      </c>
    </row>
    <row r="220" spans="2:14" x14ac:dyDescent="0.25">
      <c r="B220" s="41">
        <v>202</v>
      </c>
      <c r="C220" s="33">
        <v>7215.44</v>
      </c>
      <c r="D220" s="42">
        <v>3</v>
      </c>
      <c r="E220" s="34">
        <f t="shared" si="19"/>
        <v>1.4999999999999999E-2</v>
      </c>
      <c r="F220" s="43" t="e">
        <f ca="1">_xll.RiskExpon(1, _xll.RiskTruncate(, 20))</f>
        <v>#NAME?</v>
      </c>
      <c r="G220" s="35" t="e">
        <f t="shared" ca="1" si="15"/>
        <v>#NAME?</v>
      </c>
      <c r="H220" s="42" t="e">
        <f ca="1">_xll.RiskBinomial(1,G220)</f>
        <v>#NAME?</v>
      </c>
      <c r="I220" s="34">
        <v>0.3</v>
      </c>
      <c r="J220" s="44" t="e">
        <f ca="1">_xll.RiskBeta(9,21)</f>
        <v>#NAME?</v>
      </c>
      <c r="K220" s="34" t="e">
        <f ca="1">_xll.RiskDepC("Background", Rank_order_corr) + _xll.RiskBeta(4,9)</f>
        <v>#NAME?</v>
      </c>
      <c r="L220" s="45" t="e">
        <f t="shared" ca="1" si="16"/>
        <v>#NAME?</v>
      </c>
      <c r="M220" s="36" t="e">
        <f t="shared" ca="1" si="17"/>
        <v>#NAME?</v>
      </c>
      <c r="N220" s="46" t="e">
        <f t="shared" ca="1" si="18"/>
        <v>#NAME?</v>
      </c>
    </row>
    <row r="221" spans="2:14" x14ac:dyDescent="0.25">
      <c r="B221" s="41">
        <v>203</v>
      </c>
      <c r="C221" s="33">
        <v>8038.88</v>
      </c>
      <c r="D221" s="42">
        <v>3</v>
      </c>
      <c r="E221" s="34">
        <f t="shared" si="19"/>
        <v>1.4999999999999999E-2</v>
      </c>
      <c r="F221" s="43" t="e">
        <f ca="1">_xll.RiskExpon(1, _xll.RiskTruncate(, 20))</f>
        <v>#NAME?</v>
      </c>
      <c r="G221" s="35" t="e">
        <f t="shared" ca="1" si="15"/>
        <v>#NAME?</v>
      </c>
      <c r="H221" s="42" t="e">
        <f ca="1">_xll.RiskBinomial(1,G221)</f>
        <v>#NAME?</v>
      </c>
      <c r="I221" s="34">
        <v>0.3</v>
      </c>
      <c r="J221" s="44" t="e">
        <f ca="1">_xll.RiskBeta(9,21)</f>
        <v>#NAME?</v>
      </c>
      <c r="K221" s="34" t="e">
        <f ca="1">_xll.RiskDepC("Background", Rank_order_corr) + _xll.RiskBeta(4,9)</f>
        <v>#NAME?</v>
      </c>
      <c r="L221" s="45" t="e">
        <f t="shared" ca="1" si="16"/>
        <v>#NAME?</v>
      </c>
      <c r="M221" s="36" t="e">
        <f t="shared" ca="1" si="17"/>
        <v>#NAME?</v>
      </c>
      <c r="N221" s="46" t="e">
        <f t="shared" ca="1" si="18"/>
        <v>#NAME?</v>
      </c>
    </row>
    <row r="222" spans="2:14" x14ac:dyDescent="0.25">
      <c r="B222" s="41">
        <v>204</v>
      </c>
      <c r="C222" s="33">
        <v>4702.6099999999997</v>
      </c>
      <c r="D222" s="42">
        <v>7</v>
      </c>
      <c r="E222" s="34">
        <f t="shared" si="19"/>
        <v>0.05</v>
      </c>
      <c r="F222" s="43" t="e">
        <f ca="1">_xll.RiskExpon(1, _xll.RiskTruncate(, 20))</f>
        <v>#NAME?</v>
      </c>
      <c r="G222" s="35" t="e">
        <f t="shared" ca="1" si="15"/>
        <v>#NAME?</v>
      </c>
      <c r="H222" s="42" t="e">
        <f ca="1">_xll.RiskBinomial(1,G222)</f>
        <v>#NAME?</v>
      </c>
      <c r="I222" s="34">
        <v>0.3</v>
      </c>
      <c r="J222" s="44" t="e">
        <f ca="1">_xll.RiskBeta(9,21)</f>
        <v>#NAME?</v>
      </c>
      <c r="K222" s="34" t="e">
        <f ca="1">_xll.RiskDepC("Background", Rank_order_corr) + _xll.RiskBeta(4,9)</f>
        <v>#NAME?</v>
      </c>
      <c r="L222" s="45" t="e">
        <f t="shared" ca="1" si="16"/>
        <v>#NAME?</v>
      </c>
      <c r="M222" s="36" t="e">
        <f t="shared" ca="1" si="17"/>
        <v>#NAME?</v>
      </c>
      <c r="N222" s="46" t="e">
        <f t="shared" ca="1" si="18"/>
        <v>#NAME?</v>
      </c>
    </row>
    <row r="223" spans="2:14" x14ac:dyDescent="0.25">
      <c r="B223" s="41">
        <v>205</v>
      </c>
      <c r="C223" s="33">
        <v>10539.29</v>
      </c>
      <c r="D223" s="42">
        <v>3</v>
      </c>
      <c r="E223" s="34">
        <f t="shared" si="19"/>
        <v>1.4999999999999999E-2</v>
      </c>
      <c r="F223" s="43" t="e">
        <f ca="1">_xll.RiskExpon(1, _xll.RiskTruncate(, 20))</f>
        <v>#NAME?</v>
      </c>
      <c r="G223" s="35" t="e">
        <f t="shared" ca="1" si="15"/>
        <v>#NAME?</v>
      </c>
      <c r="H223" s="42" t="e">
        <f ca="1">_xll.RiskBinomial(1,G223)</f>
        <v>#NAME?</v>
      </c>
      <c r="I223" s="34">
        <v>0.3</v>
      </c>
      <c r="J223" s="44" t="e">
        <f ca="1">_xll.RiskBeta(9,21)</f>
        <v>#NAME?</v>
      </c>
      <c r="K223" s="34" t="e">
        <f ca="1">_xll.RiskDepC("Background", Rank_order_corr) + _xll.RiskBeta(4,9)</f>
        <v>#NAME?</v>
      </c>
      <c r="L223" s="45" t="e">
        <f t="shared" ca="1" si="16"/>
        <v>#NAME?</v>
      </c>
      <c r="M223" s="36" t="e">
        <f t="shared" ca="1" si="17"/>
        <v>#NAME?</v>
      </c>
      <c r="N223" s="46" t="e">
        <f t="shared" ca="1" si="18"/>
        <v>#NAME?</v>
      </c>
    </row>
    <row r="224" spans="2:14" x14ac:dyDescent="0.25">
      <c r="B224" s="41">
        <v>206</v>
      </c>
      <c r="C224" s="33">
        <v>6261.46</v>
      </c>
      <c r="D224" s="42">
        <v>5</v>
      </c>
      <c r="E224" s="34">
        <f t="shared" si="19"/>
        <v>2.5000000000000001E-2</v>
      </c>
      <c r="F224" s="43" t="e">
        <f ca="1">_xll.RiskExpon(1, _xll.RiskTruncate(, 20))</f>
        <v>#NAME?</v>
      </c>
      <c r="G224" s="35" t="e">
        <f t="shared" ca="1" si="15"/>
        <v>#NAME?</v>
      </c>
      <c r="H224" s="42" t="e">
        <f ca="1">_xll.RiskBinomial(1,G224)</f>
        <v>#NAME?</v>
      </c>
      <c r="I224" s="34">
        <v>0.3</v>
      </c>
      <c r="J224" s="44" t="e">
        <f ca="1">_xll.RiskBeta(9,21)</f>
        <v>#NAME?</v>
      </c>
      <c r="K224" s="34" t="e">
        <f ca="1">_xll.RiskDepC("Background", Rank_order_corr) + _xll.RiskBeta(4,9)</f>
        <v>#NAME?</v>
      </c>
      <c r="L224" s="45" t="e">
        <f t="shared" ca="1" si="16"/>
        <v>#NAME?</v>
      </c>
      <c r="M224" s="36" t="e">
        <f t="shared" ca="1" si="17"/>
        <v>#NAME?</v>
      </c>
      <c r="N224" s="46" t="e">
        <f t="shared" ca="1" si="18"/>
        <v>#NAME?</v>
      </c>
    </row>
    <row r="225" spans="2:14" x14ac:dyDescent="0.25">
      <c r="B225" s="41">
        <v>207</v>
      </c>
      <c r="C225" s="33">
        <v>12175.47</v>
      </c>
      <c r="D225" s="42">
        <v>4</v>
      </c>
      <c r="E225" s="34">
        <f t="shared" si="19"/>
        <v>0.02</v>
      </c>
      <c r="F225" s="43" t="e">
        <f ca="1">_xll.RiskExpon(1, _xll.RiskTruncate(, 20))</f>
        <v>#NAME?</v>
      </c>
      <c r="G225" s="35" t="e">
        <f t="shared" ca="1" si="15"/>
        <v>#NAME?</v>
      </c>
      <c r="H225" s="42" t="e">
        <f ca="1">_xll.RiskBinomial(1,G225)</f>
        <v>#NAME?</v>
      </c>
      <c r="I225" s="34">
        <v>0.3</v>
      </c>
      <c r="J225" s="44" t="e">
        <f ca="1">_xll.RiskBeta(9,21)</f>
        <v>#NAME?</v>
      </c>
      <c r="K225" s="34" t="e">
        <f ca="1">_xll.RiskDepC("Background", Rank_order_corr) + _xll.RiskBeta(4,9)</f>
        <v>#NAME?</v>
      </c>
      <c r="L225" s="45" t="e">
        <f t="shared" ca="1" si="16"/>
        <v>#NAME?</v>
      </c>
      <c r="M225" s="36" t="e">
        <f t="shared" ca="1" si="17"/>
        <v>#NAME?</v>
      </c>
      <c r="N225" s="46" t="e">
        <f t="shared" ca="1" si="18"/>
        <v>#NAME?</v>
      </c>
    </row>
    <row r="226" spans="2:14" x14ac:dyDescent="0.25">
      <c r="B226" s="41">
        <v>208</v>
      </c>
      <c r="C226" s="33">
        <v>9085.7900000000009</v>
      </c>
      <c r="D226" s="42">
        <v>1</v>
      </c>
      <c r="E226" s="34">
        <f t="shared" si="19"/>
        <v>5.0000000000000001E-3</v>
      </c>
      <c r="F226" s="43" t="e">
        <f ca="1">_xll.RiskExpon(1, _xll.RiskTruncate(, 20))</f>
        <v>#NAME?</v>
      </c>
      <c r="G226" s="35" t="e">
        <f t="shared" ca="1" si="15"/>
        <v>#NAME?</v>
      </c>
      <c r="H226" s="42" t="e">
        <f ca="1">_xll.RiskBinomial(1,G226)</f>
        <v>#NAME?</v>
      </c>
      <c r="I226" s="34">
        <v>0.3</v>
      </c>
      <c r="J226" s="44" t="e">
        <f ca="1">_xll.RiskBeta(9,21)</f>
        <v>#NAME?</v>
      </c>
      <c r="K226" s="34" t="e">
        <f ca="1">_xll.RiskDepC("Background", Rank_order_corr) + _xll.RiskBeta(4,9)</f>
        <v>#NAME?</v>
      </c>
      <c r="L226" s="45" t="e">
        <f t="shared" ca="1" si="16"/>
        <v>#NAME?</v>
      </c>
      <c r="M226" s="36" t="e">
        <f t="shared" ca="1" si="17"/>
        <v>#NAME?</v>
      </c>
      <c r="N226" s="46" t="e">
        <f t="shared" ca="1" si="18"/>
        <v>#NAME?</v>
      </c>
    </row>
    <row r="227" spans="2:14" x14ac:dyDescent="0.25">
      <c r="B227" s="41">
        <v>209</v>
      </c>
      <c r="C227" s="33">
        <v>10082.790000000001</v>
      </c>
      <c r="D227" s="42">
        <v>3</v>
      </c>
      <c r="E227" s="34">
        <f t="shared" si="19"/>
        <v>1.4999999999999999E-2</v>
      </c>
      <c r="F227" s="43" t="e">
        <f ca="1">_xll.RiskExpon(1, _xll.RiskTruncate(, 20))</f>
        <v>#NAME?</v>
      </c>
      <c r="G227" s="35" t="e">
        <f t="shared" ca="1" si="15"/>
        <v>#NAME?</v>
      </c>
      <c r="H227" s="42" t="e">
        <f ca="1">_xll.RiskBinomial(1,G227)</f>
        <v>#NAME?</v>
      </c>
      <c r="I227" s="34">
        <v>0.3</v>
      </c>
      <c r="J227" s="44" t="e">
        <f ca="1">_xll.RiskBeta(9,21)</f>
        <v>#NAME?</v>
      </c>
      <c r="K227" s="34" t="e">
        <f ca="1">_xll.RiskDepC("Background", Rank_order_corr) + _xll.RiskBeta(4,9)</f>
        <v>#NAME?</v>
      </c>
      <c r="L227" s="45" t="e">
        <f t="shared" ca="1" si="16"/>
        <v>#NAME?</v>
      </c>
      <c r="M227" s="36" t="e">
        <f t="shared" ca="1" si="17"/>
        <v>#NAME?</v>
      </c>
      <c r="N227" s="46" t="e">
        <f t="shared" ca="1" si="18"/>
        <v>#NAME?</v>
      </c>
    </row>
    <row r="228" spans="2:14" x14ac:dyDescent="0.25">
      <c r="B228" s="41">
        <v>210</v>
      </c>
      <c r="C228" s="33">
        <v>3593.63</v>
      </c>
      <c r="D228" s="42">
        <v>4</v>
      </c>
      <c r="E228" s="34">
        <f t="shared" si="19"/>
        <v>0.02</v>
      </c>
      <c r="F228" s="43" t="e">
        <f ca="1">_xll.RiskExpon(1, _xll.RiskTruncate(, 20))</f>
        <v>#NAME?</v>
      </c>
      <c r="G228" s="35" t="e">
        <f t="shared" ca="1" si="15"/>
        <v>#NAME?</v>
      </c>
      <c r="H228" s="42" t="e">
        <f ca="1">_xll.RiskBinomial(1,G228)</f>
        <v>#NAME?</v>
      </c>
      <c r="I228" s="34">
        <v>0.3</v>
      </c>
      <c r="J228" s="44" t="e">
        <f ca="1">_xll.RiskBeta(9,21)</f>
        <v>#NAME?</v>
      </c>
      <c r="K228" s="34" t="e">
        <f ca="1">_xll.RiskDepC("Background", Rank_order_corr) + _xll.RiskBeta(4,9)</f>
        <v>#NAME?</v>
      </c>
      <c r="L228" s="45" t="e">
        <f t="shared" ca="1" si="16"/>
        <v>#NAME?</v>
      </c>
      <c r="M228" s="36" t="e">
        <f t="shared" ca="1" si="17"/>
        <v>#NAME?</v>
      </c>
      <c r="N228" s="46" t="e">
        <f t="shared" ca="1" si="18"/>
        <v>#NAME?</v>
      </c>
    </row>
    <row r="229" spans="2:14" x14ac:dyDescent="0.25">
      <c r="B229" s="41">
        <v>211</v>
      </c>
      <c r="C229" s="33">
        <v>13289.72</v>
      </c>
      <c r="D229" s="42">
        <v>6</v>
      </c>
      <c r="E229" s="34">
        <f t="shared" si="19"/>
        <v>0.03</v>
      </c>
      <c r="F229" s="43" t="e">
        <f ca="1">_xll.RiskExpon(1, _xll.RiskTruncate(, 20))</f>
        <v>#NAME?</v>
      </c>
      <c r="G229" s="35" t="e">
        <f t="shared" ca="1" si="15"/>
        <v>#NAME?</v>
      </c>
      <c r="H229" s="42" t="e">
        <f ca="1">_xll.RiskBinomial(1,G229)</f>
        <v>#NAME?</v>
      </c>
      <c r="I229" s="34">
        <v>0.3</v>
      </c>
      <c r="J229" s="44" t="e">
        <f ca="1">_xll.RiskBeta(9,21)</f>
        <v>#NAME?</v>
      </c>
      <c r="K229" s="34" t="e">
        <f ca="1">_xll.RiskDepC("Background", Rank_order_corr) + _xll.RiskBeta(4,9)</f>
        <v>#NAME?</v>
      </c>
      <c r="L229" s="45" t="e">
        <f t="shared" ca="1" si="16"/>
        <v>#NAME?</v>
      </c>
      <c r="M229" s="36" t="e">
        <f t="shared" ca="1" si="17"/>
        <v>#NAME?</v>
      </c>
      <c r="N229" s="46" t="e">
        <f t="shared" ca="1" si="18"/>
        <v>#NAME?</v>
      </c>
    </row>
    <row r="230" spans="2:14" x14ac:dyDescent="0.25">
      <c r="B230" s="41">
        <v>212</v>
      </c>
      <c r="C230" s="33">
        <v>10943.08</v>
      </c>
      <c r="D230" s="42">
        <v>4</v>
      </c>
      <c r="E230" s="34">
        <f t="shared" si="19"/>
        <v>0.02</v>
      </c>
      <c r="F230" s="43" t="e">
        <f ca="1">_xll.RiskExpon(1, _xll.RiskTruncate(, 20))</f>
        <v>#NAME?</v>
      </c>
      <c r="G230" s="35" t="e">
        <f t="shared" ca="1" si="15"/>
        <v>#NAME?</v>
      </c>
      <c r="H230" s="42" t="e">
        <f ca="1">_xll.RiskBinomial(1,G230)</f>
        <v>#NAME?</v>
      </c>
      <c r="I230" s="34">
        <v>0.3</v>
      </c>
      <c r="J230" s="44" t="e">
        <f ca="1">_xll.RiskBeta(9,21)</f>
        <v>#NAME?</v>
      </c>
      <c r="K230" s="34" t="e">
        <f ca="1">_xll.RiskDepC("Background", Rank_order_corr) + _xll.RiskBeta(4,9)</f>
        <v>#NAME?</v>
      </c>
      <c r="L230" s="45" t="e">
        <f t="shared" ca="1" si="16"/>
        <v>#NAME?</v>
      </c>
      <c r="M230" s="36" t="e">
        <f t="shared" ca="1" si="17"/>
        <v>#NAME?</v>
      </c>
      <c r="N230" s="46" t="e">
        <f t="shared" ca="1" si="18"/>
        <v>#NAME?</v>
      </c>
    </row>
    <row r="231" spans="2:14" x14ac:dyDescent="0.25">
      <c r="B231" s="41">
        <v>213</v>
      </c>
      <c r="C231" s="33">
        <v>6181.71</v>
      </c>
      <c r="D231" s="42">
        <v>7</v>
      </c>
      <c r="E231" s="34">
        <f t="shared" si="19"/>
        <v>0.05</v>
      </c>
      <c r="F231" s="43" t="e">
        <f ca="1">_xll.RiskExpon(1, _xll.RiskTruncate(, 20))</f>
        <v>#NAME?</v>
      </c>
      <c r="G231" s="35" t="e">
        <f t="shared" ca="1" si="15"/>
        <v>#NAME?</v>
      </c>
      <c r="H231" s="42" t="e">
        <f ca="1">_xll.RiskBinomial(1,G231)</f>
        <v>#NAME?</v>
      </c>
      <c r="I231" s="34">
        <v>0.3</v>
      </c>
      <c r="J231" s="44" t="e">
        <f ca="1">_xll.RiskBeta(9,21)</f>
        <v>#NAME?</v>
      </c>
      <c r="K231" s="34" t="e">
        <f ca="1">_xll.RiskDepC("Background", Rank_order_corr) + _xll.RiskBeta(4,9)</f>
        <v>#NAME?</v>
      </c>
      <c r="L231" s="45" t="e">
        <f t="shared" ca="1" si="16"/>
        <v>#NAME?</v>
      </c>
      <c r="M231" s="36" t="e">
        <f t="shared" ca="1" si="17"/>
        <v>#NAME?</v>
      </c>
      <c r="N231" s="46" t="e">
        <f t="shared" ca="1" si="18"/>
        <v>#NAME?</v>
      </c>
    </row>
    <row r="232" spans="2:14" x14ac:dyDescent="0.25">
      <c r="B232" s="41">
        <v>214</v>
      </c>
      <c r="C232" s="33">
        <v>10657.55</v>
      </c>
      <c r="D232" s="42">
        <v>6</v>
      </c>
      <c r="E232" s="34">
        <f t="shared" si="19"/>
        <v>0.03</v>
      </c>
      <c r="F232" s="43" t="e">
        <f ca="1">_xll.RiskExpon(1, _xll.RiskTruncate(, 20))</f>
        <v>#NAME?</v>
      </c>
      <c r="G232" s="35" t="e">
        <f t="shared" ca="1" si="15"/>
        <v>#NAME?</v>
      </c>
      <c r="H232" s="42" t="e">
        <f ca="1">_xll.RiskBinomial(1,G232)</f>
        <v>#NAME?</v>
      </c>
      <c r="I232" s="34">
        <v>0.3</v>
      </c>
      <c r="J232" s="44" t="e">
        <f ca="1">_xll.RiskBeta(9,21)</f>
        <v>#NAME?</v>
      </c>
      <c r="K232" s="34" t="e">
        <f ca="1">_xll.RiskDepC("Background", Rank_order_corr) + _xll.RiskBeta(4,9)</f>
        <v>#NAME?</v>
      </c>
      <c r="L232" s="45" t="e">
        <f t="shared" ca="1" si="16"/>
        <v>#NAME?</v>
      </c>
      <c r="M232" s="36" t="e">
        <f t="shared" ca="1" si="17"/>
        <v>#NAME?</v>
      </c>
      <c r="N232" s="46" t="e">
        <f t="shared" ca="1" si="18"/>
        <v>#NAME?</v>
      </c>
    </row>
    <row r="233" spans="2:14" x14ac:dyDescent="0.25">
      <c r="B233" s="41">
        <v>215</v>
      </c>
      <c r="C233" s="33">
        <v>10779.22</v>
      </c>
      <c r="D233" s="42">
        <v>2</v>
      </c>
      <c r="E233" s="34">
        <f t="shared" si="19"/>
        <v>0.01</v>
      </c>
      <c r="F233" s="43" t="e">
        <f ca="1">_xll.RiskExpon(1, _xll.RiskTruncate(, 20))</f>
        <v>#NAME?</v>
      </c>
      <c r="G233" s="35" t="e">
        <f t="shared" ca="1" si="15"/>
        <v>#NAME?</v>
      </c>
      <c r="H233" s="42" t="e">
        <f ca="1">_xll.RiskBinomial(1,G233)</f>
        <v>#NAME?</v>
      </c>
      <c r="I233" s="34">
        <v>0.3</v>
      </c>
      <c r="J233" s="44" t="e">
        <f ca="1">_xll.RiskBeta(9,21)</f>
        <v>#NAME?</v>
      </c>
      <c r="K233" s="34" t="e">
        <f ca="1">_xll.RiskDepC("Background", Rank_order_corr) + _xll.RiskBeta(4,9)</f>
        <v>#NAME?</v>
      </c>
      <c r="L233" s="45" t="e">
        <f t="shared" ca="1" si="16"/>
        <v>#NAME?</v>
      </c>
      <c r="M233" s="36" t="e">
        <f t="shared" ca="1" si="17"/>
        <v>#NAME?</v>
      </c>
      <c r="N233" s="46" t="e">
        <f t="shared" ca="1" si="18"/>
        <v>#NAME?</v>
      </c>
    </row>
    <row r="234" spans="2:14" x14ac:dyDescent="0.25">
      <c r="B234" s="41">
        <v>216</v>
      </c>
      <c r="C234" s="33">
        <v>3506.7</v>
      </c>
      <c r="D234" s="42">
        <v>2</v>
      </c>
      <c r="E234" s="34">
        <f t="shared" si="19"/>
        <v>0.01</v>
      </c>
      <c r="F234" s="43" t="e">
        <f ca="1">_xll.RiskExpon(1, _xll.RiskTruncate(, 20))</f>
        <v>#NAME?</v>
      </c>
      <c r="G234" s="35" t="e">
        <f t="shared" ca="1" si="15"/>
        <v>#NAME?</v>
      </c>
      <c r="H234" s="42" t="e">
        <f ca="1">_xll.RiskBinomial(1,G234)</f>
        <v>#NAME?</v>
      </c>
      <c r="I234" s="34">
        <v>0.3</v>
      </c>
      <c r="J234" s="44" t="e">
        <f ca="1">_xll.RiskBeta(9,21)</f>
        <v>#NAME?</v>
      </c>
      <c r="K234" s="34" t="e">
        <f ca="1">_xll.RiskDepC("Background", Rank_order_corr) + _xll.RiskBeta(4,9)</f>
        <v>#NAME?</v>
      </c>
      <c r="L234" s="45" t="e">
        <f t="shared" ca="1" si="16"/>
        <v>#NAME?</v>
      </c>
      <c r="M234" s="36" t="e">
        <f t="shared" ca="1" si="17"/>
        <v>#NAME?</v>
      </c>
      <c r="N234" s="46" t="e">
        <f t="shared" ca="1" si="18"/>
        <v>#NAME?</v>
      </c>
    </row>
    <row r="235" spans="2:14" x14ac:dyDescent="0.25">
      <c r="B235" s="41">
        <v>217</v>
      </c>
      <c r="C235" s="33">
        <v>7971.86</v>
      </c>
      <c r="D235" s="42">
        <v>6</v>
      </c>
      <c r="E235" s="34">
        <f t="shared" si="19"/>
        <v>0.03</v>
      </c>
      <c r="F235" s="43" t="e">
        <f ca="1">_xll.RiskExpon(1, _xll.RiskTruncate(, 20))</f>
        <v>#NAME?</v>
      </c>
      <c r="G235" s="35" t="e">
        <f t="shared" ca="1" si="15"/>
        <v>#NAME?</v>
      </c>
      <c r="H235" s="42" t="e">
        <f ca="1">_xll.RiskBinomial(1,G235)</f>
        <v>#NAME?</v>
      </c>
      <c r="I235" s="34">
        <v>0.3</v>
      </c>
      <c r="J235" s="44" t="e">
        <f ca="1">_xll.RiskBeta(9,21)</f>
        <v>#NAME?</v>
      </c>
      <c r="K235" s="34" t="e">
        <f ca="1">_xll.RiskDepC("Background", Rank_order_corr) + _xll.RiskBeta(4,9)</f>
        <v>#NAME?</v>
      </c>
      <c r="L235" s="45" t="e">
        <f t="shared" ca="1" si="16"/>
        <v>#NAME?</v>
      </c>
      <c r="M235" s="36" t="e">
        <f t="shared" ca="1" si="17"/>
        <v>#NAME?</v>
      </c>
      <c r="N235" s="46" t="e">
        <f t="shared" ca="1" si="18"/>
        <v>#NAME?</v>
      </c>
    </row>
    <row r="236" spans="2:14" x14ac:dyDescent="0.25">
      <c r="B236" s="41">
        <v>218</v>
      </c>
      <c r="C236" s="33">
        <v>3128.58</v>
      </c>
      <c r="D236" s="42">
        <v>6</v>
      </c>
      <c r="E236" s="34">
        <f t="shared" si="19"/>
        <v>0.03</v>
      </c>
      <c r="F236" s="43" t="e">
        <f ca="1">_xll.RiskExpon(1, _xll.RiskTruncate(, 20))</f>
        <v>#NAME?</v>
      </c>
      <c r="G236" s="35" t="e">
        <f t="shared" ca="1" si="15"/>
        <v>#NAME?</v>
      </c>
      <c r="H236" s="42" t="e">
        <f ca="1">_xll.RiskBinomial(1,G236)</f>
        <v>#NAME?</v>
      </c>
      <c r="I236" s="34">
        <v>0.3</v>
      </c>
      <c r="J236" s="44" t="e">
        <f ca="1">_xll.RiskBeta(9,21)</f>
        <v>#NAME?</v>
      </c>
      <c r="K236" s="34" t="e">
        <f ca="1">_xll.RiskDepC("Background", Rank_order_corr) + _xll.RiskBeta(4,9)</f>
        <v>#NAME?</v>
      </c>
      <c r="L236" s="45" t="e">
        <f t="shared" ca="1" si="16"/>
        <v>#NAME?</v>
      </c>
      <c r="M236" s="36" t="e">
        <f t="shared" ca="1" si="17"/>
        <v>#NAME?</v>
      </c>
      <c r="N236" s="46" t="e">
        <f t="shared" ca="1" si="18"/>
        <v>#NAME?</v>
      </c>
    </row>
    <row r="237" spans="2:14" x14ac:dyDescent="0.25">
      <c r="B237" s="41">
        <v>219</v>
      </c>
      <c r="C237" s="33">
        <v>11046.1</v>
      </c>
      <c r="D237" s="42">
        <v>3</v>
      </c>
      <c r="E237" s="34">
        <f t="shared" si="19"/>
        <v>1.4999999999999999E-2</v>
      </c>
      <c r="F237" s="43" t="e">
        <f ca="1">_xll.RiskExpon(1, _xll.RiskTruncate(, 20))</f>
        <v>#NAME?</v>
      </c>
      <c r="G237" s="35" t="e">
        <f t="shared" ca="1" si="15"/>
        <v>#NAME?</v>
      </c>
      <c r="H237" s="42" t="e">
        <f ca="1">_xll.RiskBinomial(1,G237)</f>
        <v>#NAME?</v>
      </c>
      <c r="I237" s="34">
        <v>0.3</v>
      </c>
      <c r="J237" s="44" t="e">
        <f ca="1">_xll.RiskBeta(9,21)</f>
        <v>#NAME?</v>
      </c>
      <c r="K237" s="34" t="e">
        <f ca="1">_xll.RiskDepC("Background", Rank_order_corr) + _xll.RiskBeta(4,9)</f>
        <v>#NAME?</v>
      </c>
      <c r="L237" s="45" t="e">
        <f t="shared" ca="1" si="16"/>
        <v>#NAME?</v>
      </c>
      <c r="M237" s="36" t="e">
        <f t="shared" ca="1" si="17"/>
        <v>#NAME?</v>
      </c>
      <c r="N237" s="46" t="e">
        <f t="shared" ca="1" si="18"/>
        <v>#NAME?</v>
      </c>
    </row>
    <row r="238" spans="2:14" x14ac:dyDescent="0.25">
      <c r="B238" s="41">
        <v>220</v>
      </c>
      <c r="C238" s="33">
        <v>2585.79</v>
      </c>
      <c r="D238" s="42">
        <v>1</v>
      </c>
      <c r="E238" s="34">
        <f t="shared" si="19"/>
        <v>5.0000000000000001E-3</v>
      </c>
      <c r="F238" s="43" t="e">
        <f ca="1">_xll.RiskExpon(1, _xll.RiskTruncate(, 20))</f>
        <v>#NAME?</v>
      </c>
      <c r="G238" s="35" t="e">
        <f t="shared" ca="1" si="15"/>
        <v>#NAME?</v>
      </c>
      <c r="H238" s="42" t="e">
        <f ca="1">_xll.RiskBinomial(1,G238)</f>
        <v>#NAME?</v>
      </c>
      <c r="I238" s="34">
        <v>0.3</v>
      </c>
      <c r="J238" s="44" t="e">
        <f ca="1">_xll.RiskBeta(9,21)</f>
        <v>#NAME?</v>
      </c>
      <c r="K238" s="34" t="e">
        <f ca="1">_xll.RiskDepC("Background", Rank_order_corr) + _xll.RiskBeta(4,9)</f>
        <v>#NAME?</v>
      </c>
      <c r="L238" s="45" t="e">
        <f t="shared" ca="1" si="16"/>
        <v>#NAME?</v>
      </c>
      <c r="M238" s="36" t="e">
        <f t="shared" ca="1" si="17"/>
        <v>#NAME?</v>
      </c>
      <c r="N238" s="46" t="e">
        <f t="shared" ca="1" si="18"/>
        <v>#NAME?</v>
      </c>
    </row>
    <row r="239" spans="2:14" x14ac:dyDescent="0.25">
      <c r="B239" s="41">
        <v>221</v>
      </c>
      <c r="C239" s="33">
        <v>11336.46</v>
      </c>
      <c r="D239" s="42">
        <v>3</v>
      </c>
      <c r="E239" s="34">
        <f t="shared" si="19"/>
        <v>1.4999999999999999E-2</v>
      </c>
      <c r="F239" s="43" t="e">
        <f ca="1">_xll.RiskExpon(1, _xll.RiskTruncate(, 20))</f>
        <v>#NAME?</v>
      </c>
      <c r="G239" s="35" t="e">
        <f t="shared" ca="1" si="15"/>
        <v>#NAME?</v>
      </c>
      <c r="H239" s="42" t="e">
        <f ca="1">_xll.RiskBinomial(1,G239)</f>
        <v>#NAME?</v>
      </c>
      <c r="I239" s="34">
        <v>0.3</v>
      </c>
      <c r="J239" s="44" t="e">
        <f ca="1">_xll.RiskBeta(9,21)</f>
        <v>#NAME?</v>
      </c>
      <c r="K239" s="34" t="e">
        <f ca="1">_xll.RiskDepC("Background", Rank_order_corr) + _xll.RiskBeta(4,9)</f>
        <v>#NAME?</v>
      </c>
      <c r="L239" s="45" t="e">
        <f t="shared" ca="1" si="16"/>
        <v>#NAME?</v>
      </c>
      <c r="M239" s="36" t="e">
        <f t="shared" ca="1" si="17"/>
        <v>#NAME?</v>
      </c>
      <c r="N239" s="46" t="e">
        <f t="shared" ca="1" si="18"/>
        <v>#NAME?</v>
      </c>
    </row>
    <row r="240" spans="2:14" x14ac:dyDescent="0.25">
      <c r="B240" s="41">
        <v>222</v>
      </c>
      <c r="C240" s="33">
        <v>3139.3</v>
      </c>
      <c r="D240" s="42">
        <v>5</v>
      </c>
      <c r="E240" s="34">
        <f t="shared" si="19"/>
        <v>2.5000000000000001E-2</v>
      </c>
      <c r="F240" s="43" t="e">
        <f ca="1">_xll.RiskExpon(1, _xll.RiskTruncate(, 20))</f>
        <v>#NAME?</v>
      </c>
      <c r="G240" s="35" t="e">
        <f t="shared" ca="1" si="15"/>
        <v>#NAME?</v>
      </c>
      <c r="H240" s="42" t="e">
        <f ca="1">_xll.RiskBinomial(1,G240)</f>
        <v>#NAME?</v>
      </c>
      <c r="I240" s="34">
        <v>0.3</v>
      </c>
      <c r="J240" s="44" t="e">
        <f ca="1">_xll.RiskBeta(9,21)</f>
        <v>#NAME?</v>
      </c>
      <c r="K240" s="34" t="e">
        <f ca="1">_xll.RiskDepC("Background", Rank_order_corr) + _xll.RiskBeta(4,9)</f>
        <v>#NAME?</v>
      </c>
      <c r="L240" s="45" t="e">
        <f t="shared" ca="1" si="16"/>
        <v>#NAME?</v>
      </c>
      <c r="M240" s="36" t="e">
        <f t="shared" ca="1" si="17"/>
        <v>#NAME?</v>
      </c>
      <c r="N240" s="46" t="e">
        <f t="shared" ca="1" si="18"/>
        <v>#NAME?</v>
      </c>
    </row>
    <row r="241" spans="2:14" x14ac:dyDescent="0.25">
      <c r="B241" s="41">
        <v>223</v>
      </c>
      <c r="C241" s="33">
        <v>1897.54</v>
      </c>
      <c r="D241" s="42">
        <v>1</v>
      </c>
      <c r="E241" s="34">
        <f t="shared" si="19"/>
        <v>5.0000000000000001E-3</v>
      </c>
      <c r="F241" s="43" t="e">
        <f ca="1">_xll.RiskExpon(1, _xll.RiskTruncate(, 20))</f>
        <v>#NAME?</v>
      </c>
      <c r="G241" s="35" t="e">
        <f t="shared" ca="1" si="15"/>
        <v>#NAME?</v>
      </c>
      <c r="H241" s="42" t="e">
        <f ca="1">_xll.RiskBinomial(1,G241)</f>
        <v>#NAME?</v>
      </c>
      <c r="I241" s="34">
        <v>0.3</v>
      </c>
      <c r="J241" s="44" t="e">
        <f ca="1">_xll.RiskBeta(9,21)</f>
        <v>#NAME?</v>
      </c>
      <c r="K241" s="34" t="e">
        <f ca="1">_xll.RiskDepC("Background", Rank_order_corr) + _xll.RiskBeta(4,9)</f>
        <v>#NAME?</v>
      </c>
      <c r="L241" s="45" t="e">
        <f t="shared" ca="1" si="16"/>
        <v>#NAME?</v>
      </c>
      <c r="M241" s="36" t="e">
        <f t="shared" ca="1" si="17"/>
        <v>#NAME?</v>
      </c>
      <c r="N241" s="46" t="e">
        <f t="shared" ca="1" si="18"/>
        <v>#NAME?</v>
      </c>
    </row>
    <row r="242" spans="2:14" x14ac:dyDescent="0.25">
      <c r="B242" s="41">
        <v>224</v>
      </c>
      <c r="C242" s="33">
        <v>4436.1899999999996</v>
      </c>
      <c r="D242" s="42">
        <v>3</v>
      </c>
      <c r="E242" s="34">
        <f t="shared" si="19"/>
        <v>1.4999999999999999E-2</v>
      </c>
      <c r="F242" s="43" t="e">
        <f ca="1">_xll.RiskExpon(1, _xll.RiskTruncate(, 20))</f>
        <v>#NAME?</v>
      </c>
      <c r="G242" s="35" t="e">
        <f t="shared" ca="1" si="15"/>
        <v>#NAME?</v>
      </c>
      <c r="H242" s="42" t="e">
        <f ca="1">_xll.RiskBinomial(1,G242)</f>
        <v>#NAME?</v>
      </c>
      <c r="I242" s="34">
        <v>0.3</v>
      </c>
      <c r="J242" s="44" t="e">
        <f ca="1">_xll.RiskBeta(9,21)</f>
        <v>#NAME?</v>
      </c>
      <c r="K242" s="34" t="e">
        <f ca="1">_xll.RiskDepC("Background", Rank_order_corr) + _xll.RiskBeta(4,9)</f>
        <v>#NAME?</v>
      </c>
      <c r="L242" s="45" t="e">
        <f t="shared" ca="1" si="16"/>
        <v>#NAME?</v>
      </c>
      <c r="M242" s="36" t="e">
        <f t="shared" ca="1" si="17"/>
        <v>#NAME?</v>
      </c>
      <c r="N242" s="46" t="e">
        <f t="shared" ca="1" si="18"/>
        <v>#NAME?</v>
      </c>
    </row>
    <row r="243" spans="2:14" x14ac:dyDescent="0.25">
      <c r="B243" s="41">
        <v>225</v>
      </c>
      <c r="C243" s="33">
        <v>13746.48</v>
      </c>
      <c r="D243" s="42">
        <v>4</v>
      </c>
      <c r="E243" s="34">
        <f t="shared" si="19"/>
        <v>0.02</v>
      </c>
      <c r="F243" s="43" t="e">
        <f ca="1">_xll.RiskExpon(1, _xll.RiskTruncate(, 20))</f>
        <v>#NAME?</v>
      </c>
      <c r="G243" s="35" t="e">
        <f t="shared" ca="1" si="15"/>
        <v>#NAME?</v>
      </c>
      <c r="H243" s="42" t="e">
        <f ca="1">_xll.RiskBinomial(1,G243)</f>
        <v>#NAME?</v>
      </c>
      <c r="I243" s="34">
        <v>0.3</v>
      </c>
      <c r="J243" s="44" t="e">
        <f ca="1">_xll.RiskBeta(9,21)</f>
        <v>#NAME?</v>
      </c>
      <c r="K243" s="34" t="e">
        <f ca="1">_xll.RiskDepC("Background", Rank_order_corr) + _xll.RiskBeta(4,9)</f>
        <v>#NAME?</v>
      </c>
      <c r="L243" s="45" t="e">
        <f t="shared" ca="1" si="16"/>
        <v>#NAME?</v>
      </c>
      <c r="M243" s="36" t="e">
        <f t="shared" ca="1" si="17"/>
        <v>#NAME?</v>
      </c>
      <c r="N243" s="46" t="e">
        <f t="shared" ca="1" si="18"/>
        <v>#NAME?</v>
      </c>
    </row>
    <row r="244" spans="2:14" x14ac:dyDescent="0.25">
      <c r="B244" s="41">
        <v>226</v>
      </c>
      <c r="C244" s="33">
        <v>9683.44</v>
      </c>
      <c r="D244" s="42">
        <v>1</v>
      </c>
      <c r="E244" s="34">
        <f t="shared" si="19"/>
        <v>5.0000000000000001E-3</v>
      </c>
      <c r="F244" s="43" t="e">
        <f ca="1">_xll.RiskExpon(1, _xll.RiskTruncate(, 20))</f>
        <v>#NAME?</v>
      </c>
      <c r="G244" s="35" t="e">
        <f t="shared" ca="1" si="15"/>
        <v>#NAME?</v>
      </c>
      <c r="H244" s="42" t="e">
        <f ca="1">_xll.RiskBinomial(1,G244)</f>
        <v>#NAME?</v>
      </c>
      <c r="I244" s="34">
        <v>0.3</v>
      </c>
      <c r="J244" s="44" t="e">
        <f ca="1">_xll.RiskBeta(9,21)</f>
        <v>#NAME?</v>
      </c>
      <c r="K244" s="34" t="e">
        <f ca="1">_xll.RiskDepC("Background", Rank_order_corr) + _xll.RiskBeta(4,9)</f>
        <v>#NAME?</v>
      </c>
      <c r="L244" s="45" t="e">
        <f t="shared" ca="1" si="16"/>
        <v>#NAME?</v>
      </c>
      <c r="M244" s="36" t="e">
        <f t="shared" ca="1" si="17"/>
        <v>#NAME?</v>
      </c>
      <c r="N244" s="46" t="e">
        <f t="shared" ca="1" si="18"/>
        <v>#NAME?</v>
      </c>
    </row>
    <row r="245" spans="2:14" x14ac:dyDescent="0.25">
      <c r="B245" s="41">
        <v>227</v>
      </c>
      <c r="C245" s="33">
        <v>9087.69</v>
      </c>
      <c r="D245" s="42">
        <v>7</v>
      </c>
      <c r="E245" s="34">
        <f t="shared" si="19"/>
        <v>0.05</v>
      </c>
      <c r="F245" s="43" t="e">
        <f ca="1">_xll.RiskExpon(1, _xll.RiskTruncate(, 20))</f>
        <v>#NAME?</v>
      </c>
      <c r="G245" s="35" t="e">
        <f t="shared" ca="1" si="15"/>
        <v>#NAME?</v>
      </c>
      <c r="H245" s="42" t="e">
        <f ca="1">_xll.RiskBinomial(1,G245)</f>
        <v>#NAME?</v>
      </c>
      <c r="I245" s="34">
        <v>0.3</v>
      </c>
      <c r="J245" s="44" t="e">
        <f ca="1">_xll.RiskBeta(9,21)</f>
        <v>#NAME?</v>
      </c>
      <c r="K245" s="34" t="e">
        <f ca="1">_xll.RiskDepC("Background", Rank_order_corr) + _xll.RiskBeta(4,9)</f>
        <v>#NAME?</v>
      </c>
      <c r="L245" s="45" t="e">
        <f t="shared" ca="1" si="16"/>
        <v>#NAME?</v>
      </c>
      <c r="M245" s="36" t="e">
        <f t="shared" ca="1" si="17"/>
        <v>#NAME?</v>
      </c>
      <c r="N245" s="46" t="e">
        <f t="shared" ca="1" si="18"/>
        <v>#NAME?</v>
      </c>
    </row>
    <row r="246" spans="2:14" x14ac:dyDescent="0.25">
      <c r="B246" s="41">
        <v>228</v>
      </c>
      <c r="C246" s="33">
        <v>2060.16</v>
      </c>
      <c r="D246" s="42">
        <v>7</v>
      </c>
      <c r="E246" s="34">
        <f t="shared" si="19"/>
        <v>0.05</v>
      </c>
      <c r="F246" s="43" t="e">
        <f ca="1">_xll.RiskExpon(1, _xll.RiskTruncate(, 20))</f>
        <v>#NAME?</v>
      </c>
      <c r="G246" s="35" t="e">
        <f t="shared" ca="1" si="15"/>
        <v>#NAME?</v>
      </c>
      <c r="H246" s="42" t="e">
        <f ca="1">_xll.RiskBinomial(1,G246)</f>
        <v>#NAME?</v>
      </c>
      <c r="I246" s="34">
        <v>0.3</v>
      </c>
      <c r="J246" s="44" t="e">
        <f ca="1">_xll.RiskBeta(9,21)</f>
        <v>#NAME?</v>
      </c>
      <c r="K246" s="34" t="e">
        <f ca="1">_xll.RiskDepC("Background", Rank_order_corr) + _xll.RiskBeta(4,9)</f>
        <v>#NAME?</v>
      </c>
      <c r="L246" s="45" t="e">
        <f t="shared" ca="1" si="16"/>
        <v>#NAME?</v>
      </c>
      <c r="M246" s="36" t="e">
        <f t="shared" ca="1" si="17"/>
        <v>#NAME?</v>
      </c>
      <c r="N246" s="46" t="e">
        <f t="shared" ca="1" si="18"/>
        <v>#NAME?</v>
      </c>
    </row>
    <row r="247" spans="2:14" x14ac:dyDescent="0.25">
      <c r="B247" s="41">
        <v>229</v>
      </c>
      <c r="C247" s="33">
        <v>13769</v>
      </c>
      <c r="D247" s="42">
        <v>1</v>
      </c>
      <c r="E247" s="34">
        <f t="shared" si="19"/>
        <v>5.0000000000000001E-3</v>
      </c>
      <c r="F247" s="43" t="e">
        <f ca="1">_xll.RiskExpon(1, _xll.RiskTruncate(, 20))</f>
        <v>#NAME?</v>
      </c>
      <c r="G247" s="35" t="e">
        <f t="shared" ca="1" si="15"/>
        <v>#NAME?</v>
      </c>
      <c r="H247" s="42" t="e">
        <f ca="1">_xll.RiskBinomial(1,G247)</f>
        <v>#NAME?</v>
      </c>
      <c r="I247" s="34">
        <v>0.3</v>
      </c>
      <c r="J247" s="44" t="e">
        <f ca="1">_xll.RiskBeta(9,21)</f>
        <v>#NAME?</v>
      </c>
      <c r="K247" s="34" t="e">
        <f ca="1">_xll.RiskDepC("Background", Rank_order_corr) + _xll.RiskBeta(4,9)</f>
        <v>#NAME?</v>
      </c>
      <c r="L247" s="45" t="e">
        <f t="shared" ca="1" si="16"/>
        <v>#NAME?</v>
      </c>
      <c r="M247" s="36" t="e">
        <f t="shared" ca="1" si="17"/>
        <v>#NAME?</v>
      </c>
      <c r="N247" s="46" t="e">
        <f t="shared" ca="1" si="18"/>
        <v>#NAME?</v>
      </c>
    </row>
    <row r="248" spans="2:14" x14ac:dyDescent="0.25">
      <c r="B248" s="41">
        <v>230</v>
      </c>
      <c r="C248" s="33">
        <v>7961.98</v>
      </c>
      <c r="D248" s="42">
        <v>7</v>
      </c>
      <c r="E248" s="34">
        <f t="shared" si="19"/>
        <v>0.05</v>
      </c>
      <c r="F248" s="43" t="e">
        <f ca="1">_xll.RiskExpon(1, _xll.RiskTruncate(, 20))</f>
        <v>#NAME?</v>
      </c>
      <c r="G248" s="35" t="e">
        <f t="shared" ca="1" si="15"/>
        <v>#NAME?</v>
      </c>
      <c r="H248" s="42" t="e">
        <f ca="1">_xll.RiskBinomial(1,G248)</f>
        <v>#NAME?</v>
      </c>
      <c r="I248" s="34">
        <v>0.3</v>
      </c>
      <c r="J248" s="44" t="e">
        <f ca="1">_xll.RiskBeta(9,21)</f>
        <v>#NAME?</v>
      </c>
      <c r="K248" s="34" t="e">
        <f ca="1">_xll.RiskDepC("Background", Rank_order_corr) + _xll.RiskBeta(4,9)</f>
        <v>#NAME?</v>
      </c>
      <c r="L248" s="45" t="e">
        <f t="shared" ca="1" si="16"/>
        <v>#NAME?</v>
      </c>
      <c r="M248" s="36" t="e">
        <f t="shared" ca="1" si="17"/>
        <v>#NAME?</v>
      </c>
      <c r="N248" s="46" t="e">
        <f t="shared" ca="1" si="18"/>
        <v>#NAME?</v>
      </c>
    </row>
    <row r="249" spans="2:14" x14ac:dyDescent="0.25">
      <c r="B249" s="41">
        <v>231</v>
      </c>
      <c r="C249" s="33">
        <v>5551.56</v>
      </c>
      <c r="D249" s="42">
        <v>5</v>
      </c>
      <c r="E249" s="34">
        <f t="shared" si="19"/>
        <v>2.5000000000000001E-2</v>
      </c>
      <c r="F249" s="43" t="e">
        <f ca="1">_xll.RiskExpon(1, _xll.RiskTruncate(, 20))</f>
        <v>#NAME?</v>
      </c>
      <c r="G249" s="35" t="e">
        <f t="shared" ca="1" si="15"/>
        <v>#NAME?</v>
      </c>
      <c r="H249" s="42" t="e">
        <f ca="1">_xll.RiskBinomial(1,G249)</f>
        <v>#NAME?</v>
      </c>
      <c r="I249" s="34">
        <v>0.3</v>
      </c>
      <c r="J249" s="44" t="e">
        <f ca="1">_xll.RiskBeta(9,21)</f>
        <v>#NAME?</v>
      </c>
      <c r="K249" s="34" t="e">
        <f ca="1">_xll.RiskDepC("Background", Rank_order_corr) + _xll.RiskBeta(4,9)</f>
        <v>#NAME?</v>
      </c>
      <c r="L249" s="45" t="e">
        <f t="shared" ca="1" si="16"/>
        <v>#NAME?</v>
      </c>
      <c r="M249" s="36" t="e">
        <f t="shared" ca="1" si="17"/>
        <v>#NAME?</v>
      </c>
      <c r="N249" s="46" t="e">
        <f t="shared" ca="1" si="18"/>
        <v>#NAME?</v>
      </c>
    </row>
    <row r="250" spans="2:14" x14ac:dyDescent="0.25">
      <c r="B250" s="41">
        <v>232</v>
      </c>
      <c r="C250" s="33">
        <v>6888.57</v>
      </c>
      <c r="D250" s="42">
        <v>3</v>
      </c>
      <c r="E250" s="34">
        <f t="shared" si="19"/>
        <v>1.4999999999999999E-2</v>
      </c>
      <c r="F250" s="43" t="e">
        <f ca="1">_xll.RiskExpon(1, _xll.RiskTruncate(, 20))</f>
        <v>#NAME?</v>
      </c>
      <c r="G250" s="35" t="e">
        <f t="shared" ca="1" si="15"/>
        <v>#NAME?</v>
      </c>
      <c r="H250" s="42" t="e">
        <f ca="1">_xll.RiskBinomial(1,G250)</f>
        <v>#NAME?</v>
      </c>
      <c r="I250" s="34">
        <v>0.3</v>
      </c>
      <c r="J250" s="44" t="e">
        <f ca="1">_xll.RiskBeta(9,21)</f>
        <v>#NAME?</v>
      </c>
      <c r="K250" s="34" t="e">
        <f ca="1">_xll.RiskDepC("Background", Rank_order_corr) + _xll.RiskBeta(4,9)</f>
        <v>#NAME?</v>
      </c>
      <c r="L250" s="45" t="e">
        <f t="shared" ca="1" si="16"/>
        <v>#NAME?</v>
      </c>
      <c r="M250" s="36" t="e">
        <f t="shared" ca="1" si="17"/>
        <v>#NAME?</v>
      </c>
      <c r="N250" s="46" t="e">
        <f t="shared" ca="1" si="18"/>
        <v>#NAME?</v>
      </c>
    </row>
    <row r="251" spans="2:14" x14ac:dyDescent="0.25">
      <c r="B251" s="41">
        <v>233</v>
      </c>
      <c r="C251" s="33">
        <v>11715</v>
      </c>
      <c r="D251" s="42">
        <v>4</v>
      </c>
      <c r="E251" s="34">
        <f t="shared" si="19"/>
        <v>0.02</v>
      </c>
      <c r="F251" s="43" t="e">
        <f ca="1">_xll.RiskExpon(1, _xll.RiskTruncate(, 20))</f>
        <v>#NAME?</v>
      </c>
      <c r="G251" s="35" t="e">
        <f t="shared" ca="1" si="15"/>
        <v>#NAME?</v>
      </c>
      <c r="H251" s="42" t="e">
        <f ca="1">_xll.RiskBinomial(1,G251)</f>
        <v>#NAME?</v>
      </c>
      <c r="I251" s="34">
        <v>0.3</v>
      </c>
      <c r="J251" s="44" t="e">
        <f ca="1">_xll.RiskBeta(9,21)</f>
        <v>#NAME?</v>
      </c>
      <c r="K251" s="34" t="e">
        <f ca="1">_xll.RiskDepC("Background", Rank_order_corr) + _xll.RiskBeta(4,9)</f>
        <v>#NAME?</v>
      </c>
      <c r="L251" s="45" t="e">
        <f t="shared" ca="1" si="16"/>
        <v>#NAME?</v>
      </c>
      <c r="M251" s="36" t="e">
        <f t="shared" ca="1" si="17"/>
        <v>#NAME?</v>
      </c>
      <c r="N251" s="46" t="e">
        <f t="shared" ca="1" si="18"/>
        <v>#NAME?</v>
      </c>
    </row>
    <row r="252" spans="2:14" x14ac:dyDescent="0.25">
      <c r="B252" s="41">
        <v>234</v>
      </c>
      <c r="C252" s="33">
        <v>10594.3</v>
      </c>
      <c r="D252" s="42">
        <v>5</v>
      </c>
      <c r="E252" s="34">
        <f t="shared" si="19"/>
        <v>2.5000000000000001E-2</v>
      </c>
      <c r="F252" s="43" t="e">
        <f ca="1">_xll.RiskExpon(1, _xll.RiskTruncate(, 20))</f>
        <v>#NAME?</v>
      </c>
      <c r="G252" s="35" t="e">
        <f t="shared" ca="1" si="15"/>
        <v>#NAME?</v>
      </c>
      <c r="H252" s="42" t="e">
        <f ca="1">_xll.RiskBinomial(1,G252)</f>
        <v>#NAME?</v>
      </c>
      <c r="I252" s="34">
        <v>0.3</v>
      </c>
      <c r="J252" s="44" t="e">
        <f ca="1">_xll.RiskBeta(9,21)</f>
        <v>#NAME?</v>
      </c>
      <c r="K252" s="34" t="e">
        <f ca="1">_xll.RiskDepC("Background", Rank_order_corr) + _xll.RiskBeta(4,9)</f>
        <v>#NAME?</v>
      </c>
      <c r="L252" s="45" t="e">
        <f t="shared" ca="1" si="16"/>
        <v>#NAME?</v>
      </c>
      <c r="M252" s="36" t="e">
        <f t="shared" ca="1" si="17"/>
        <v>#NAME?</v>
      </c>
      <c r="N252" s="46" t="e">
        <f t="shared" ca="1" si="18"/>
        <v>#NAME?</v>
      </c>
    </row>
    <row r="253" spans="2:14" x14ac:dyDescent="0.25">
      <c r="B253" s="41">
        <v>235</v>
      </c>
      <c r="C253" s="33">
        <v>10099.1</v>
      </c>
      <c r="D253" s="42">
        <v>6</v>
      </c>
      <c r="E253" s="34">
        <f t="shared" si="19"/>
        <v>0.03</v>
      </c>
      <c r="F253" s="43" t="e">
        <f ca="1">_xll.RiskExpon(1, _xll.RiskTruncate(, 20))</f>
        <v>#NAME?</v>
      </c>
      <c r="G253" s="35" t="e">
        <f t="shared" ca="1" si="15"/>
        <v>#NAME?</v>
      </c>
      <c r="H253" s="42" t="e">
        <f ca="1">_xll.RiskBinomial(1,G253)</f>
        <v>#NAME?</v>
      </c>
      <c r="I253" s="34">
        <v>0.3</v>
      </c>
      <c r="J253" s="44" t="e">
        <f ca="1">_xll.RiskBeta(9,21)</f>
        <v>#NAME?</v>
      </c>
      <c r="K253" s="34" t="e">
        <f ca="1">_xll.RiskDepC("Background", Rank_order_corr) + _xll.RiskBeta(4,9)</f>
        <v>#NAME?</v>
      </c>
      <c r="L253" s="45" t="e">
        <f t="shared" ca="1" si="16"/>
        <v>#NAME?</v>
      </c>
      <c r="M253" s="36" t="e">
        <f t="shared" ca="1" si="17"/>
        <v>#NAME?</v>
      </c>
      <c r="N253" s="46" t="e">
        <f t="shared" ca="1" si="18"/>
        <v>#NAME?</v>
      </c>
    </row>
    <row r="254" spans="2:14" x14ac:dyDescent="0.25">
      <c r="B254" s="41">
        <v>236</v>
      </c>
      <c r="C254" s="33">
        <v>3907.55</v>
      </c>
      <c r="D254" s="42">
        <v>3</v>
      </c>
      <c r="E254" s="34">
        <f t="shared" si="19"/>
        <v>1.4999999999999999E-2</v>
      </c>
      <c r="F254" s="43" t="e">
        <f ca="1">_xll.RiskExpon(1, _xll.RiskTruncate(, 20))</f>
        <v>#NAME?</v>
      </c>
      <c r="G254" s="35" t="e">
        <f t="shared" ca="1" si="15"/>
        <v>#NAME?</v>
      </c>
      <c r="H254" s="42" t="e">
        <f ca="1">_xll.RiskBinomial(1,G254)</f>
        <v>#NAME?</v>
      </c>
      <c r="I254" s="34">
        <v>0.3</v>
      </c>
      <c r="J254" s="44" t="e">
        <f ca="1">_xll.RiskBeta(9,21)</f>
        <v>#NAME?</v>
      </c>
      <c r="K254" s="34" t="e">
        <f ca="1">_xll.RiskDepC("Background", Rank_order_corr) + _xll.RiskBeta(4,9)</f>
        <v>#NAME?</v>
      </c>
      <c r="L254" s="45" t="e">
        <f t="shared" ca="1" si="16"/>
        <v>#NAME?</v>
      </c>
      <c r="M254" s="36" t="e">
        <f t="shared" ca="1" si="17"/>
        <v>#NAME?</v>
      </c>
      <c r="N254" s="46" t="e">
        <f t="shared" ca="1" si="18"/>
        <v>#NAME?</v>
      </c>
    </row>
    <row r="255" spans="2:14" x14ac:dyDescent="0.25">
      <c r="B255" s="41">
        <v>237</v>
      </c>
      <c r="C255" s="33">
        <v>5338.2</v>
      </c>
      <c r="D255" s="42">
        <v>2</v>
      </c>
      <c r="E255" s="34">
        <f t="shared" si="19"/>
        <v>0.01</v>
      </c>
      <c r="F255" s="43" t="e">
        <f ca="1">_xll.RiskExpon(1, _xll.RiskTruncate(, 20))</f>
        <v>#NAME?</v>
      </c>
      <c r="G255" s="35" t="e">
        <f t="shared" ca="1" si="15"/>
        <v>#NAME?</v>
      </c>
      <c r="H255" s="42" t="e">
        <f ca="1">_xll.RiskBinomial(1,G255)</f>
        <v>#NAME?</v>
      </c>
      <c r="I255" s="34">
        <v>0.3</v>
      </c>
      <c r="J255" s="44" t="e">
        <f ca="1">_xll.RiskBeta(9,21)</f>
        <v>#NAME?</v>
      </c>
      <c r="K255" s="34" t="e">
        <f ca="1">_xll.RiskDepC("Background", Rank_order_corr) + _xll.RiskBeta(4,9)</f>
        <v>#NAME?</v>
      </c>
      <c r="L255" s="45" t="e">
        <f t="shared" ca="1" si="16"/>
        <v>#NAME?</v>
      </c>
      <c r="M255" s="36" t="e">
        <f t="shared" ca="1" si="17"/>
        <v>#NAME?</v>
      </c>
      <c r="N255" s="46" t="e">
        <f t="shared" ca="1" si="18"/>
        <v>#NAME?</v>
      </c>
    </row>
    <row r="256" spans="2:14" x14ac:dyDescent="0.25">
      <c r="B256" s="41">
        <v>238</v>
      </c>
      <c r="C256" s="33">
        <v>7059.79</v>
      </c>
      <c r="D256" s="42">
        <v>3</v>
      </c>
      <c r="E256" s="34">
        <f t="shared" si="19"/>
        <v>1.4999999999999999E-2</v>
      </c>
      <c r="F256" s="43" t="e">
        <f ca="1">_xll.RiskExpon(1, _xll.RiskTruncate(, 20))</f>
        <v>#NAME?</v>
      </c>
      <c r="G256" s="35" t="e">
        <f t="shared" ca="1" si="15"/>
        <v>#NAME?</v>
      </c>
      <c r="H256" s="42" t="e">
        <f ca="1">_xll.RiskBinomial(1,G256)</f>
        <v>#NAME?</v>
      </c>
      <c r="I256" s="34">
        <v>0.3</v>
      </c>
      <c r="J256" s="44" t="e">
        <f ca="1">_xll.RiskBeta(9,21)</f>
        <v>#NAME?</v>
      </c>
      <c r="K256" s="34" t="e">
        <f ca="1">_xll.RiskDepC("Background", Rank_order_corr) + _xll.RiskBeta(4,9)</f>
        <v>#NAME?</v>
      </c>
      <c r="L256" s="45" t="e">
        <f t="shared" ca="1" si="16"/>
        <v>#NAME?</v>
      </c>
      <c r="M256" s="36" t="e">
        <f t="shared" ca="1" si="17"/>
        <v>#NAME?</v>
      </c>
      <c r="N256" s="46" t="e">
        <f t="shared" ca="1" si="18"/>
        <v>#NAME?</v>
      </c>
    </row>
    <row r="257" spans="2:14" x14ac:dyDescent="0.25">
      <c r="B257" s="41">
        <v>239</v>
      </c>
      <c r="C257" s="33">
        <v>9596.1200000000008</v>
      </c>
      <c r="D257" s="42">
        <v>1</v>
      </c>
      <c r="E257" s="34">
        <f t="shared" si="19"/>
        <v>5.0000000000000001E-3</v>
      </c>
      <c r="F257" s="43" t="e">
        <f ca="1">_xll.RiskExpon(1, _xll.RiskTruncate(, 20))</f>
        <v>#NAME?</v>
      </c>
      <c r="G257" s="35" t="e">
        <f t="shared" ca="1" si="15"/>
        <v>#NAME?</v>
      </c>
      <c r="H257" s="42" t="e">
        <f ca="1">_xll.RiskBinomial(1,G257)</f>
        <v>#NAME?</v>
      </c>
      <c r="I257" s="34">
        <v>0.3</v>
      </c>
      <c r="J257" s="44" t="e">
        <f ca="1">_xll.RiskBeta(9,21)</f>
        <v>#NAME?</v>
      </c>
      <c r="K257" s="34" t="e">
        <f ca="1">_xll.RiskDepC("Background", Rank_order_corr) + _xll.RiskBeta(4,9)</f>
        <v>#NAME?</v>
      </c>
      <c r="L257" s="45" t="e">
        <f t="shared" ca="1" si="16"/>
        <v>#NAME?</v>
      </c>
      <c r="M257" s="36" t="e">
        <f t="shared" ca="1" si="17"/>
        <v>#NAME?</v>
      </c>
      <c r="N257" s="46" t="e">
        <f t="shared" ca="1" si="18"/>
        <v>#NAME?</v>
      </c>
    </row>
    <row r="258" spans="2:14" x14ac:dyDescent="0.25">
      <c r="B258" s="41">
        <v>240</v>
      </c>
      <c r="C258" s="33">
        <v>14615.22</v>
      </c>
      <c r="D258" s="42">
        <v>4</v>
      </c>
      <c r="E258" s="34">
        <f t="shared" si="19"/>
        <v>0.02</v>
      </c>
      <c r="F258" s="43" t="e">
        <f ca="1">_xll.RiskExpon(1, _xll.RiskTruncate(, 20))</f>
        <v>#NAME?</v>
      </c>
      <c r="G258" s="35" t="e">
        <f t="shared" ca="1" si="15"/>
        <v>#NAME?</v>
      </c>
      <c r="H258" s="42" t="e">
        <f ca="1">_xll.RiskBinomial(1,G258)</f>
        <v>#NAME?</v>
      </c>
      <c r="I258" s="34">
        <v>0.3</v>
      </c>
      <c r="J258" s="44" t="e">
        <f ca="1">_xll.RiskBeta(9,21)</f>
        <v>#NAME?</v>
      </c>
      <c r="K258" s="34" t="e">
        <f ca="1">_xll.RiskDepC("Background", Rank_order_corr) + _xll.RiskBeta(4,9)</f>
        <v>#NAME?</v>
      </c>
      <c r="L258" s="45" t="e">
        <f t="shared" ca="1" si="16"/>
        <v>#NAME?</v>
      </c>
      <c r="M258" s="36" t="e">
        <f t="shared" ca="1" si="17"/>
        <v>#NAME?</v>
      </c>
      <c r="N258" s="46" t="e">
        <f t="shared" ca="1" si="18"/>
        <v>#NAME?</v>
      </c>
    </row>
    <row r="259" spans="2:14" x14ac:dyDescent="0.25">
      <c r="B259" s="41">
        <v>241</v>
      </c>
      <c r="C259" s="33">
        <v>11651.64</v>
      </c>
      <c r="D259" s="42">
        <v>2</v>
      </c>
      <c r="E259" s="34">
        <f t="shared" si="19"/>
        <v>0.01</v>
      </c>
      <c r="F259" s="43" t="e">
        <f ca="1">_xll.RiskExpon(1, _xll.RiskTruncate(, 20))</f>
        <v>#NAME?</v>
      </c>
      <c r="G259" s="35" t="e">
        <f t="shared" ca="1" si="15"/>
        <v>#NAME?</v>
      </c>
      <c r="H259" s="42" t="e">
        <f ca="1">_xll.RiskBinomial(1,G259)</f>
        <v>#NAME?</v>
      </c>
      <c r="I259" s="34">
        <v>0.3</v>
      </c>
      <c r="J259" s="44" t="e">
        <f ca="1">_xll.RiskBeta(9,21)</f>
        <v>#NAME?</v>
      </c>
      <c r="K259" s="34" t="e">
        <f ca="1">_xll.RiskDepC("Background", Rank_order_corr) + _xll.RiskBeta(4,9)</f>
        <v>#NAME?</v>
      </c>
      <c r="L259" s="45" t="e">
        <f t="shared" ca="1" si="16"/>
        <v>#NAME?</v>
      </c>
      <c r="M259" s="36" t="e">
        <f t="shared" ca="1" si="17"/>
        <v>#NAME?</v>
      </c>
      <c r="N259" s="46" t="e">
        <f t="shared" ca="1" si="18"/>
        <v>#NAME?</v>
      </c>
    </row>
    <row r="260" spans="2:14" x14ac:dyDescent="0.25">
      <c r="B260" s="41">
        <v>242</v>
      </c>
      <c r="C260" s="33">
        <v>12478.95</v>
      </c>
      <c r="D260" s="42">
        <v>3</v>
      </c>
      <c r="E260" s="34">
        <f t="shared" si="19"/>
        <v>1.4999999999999999E-2</v>
      </c>
      <c r="F260" s="43" t="e">
        <f ca="1">_xll.RiskExpon(1, _xll.RiskTruncate(, 20))</f>
        <v>#NAME?</v>
      </c>
      <c r="G260" s="35" t="e">
        <f t="shared" ca="1" si="15"/>
        <v>#NAME?</v>
      </c>
      <c r="H260" s="42" t="e">
        <f ca="1">_xll.RiskBinomial(1,G260)</f>
        <v>#NAME?</v>
      </c>
      <c r="I260" s="34">
        <v>0.3</v>
      </c>
      <c r="J260" s="44" t="e">
        <f ca="1">_xll.RiskBeta(9,21)</f>
        <v>#NAME?</v>
      </c>
      <c r="K260" s="34" t="e">
        <f ca="1">_xll.RiskDepC("Background", Rank_order_corr) + _xll.RiskBeta(4,9)</f>
        <v>#NAME?</v>
      </c>
      <c r="L260" s="45" t="e">
        <f t="shared" ca="1" si="16"/>
        <v>#NAME?</v>
      </c>
      <c r="M260" s="36" t="e">
        <f t="shared" ca="1" si="17"/>
        <v>#NAME?</v>
      </c>
      <c r="N260" s="46" t="e">
        <f t="shared" ca="1" si="18"/>
        <v>#NAME?</v>
      </c>
    </row>
    <row r="261" spans="2:14" x14ac:dyDescent="0.25">
      <c r="B261" s="41">
        <v>243</v>
      </c>
      <c r="C261" s="33">
        <v>8421.9599999999991</v>
      </c>
      <c r="D261" s="42">
        <v>1</v>
      </c>
      <c r="E261" s="34">
        <f t="shared" si="19"/>
        <v>5.0000000000000001E-3</v>
      </c>
      <c r="F261" s="43" t="e">
        <f ca="1">_xll.RiskExpon(1, _xll.RiskTruncate(, 20))</f>
        <v>#NAME?</v>
      </c>
      <c r="G261" s="35" t="e">
        <f t="shared" ca="1" si="15"/>
        <v>#NAME?</v>
      </c>
      <c r="H261" s="42" t="e">
        <f ca="1">_xll.RiskBinomial(1,G261)</f>
        <v>#NAME?</v>
      </c>
      <c r="I261" s="34">
        <v>0.3</v>
      </c>
      <c r="J261" s="44" t="e">
        <f ca="1">_xll.RiskBeta(9,21)</f>
        <v>#NAME?</v>
      </c>
      <c r="K261" s="34" t="e">
        <f ca="1">_xll.RiskDepC("Background", Rank_order_corr) + _xll.RiskBeta(4,9)</f>
        <v>#NAME?</v>
      </c>
      <c r="L261" s="45" t="e">
        <f t="shared" ca="1" si="16"/>
        <v>#NAME?</v>
      </c>
      <c r="M261" s="36" t="e">
        <f t="shared" ca="1" si="17"/>
        <v>#NAME?</v>
      </c>
      <c r="N261" s="46" t="e">
        <f t="shared" ca="1" si="18"/>
        <v>#NAME?</v>
      </c>
    </row>
    <row r="262" spans="2:14" x14ac:dyDescent="0.25">
      <c r="B262" s="41">
        <v>244</v>
      </c>
      <c r="C262" s="33">
        <v>4270.17</v>
      </c>
      <c r="D262" s="42">
        <v>5</v>
      </c>
      <c r="E262" s="34">
        <f t="shared" si="19"/>
        <v>2.5000000000000001E-2</v>
      </c>
      <c r="F262" s="43" t="e">
        <f ca="1">_xll.RiskExpon(1, _xll.RiskTruncate(, 20))</f>
        <v>#NAME?</v>
      </c>
      <c r="G262" s="35" t="e">
        <f t="shared" ca="1" si="15"/>
        <v>#NAME?</v>
      </c>
      <c r="H262" s="42" t="e">
        <f ca="1">_xll.RiskBinomial(1,G262)</f>
        <v>#NAME?</v>
      </c>
      <c r="I262" s="34">
        <v>0.3</v>
      </c>
      <c r="J262" s="44" t="e">
        <f ca="1">_xll.RiskBeta(9,21)</f>
        <v>#NAME?</v>
      </c>
      <c r="K262" s="34" t="e">
        <f ca="1">_xll.RiskDepC("Background", Rank_order_corr) + _xll.RiskBeta(4,9)</f>
        <v>#NAME?</v>
      </c>
      <c r="L262" s="45" t="e">
        <f t="shared" ca="1" si="16"/>
        <v>#NAME?</v>
      </c>
      <c r="M262" s="36" t="e">
        <f t="shared" ca="1" si="17"/>
        <v>#NAME?</v>
      </c>
      <c r="N262" s="46" t="e">
        <f t="shared" ca="1" si="18"/>
        <v>#NAME?</v>
      </c>
    </row>
    <row r="263" spans="2:14" x14ac:dyDescent="0.25">
      <c r="B263" s="41">
        <v>245</v>
      </c>
      <c r="C263" s="33">
        <v>14238.83</v>
      </c>
      <c r="D263" s="42">
        <v>7</v>
      </c>
      <c r="E263" s="34">
        <f t="shared" si="19"/>
        <v>0.05</v>
      </c>
      <c r="F263" s="43" t="e">
        <f ca="1">_xll.RiskExpon(1, _xll.RiskTruncate(, 20))</f>
        <v>#NAME?</v>
      </c>
      <c r="G263" s="35" t="e">
        <f t="shared" ca="1" si="15"/>
        <v>#NAME?</v>
      </c>
      <c r="H263" s="42" t="e">
        <f ca="1">_xll.RiskBinomial(1,G263)</f>
        <v>#NAME?</v>
      </c>
      <c r="I263" s="34">
        <v>0.3</v>
      </c>
      <c r="J263" s="44" t="e">
        <f ca="1">_xll.RiskBeta(9,21)</f>
        <v>#NAME?</v>
      </c>
      <c r="K263" s="34" t="e">
        <f ca="1">_xll.RiskDepC("Background", Rank_order_corr) + _xll.RiskBeta(4,9)</f>
        <v>#NAME?</v>
      </c>
      <c r="L263" s="45" t="e">
        <f t="shared" ca="1" si="16"/>
        <v>#NAME?</v>
      </c>
      <c r="M263" s="36" t="e">
        <f t="shared" ca="1" si="17"/>
        <v>#NAME?</v>
      </c>
      <c r="N263" s="46" t="e">
        <f t="shared" ca="1" si="18"/>
        <v>#NAME?</v>
      </c>
    </row>
    <row r="264" spans="2:14" x14ac:dyDescent="0.25">
      <c r="B264" s="41">
        <v>246</v>
      </c>
      <c r="C264" s="33">
        <v>14459.9</v>
      </c>
      <c r="D264" s="42">
        <v>5</v>
      </c>
      <c r="E264" s="34">
        <f t="shared" si="19"/>
        <v>2.5000000000000001E-2</v>
      </c>
      <c r="F264" s="43" t="e">
        <f ca="1">_xll.RiskExpon(1, _xll.RiskTruncate(, 20))</f>
        <v>#NAME?</v>
      </c>
      <c r="G264" s="35" t="e">
        <f t="shared" ca="1" si="15"/>
        <v>#NAME?</v>
      </c>
      <c r="H264" s="42" t="e">
        <f ca="1">_xll.RiskBinomial(1,G264)</f>
        <v>#NAME?</v>
      </c>
      <c r="I264" s="34">
        <v>0.3</v>
      </c>
      <c r="J264" s="44" t="e">
        <f ca="1">_xll.RiskBeta(9,21)</f>
        <v>#NAME?</v>
      </c>
      <c r="K264" s="34" t="e">
        <f ca="1">_xll.RiskDepC("Background", Rank_order_corr) + _xll.RiskBeta(4,9)</f>
        <v>#NAME?</v>
      </c>
      <c r="L264" s="45" t="e">
        <f t="shared" ca="1" si="16"/>
        <v>#NAME?</v>
      </c>
      <c r="M264" s="36" t="e">
        <f t="shared" ca="1" si="17"/>
        <v>#NAME?</v>
      </c>
      <c r="N264" s="46" t="e">
        <f t="shared" ca="1" si="18"/>
        <v>#NAME?</v>
      </c>
    </row>
    <row r="265" spans="2:14" x14ac:dyDescent="0.25">
      <c r="B265" s="41">
        <v>247</v>
      </c>
      <c r="C265" s="33">
        <v>12803.67</v>
      </c>
      <c r="D265" s="42">
        <v>4</v>
      </c>
      <c r="E265" s="34">
        <f t="shared" si="19"/>
        <v>0.02</v>
      </c>
      <c r="F265" s="43" t="e">
        <f ca="1">_xll.RiskExpon(1, _xll.RiskTruncate(, 20))</f>
        <v>#NAME?</v>
      </c>
      <c r="G265" s="35" t="e">
        <f t="shared" ca="1" si="15"/>
        <v>#NAME?</v>
      </c>
      <c r="H265" s="42" t="e">
        <f ca="1">_xll.RiskBinomial(1,G265)</f>
        <v>#NAME?</v>
      </c>
      <c r="I265" s="34">
        <v>0.3</v>
      </c>
      <c r="J265" s="44" t="e">
        <f ca="1">_xll.RiskBeta(9,21)</f>
        <v>#NAME?</v>
      </c>
      <c r="K265" s="34" t="e">
        <f ca="1">_xll.RiskDepC("Background", Rank_order_corr) + _xll.RiskBeta(4,9)</f>
        <v>#NAME?</v>
      </c>
      <c r="L265" s="45" t="e">
        <f t="shared" ca="1" si="16"/>
        <v>#NAME?</v>
      </c>
      <c r="M265" s="36" t="e">
        <f t="shared" ca="1" si="17"/>
        <v>#NAME?</v>
      </c>
      <c r="N265" s="46" t="e">
        <f t="shared" ca="1" si="18"/>
        <v>#NAME?</v>
      </c>
    </row>
    <row r="266" spans="2:14" x14ac:dyDescent="0.25">
      <c r="B266" s="41">
        <v>248</v>
      </c>
      <c r="C266" s="33">
        <v>1582.26</v>
      </c>
      <c r="D266" s="42">
        <v>7</v>
      </c>
      <c r="E266" s="34">
        <f t="shared" si="19"/>
        <v>0.05</v>
      </c>
      <c r="F266" s="43" t="e">
        <f ca="1">_xll.RiskExpon(1, _xll.RiskTruncate(, 20))</f>
        <v>#NAME?</v>
      </c>
      <c r="G266" s="35" t="e">
        <f t="shared" ca="1" si="15"/>
        <v>#NAME?</v>
      </c>
      <c r="H266" s="42" t="e">
        <f ca="1">_xll.RiskBinomial(1,G266)</f>
        <v>#NAME?</v>
      </c>
      <c r="I266" s="34">
        <v>0.3</v>
      </c>
      <c r="J266" s="44" t="e">
        <f ca="1">_xll.RiskBeta(9,21)</f>
        <v>#NAME?</v>
      </c>
      <c r="K266" s="34" t="e">
        <f ca="1">_xll.RiskDepC("Background", Rank_order_corr) + _xll.RiskBeta(4,9)</f>
        <v>#NAME?</v>
      </c>
      <c r="L266" s="45" t="e">
        <f t="shared" ca="1" si="16"/>
        <v>#NAME?</v>
      </c>
      <c r="M266" s="36" t="e">
        <f t="shared" ca="1" si="17"/>
        <v>#NAME?</v>
      </c>
      <c r="N266" s="46" t="e">
        <f t="shared" ca="1" si="18"/>
        <v>#NAME?</v>
      </c>
    </row>
    <row r="267" spans="2:14" x14ac:dyDescent="0.25">
      <c r="B267" s="41">
        <v>249</v>
      </c>
      <c r="C267" s="33">
        <v>2081.09</v>
      </c>
      <c r="D267" s="42">
        <v>2</v>
      </c>
      <c r="E267" s="34">
        <f t="shared" si="19"/>
        <v>0.01</v>
      </c>
      <c r="F267" s="43" t="e">
        <f ca="1">_xll.RiskExpon(1, _xll.RiskTruncate(, 20))</f>
        <v>#NAME?</v>
      </c>
      <c r="G267" s="35" t="e">
        <f t="shared" ca="1" si="15"/>
        <v>#NAME?</v>
      </c>
      <c r="H267" s="42" t="e">
        <f ca="1">_xll.RiskBinomial(1,G267)</f>
        <v>#NAME?</v>
      </c>
      <c r="I267" s="34">
        <v>0.3</v>
      </c>
      <c r="J267" s="44" t="e">
        <f ca="1">_xll.RiskBeta(9,21)</f>
        <v>#NAME?</v>
      </c>
      <c r="K267" s="34" t="e">
        <f ca="1">_xll.RiskDepC("Background", Rank_order_corr) + _xll.RiskBeta(4,9)</f>
        <v>#NAME?</v>
      </c>
      <c r="L267" s="45" t="e">
        <f t="shared" ca="1" si="16"/>
        <v>#NAME?</v>
      </c>
      <c r="M267" s="36" t="e">
        <f t="shared" ca="1" si="17"/>
        <v>#NAME?</v>
      </c>
      <c r="N267" s="46" t="e">
        <f t="shared" ca="1" si="18"/>
        <v>#NAME?</v>
      </c>
    </row>
    <row r="268" spans="2:14" ht="13" thickBot="1" x14ac:dyDescent="0.3">
      <c r="B268" s="47">
        <v>250</v>
      </c>
      <c r="C268" s="48">
        <v>14383.7</v>
      </c>
      <c r="D268" s="49">
        <v>5</v>
      </c>
      <c r="E268" s="50">
        <f t="shared" si="19"/>
        <v>2.5000000000000001E-2</v>
      </c>
      <c r="F268" s="51" t="e">
        <f ca="1">_xll.RiskExpon(1, _xll.RiskTruncate(, 20))</f>
        <v>#NAME?</v>
      </c>
      <c r="G268" s="52" t="e">
        <f t="shared" ca="1" si="15"/>
        <v>#NAME?</v>
      </c>
      <c r="H268" s="49" t="e">
        <f ca="1">_xll.RiskBinomial(1,G268)</f>
        <v>#NAME?</v>
      </c>
      <c r="I268" s="50">
        <v>0.3</v>
      </c>
      <c r="J268" s="53" t="e">
        <f ca="1">_xll.RiskBeta(9,21)</f>
        <v>#NAME?</v>
      </c>
      <c r="K268" s="50" t="e">
        <f ca="1">_xll.RiskDepC("Background", Rank_order_corr) + _xll.RiskBeta(4,9)</f>
        <v>#NAME?</v>
      </c>
      <c r="L268" s="54" t="e">
        <f t="shared" ca="1" si="16"/>
        <v>#NAME?</v>
      </c>
      <c r="M268" s="55" t="e">
        <f t="shared" ca="1" si="17"/>
        <v>#NAME?</v>
      </c>
      <c r="N268" s="56" t="e">
        <f t="shared" ca="1" si="18"/>
        <v>#NAME?</v>
      </c>
    </row>
    <row r="270" spans="2:14" x14ac:dyDescent="0.25">
      <c r="L270" s="17" t="e">
        <f ca="1">_xll.RiskOutput("Losses situation 1") + SUM(L19:L268)</f>
        <v>#NAME?</v>
      </c>
      <c r="M270" s="17" t="e">
        <f ca="1">_xll.RiskOutput("Losses situation 2") + SUM(M19:M268)</f>
        <v>#NAME?</v>
      </c>
      <c r="N270" s="17" t="e">
        <f ca="1">_xll.RiskOutput("Losses situation 3") + SUM(N19:N268)</f>
        <v>#NAME?</v>
      </c>
    </row>
  </sheetData>
  <mergeCells count="4">
    <mergeCell ref="B4:I6"/>
    <mergeCell ref="I17:K17"/>
    <mergeCell ref="L17:N17"/>
    <mergeCell ref="B10:C10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24"/>
  <sheetViews>
    <sheetView workbookViewId="0"/>
  </sheetViews>
  <sheetFormatPr defaultRowHeight="12.5" x14ac:dyDescent="0.25"/>
  <cols>
    <col min="2" max="2" width="13.1796875" customWidth="1"/>
    <col min="3" max="3" width="10.453125" customWidth="1"/>
    <col min="4" max="4" width="9.453125" bestFit="1" customWidth="1"/>
    <col min="5" max="5" width="10.1796875" customWidth="1"/>
    <col min="6" max="6" width="9.81640625" customWidth="1"/>
  </cols>
  <sheetData>
    <row r="1" spans="1:10" x14ac:dyDescent="0.25">
      <c r="A1" t="s">
        <v>19</v>
      </c>
      <c r="E1" t="s">
        <v>20</v>
      </c>
      <c r="G1" t="s">
        <v>21</v>
      </c>
      <c r="I1" t="s">
        <v>22</v>
      </c>
    </row>
    <row r="2" spans="1:10" x14ac:dyDescent="0.25">
      <c r="E2">
        <v>13.603329101562499</v>
      </c>
      <c r="F2">
        <v>0</v>
      </c>
      <c r="G2">
        <v>13.616548828125</v>
      </c>
      <c r="H2">
        <v>0</v>
      </c>
      <c r="I2">
        <v>16.565826171874999</v>
      </c>
      <c r="J2">
        <v>0</v>
      </c>
    </row>
    <row r="3" spans="1:10" x14ac:dyDescent="0.25">
      <c r="A3">
        <v>2.2060163574218752</v>
      </c>
      <c r="B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31.3762890625</v>
      </c>
      <c r="B4">
        <v>0</v>
      </c>
      <c r="E4">
        <v>4.385654474431818</v>
      </c>
      <c r="F4">
        <v>3.9269446151371601</v>
      </c>
      <c r="G4">
        <v>4.385654474431818</v>
      </c>
      <c r="H4">
        <v>3.9965591520518267</v>
      </c>
      <c r="I4">
        <v>4.385654474431818</v>
      </c>
      <c r="J4">
        <v>4.8125328224450463</v>
      </c>
    </row>
    <row r="5" spans="1:10" x14ac:dyDescent="0.25">
      <c r="E5">
        <v>13.156963423295455</v>
      </c>
      <c r="F5">
        <v>4.4952731296208297</v>
      </c>
      <c r="G5">
        <v>13.156963423295455</v>
      </c>
      <c r="H5">
        <v>4.3594677215413986</v>
      </c>
      <c r="I5">
        <v>13.156963423295455</v>
      </c>
      <c r="J5">
        <v>3.0230968571631318</v>
      </c>
    </row>
    <row r="6" spans="1:10" x14ac:dyDescent="0.25">
      <c r="E6">
        <v>21.928272372159093</v>
      </c>
      <c r="F6">
        <v>1.9001344911954001</v>
      </c>
      <c r="G6">
        <v>21.928272372159093</v>
      </c>
      <c r="H6">
        <v>1.9412184801942196</v>
      </c>
      <c r="I6">
        <v>21.928272372159093</v>
      </c>
      <c r="J6">
        <v>1.4310922834588782</v>
      </c>
    </row>
    <row r="7" spans="1:10" x14ac:dyDescent="0.25">
      <c r="E7">
        <v>30.699581321022727</v>
      </c>
      <c r="F7">
        <v>0.70869881022963566</v>
      </c>
      <c r="G7">
        <v>30.699581321022727</v>
      </c>
      <c r="H7">
        <v>0.7269583608957777</v>
      </c>
      <c r="I7">
        <v>30.699581321022727</v>
      </c>
      <c r="J7">
        <v>0.79657289781044394</v>
      </c>
    </row>
    <row r="8" spans="1:10" x14ac:dyDescent="0.25">
      <c r="E8">
        <v>39.470890269886368</v>
      </c>
      <c r="F8">
        <v>0.25791615315925548</v>
      </c>
      <c r="G8">
        <v>39.470890269886368</v>
      </c>
      <c r="H8">
        <v>0.23965660249311355</v>
      </c>
      <c r="I8">
        <v>39.470890269886368</v>
      </c>
      <c r="J8">
        <v>0.47931320498622709</v>
      </c>
    </row>
    <row r="9" spans="1:10" x14ac:dyDescent="0.25">
      <c r="E9">
        <v>48.242199218750002</v>
      </c>
      <c r="F9">
        <v>6.9614536914666306E-2</v>
      </c>
      <c r="G9">
        <v>48.242199218750002</v>
      </c>
      <c r="H9">
        <v>9.586264099724541E-2</v>
      </c>
      <c r="I9">
        <v>48.242199218750002</v>
      </c>
      <c r="J9">
        <v>0.3149772489909492</v>
      </c>
    </row>
    <row r="10" spans="1:10" x14ac:dyDescent="0.25">
      <c r="E10">
        <v>57.013508167613637</v>
      </c>
      <c r="F10">
        <v>2.6248104082579101E-2</v>
      </c>
      <c r="G10">
        <v>57.013508167613637</v>
      </c>
      <c r="H10">
        <v>2.6248104082579101E-2</v>
      </c>
      <c r="I10">
        <v>57.013508167613637</v>
      </c>
      <c r="J10">
        <v>0.19857261349429406</v>
      </c>
    </row>
    <row r="11" spans="1:10" x14ac:dyDescent="0.25">
      <c r="E11">
        <v>65.784817116477271</v>
      </c>
      <c r="F11">
        <v>1.0270997249704865E-2</v>
      </c>
      <c r="G11">
        <v>65.784817116477271</v>
      </c>
      <c r="H11">
        <v>9.1297753330709924E-3</v>
      </c>
      <c r="I11">
        <v>65.784817116477271</v>
      </c>
      <c r="J11">
        <v>0.10270997249704866</v>
      </c>
    </row>
    <row r="12" spans="1:10" x14ac:dyDescent="0.25">
      <c r="E12">
        <v>74.276602982954543</v>
      </c>
      <c r="F12">
        <v>6.0945504748105214E-3</v>
      </c>
      <c r="G12">
        <v>74.556126065340905</v>
      </c>
      <c r="H12">
        <v>3.4236657499016215E-3</v>
      </c>
      <c r="I12">
        <v>74.556126065340905</v>
      </c>
      <c r="J12">
        <v>7.4179424581201803E-2</v>
      </c>
    </row>
    <row r="13" spans="1:10" x14ac:dyDescent="0.25">
      <c r="E13">
        <v>78.382734374999998</v>
      </c>
      <c r="F13">
        <v>0</v>
      </c>
      <c r="G13">
        <v>83.327435014204553</v>
      </c>
      <c r="H13">
        <v>1.141221916633874E-3</v>
      </c>
      <c r="I13">
        <v>83.327435014204553</v>
      </c>
      <c r="J13">
        <v>5.8202317748327563E-2</v>
      </c>
    </row>
    <row r="14" spans="1:10" x14ac:dyDescent="0.25">
      <c r="E14">
        <v>78.382734374999998</v>
      </c>
      <c r="F14">
        <v>0</v>
      </c>
      <c r="G14">
        <v>90.268646306818184</v>
      </c>
      <c r="H14">
        <v>1.9584792517216994E-3</v>
      </c>
      <c r="I14">
        <v>92.098743963068188</v>
      </c>
      <c r="J14">
        <v>3.9942767082185589E-2</v>
      </c>
    </row>
    <row r="15" spans="1:10" x14ac:dyDescent="0.25">
      <c r="E15">
        <v>78.382734374999998</v>
      </c>
      <c r="F15">
        <v>0</v>
      </c>
      <c r="G15">
        <v>92.824203124999997</v>
      </c>
      <c r="H15">
        <v>0</v>
      </c>
      <c r="I15">
        <v>100.87005291193182</v>
      </c>
      <c r="J15">
        <v>1.9400772582775856E-2</v>
      </c>
    </row>
    <row r="16" spans="1:10" x14ac:dyDescent="0.25">
      <c r="E16">
        <v>78.382734374999998</v>
      </c>
      <c r="F16">
        <v>0</v>
      </c>
      <c r="G16">
        <v>92.824203124999997</v>
      </c>
      <c r="H16">
        <v>0</v>
      </c>
      <c r="I16">
        <v>109.64136186079546</v>
      </c>
      <c r="J16">
        <v>1.0270997249704865E-2</v>
      </c>
    </row>
    <row r="17" spans="2:10" x14ac:dyDescent="0.25">
      <c r="E17">
        <v>78.382734374999998</v>
      </c>
      <c r="F17">
        <v>0</v>
      </c>
      <c r="G17">
        <v>92.824203124999997</v>
      </c>
      <c r="H17">
        <v>0</v>
      </c>
      <c r="I17">
        <v>118.41267080965909</v>
      </c>
      <c r="J17">
        <v>1.1412219166338739E-2</v>
      </c>
    </row>
    <row r="18" spans="2:10" x14ac:dyDescent="0.25">
      <c r="E18">
        <v>78.382734374999998</v>
      </c>
      <c r="F18">
        <v>0</v>
      </c>
      <c r="G18">
        <v>92.824203124999997</v>
      </c>
      <c r="H18">
        <v>0</v>
      </c>
      <c r="I18">
        <v>127.18397975852274</v>
      </c>
      <c r="J18">
        <v>4.5648876665354962E-3</v>
      </c>
    </row>
    <row r="19" spans="2:10" x14ac:dyDescent="0.25">
      <c r="E19">
        <v>78.382734374999998</v>
      </c>
      <c r="F19">
        <v>0</v>
      </c>
      <c r="G19">
        <v>92.824203124999997</v>
      </c>
      <c r="H19">
        <v>0</v>
      </c>
      <c r="I19">
        <v>135.95528870738639</v>
      </c>
      <c r="J19">
        <v>6.847331499803243E-3</v>
      </c>
    </row>
    <row r="20" spans="2:10" x14ac:dyDescent="0.25">
      <c r="E20">
        <v>78.382734374999998</v>
      </c>
      <c r="F20">
        <v>0</v>
      </c>
      <c r="G20">
        <v>92.824203124999997</v>
      </c>
      <c r="H20">
        <v>0</v>
      </c>
      <c r="I20">
        <v>144.72659765625002</v>
      </c>
      <c r="J20">
        <v>6.847331499803243E-3</v>
      </c>
    </row>
    <row r="21" spans="2:10" x14ac:dyDescent="0.25">
      <c r="E21">
        <v>78.382734374999998</v>
      </c>
      <c r="F21">
        <v>0</v>
      </c>
      <c r="G21">
        <v>92.824203124999997</v>
      </c>
      <c r="H21">
        <v>0</v>
      </c>
      <c r="I21">
        <v>153.49790660511366</v>
      </c>
      <c r="J21">
        <v>4.5648876665354962E-3</v>
      </c>
    </row>
    <row r="22" spans="2:10" x14ac:dyDescent="0.25">
      <c r="E22">
        <v>78.382734374999998</v>
      </c>
      <c r="F22">
        <v>0</v>
      </c>
      <c r="G22">
        <v>92.824203124999997</v>
      </c>
      <c r="H22">
        <v>0</v>
      </c>
      <c r="I22">
        <v>162.26921555397726</v>
      </c>
      <c r="J22">
        <v>0</v>
      </c>
    </row>
    <row r="23" spans="2:10" x14ac:dyDescent="0.25">
      <c r="E23">
        <v>78.382734374999998</v>
      </c>
      <c r="F23">
        <v>0</v>
      </c>
      <c r="G23">
        <v>92.824203124999997</v>
      </c>
      <c r="H23">
        <v>0</v>
      </c>
      <c r="I23">
        <v>171.04052450284092</v>
      </c>
      <c r="J23">
        <v>2.2824438332677481E-3</v>
      </c>
    </row>
    <row r="24" spans="2:10" x14ac:dyDescent="0.25">
      <c r="E24">
        <v>78.382734374999998</v>
      </c>
      <c r="F24">
        <v>0</v>
      </c>
      <c r="G24">
        <v>92.824203124999997</v>
      </c>
      <c r="H24">
        <v>0</v>
      </c>
      <c r="I24">
        <v>179.81183345170456</v>
      </c>
      <c r="J24">
        <v>1.141221916633874E-3</v>
      </c>
    </row>
    <row r="25" spans="2:10" x14ac:dyDescent="0.25">
      <c r="E25">
        <v>78.382734374999998</v>
      </c>
      <c r="F25">
        <v>0</v>
      </c>
      <c r="G25">
        <v>92.824203124999997</v>
      </c>
      <c r="H25">
        <v>0</v>
      </c>
      <c r="I25">
        <v>188.58314240056819</v>
      </c>
      <c r="J25">
        <v>2.2824438332677481E-3</v>
      </c>
    </row>
    <row r="26" spans="2:10" x14ac:dyDescent="0.25">
      <c r="E26">
        <v>78.382734374999998</v>
      </c>
      <c r="F26">
        <v>0</v>
      </c>
      <c r="G26">
        <v>92.824203124999997</v>
      </c>
      <c r="H26">
        <v>0</v>
      </c>
      <c r="I26">
        <v>192.96879687500001</v>
      </c>
      <c r="J26">
        <v>0</v>
      </c>
    </row>
    <row r="28" spans="2:10" x14ac:dyDescent="0.25">
      <c r="C28" s="72" t="s">
        <v>36</v>
      </c>
      <c r="D28" s="72"/>
      <c r="E28" s="72"/>
      <c r="F28" s="72"/>
    </row>
    <row r="29" spans="2:10" ht="14.5" x14ac:dyDescent="0.25">
      <c r="C29" t="s">
        <v>27</v>
      </c>
      <c r="D29" t="s">
        <v>28</v>
      </c>
      <c r="E29" t="s">
        <v>29</v>
      </c>
      <c r="F29" t="s">
        <v>30</v>
      </c>
    </row>
    <row r="30" spans="2:10" x14ac:dyDescent="0.25">
      <c r="B30" t="s">
        <v>26</v>
      </c>
      <c r="C30" s="15">
        <v>13603.33</v>
      </c>
      <c r="D30" s="15">
        <v>13616.55</v>
      </c>
      <c r="E30" s="15">
        <v>16565.830000000002</v>
      </c>
      <c r="F30" s="14">
        <f>(E30-C30)/C30</f>
        <v>0.21777755887712802</v>
      </c>
    </row>
    <row r="31" spans="2:10" x14ac:dyDescent="0.25">
      <c r="B31" t="s">
        <v>31</v>
      </c>
      <c r="C31" s="15">
        <v>31376.29</v>
      </c>
      <c r="D31" s="15">
        <v>31705.57</v>
      </c>
      <c r="E31" s="15">
        <v>51572.54</v>
      </c>
      <c r="F31" s="14">
        <f>(E31-C31)/C31</f>
        <v>0.64367871408633714</v>
      </c>
    </row>
    <row r="32" spans="2:10" x14ac:dyDescent="0.25">
      <c r="B32" t="s">
        <v>32</v>
      </c>
      <c r="C32" s="15">
        <v>43756.46</v>
      </c>
      <c r="D32" s="15">
        <v>44998.07</v>
      </c>
      <c r="E32" s="15">
        <v>86858.27</v>
      </c>
      <c r="F32" s="14">
        <f>(E32-C32)/C32</f>
        <v>0.98503878055948779</v>
      </c>
    </row>
    <row r="33" spans="2:6" x14ac:dyDescent="0.25">
      <c r="B33" t="s">
        <v>33</v>
      </c>
      <c r="C33" s="15">
        <v>49052.66</v>
      </c>
      <c r="D33" s="15">
        <v>50084.55</v>
      </c>
      <c r="E33" s="15">
        <v>101242.2</v>
      </c>
      <c r="F33" s="14">
        <f>(E33-C33)/C33</f>
        <v>1.0639492333341349</v>
      </c>
    </row>
    <row r="34" spans="2:6" x14ac:dyDescent="0.25">
      <c r="B34" t="s">
        <v>34</v>
      </c>
      <c r="C34" s="15">
        <v>63761.75</v>
      </c>
      <c r="D34" s="15">
        <v>64043.7</v>
      </c>
      <c r="E34" s="15">
        <v>148833</v>
      </c>
      <c r="F34" s="14">
        <f>(E34-C34)/C34</f>
        <v>1.3342050680854902</v>
      </c>
    </row>
    <row r="599" spans="3:12" x14ac:dyDescent="0.25">
      <c r="D599" t="s">
        <v>23</v>
      </c>
      <c r="H599" t="s">
        <v>24</v>
      </c>
      <c r="L599" t="s">
        <v>25</v>
      </c>
    </row>
    <row r="601" spans="3:12" x14ac:dyDescent="0.25">
      <c r="C601">
        <v>0</v>
      </c>
      <c r="D601">
        <f>$F$3</f>
        <v>0</v>
      </c>
      <c r="G601">
        <v>0</v>
      </c>
      <c r="H601">
        <f>$H$3</f>
        <v>0</v>
      </c>
      <c r="K601">
        <v>0</v>
      </c>
      <c r="L601">
        <f>$J$3</f>
        <v>0</v>
      </c>
    </row>
    <row r="602" spans="3:12" x14ac:dyDescent="0.25">
      <c r="C602">
        <v>4.385654474431818</v>
      </c>
      <c r="D602">
        <f>$F$4</f>
        <v>3.9269446151371601</v>
      </c>
      <c r="G602">
        <v>4.385654474431818</v>
      </c>
      <c r="H602">
        <f>$H$4</f>
        <v>3.9965591520518267</v>
      </c>
      <c r="K602">
        <v>4.385654474431818</v>
      </c>
      <c r="L602">
        <f>$J$4</f>
        <v>4.8125328224450463</v>
      </c>
    </row>
    <row r="603" spans="3:12" x14ac:dyDescent="0.25">
      <c r="C603">
        <v>13.156963423295455</v>
      </c>
      <c r="D603">
        <f>$F$5</f>
        <v>4.4952731296208297</v>
      </c>
      <c r="G603">
        <v>13.156963423295455</v>
      </c>
      <c r="H603">
        <f>$H$5</f>
        <v>4.3594677215413986</v>
      </c>
      <c r="K603">
        <v>13.156963423295455</v>
      </c>
      <c r="L603">
        <f>$J$5</f>
        <v>3.0230968571631318</v>
      </c>
    </row>
    <row r="604" spans="3:12" x14ac:dyDescent="0.25">
      <c r="C604">
        <v>21.928272372159093</v>
      </c>
      <c r="D604">
        <f>$F$6</f>
        <v>1.9001344911954001</v>
      </c>
      <c r="G604">
        <v>21.928272372159093</v>
      </c>
      <c r="H604">
        <f>$H$6</f>
        <v>1.9412184801942196</v>
      </c>
      <c r="K604">
        <v>21.928272372159093</v>
      </c>
      <c r="L604">
        <f>$J$6</f>
        <v>1.4310922834588782</v>
      </c>
    </row>
    <row r="605" spans="3:12" x14ac:dyDescent="0.25">
      <c r="C605">
        <v>30.699581321022727</v>
      </c>
      <c r="D605">
        <f>$F$7</f>
        <v>0.70869881022963566</v>
      </c>
      <c r="G605">
        <v>30.699581321022727</v>
      </c>
      <c r="H605">
        <f>$H$7</f>
        <v>0.7269583608957777</v>
      </c>
      <c r="K605">
        <v>30.699581321022727</v>
      </c>
      <c r="L605">
        <f>$J$7</f>
        <v>0.79657289781044394</v>
      </c>
    </row>
    <row r="606" spans="3:12" x14ac:dyDescent="0.25">
      <c r="C606">
        <v>39.470890269886368</v>
      </c>
      <c r="D606">
        <f>$F$8</f>
        <v>0.25791615315925548</v>
      </c>
      <c r="G606">
        <v>39.470890269886368</v>
      </c>
      <c r="H606">
        <f>$H$8</f>
        <v>0.23965660249311355</v>
      </c>
      <c r="K606">
        <v>39.470890269886368</v>
      </c>
      <c r="L606">
        <f>$J$8</f>
        <v>0.47931320498622709</v>
      </c>
    </row>
    <row r="607" spans="3:12" x14ac:dyDescent="0.25">
      <c r="C607">
        <v>48.242199218750002</v>
      </c>
      <c r="D607">
        <f>$F$9</f>
        <v>6.9614536914666306E-2</v>
      </c>
      <c r="G607">
        <v>48.242199218750002</v>
      </c>
      <c r="H607">
        <f>$H$9</f>
        <v>9.586264099724541E-2</v>
      </c>
      <c r="K607">
        <v>48.242199218750002</v>
      </c>
      <c r="L607">
        <f>$J$9</f>
        <v>0.3149772489909492</v>
      </c>
    </row>
    <row r="608" spans="3:12" x14ac:dyDescent="0.25">
      <c r="C608">
        <v>57.013508167613637</v>
      </c>
      <c r="D608">
        <f>$F$10</f>
        <v>2.6248104082579101E-2</v>
      </c>
      <c r="G608">
        <v>57.013508167613637</v>
      </c>
      <c r="H608">
        <f>$H$10</f>
        <v>2.6248104082579101E-2</v>
      </c>
      <c r="K608">
        <v>57.013508167613637</v>
      </c>
      <c r="L608">
        <f>$J$10</f>
        <v>0.19857261349429406</v>
      </c>
    </row>
    <row r="609" spans="3:12" x14ac:dyDescent="0.25">
      <c r="C609">
        <v>65.784817116477271</v>
      </c>
      <c r="D609">
        <f>$F$11</f>
        <v>1.0270997249704865E-2</v>
      </c>
      <c r="G609">
        <v>65.784817116477271</v>
      </c>
      <c r="H609">
        <f>$H$11</f>
        <v>9.1297753330709924E-3</v>
      </c>
      <c r="K609">
        <v>65.784817116477271</v>
      </c>
      <c r="L609">
        <f>$J$11</f>
        <v>0.10270997249704866</v>
      </c>
    </row>
    <row r="610" spans="3:12" x14ac:dyDescent="0.25">
      <c r="C610">
        <v>74.276602982954543</v>
      </c>
      <c r="D610">
        <f>$F$12</f>
        <v>6.0945504748105214E-3</v>
      </c>
      <c r="G610">
        <v>74.556126065340905</v>
      </c>
      <c r="H610">
        <f>$H$12</f>
        <v>3.4236657499016215E-3</v>
      </c>
      <c r="K610">
        <v>74.556126065340905</v>
      </c>
      <c r="L610">
        <f>$J$12</f>
        <v>7.4179424581201803E-2</v>
      </c>
    </row>
    <row r="611" spans="3:12" x14ac:dyDescent="0.25">
      <c r="C611">
        <v>78.382734374999998</v>
      </c>
      <c r="D611">
        <f>$F$13</f>
        <v>0</v>
      </c>
      <c r="G611">
        <v>83.327435014204553</v>
      </c>
      <c r="H611">
        <f>$H$13</f>
        <v>1.141221916633874E-3</v>
      </c>
      <c r="K611">
        <v>83.327435014204553</v>
      </c>
      <c r="L611">
        <f>$J$13</f>
        <v>5.8202317748327563E-2</v>
      </c>
    </row>
    <row r="612" spans="3:12" x14ac:dyDescent="0.25">
      <c r="C612">
        <v>78.382734374999998</v>
      </c>
      <c r="D612">
        <f>$F$14</f>
        <v>0</v>
      </c>
      <c r="G612">
        <v>90.268646306818184</v>
      </c>
      <c r="H612">
        <f>$H$14</f>
        <v>1.9584792517216994E-3</v>
      </c>
      <c r="K612">
        <v>92.098743963068188</v>
      </c>
      <c r="L612">
        <f>$J$14</f>
        <v>3.9942767082185589E-2</v>
      </c>
    </row>
    <row r="613" spans="3:12" x14ac:dyDescent="0.25">
      <c r="C613">
        <v>78.382734374999998</v>
      </c>
      <c r="D613">
        <f>$F$15</f>
        <v>0</v>
      </c>
      <c r="G613">
        <v>92.824203124999997</v>
      </c>
      <c r="H613">
        <f>$H$15</f>
        <v>0</v>
      </c>
      <c r="K613">
        <v>100.87005291193182</v>
      </c>
      <c r="L613">
        <f>$J$15</f>
        <v>1.9400772582775856E-2</v>
      </c>
    </row>
    <row r="614" spans="3:12" x14ac:dyDescent="0.25">
      <c r="C614">
        <v>78.382734374999998</v>
      </c>
      <c r="D614">
        <f>$F$16</f>
        <v>0</v>
      </c>
      <c r="G614">
        <v>92.824203124999997</v>
      </c>
      <c r="H614">
        <f>$H$16</f>
        <v>0</v>
      </c>
      <c r="K614">
        <v>109.64136186079546</v>
      </c>
      <c r="L614">
        <f>$J$16</f>
        <v>1.0270997249704865E-2</v>
      </c>
    </row>
    <row r="615" spans="3:12" x14ac:dyDescent="0.25">
      <c r="C615">
        <v>78.382734374999998</v>
      </c>
      <c r="D615">
        <f>$F$17</f>
        <v>0</v>
      </c>
      <c r="G615">
        <v>92.824203124999997</v>
      </c>
      <c r="H615">
        <f>$H$17</f>
        <v>0</v>
      </c>
      <c r="K615">
        <v>118.41267080965909</v>
      </c>
      <c r="L615">
        <f>$J$17</f>
        <v>1.1412219166338739E-2</v>
      </c>
    </row>
    <row r="616" spans="3:12" x14ac:dyDescent="0.25">
      <c r="C616">
        <v>78.382734374999998</v>
      </c>
      <c r="D616">
        <f>$F$18</f>
        <v>0</v>
      </c>
      <c r="G616">
        <v>92.824203124999997</v>
      </c>
      <c r="H616">
        <f>$H$18</f>
        <v>0</v>
      </c>
      <c r="K616">
        <v>127.18397975852274</v>
      </c>
      <c r="L616">
        <f>$J$18</f>
        <v>4.5648876665354962E-3</v>
      </c>
    </row>
    <row r="617" spans="3:12" x14ac:dyDescent="0.25">
      <c r="C617">
        <v>78.382734374999998</v>
      </c>
      <c r="D617">
        <f>$F$19</f>
        <v>0</v>
      </c>
      <c r="G617">
        <v>92.824203124999997</v>
      </c>
      <c r="H617">
        <f>$H$19</f>
        <v>0</v>
      </c>
      <c r="K617">
        <v>135.95528870738639</v>
      </c>
      <c r="L617">
        <f>$J$19</f>
        <v>6.847331499803243E-3</v>
      </c>
    </row>
    <row r="618" spans="3:12" x14ac:dyDescent="0.25">
      <c r="C618">
        <v>78.382734374999998</v>
      </c>
      <c r="D618">
        <f>$F$20</f>
        <v>0</v>
      </c>
      <c r="G618">
        <v>92.824203124999997</v>
      </c>
      <c r="H618">
        <f>$H$20</f>
        <v>0</v>
      </c>
      <c r="K618">
        <v>144.72659765625002</v>
      </c>
      <c r="L618">
        <f>$J$20</f>
        <v>6.847331499803243E-3</v>
      </c>
    </row>
    <row r="619" spans="3:12" x14ac:dyDescent="0.25">
      <c r="C619">
        <v>78.382734374999998</v>
      </c>
      <c r="D619">
        <f>$F$21</f>
        <v>0</v>
      </c>
      <c r="G619">
        <v>92.824203124999997</v>
      </c>
      <c r="H619">
        <f>$H$21</f>
        <v>0</v>
      </c>
      <c r="K619">
        <v>153.49790660511366</v>
      </c>
      <c r="L619">
        <f>$J$21</f>
        <v>4.5648876665354962E-3</v>
      </c>
    </row>
    <row r="620" spans="3:12" x14ac:dyDescent="0.25">
      <c r="C620">
        <v>78.382734374999998</v>
      </c>
      <c r="D620">
        <f>$F$22</f>
        <v>0</v>
      </c>
      <c r="G620">
        <v>92.824203124999997</v>
      </c>
      <c r="H620">
        <f>$H$22</f>
        <v>0</v>
      </c>
      <c r="K620">
        <v>162.26921555397726</v>
      </c>
      <c r="L620">
        <f>$J$22</f>
        <v>0</v>
      </c>
    </row>
    <row r="621" spans="3:12" x14ac:dyDescent="0.25">
      <c r="C621">
        <v>78.382734374999998</v>
      </c>
      <c r="D621">
        <f>$F$23</f>
        <v>0</v>
      </c>
      <c r="G621">
        <v>92.824203124999997</v>
      </c>
      <c r="H621">
        <f>$H$23</f>
        <v>0</v>
      </c>
      <c r="K621">
        <v>171.04052450284092</v>
      </c>
      <c r="L621">
        <f>$J$23</f>
        <v>2.2824438332677481E-3</v>
      </c>
    </row>
    <row r="622" spans="3:12" x14ac:dyDescent="0.25">
      <c r="C622">
        <v>78.382734374999998</v>
      </c>
      <c r="D622">
        <f>$F$24</f>
        <v>0</v>
      </c>
      <c r="G622">
        <v>92.824203124999997</v>
      </c>
      <c r="H622">
        <f>$H$24</f>
        <v>0</v>
      </c>
      <c r="K622">
        <v>179.81183345170456</v>
      </c>
      <c r="L622">
        <f>$J$24</f>
        <v>1.141221916633874E-3</v>
      </c>
    </row>
    <row r="623" spans="3:12" x14ac:dyDescent="0.25">
      <c r="C623">
        <v>78.382734374999998</v>
      </c>
      <c r="D623">
        <f>$F$25</f>
        <v>0</v>
      </c>
      <c r="G623">
        <v>92.824203124999997</v>
      </c>
      <c r="H623">
        <f>$H$25</f>
        <v>0</v>
      </c>
      <c r="K623">
        <v>188.58314240056819</v>
      </c>
      <c r="L623">
        <f>$J$25</f>
        <v>2.2824438332677481E-3</v>
      </c>
    </row>
    <row r="624" spans="3:12" x14ac:dyDescent="0.25">
      <c r="C624">
        <v>78.382734374999998</v>
      </c>
      <c r="D624">
        <f>$F$26</f>
        <v>0</v>
      </c>
      <c r="G624">
        <v>92.824203124999997</v>
      </c>
      <c r="H624">
        <f>$H$26</f>
        <v>0</v>
      </c>
      <c r="K624">
        <v>192.96879687500001</v>
      </c>
      <c r="L624">
        <f>$J$26</f>
        <v>0</v>
      </c>
    </row>
  </sheetData>
  <mergeCells count="1">
    <mergeCell ref="C28:F28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Credit Risk</vt:lpstr>
      <vt:lpstr>Results</vt:lpstr>
      <vt:lpstr>Defaulted</vt:lpstr>
      <vt:lpstr>LGD_1</vt:lpstr>
      <vt:lpstr>LGD_2</vt:lpstr>
      <vt:lpstr>LGD_3</vt:lpstr>
      <vt:lpstr>Loan_Size</vt:lpstr>
      <vt:lpstr>Rank_order_corr</vt:lpstr>
      <vt:lpstr>W_macro</vt:lpstr>
      <vt:lpstr>W_micro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2017-09-22T16:19:56Z</dcterms:modified>
  <cp:category/>
</cp:coreProperties>
</file>