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60" windowWidth="15480" windowHeight="8450" firstSheet="1" activeTab="1"/>
  </bookViews>
  <sheets>
    <sheet name="PalisadeFitLinks" sheetId="2" state="hidden" r:id="rId1"/>
    <sheet name="Model" sheetId="1" r:id="rId2"/>
  </sheets>
  <definedNames>
    <definedName name="Boot">Model!$C$8:$C$77</definedName>
    <definedName name="Data">Model!$B$8:$B$77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F8" i="1" l="1"/>
  <c r="F7" i="1"/>
  <c r="C42" i="1"/>
  <c r="C54" i="1"/>
  <c r="C49" i="1"/>
  <c r="C20" i="1"/>
  <c r="C31" i="1"/>
  <c r="C76" i="1"/>
  <c r="C64" i="1"/>
  <c r="C74" i="1"/>
  <c r="C30" i="1"/>
  <c r="C19" i="1"/>
  <c r="C8" i="1"/>
  <c r="C65" i="1"/>
  <c r="C52" i="1"/>
  <c r="C47" i="1"/>
  <c r="C29" i="1"/>
  <c r="C9" i="1"/>
  <c r="C27" i="1"/>
  <c r="C62" i="1"/>
  <c r="C75" i="1"/>
  <c r="C23" i="1"/>
  <c r="C66" i="1"/>
  <c r="C70" i="1"/>
  <c r="C36" i="1"/>
  <c r="C39" i="1"/>
  <c r="C72" i="1"/>
  <c r="C51" i="1"/>
  <c r="C73" i="1"/>
  <c r="C68" i="1"/>
  <c r="C53" i="1"/>
  <c r="A2" i="2"/>
  <c r="C59" i="1"/>
  <c r="C50" i="1"/>
  <c r="C67" i="1"/>
  <c r="C24" i="1"/>
  <c r="C10" i="1"/>
  <c r="C13" i="1"/>
  <c r="C63" i="1"/>
  <c r="C69" i="1"/>
  <c r="C25" i="1"/>
  <c r="C43" i="1"/>
  <c r="C14" i="1"/>
  <c r="C28" i="1"/>
  <c r="C40" i="1"/>
  <c r="C34" i="1"/>
  <c r="C45" i="1"/>
  <c r="C18" i="1"/>
  <c r="C38" i="1"/>
  <c r="C41" i="1"/>
  <c r="C60" i="1"/>
  <c r="C56" i="1"/>
  <c r="C77" i="1"/>
  <c r="C58" i="1"/>
  <c r="C57" i="1"/>
  <c r="C21" i="1"/>
  <c r="C11" i="1"/>
  <c r="C46" i="1"/>
  <c r="C16" i="1"/>
  <c r="C55" i="1"/>
  <c r="C17" i="1"/>
  <c r="C35" i="1"/>
  <c r="C12" i="1"/>
  <c r="C32" i="1"/>
  <c r="C26" i="1"/>
  <c r="C37" i="1"/>
  <c r="C71" i="1"/>
  <c r="C22" i="1"/>
  <c r="C33" i="1"/>
  <c r="C15" i="1"/>
  <c r="C44" i="1"/>
  <c r="C48" i="1"/>
  <c r="C61" i="1"/>
  <c r="F10" i="1" l="1"/>
  <c r="F11" i="1"/>
  <c r="F14" i="1" s="1"/>
  <c r="F13" i="1" l="1"/>
</calcChain>
</file>

<file path=xl/sharedStrings.xml><?xml version="1.0" encoding="utf-8"?>
<sst xmlns="http://schemas.openxmlformats.org/spreadsheetml/2006/main" count="11" uniqueCount="11">
  <si>
    <t>Data</t>
  </si>
  <si>
    <t>Bootstrap replicate</t>
  </si>
  <si>
    <t>Num Links</t>
  </si>
  <si>
    <t>Replicate mean</t>
  </si>
  <si>
    <t>Replicate variance</t>
  </si>
  <si>
    <t>Alpha estimate</t>
  </si>
  <si>
    <t>Beta estimate</t>
  </si>
  <si>
    <t>Sample mean</t>
  </si>
  <si>
    <t>Sample variance</t>
  </si>
  <si>
    <t>Bootstrap Method of Moments for Gamma</t>
  </si>
  <si>
    <r>
      <t xml:space="preserve">Technique: </t>
    </r>
    <r>
      <rPr>
        <sz val="10"/>
        <rFont val="Times New Roman"/>
        <family val="1"/>
      </rPr>
      <t>Perform a Bootstrap/Method of Moments fit of data to a Gamma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</si>
</sst>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3" fillId="2" borderId="4" xfId="0" applyFont="1" applyFill="1" applyBorder="1"/>
    <xf numFmtId="0" fontId="2" fillId="0" borderId="4" xfId="0" applyFont="1" applyBorder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6" fillId="3" borderId="8" xfId="0" applyFont="1" applyFill="1" applyBorder="1" applyAlignment="1">
      <alignment horizontal="left" vertical="distributed" wrapText="1"/>
    </xf>
    <xf numFmtId="0" fontId="6" fillId="3" borderId="9" xfId="0" applyFont="1" applyFill="1" applyBorder="1" applyAlignment="1">
      <alignment horizontal="left" vertical="distributed" wrapText="1"/>
    </xf>
    <xf numFmtId="0" fontId="6" fillId="3" borderId="10" xfId="0" applyFont="1" applyFill="1" applyBorder="1" applyAlignment="1">
      <alignment horizontal="left" vertical="distributed" wrapText="1"/>
    </xf>
    <xf numFmtId="0" fontId="6" fillId="3" borderId="11" xfId="0" applyFont="1" applyFill="1" applyBorder="1" applyAlignment="1">
      <alignment horizontal="left" vertical="distributed" wrapText="1"/>
    </xf>
    <xf numFmtId="0" fontId="6" fillId="3" borderId="12" xfId="0" applyFont="1" applyFill="1" applyBorder="1" applyAlignment="1">
      <alignment horizontal="left" vertical="distributed" wrapText="1"/>
    </xf>
    <xf numFmtId="0" fontId="6" fillId="3" borderId="13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57150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98790-E8FA-460E-97B9-47E0B7DCE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0"/>
          <a:ext cx="25654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/>
  </sheetViews>
  <sheetFormatPr defaultRowHeight="12.5" x14ac:dyDescent="0.25"/>
  <sheetData>
    <row r="1" spans="1:2" x14ac:dyDescent="0.25">
      <c r="A1" t="s">
        <v>2</v>
      </c>
      <c r="B1">
        <v>1</v>
      </c>
    </row>
    <row r="2" spans="1:2" x14ac:dyDescent="0.25">
      <c r="A2" t="e">
        <f ca="1">_xll.FitLink(Model!$B$8:$B$77,89875,19203,1)</f>
        <v>#NAME?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7"/>
  <sheetViews>
    <sheetView showGridLines="0" tabSelected="1" workbookViewId="0"/>
  </sheetViews>
  <sheetFormatPr defaultRowHeight="12.5" x14ac:dyDescent="0.25"/>
  <cols>
    <col min="1" max="1" width="2.81640625" customWidth="1"/>
    <col min="3" max="3" width="18.453125" bestFit="1" customWidth="1"/>
    <col min="5" max="5" width="18.26953125" bestFit="1" customWidth="1"/>
    <col min="6" max="6" width="12" bestFit="1" customWidth="1"/>
  </cols>
  <sheetData>
    <row r="1" spans="1:8" ht="93.75" customHeight="1" x14ac:dyDescent="0.25">
      <c r="A1" s="11"/>
      <c r="B1" s="11"/>
      <c r="C1" s="11"/>
      <c r="D1" s="11"/>
      <c r="E1" s="11"/>
      <c r="F1" s="11"/>
      <c r="G1" s="11"/>
      <c r="H1" s="11"/>
    </row>
    <row r="2" spans="1:8" ht="20" x14ac:dyDescent="0.4">
      <c r="A2" s="11"/>
      <c r="B2" s="11"/>
      <c r="C2" s="11"/>
      <c r="D2" s="11"/>
      <c r="E2" s="12" t="s">
        <v>9</v>
      </c>
      <c r="G2" s="11"/>
      <c r="H2" s="11"/>
    </row>
    <row r="3" spans="1:8" ht="14.25" customHeight="1" thickBot="1" x14ac:dyDescent="0.4">
      <c r="A3" s="11"/>
      <c r="B3" s="11"/>
      <c r="C3" s="11"/>
      <c r="D3" s="11"/>
      <c r="E3" s="13"/>
      <c r="F3" s="11"/>
      <c r="G3" s="11"/>
      <c r="H3" s="11"/>
    </row>
    <row r="4" spans="1:8" ht="12.75" customHeight="1" x14ac:dyDescent="0.25">
      <c r="A4" s="11"/>
      <c r="B4" s="14" t="s">
        <v>10</v>
      </c>
      <c r="C4" s="15"/>
      <c r="D4" s="15"/>
      <c r="E4" s="15"/>
      <c r="F4" s="15"/>
      <c r="G4" s="16"/>
      <c r="H4" s="11"/>
    </row>
    <row r="5" spans="1:8" ht="13" thickBot="1" x14ac:dyDescent="0.3">
      <c r="A5" s="11"/>
      <c r="B5" s="17"/>
      <c r="C5" s="18"/>
      <c r="D5" s="18"/>
      <c r="E5" s="18"/>
      <c r="F5" s="18"/>
      <c r="G5" s="19"/>
      <c r="H5" s="11"/>
    </row>
    <row r="7" spans="1:8" ht="13" x14ac:dyDescent="0.3">
      <c r="B7" s="3" t="s">
        <v>0</v>
      </c>
      <c r="C7" s="4" t="s">
        <v>1</v>
      </c>
      <c r="E7" s="9" t="s">
        <v>7</v>
      </c>
      <c r="F7" s="8">
        <f>AVERAGE(Data)</f>
        <v>19.6464798177714</v>
      </c>
    </row>
    <row r="8" spans="1:8" ht="13" x14ac:dyDescent="0.3">
      <c r="B8" s="5">
        <v>29.442380389624319</v>
      </c>
      <c r="C8" s="1" t="e">
        <f ca="1">_xll.RiskGamma(2.2413, 8.7656)</f>
        <v>#NAME?</v>
      </c>
      <c r="E8" s="9" t="s">
        <v>8</v>
      </c>
      <c r="F8" s="8">
        <f>VAR(Data)</f>
        <v>164.77806791300236</v>
      </c>
    </row>
    <row r="9" spans="1:8" x14ac:dyDescent="0.25">
      <c r="B9" s="6">
        <v>19.651327357550347</v>
      </c>
      <c r="C9" s="1" t="e">
        <f ca="1">_xll.RiskGamma(2.2413, 8.7656)</f>
        <v>#NAME?</v>
      </c>
    </row>
    <row r="10" spans="1:8" ht="13" x14ac:dyDescent="0.3">
      <c r="B10" s="6">
        <v>17.607899015928936</v>
      </c>
      <c r="C10" s="1" t="e">
        <f ca="1">_xll.RiskGamma(2.2413, 8.7656)</f>
        <v>#NAME?</v>
      </c>
      <c r="E10" s="9" t="s">
        <v>3</v>
      </c>
      <c r="F10" s="8" t="e">
        <f ca="1">AVERAGE(Boot)</f>
        <v>#NAME?</v>
      </c>
    </row>
    <row r="11" spans="1:8" ht="13" x14ac:dyDescent="0.3">
      <c r="B11" s="6">
        <v>20.458105891057933</v>
      </c>
      <c r="C11" s="1" t="e">
        <f ca="1">_xll.RiskGamma(2.2413, 8.7656)</f>
        <v>#NAME?</v>
      </c>
      <c r="E11" s="9" t="s">
        <v>4</v>
      </c>
      <c r="F11" s="8" t="e">
        <f ca="1">VAR(Boot)</f>
        <v>#NAME?</v>
      </c>
    </row>
    <row r="12" spans="1:8" x14ac:dyDescent="0.25">
      <c r="B12" s="6">
        <v>14.868913371562105</v>
      </c>
      <c r="C12" s="1" t="e">
        <f ca="1">_xll.RiskGamma(2.2413, 8.7656)</f>
        <v>#NAME?</v>
      </c>
    </row>
    <row r="13" spans="1:8" ht="13" x14ac:dyDescent="0.3">
      <c r="B13" s="6">
        <v>20.809055091616681</v>
      </c>
      <c r="C13" s="1" t="e">
        <f ca="1">_xll.RiskGamma(2.2413, 8.7656)</f>
        <v>#NAME?</v>
      </c>
      <c r="E13" s="9" t="s">
        <v>5</v>
      </c>
      <c r="F13" s="10" t="e">
        <f ca="1">(F10^2)/F11</f>
        <v>#NAME?</v>
      </c>
    </row>
    <row r="14" spans="1:8" ht="13" x14ac:dyDescent="0.3">
      <c r="B14" s="6">
        <v>20.183323071107097</v>
      </c>
      <c r="C14" s="1" t="e">
        <f ca="1">_xll.RiskGamma(2.2413, 8.7656)</f>
        <v>#NAME?</v>
      </c>
      <c r="E14" s="9" t="s">
        <v>6</v>
      </c>
      <c r="F14" s="10" t="e">
        <f ca="1">F11/F10</f>
        <v>#NAME?</v>
      </c>
    </row>
    <row r="15" spans="1:8" x14ac:dyDescent="0.25">
      <c r="B15" s="6">
        <v>24.935934794639497</v>
      </c>
      <c r="C15" s="1" t="e">
        <f ca="1">_xll.RiskGamma(2.2413, 8.7656)</f>
        <v>#NAME?</v>
      </c>
    </row>
    <row r="16" spans="1:8" x14ac:dyDescent="0.25">
      <c r="B16" s="6">
        <v>18.109310755298747</v>
      </c>
      <c r="C16" s="1" t="e">
        <f ca="1">_xll.RiskGamma(2.2413, 8.7656)</f>
        <v>#NAME?</v>
      </c>
    </row>
    <row r="17" spans="2:3" x14ac:dyDescent="0.25">
      <c r="B17" s="6">
        <v>19.049020700729187</v>
      </c>
      <c r="C17" s="1" t="e">
        <f ca="1">_xll.RiskGamma(2.2413, 8.7656)</f>
        <v>#NAME?</v>
      </c>
    </row>
    <row r="18" spans="2:3" x14ac:dyDescent="0.25">
      <c r="B18" s="6">
        <v>15.09583618241483</v>
      </c>
      <c r="C18" s="1" t="e">
        <f ca="1">_xll.RiskGamma(2.2413, 8.7656)</f>
        <v>#NAME?</v>
      </c>
    </row>
    <row r="19" spans="2:3" x14ac:dyDescent="0.25">
      <c r="B19" s="6">
        <v>79.301720386064133</v>
      </c>
      <c r="C19" s="1" t="e">
        <f ca="1">_xll.RiskGamma(2.2413, 8.7656)</f>
        <v>#NAME?</v>
      </c>
    </row>
    <row r="20" spans="2:3" x14ac:dyDescent="0.25">
      <c r="B20" s="6">
        <v>18.411406764735808</v>
      </c>
      <c r="C20" s="1" t="e">
        <f ca="1">_xll.RiskGamma(2.2413, 8.7656)</f>
        <v>#NAME?</v>
      </c>
    </row>
    <row r="21" spans="2:3" x14ac:dyDescent="0.25">
      <c r="B21" s="6">
        <v>12.760311003598334</v>
      </c>
      <c r="C21" s="1" t="e">
        <f ca="1">_xll.RiskGamma(2.2413, 8.7656)</f>
        <v>#NAME?</v>
      </c>
    </row>
    <row r="22" spans="2:3" x14ac:dyDescent="0.25">
      <c r="B22" s="6">
        <v>39.634755608001583</v>
      </c>
      <c r="C22" s="1" t="e">
        <f ca="1">_xll.RiskGamma(2.2413, 8.7656)</f>
        <v>#NAME?</v>
      </c>
    </row>
    <row r="23" spans="2:3" x14ac:dyDescent="0.25">
      <c r="B23" s="6">
        <v>36.782778825196118</v>
      </c>
      <c r="C23" s="1" t="e">
        <f ca="1">_xll.RiskGamma(2.2413, 8.7656)</f>
        <v>#NAME?</v>
      </c>
    </row>
    <row r="24" spans="2:3" x14ac:dyDescent="0.25">
      <c r="B24" s="6">
        <v>1.3717457759857268</v>
      </c>
      <c r="C24" s="1" t="e">
        <f ca="1">_xll.RiskGamma(2.2413, 8.7656)</f>
        <v>#NAME?</v>
      </c>
    </row>
    <row r="25" spans="2:3" x14ac:dyDescent="0.25">
      <c r="B25" s="6">
        <v>42.642619673917835</v>
      </c>
      <c r="C25" s="1" t="e">
        <f ca="1">_xll.RiskGamma(2.2413, 8.7656)</f>
        <v>#NAME?</v>
      </c>
    </row>
    <row r="26" spans="2:3" x14ac:dyDescent="0.25">
      <c r="B26" s="6">
        <v>23.831711731579915</v>
      </c>
      <c r="C26" s="1" t="e">
        <f ca="1">_xll.RiskGamma(2.2413, 8.7656)</f>
        <v>#NAME?</v>
      </c>
    </row>
    <row r="27" spans="2:3" x14ac:dyDescent="0.25">
      <c r="B27" s="6">
        <v>27.923360044717874</v>
      </c>
      <c r="C27" s="1" t="e">
        <f ca="1">_xll.RiskGamma(2.2413, 8.7656)</f>
        <v>#NAME?</v>
      </c>
    </row>
    <row r="28" spans="2:3" x14ac:dyDescent="0.25">
      <c r="B28" s="6">
        <v>8.9711302047833517</v>
      </c>
      <c r="C28" s="1" t="e">
        <f ca="1">_xll.RiskGamma(2.2413, 8.7656)</f>
        <v>#NAME?</v>
      </c>
    </row>
    <row r="29" spans="2:3" x14ac:dyDescent="0.25">
      <c r="B29" s="6">
        <v>34.882944636762474</v>
      </c>
      <c r="C29" s="1" t="e">
        <f ca="1">_xll.RiskGamma(2.2413, 8.7656)</f>
        <v>#NAME?</v>
      </c>
    </row>
    <row r="30" spans="2:3" x14ac:dyDescent="0.25">
      <c r="B30" s="6">
        <v>5.9345087231413673</v>
      </c>
      <c r="C30" s="1" t="e">
        <f ca="1">_xll.RiskGamma(2.2413, 8.7656)</f>
        <v>#NAME?</v>
      </c>
    </row>
    <row r="31" spans="2:3" x14ac:dyDescent="0.25">
      <c r="B31" s="6">
        <v>12.411837887840186</v>
      </c>
      <c r="C31" s="1" t="e">
        <f ca="1">_xll.RiskGamma(2.2413, 8.7656)</f>
        <v>#NAME?</v>
      </c>
    </row>
    <row r="32" spans="2:3" x14ac:dyDescent="0.25">
      <c r="B32" s="6">
        <v>10.235598633068157</v>
      </c>
      <c r="C32" s="1" t="e">
        <f ca="1">_xll.RiskGamma(2.2413, 8.7656)</f>
        <v>#NAME?</v>
      </c>
    </row>
    <row r="33" spans="2:3" x14ac:dyDescent="0.25">
      <c r="B33" s="6">
        <v>9.181006189883945</v>
      </c>
      <c r="C33" s="1" t="e">
        <f ca="1">_xll.RiskGamma(2.2413, 8.7656)</f>
        <v>#NAME?</v>
      </c>
    </row>
    <row r="34" spans="2:3" x14ac:dyDescent="0.25">
      <c r="B34" s="6">
        <v>31.009565713145381</v>
      </c>
      <c r="C34" s="1" t="e">
        <f ca="1">_xll.RiskGamma(2.2413, 8.7656)</f>
        <v>#NAME?</v>
      </c>
    </row>
    <row r="35" spans="2:3" x14ac:dyDescent="0.25">
      <c r="B35" s="6">
        <v>13.30026948835472</v>
      </c>
      <c r="C35" s="1" t="e">
        <f ca="1">_xll.RiskGamma(2.2413, 8.7656)</f>
        <v>#NAME?</v>
      </c>
    </row>
    <row r="36" spans="2:3" x14ac:dyDescent="0.25">
      <c r="B36" s="6">
        <v>26.313922678636949</v>
      </c>
      <c r="C36" s="1" t="e">
        <f ca="1">_xll.RiskGamma(2.2413, 8.7656)</f>
        <v>#NAME?</v>
      </c>
    </row>
    <row r="37" spans="2:3" x14ac:dyDescent="0.25">
      <c r="B37" s="6">
        <v>12.695360852293286</v>
      </c>
      <c r="C37" s="1" t="e">
        <f ca="1">_xll.RiskGamma(2.2413, 8.7656)</f>
        <v>#NAME?</v>
      </c>
    </row>
    <row r="38" spans="2:3" x14ac:dyDescent="0.25">
      <c r="B38" s="6">
        <v>4.1405406886304386</v>
      </c>
      <c r="C38" s="1" t="e">
        <f ca="1">_xll.RiskGamma(2.2413, 8.7656)</f>
        <v>#NAME?</v>
      </c>
    </row>
    <row r="39" spans="2:3" x14ac:dyDescent="0.25">
      <c r="B39" s="6">
        <v>16.268616378246019</v>
      </c>
      <c r="C39" s="1" t="e">
        <f ca="1">_xll.RiskGamma(2.2413, 8.7656)</f>
        <v>#NAME?</v>
      </c>
    </row>
    <row r="40" spans="2:3" x14ac:dyDescent="0.25">
      <c r="B40" s="6">
        <v>15.270664147384679</v>
      </c>
      <c r="C40" s="1" t="e">
        <f ca="1">_xll.RiskGamma(2.2413, 8.7656)</f>
        <v>#NAME?</v>
      </c>
    </row>
    <row r="41" spans="2:3" x14ac:dyDescent="0.25">
      <c r="B41" s="6">
        <v>27.492696765926574</v>
      </c>
      <c r="C41" s="1" t="e">
        <f ca="1">_xll.RiskGamma(2.2413, 8.7656)</f>
        <v>#NAME?</v>
      </c>
    </row>
    <row r="42" spans="2:3" x14ac:dyDescent="0.25">
      <c r="B42" s="6">
        <v>5.3442248157090404</v>
      </c>
      <c r="C42" s="1" t="e">
        <f ca="1">_xll.RiskGamma(2.2413, 8.7656)</f>
        <v>#NAME?</v>
      </c>
    </row>
    <row r="43" spans="2:3" x14ac:dyDescent="0.25">
      <c r="B43" s="6">
        <v>31.282223012258097</v>
      </c>
      <c r="C43" s="1" t="e">
        <f ca="1">_xll.RiskGamma(2.2413, 8.7656)</f>
        <v>#NAME?</v>
      </c>
    </row>
    <row r="44" spans="2:3" x14ac:dyDescent="0.25">
      <c r="B44" s="6">
        <v>3.4192167116151677</v>
      </c>
      <c r="C44" s="1" t="e">
        <f ca="1">_xll.RiskGamma(2.2413, 8.7656)</f>
        <v>#NAME?</v>
      </c>
    </row>
    <row r="45" spans="2:3" x14ac:dyDescent="0.25">
      <c r="B45" s="6">
        <v>15.938865424095846</v>
      </c>
      <c r="C45" s="1" t="e">
        <f ca="1">_xll.RiskGamma(2.2413, 8.7656)</f>
        <v>#NAME?</v>
      </c>
    </row>
    <row r="46" spans="2:3" x14ac:dyDescent="0.25">
      <c r="B46" s="6">
        <v>27.216044070775258</v>
      </c>
      <c r="C46" s="1" t="e">
        <f ca="1">_xll.RiskGamma(2.2413, 8.7656)</f>
        <v>#NAME?</v>
      </c>
    </row>
    <row r="47" spans="2:3" x14ac:dyDescent="0.25">
      <c r="B47" s="6">
        <v>17.971646018301932</v>
      </c>
      <c r="C47" s="1" t="e">
        <f ca="1">_xll.RiskGamma(2.2413, 8.7656)</f>
        <v>#NAME?</v>
      </c>
    </row>
    <row r="48" spans="2:3" x14ac:dyDescent="0.25">
      <c r="B48" s="6">
        <v>21.394985909448888</v>
      </c>
      <c r="C48" s="1" t="e">
        <f ca="1">_xll.RiskGamma(2.2413, 8.7656)</f>
        <v>#NAME?</v>
      </c>
    </row>
    <row r="49" spans="2:3" x14ac:dyDescent="0.25">
      <c r="B49" s="6">
        <v>38.467476064868471</v>
      </c>
      <c r="C49" s="1" t="e">
        <f ca="1">_xll.RiskGamma(2.2413, 8.7656)</f>
        <v>#NAME?</v>
      </c>
    </row>
    <row r="50" spans="2:3" x14ac:dyDescent="0.25">
      <c r="B50" s="6">
        <v>9.8724309515152999</v>
      </c>
      <c r="C50" s="1" t="e">
        <f ca="1">_xll.RiskGamma(2.2413, 8.7656)</f>
        <v>#NAME?</v>
      </c>
    </row>
    <row r="51" spans="2:3" x14ac:dyDescent="0.25">
      <c r="B51" s="6">
        <v>6.9113423441466466</v>
      </c>
      <c r="C51" s="1" t="e">
        <f ca="1">_xll.RiskGamma(2.2413, 8.7656)</f>
        <v>#NAME?</v>
      </c>
    </row>
    <row r="52" spans="2:3" x14ac:dyDescent="0.25">
      <c r="B52" s="6">
        <v>12.721489059462328</v>
      </c>
      <c r="C52" s="1" t="e">
        <f ca="1">_xll.RiskGamma(2.2413, 8.7656)</f>
        <v>#NAME?</v>
      </c>
    </row>
    <row r="53" spans="2:3" x14ac:dyDescent="0.25">
      <c r="B53" s="6">
        <v>10.368796640108911</v>
      </c>
      <c r="C53" s="1" t="e">
        <f ca="1">_xll.RiskGamma(2.2413, 8.7656)</f>
        <v>#NAME?</v>
      </c>
    </row>
    <row r="54" spans="2:3" x14ac:dyDescent="0.25">
      <c r="B54" s="6">
        <v>7.8747606883351136</v>
      </c>
      <c r="C54" s="1" t="e">
        <f ca="1">_xll.RiskGamma(2.2413, 8.7656)</f>
        <v>#NAME?</v>
      </c>
    </row>
    <row r="55" spans="2:3" x14ac:dyDescent="0.25">
      <c r="B55" s="6">
        <v>10.209513882170301</v>
      </c>
      <c r="C55" s="1" t="e">
        <f ca="1">_xll.RiskGamma(2.2413, 8.7656)</f>
        <v>#NAME?</v>
      </c>
    </row>
    <row r="56" spans="2:3" x14ac:dyDescent="0.25">
      <c r="B56" s="6">
        <v>6.8260879829450278</v>
      </c>
      <c r="C56" s="1" t="e">
        <f ca="1">_xll.RiskGamma(2.2413, 8.7656)</f>
        <v>#NAME?</v>
      </c>
    </row>
    <row r="57" spans="2:3" x14ac:dyDescent="0.25">
      <c r="B57" s="6">
        <v>25.457260653320706</v>
      </c>
      <c r="C57" s="1" t="e">
        <f ca="1">_xll.RiskGamma(2.2413, 8.7656)</f>
        <v>#NAME?</v>
      </c>
    </row>
    <row r="58" spans="2:3" x14ac:dyDescent="0.25">
      <c r="B58" s="6">
        <v>23.497785129181864</v>
      </c>
      <c r="C58" s="1" t="e">
        <f ca="1">_xll.RiskGamma(2.2413, 8.7656)</f>
        <v>#NAME?</v>
      </c>
    </row>
    <row r="59" spans="2:3" x14ac:dyDescent="0.25">
      <c r="B59" s="6">
        <v>14.394862281709846</v>
      </c>
      <c r="C59" s="1" t="e">
        <f ca="1">_xll.RiskGamma(2.2413, 8.7656)</f>
        <v>#NAME?</v>
      </c>
    </row>
    <row r="60" spans="2:3" x14ac:dyDescent="0.25">
      <c r="B60" s="6">
        <v>4.4995364153481709</v>
      </c>
      <c r="C60" s="1" t="e">
        <f ca="1">_xll.RiskGamma(2.2413, 8.7656)</f>
        <v>#NAME?</v>
      </c>
    </row>
    <row r="61" spans="2:3" x14ac:dyDescent="0.25">
      <c r="B61" s="6">
        <v>31.969287910657883</v>
      </c>
      <c r="C61" s="1" t="e">
        <f ca="1">_xll.RiskGamma(2.2413, 8.7656)</f>
        <v>#NAME?</v>
      </c>
    </row>
    <row r="62" spans="2:3" x14ac:dyDescent="0.25">
      <c r="B62" s="6">
        <v>6.8878402351342984</v>
      </c>
      <c r="C62" s="1" t="e">
        <f ca="1">_xll.RiskGamma(2.2413, 8.7656)</f>
        <v>#NAME?</v>
      </c>
    </row>
    <row r="63" spans="2:3" x14ac:dyDescent="0.25">
      <c r="B63" s="6">
        <v>28.651225443496863</v>
      </c>
      <c r="C63" s="1" t="e">
        <f ca="1">_xll.RiskGamma(2.2413, 8.7656)</f>
        <v>#NAME?</v>
      </c>
    </row>
    <row r="64" spans="2:3" x14ac:dyDescent="0.25">
      <c r="B64" s="6">
        <v>9.6094980212606824</v>
      </c>
      <c r="C64" s="1" t="e">
        <f ca="1">_xll.RiskGamma(2.2413, 8.7656)</f>
        <v>#NAME?</v>
      </c>
    </row>
    <row r="65" spans="2:3" x14ac:dyDescent="0.25">
      <c r="B65" s="6">
        <v>25.673512054749676</v>
      </c>
      <c r="C65" s="1" t="e">
        <f ca="1">_xll.RiskGamma(2.2413, 8.7656)</f>
        <v>#NAME?</v>
      </c>
    </row>
    <row r="66" spans="2:3" x14ac:dyDescent="0.25">
      <c r="B66" s="6">
        <v>19.203340918901873</v>
      </c>
      <c r="C66" s="1" t="e">
        <f ca="1">_xll.RiskGamma(2.2413, 8.7656)</f>
        <v>#NAME?</v>
      </c>
    </row>
    <row r="67" spans="2:3" x14ac:dyDescent="0.25">
      <c r="B67" s="6">
        <v>19.701276454155444</v>
      </c>
      <c r="C67" s="1" t="e">
        <f ca="1">_xll.RiskGamma(2.2413, 8.7656)</f>
        <v>#NAME?</v>
      </c>
    </row>
    <row r="68" spans="2:3" x14ac:dyDescent="0.25">
      <c r="B68" s="6">
        <v>20.394171799735403</v>
      </c>
      <c r="C68" s="1" t="e">
        <f ca="1">_xll.RiskGamma(2.2413, 8.7656)</f>
        <v>#NAME?</v>
      </c>
    </row>
    <row r="69" spans="2:3" x14ac:dyDescent="0.25">
      <c r="B69" s="6">
        <v>9.3837616706038265</v>
      </c>
      <c r="C69" s="1" t="e">
        <f ca="1">_xll.RiskGamma(2.2413, 8.7656)</f>
        <v>#NAME?</v>
      </c>
    </row>
    <row r="70" spans="2:3" x14ac:dyDescent="0.25">
      <c r="B70" s="6">
        <v>43.241891128627465</v>
      </c>
      <c r="C70" s="1" t="e">
        <f ca="1">_xll.RiskGamma(2.2413, 8.7656)</f>
        <v>#NAME?</v>
      </c>
    </row>
    <row r="71" spans="2:3" x14ac:dyDescent="0.25">
      <c r="B71" s="6">
        <v>2.3586308628126864</v>
      </c>
      <c r="C71" s="1" t="e">
        <f ca="1">_xll.RiskGamma(2.2413, 8.7656)</f>
        <v>#NAME?</v>
      </c>
    </row>
    <row r="72" spans="2:3" x14ac:dyDescent="0.25">
      <c r="B72" s="6">
        <v>39.774129889584941</v>
      </c>
      <c r="C72" s="1" t="e">
        <f ca="1">_xll.RiskGamma(2.2413, 8.7656)</f>
        <v>#NAME?</v>
      </c>
    </row>
    <row r="73" spans="2:3" x14ac:dyDescent="0.25">
      <c r="B73" s="6">
        <v>17.447932612494554</v>
      </c>
      <c r="C73" s="1" t="e">
        <f ca="1">_xll.RiskGamma(2.2413, 8.7656)</f>
        <v>#NAME?</v>
      </c>
    </row>
    <row r="74" spans="2:3" x14ac:dyDescent="0.25">
      <c r="B74" s="6">
        <v>31.729234510820511</v>
      </c>
      <c r="C74" s="1" t="e">
        <f ca="1">_xll.RiskGamma(2.2413, 8.7656)</f>
        <v>#NAME?</v>
      </c>
    </row>
    <row r="75" spans="2:3" x14ac:dyDescent="0.25">
      <c r="B75" s="6">
        <v>16.28981444998265</v>
      </c>
      <c r="C75" s="1" t="e">
        <f ca="1">_xll.RiskGamma(2.2413, 8.7656)</f>
        <v>#NAME?</v>
      </c>
    </row>
    <row r="76" spans="2:3" x14ac:dyDescent="0.25">
      <c r="B76" s="6">
        <v>1.5335441105245746</v>
      </c>
      <c r="C76" s="1" t="e">
        <f ca="1">_xll.RiskGamma(2.2413, 8.7656)</f>
        <v>#NAME?</v>
      </c>
    </row>
    <row r="77" spans="2:3" x14ac:dyDescent="0.25">
      <c r="B77" s="7">
        <v>26.755767691712744</v>
      </c>
      <c r="C77" s="2" t="e">
        <f ca="1">_xll.RiskGamma(2.2413, 8.7656)</f>
        <v>#NAME?</v>
      </c>
    </row>
  </sheetData>
  <mergeCells count="1">
    <mergeCell ref="B4:G5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PalisadeFitLinks</vt:lpstr>
      <vt:lpstr>Model</vt:lpstr>
      <vt:lpstr>Boot</vt:lpstr>
      <vt:lpstr>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2004-05-22T08:54:08Z</dcterms:created>
  <dcterms:modified xsi:type="dcterms:W3CDTF">2017-09-22T16:19:58Z</dcterms:modified>
  <cp:category/>
</cp:coreProperties>
</file>