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480" yWindow="120" windowWidth="15200" windowHeight="7940"/>
  </bookViews>
  <sheets>
    <sheet name="Model" sheetId="2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c">Model!$I$9</definedName>
    <definedName name="m">Model!$I$8</definedName>
    <definedName name="offset">Model!$D$7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1</definedName>
    <definedName name="RiskTemplateSheetName">"myTemplate"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yx">Model!$I$10</definedName>
  </definedNames>
  <calcPr calcId="171027" calcMode="manual"/>
</workbook>
</file>

<file path=xl/calcChain.xml><?xml version="1.0" encoding="utf-8"?>
<calcChain xmlns="http://schemas.openxmlformats.org/spreadsheetml/2006/main">
  <c r="F101" i="2" l="1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11" i="2"/>
  <c r="E90" i="2"/>
  <c r="E91" i="2"/>
  <c r="E92" i="2"/>
  <c r="E101" i="2"/>
  <c r="E100" i="2"/>
  <c r="E99" i="2"/>
  <c r="E98" i="2"/>
  <c r="E97" i="2"/>
  <c r="E96" i="2"/>
  <c r="E95" i="2"/>
  <c r="E94" i="2"/>
  <c r="E93" i="2"/>
  <c r="I8" i="2" l="1"/>
  <c r="I7" i="2"/>
  <c r="I9" i="2"/>
  <c r="I10" i="2"/>
  <c r="F114" i="2" l="1"/>
  <c r="F106" i="2"/>
  <c r="F117" i="2"/>
  <c r="F113" i="2"/>
  <c r="F103" i="2"/>
  <c r="F118" i="2"/>
  <c r="F104" i="2"/>
  <c r="F102" i="2"/>
  <c r="F115" i="2"/>
  <c r="F108" i="2"/>
  <c r="F116" i="2"/>
  <c r="F107" i="2"/>
  <c r="F110" i="2"/>
  <c r="F119" i="2"/>
  <c r="F109" i="2"/>
  <c r="F111" i="2"/>
  <c r="F105" i="2"/>
  <c r="F112" i="2"/>
</calcChain>
</file>

<file path=xl/comments1.xml><?xml version="1.0" encoding="utf-8"?>
<comments xmlns="http://schemas.openxmlformats.org/spreadsheetml/2006/main">
  <authors>
    <author>David</author>
  </authors>
  <commentList>
    <comment ref="C11" authorId="0" shapeId="0">
      <text>
        <r>
          <rPr>
            <sz val="8"/>
            <color indexed="81"/>
            <rFont val="Tahoma"/>
            <family val="2"/>
          </rPr>
          <t>Lead indicator</t>
        </r>
      </text>
    </comment>
    <comment ref="D11" authorId="0" shapeId="0">
      <text>
        <r>
          <rPr>
            <sz val="8"/>
            <color indexed="81"/>
            <rFont val="Tahoma"/>
            <family val="2"/>
          </rPr>
          <t>Variable of interest</t>
        </r>
      </text>
    </comment>
  </commentList>
</comments>
</file>

<file path=xl/sharedStrings.xml><?xml version="1.0" encoding="utf-8"?>
<sst xmlns="http://schemas.openxmlformats.org/spreadsheetml/2006/main" count="11" uniqueCount="11">
  <si>
    <t>Y</t>
  </si>
  <si>
    <t>X</t>
  </si>
  <si>
    <t>t</t>
  </si>
  <si>
    <t>R-squared</t>
  </si>
  <si>
    <t>Tested offset period</t>
  </si>
  <si>
    <t>Leading indicator model</t>
  </si>
  <si>
    <t>Slope</t>
  </si>
  <si>
    <t>Intercept</t>
  </si>
  <si>
    <t>SteYX</t>
  </si>
  <si>
    <t>Projected Y</t>
  </si>
  <si>
    <r>
      <t xml:space="preserve">Technique: </t>
    </r>
    <r>
      <rPr>
        <sz val="10"/>
        <rFont val="Times New Roman"/>
        <family val="1"/>
      </rPr>
      <t xml:space="preserve">Time series model of a variable based on a relationship with a lead indicator. </t>
    </r>
    <r>
      <rPr>
        <i/>
        <sz val="10"/>
        <rFont val="Times New Roman"/>
        <family val="1"/>
      </rPr>
      <t>Note that the model would need to be adjusted to match the offset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</si>
</sst>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10"/>
      <name val="Times New Roman"/>
      <family val="1"/>
    </font>
    <font>
      <sz val="16"/>
      <name val="Arial"/>
      <family val="2"/>
    </font>
    <font>
      <sz val="10"/>
      <name val="Times New Roman"/>
      <family val="1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/>
    <xf numFmtId="0" fontId="5" fillId="0" borderId="0" xfId="0" applyFont="1" applyProtection="1">
      <protection locked="0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/>
    <xf numFmtId="0" fontId="8" fillId="0" borderId="5" xfId="0" applyFont="1" applyBorder="1" applyAlignment="1"/>
    <xf numFmtId="0" fontId="8" fillId="0" borderId="11" xfId="0" applyFont="1" applyFill="1" applyBorder="1" applyAlignment="1">
      <alignment horizontal="center"/>
    </xf>
    <xf numFmtId="0" fontId="8" fillId="0" borderId="6" xfId="0" applyFont="1" applyBorder="1" applyAlignment="1"/>
    <xf numFmtId="0" fontId="8" fillId="0" borderId="6" xfId="0" applyFont="1" applyBorder="1"/>
    <xf numFmtId="0" fontId="8" fillId="0" borderId="7" xfId="0" applyFont="1" applyBorder="1"/>
    <xf numFmtId="0" fontId="1" fillId="0" borderId="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/>
    <xf numFmtId="0" fontId="7" fillId="0" borderId="6" xfId="0" applyFont="1" applyBorder="1"/>
    <xf numFmtId="0" fontId="9" fillId="0" borderId="0" xfId="0" applyFont="1"/>
    <xf numFmtId="0" fontId="0" fillId="0" borderId="3" xfId="0" applyBorder="1"/>
    <xf numFmtId="0" fontId="0" fillId="0" borderId="13" xfId="0" applyBorder="1"/>
    <xf numFmtId="0" fontId="7" fillId="0" borderId="5" xfId="0" applyFont="1" applyBorder="1" applyAlignment="1">
      <alignment horizont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39013526576151"/>
          <c:y val="0.12130177514792899"/>
          <c:w val="0.76894708957938274"/>
          <c:h val="0.68639053254437865"/>
        </c:manualLayout>
      </c:layout>
      <c:scatterChart>
        <c:scatterStyle val="lineMarker"/>
        <c:varyColors val="0"/>
        <c:ser>
          <c:idx val="0"/>
          <c:order val="0"/>
          <c:tx>
            <c:v>Leading indicator X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Model!$B$12:$B$101</c:f>
              <c:numCache>
                <c:formatCode>General</c:formatCode>
                <c:ptCount val="90"/>
                <c:pt idx="0">
                  <c:v>-89</c:v>
                </c:pt>
                <c:pt idx="1">
                  <c:v>-88</c:v>
                </c:pt>
                <c:pt idx="2">
                  <c:v>-87</c:v>
                </c:pt>
                <c:pt idx="3">
                  <c:v>-86</c:v>
                </c:pt>
                <c:pt idx="4">
                  <c:v>-85</c:v>
                </c:pt>
                <c:pt idx="5">
                  <c:v>-84</c:v>
                </c:pt>
                <c:pt idx="6">
                  <c:v>-83</c:v>
                </c:pt>
                <c:pt idx="7">
                  <c:v>-82</c:v>
                </c:pt>
                <c:pt idx="8">
                  <c:v>-81</c:v>
                </c:pt>
                <c:pt idx="9">
                  <c:v>-80</c:v>
                </c:pt>
                <c:pt idx="10">
                  <c:v>-79</c:v>
                </c:pt>
                <c:pt idx="11">
                  <c:v>-78</c:v>
                </c:pt>
                <c:pt idx="12">
                  <c:v>-77</c:v>
                </c:pt>
                <c:pt idx="13">
                  <c:v>-76</c:v>
                </c:pt>
                <c:pt idx="14">
                  <c:v>-75</c:v>
                </c:pt>
                <c:pt idx="15">
                  <c:v>-74</c:v>
                </c:pt>
                <c:pt idx="16">
                  <c:v>-73</c:v>
                </c:pt>
                <c:pt idx="17">
                  <c:v>-72</c:v>
                </c:pt>
                <c:pt idx="18">
                  <c:v>-71</c:v>
                </c:pt>
                <c:pt idx="19">
                  <c:v>-70</c:v>
                </c:pt>
                <c:pt idx="20">
                  <c:v>-69</c:v>
                </c:pt>
                <c:pt idx="21">
                  <c:v>-68</c:v>
                </c:pt>
                <c:pt idx="22">
                  <c:v>-67</c:v>
                </c:pt>
                <c:pt idx="23">
                  <c:v>-66</c:v>
                </c:pt>
                <c:pt idx="24">
                  <c:v>-65</c:v>
                </c:pt>
                <c:pt idx="25">
                  <c:v>-64</c:v>
                </c:pt>
                <c:pt idx="26">
                  <c:v>-63</c:v>
                </c:pt>
                <c:pt idx="27">
                  <c:v>-62</c:v>
                </c:pt>
                <c:pt idx="28">
                  <c:v>-61</c:v>
                </c:pt>
                <c:pt idx="29">
                  <c:v>-60</c:v>
                </c:pt>
                <c:pt idx="30">
                  <c:v>-59</c:v>
                </c:pt>
                <c:pt idx="31">
                  <c:v>-58</c:v>
                </c:pt>
                <c:pt idx="32">
                  <c:v>-57</c:v>
                </c:pt>
                <c:pt idx="33">
                  <c:v>-56</c:v>
                </c:pt>
                <c:pt idx="34">
                  <c:v>-55</c:v>
                </c:pt>
                <c:pt idx="35">
                  <c:v>-54</c:v>
                </c:pt>
                <c:pt idx="36">
                  <c:v>-53</c:v>
                </c:pt>
                <c:pt idx="37">
                  <c:v>-52</c:v>
                </c:pt>
                <c:pt idx="38">
                  <c:v>-51</c:v>
                </c:pt>
                <c:pt idx="39">
                  <c:v>-50</c:v>
                </c:pt>
                <c:pt idx="40">
                  <c:v>-49</c:v>
                </c:pt>
                <c:pt idx="41">
                  <c:v>-48</c:v>
                </c:pt>
                <c:pt idx="42">
                  <c:v>-47</c:v>
                </c:pt>
                <c:pt idx="43">
                  <c:v>-46</c:v>
                </c:pt>
                <c:pt idx="44">
                  <c:v>-45</c:v>
                </c:pt>
                <c:pt idx="45">
                  <c:v>-44</c:v>
                </c:pt>
                <c:pt idx="46">
                  <c:v>-43</c:v>
                </c:pt>
                <c:pt idx="47">
                  <c:v>-42</c:v>
                </c:pt>
                <c:pt idx="48">
                  <c:v>-41</c:v>
                </c:pt>
                <c:pt idx="49">
                  <c:v>-40</c:v>
                </c:pt>
                <c:pt idx="50">
                  <c:v>-39</c:v>
                </c:pt>
                <c:pt idx="51">
                  <c:v>-38</c:v>
                </c:pt>
                <c:pt idx="52">
                  <c:v>-37</c:v>
                </c:pt>
                <c:pt idx="53">
                  <c:v>-36</c:v>
                </c:pt>
                <c:pt idx="54">
                  <c:v>-35</c:v>
                </c:pt>
                <c:pt idx="55">
                  <c:v>-34</c:v>
                </c:pt>
                <c:pt idx="56">
                  <c:v>-33</c:v>
                </c:pt>
                <c:pt idx="57">
                  <c:v>-32</c:v>
                </c:pt>
                <c:pt idx="58">
                  <c:v>-31</c:v>
                </c:pt>
                <c:pt idx="59">
                  <c:v>-30</c:v>
                </c:pt>
                <c:pt idx="60">
                  <c:v>-29</c:v>
                </c:pt>
                <c:pt idx="61">
                  <c:v>-28</c:v>
                </c:pt>
                <c:pt idx="62">
                  <c:v>-27</c:v>
                </c:pt>
                <c:pt idx="63">
                  <c:v>-26</c:v>
                </c:pt>
                <c:pt idx="64">
                  <c:v>-25</c:v>
                </c:pt>
                <c:pt idx="65">
                  <c:v>-24</c:v>
                </c:pt>
                <c:pt idx="66">
                  <c:v>-23</c:v>
                </c:pt>
                <c:pt idx="67">
                  <c:v>-22</c:v>
                </c:pt>
                <c:pt idx="68">
                  <c:v>-21</c:v>
                </c:pt>
                <c:pt idx="69">
                  <c:v>-20</c:v>
                </c:pt>
                <c:pt idx="70">
                  <c:v>-19</c:v>
                </c:pt>
                <c:pt idx="71">
                  <c:v>-18</c:v>
                </c:pt>
                <c:pt idx="72">
                  <c:v>-17</c:v>
                </c:pt>
                <c:pt idx="73">
                  <c:v>-16</c:v>
                </c:pt>
                <c:pt idx="74">
                  <c:v>-15</c:v>
                </c:pt>
                <c:pt idx="75">
                  <c:v>-14</c:v>
                </c:pt>
                <c:pt idx="76">
                  <c:v>-13</c:v>
                </c:pt>
                <c:pt idx="77">
                  <c:v>-12</c:v>
                </c:pt>
                <c:pt idx="78">
                  <c:v>-11</c:v>
                </c:pt>
                <c:pt idx="79">
                  <c:v>-10</c:v>
                </c:pt>
                <c:pt idx="80">
                  <c:v>-9</c:v>
                </c:pt>
                <c:pt idx="81">
                  <c:v>-8</c:v>
                </c:pt>
                <c:pt idx="82">
                  <c:v>-7</c:v>
                </c:pt>
                <c:pt idx="83">
                  <c:v>-6</c:v>
                </c:pt>
                <c:pt idx="84">
                  <c:v>-5</c:v>
                </c:pt>
                <c:pt idx="85">
                  <c:v>-4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0</c:v>
                </c:pt>
              </c:numCache>
            </c:numRef>
          </c:xVal>
          <c:yVal>
            <c:numRef>
              <c:f>Model!$C$12:$C$101</c:f>
              <c:numCache>
                <c:formatCode>General</c:formatCode>
                <c:ptCount val="90"/>
                <c:pt idx="0">
                  <c:v>101.21146900259086</c:v>
                </c:pt>
                <c:pt idx="1">
                  <c:v>92.033084753077759</c:v>
                </c:pt>
                <c:pt idx="2">
                  <c:v>97.449657552988299</c:v>
                </c:pt>
                <c:pt idx="3">
                  <c:v>95.490868894115565</c:v>
                </c:pt>
                <c:pt idx="4">
                  <c:v>99.55591317270364</c:v>
                </c:pt>
                <c:pt idx="5">
                  <c:v>108.45325750776382</c:v>
                </c:pt>
                <c:pt idx="6">
                  <c:v>121.45173134308139</c:v>
                </c:pt>
                <c:pt idx="7">
                  <c:v>131.03087418204004</c:v>
                </c:pt>
                <c:pt idx="8">
                  <c:v>138.07030172262887</c:v>
                </c:pt>
                <c:pt idx="9">
                  <c:v>131.75919879601017</c:v>
                </c:pt>
                <c:pt idx="10">
                  <c:v>127.04785321693662</c:v>
                </c:pt>
                <c:pt idx="11">
                  <c:v>120.59850080320486</c:v>
                </c:pt>
                <c:pt idx="12">
                  <c:v>137.60420293174451</c:v>
                </c:pt>
                <c:pt idx="13">
                  <c:v>131.69352073719145</c:v>
                </c:pt>
                <c:pt idx="14">
                  <c:v>143.33786901333852</c:v>
                </c:pt>
                <c:pt idx="15">
                  <c:v>163.86578716601269</c:v>
                </c:pt>
                <c:pt idx="16">
                  <c:v>163.85972036631577</c:v>
                </c:pt>
                <c:pt idx="17">
                  <c:v>163.88515887912394</c:v>
                </c:pt>
                <c:pt idx="18">
                  <c:v>156.30449056779591</c:v>
                </c:pt>
                <c:pt idx="19">
                  <c:v>155.13953064668931</c:v>
                </c:pt>
                <c:pt idx="20">
                  <c:v>137.41691483114556</c:v>
                </c:pt>
                <c:pt idx="21">
                  <c:v>135.53566446089835</c:v>
                </c:pt>
                <c:pt idx="22">
                  <c:v>128.19799172736771</c:v>
                </c:pt>
                <c:pt idx="23">
                  <c:v>119.19240532169499</c:v>
                </c:pt>
                <c:pt idx="24">
                  <c:v>106.97381568264294</c:v>
                </c:pt>
                <c:pt idx="25">
                  <c:v>107.03640199250059</c:v>
                </c:pt>
                <c:pt idx="26">
                  <c:v>105.19446864049264</c:v>
                </c:pt>
                <c:pt idx="27">
                  <c:v>101.73817200522673</c:v>
                </c:pt>
                <c:pt idx="28">
                  <c:v>108.23216327136181</c:v>
                </c:pt>
                <c:pt idx="29">
                  <c:v>102.94194084196471</c:v>
                </c:pt>
                <c:pt idx="30">
                  <c:v>114.8103178067054</c:v>
                </c:pt>
                <c:pt idx="31">
                  <c:v>126.67988329998644</c:v>
                </c:pt>
                <c:pt idx="32">
                  <c:v>136.83664631448485</c:v>
                </c:pt>
                <c:pt idx="33">
                  <c:v>132.8053984656737</c:v>
                </c:pt>
                <c:pt idx="34">
                  <c:v>129.94394847416774</c:v>
                </c:pt>
                <c:pt idx="35">
                  <c:v>132.61499744290072</c:v>
                </c:pt>
                <c:pt idx="36">
                  <c:v>130.79698006909109</c:v>
                </c:pt>
                <c:pt idx="37">
                  <c:v>132.98162254917125</c:v>
                </c:pt>
                <c:pt idx="38">
                  <c:v>140.37993277390592</c:v>
                </c:pt>
                <c:pt idx="39">
                  <c:v>142.84121140928119</c:v>
                </c:pt>
                <c:pt idx="40">
                  <c:v>146.26595077837737</c:v>
                </c:pt>
                <c:pt idx="41">
                  <c:v>142.66281151696171</c:v>
                </c:pt>
                <c:pt idx="42">
                  <c:v>145.95327835515963</c:v>
                </c:pt>
                <c:pt idx="43">
                  <c:v>144.95392424213011</c:v>
                </c:pt>
                <c:pt idx="44">
                  <c:v>152.95681681730716</c:v>
                </c:pt>
                <c:pt idx="45">
                  <c:v>144.36240002763958</c:v>
                </c:pt>
                <c:pt idx="46">
                  <c:v>147.96812964060177</c:v>
                </c:pt>
                <c:pt idx="47">
                  <c:v>149.36043428358647</c:v>
                </c:pt>
                <c:pt idx="48">
                  <c:v>140.62292246229873</c:v>
                </c:pt>
                <c:pt idx="49">
                  <c:v>137.95451169500436</c:v>
                </c:pt>
                <c:pt idx="50">
                  <c:v>134.8849548581824</c:v>
                </c:pt>
                <c:pt idx="51">
                  <c:v>134.17984980838858</c:v>
                </c:pt>
                <c:pt idx="52">
                  <c:v>136.59191862661228</c:v>
                </c:pt>
                <c:pt idx="53">
                  <c:v>145.64074743372757</c:v>
                </c:pt>
                <c:pt idx="54">
                  <c:v>141.63970625516725</c:v>
                </c:pt>
                <c:pt idx="55">
                  <c:v>135.02639127939443</c:v>
                </c:pt>
                <c:pt idx="56">
                  <c:v>126.83778612232585</c:v>
                </c:pt>
                <c:pt idx="57">
                  <c:v>127.31442909155552</c:v>
                </c:pt>
                <c:pt idx="58">
                  <c:v>109.25956337944018</c:v>
                </c:pt>
                <c:pt idx="59">
                  <c:v>101.78000996572729</c:v>
                </c:pt>
                <c:pt idx="60">
                  <c:v>102.11981949665338</c:v>
                </c:pt>
                <c:pt idx="61">
                  <c:v>100.04554200347928</c:v>
                </c:pt>
                <c:pt idx="62">
                  <c:v>91.713769386469096</c:v>
                </c:pt>
                <c:pt idx="63">
                  <c:v>87.077979306067348</c:v>
                </c:pt>
                <c:pt idx="64">
                  <c:v>87.97035492554572</c:v>
                </c:pt>
                <c:pt idx="65">
                  <c:v>95.958325620528129</c:v>
                </c:pt>
                <c:pt idx="66">
                  <c:v>96.668711614648203</c:v>
                </c:pt>
                <c:pt idx="67">
                  <c:v>97.193487489331204</c:v>
                </c:pt>
                <c:pt idx="68">
                  <c:v>95.952926423382351</c:v>
                </c:pt>
                <c:pt idx="69">
                  <c:v>99.930821777803288</c:v>
                </c:pt>
                <c:pt idx="70">
                  <c:v>97.294923422453209</c:v>
                </c:pt>
                <c:pt idx="71">
                  <c:v>106.24805549916462</c:v>
                </c:pt>
                <c:pt idx="72">
                  <c:v>103.55327033372242</c:v>
                </c:pt>
                <c:pt idx="73">
                  <c:v>109.84726718633713</c:v>
                </c:pt>
                <c:pt idx="74">
                  <c:v>101.21698300854067</c:v>
                </c:pt>
                <c:pt idx="75">
                  <c:v>102.18269842749442</c:v>
                </c:pt>
                <c:pt idx="76">
                  <c:v>107.16942600213261</c:v>
                </c:pt>
                <c:pt idx="77">
                  <c:v>104.1299651369751</c:v>
                </c:pt>
                <c:pt idx="78">
                  <c:v>109.32861161689578</c:v>
                </c:pt>
                <c:pt idx="79">
                  <c:v>115.47299720159776</c:v>
                </c:pt>
                <c:pt idx="80">
                  <c:v>112.76252484100506</c:v>
                </c:pt>
                <c:pt idx="81">
                  <c:v>120.13769106536071</c:v>
                </c:pt>
                <c:pt idx="82">
                  <c:v>115.9990327230319</c:v>
                </c:pt>
                <c:pt idx="83">
                  <c:v>120.25056989804743</c:v>
                </c:pt>
                <c:pt idx="84">
                  <c:v>123.73541630298425</c:v>
                </c:pt>
                <c:pt idx="85">
                  <c:v>125.71616952395968</c:v>
                </c:pt>
                <c:pt idx="86">
                  <c:v>134.39296287308338</c:v>
                </c:pt>
                <c:pt idx="87">
                  <c:v>138.84343067292923</c:v>
                </c:pt>
                <c:pt idx="88">
                  <c:v>144.30349336114142</c:v>
                </c:pt>
                <c:pt idx="89">
                  <c:v>142.66275641268624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C-49B2-BC44-E5F43C229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87856"/>
        <c:axId val="1"/>
      </c:scatterChart>
      <c:scatterChart>
        <c:scatterStyle val="lineMarker"/>
        <c:varyColors val="0"/>
        <c:ser>
          <c:idx val="1"/>
          <c:order val="1"/>
          <c:tx>
            <c:v>Variable of interest 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Model!$B$12:$B$101</c:f>
              <c:numCache>
                <c:formatCode>General</c:formatCode>
                <c:ptCount val="90"/>
                <c:pt idx="0">
                  <c:v>-89</c:v>
                </c:pt>
                <c:pt idx="1">
                  <c:v>-88</c:v>
                </c:pt>
                <c:pt idx="2">
                  <c:v>-87</c:v>
                </c:pt>
                <c:pt idx="3">
                  <c:v>-86</c:v>
                </c:pt>
                <c:pt idx="4">
                  <c:v>-85</c:v>
                </c:pt>
                <c:pt idx="5">
                  <c:v>-84</c:v>
                </c:pt>
                <c:pt idx="6">
                  <c:v>-83</c:v>
                </c:pt>
                <c:pt idx="7">
                  <c:v>-82</c:v>
                </c:pt>
                <c:pt idx="8">
                  <c:v>-81</c:v>
                </c:pt>
                <c:pt idx="9">
                  <c:v>-80</c:v>
                </c:pt>
                <c:pt idx="10">
                  <c:v>-79</c:v>
                </c:pt>
                <c:pt idx="11">
                  <c:v>-78</c:v>
                </c:pt>
                <c:pt idx="12">
                  <c:v>-77</c:v>
                </c:pt>
                <c:pt idx="13">
                  <c:v>-76</c:v>
                </c:pt>
                <c:pt idx="14">
                  <c:v>-75</c:v>
                </c:pt>
                <c:pt idx="15">
                  <c:v>-74</c:v>
                </c:pt>
                <c:pt idx="16">
                  <c:v>-73</c:v>
                </c:pt>
                <c:pt idx="17">
                  <c:v>-72</c:v>
                </c:pt>
                <c:pt idx="18">
                  <c:v>-71</c:v>
                </c:pt>
                <c:pt idx="19">
                  <c:v>-70</c:v>
                </c:pt>
                <c:pt idx="20">
                  <c:v>-69</c:v>
                </c:pt>
                <c:pt idx="21">
                  <c:v>-68</c:v>
                </c:pt>
                <c:pt idx="22">
                  <c:v>-67</c:v>
                </c:pt>
                <c:pt idx="23">
                  <c:v>-66</c:v>
                </c:pt>
                <c:pt idx="24">
                  <c:v>-65</c:v>
                </c:pt>
                <c:pt idx="25">
                  <c:v>-64</c:v>
                </c:pt>
                <c:pt idx="26">
                  <c:v>-63</c:v>
                </c:pt>
                <c:pt idx="27">
                  <c:v>-62</c:v>
                </c:pt>
                <c:pt idx="28">
                  <c:v>-61</c:v>
                </c:pt>
                <c:pt idx="29">
                  <c:v>-60</c:v>
                </c:pt>
                <c:pt idx="30">
                  <c:v>-59</c:v>
                </c:pt>
                <c:pt idx="31">
                  <c:v>-58</c:v>
                </c:pt>
                <c:pt idx="32">
                  <c:v>-57</c:v>
                </c:pt>
                <c:pt idx="33">
                  <c:v>-56</c:v>
                </c:pt>
                <c:pt idx="34">
                  <c:v>-55</c:v>
                </c:pt>
                <c:pt idx="35">
                  <c:v>-54</c:v>
                </c:pt>
                <c:pt idx="36">
                  <c:v>-53</c:v>
                </c:pt>
                <c:pt idx="37">
                  <c:v>-52</c:v>
                </c:pt>
                <c:pt idx="38">
                  <c:v>-51</c:v>
                </c:pt>
                <c:pt idx="39">
                  <c:v>-50</c:v>
                </c:pt>
                <c:pt idx="40">
                  <c:v>-49</c:v>
                </c:pt>
                <c:pt idx="41">
                  <c:v>-48</c:v>
                </c:pt>
                <c:pt idx="42">
                  <c:v>-47</c:v>
                </c:pt>
                <c:pt idx="43">
                  <c:v>-46</c:v>
                </c:pt>
                <c:pt idx="44">
                  <c:v>-45</c:v>
                </c:pt>
                <c:pt idx="45">
                  <c:v>-44</c:v>
                </c:pt>
                <c:pt idx="46">
                  <c:v>-43</c:v>
                </c:pt>
                <c:pt idx="47">
                  <c:v>-42</c:v>
                </c:pt>
                <c:pt idx="48">
                  <c:v>-41</c:v>
                </c:pt>
                <c:pt idx="49">
                  <c:v>-40</c:v>
                </c:pt>
                <c:pt idx="50">
                  <c:v>-39</c:v>
                </c:pt>
                <c:pt idx="51">
                  <c:v>-38</c:v>
                </c:pt>
                <c:pt idx="52">
                  <c:v>-37</c:v>
                </c:pt>
                <c:pt idx="53">
                  <c:v>-36</c:v>
                </c:pt>
                <c:pt idx="54">
                  <c:v>-35</c:v>
                </c:pt>
                <c:pt idx="55">
                  <c:v>-34</c:v>
                </c:pt>
                <c:pt idx="56">
                  <c:v>-33</c:v>
                </c:pt>
                <c:pt idx="57">
                  <c:v>-32</c:v>
                </c:pt>
                <c:pt idx="58">
                  <c:v>-31</c:v>
                </c:pt>
                <c:pt idx="59">
                  <c:v>-30</c:v>
                </c:pt>
                <c:pt idx="60">
                  <c:v>-29</c:v>
                </c:pt>
                <c:pt idx="61">
                  <c:v>-28</c:v>
                </c:pt>
                <c:pt idx="62">
                  <c:v>-27</c:v>
                </c:pt>
                <c:pt idx="63">
                  <c:v>-26</c:v>
                </c:pt>
                <c:pt idx="64">
                  <c:v>-25</c:v>
                </c:pt>
                <c:pt idx="65">
                  <c:v>-24</c:v>
                </c:pt>
                <c:pt idx="66">
                  <c:v>-23</c:v>
                </c:pt>
                <c:pt idx="67">
                  <c:v>-22</c:v>
                </c:pt>
                <c:pt idx="68">
                  <c:v>-21</c:v>
                </c:pt>
                <c:pt idx="69">
                  <c:v>-20</c:v>
                </c:pt>
                <c:pt idx="70">
                  <c:v>-19</c:v>
                </c:pt>
                <c:pt idx="71">
                  <c:v>-18</c:v>
                </c:pt>
                <c:pt idx="72">
                  <c:v>-17</c:v>
                </c:pt>
                <c:pt idx="73">
                  <c:v>-16</c:v>
                </c:pt>
                <c:pt idx="74">
                  <c:v>-15</c:v>
                </c:pt>
                <c:pt idx="75">
                  <c:v>-14</c:v>
                </c:pt>
                <c:pt idx="76">
                  <c:v>-13</c:v>
                </c:pt>
                <c:pt idx="77">
                  <c:v>-12</c:v>
                </c:pt>
                <c:pt idx="78">
                  <c:v>-11</c:v>
                </c:pt>
                <c:pt idx="79">
                  <c:v>-10</c:v>
                </c:pt>
                <c:pt idx="80">
                  <c:v>-9</c:v>
                </c:pt>
                <c:pt idx="81">
                  <c:v>-8</c:v>
                </c:pt>
                <c:pt idx="82">
                  <c:v>-7</c:v>
                </c:pt>
                <c:pt idx="83">
                  <c:v>-6</c:v>
                </c:pt>
                <c:pt idx="84">
                  <c:v>-5</c:v>
                </c:pt>
                <c:pt idx="85">
                  <c:v>-4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0</c:v>
                </c:pt>
              </c:numCache>
            </c:numRef>
          </c:xVal>
          <c:yVal>
            <c:numRef>
              <c:f>Model!$D$12:$D$101</c:f>
              <c:numCache>
                <c:formatCode>General</c:formatCode>
                <c:ptCount val="90"/>
                <c:pt idx="0">
                  <c:v>4.8698753481080077</c:v>
                </c:pt>
                <c:pt idx="1">
                  <c:v>4.2425648732446879</c:v>
                </c:pt>
                <c:pt idx="2">
                  <c:v>5.1726233869382048</c:v>
                </c:pt>
                <c:pt idx="3">
                  <c:v>4.8111020258739083</c:v>
                </c:pt>
                <c:pt idx="4">
                  <c:v>4.3630043227949002</c:v>
                </c:pt>
                <c:pt idx="5">
                  <c:v>4.9572129850244178</c:v>
                </c:pt>
                <c:pt idx="6">
                  <c:v>5.4564962335941454</c:v>
                </c:pt>
                <c:pt idx="7">
                  <c:v>4.8522927245225294</c:v>
                </c:pt>
                <c:pt idx="8">
                  <c:v>5.7639273068426116</c:v>
                </c:pt>
                <c:pt idx="9">
                  <c:v>4.9345852361905678</c:v>
                </c:pt>
                <c:pt idx="10">
                  <c:v>4.7164124435983874</c:v>
                </c:pt>
                <c:pt idx="11">
                  <c:v>4.5222978428037965</c:v>
                </c:pt>
                <c:pt idx="12">
                  <c:v>4.0754376751554942</c:v>
                </c:pt>
                <c:pt idx="13">
                  <c:v>4.6222311270815659</c:v>
                </c:pt>
                <c:pt idx="14">
                  <c:v>4.231535803821445</c:v>
                </c:pt>
                <c:pt idx="15">
                  <c:v>3.9888237742376265</c:v>
                </c:pt>
                <c:pt idx="16">
                  <c:v>4.9250481043876091</c:v>
                </c:pt>
                <c:pt idx="17">
                  <c:v>5.2835729392448521</c:v>
                </c:pt>
                <c:pt idx="18">
                  <c:v>6.2637811263872614</c:v>
                </c:pt>
                <c:pt idx="19">
                  <c:v>6.0310923475964904</c:v>
                </c:pt>
                <c:pt idx="20">
                  <c:v>6.1467527355846663</c:v>
                </c:pt>
                <c:pt idx="21">
                  <c:v>5.677320324067856</c:v>
                </c:pt>
                <c:pt idx="22">
                  <c:v>5.4434158322252264</c:v>
                </c:pt>
                <c:pt idx="23">
                  <c:v>6.4947715766884704</c:v>
                </c:pt>
                <c:pt idx="24">
                  <c:v>6.0402871841482062</c:v>
                </c:pt>
                <c:pt idx="25">
                  <c:v>6.1137814267672033</c:v>
                </c:pt>
                <c:pt idx="26">
                  <c:v>7.5328747621889649</c:v>
                </c:pt>
                <c:pt idx="27">
                  <c:v>7.2568715861333466</c:v>
                </c:pt>
                <c:pt idx="28">
                  <c:v>7.0466204097788623</c:v>
                </c:pt>
                <c:pt idx="29">
                  <c:v>7.3313287053687448</c:v>
                </c:pt>
                <c:pt idx="30">
                  <c:v>7.2362181517413866</c:v>
                </c:pt>
                <c:pt idx="31">
                  <c:v>6.5014580652956786</c:v>
                </c:pt>
                <c:pt idx="32">
                  <c:v>6.2662879606237167</c:v>
                </c:pt>
                <c:pt idx="33">
                  <c:v>5.6985435431820566</c:v>
                </c:pt>
                <c:pt idx="34">
                  <c:v>5.2715197488330849</c:v>
                </c:pt>
                <c:pt idx="35">
                  <c:v>4.8209653823822567</c:v>
                </c:pt>
                <c:pt idx="36">
                  <c:v>5.1316618984787414</c:v>
                </c:pt>
                <c:pt idx="37">
                  <c:v>4.6619727572541363</c:v>
                </c:pt>
                <c:pt idx="38">
                  <c:v>4.9987153640688682</c:v>
                </c:pt>
                <c:pt idx="39">
                  <c:v>5.045117855161104</c:v>
                </c:pt>
                <c:pt idx="40">
                  <c:v>4.7122812889253547</c:v>
                </c:pt>
                <c:pt idx="41">
                  <c:v>5.1822640655995009</c:v>
                </c:pt>
                <c:pt idx="42">
                  <c:v>5.9044695573502954</c:v>
                </c:pt>
                <c:pt idx="43">
                  <c:v>6.0928266168280194</c:v>
                </c:pt>
                <c:pt idx="44">
                  <c:v>5.8603427789451299</c:v>
                </c:pt>
                <c:pt idx="45">
                  <c:v>5.9009251364397128</c:v>
                </c:pt>
                <c:pt idx="46">
                  <c:v>6.1837969817875766</c:v>
                </c:pt>
                <c:pt idx="47">
                  <c:v>5.7886396928317874</c:v>
                </c:pt>
                <c:pt idx="48">
                  <c:v>6.0891862199181528</c:v>
                </c:pt>
                <c:pt idx="49">
                  <c:v>6.4206862943798368</c:v>
                </c:pt>
                <c:pt idx="50">
                  <c:v>6.3361390230985908</c:v>
                </c:pt>
                <c:pt idx="51">
                  <c:v>6.6322133701040347</c:v>
                </c:pt>
                <c:pt idx="52">
                  <c:v>6.5885112572841029</c:v>
                </c:pt>
                <c:pt idx="53">
                  <c:v>6.707638612936635</c:v>
                </c:pt>
                <c:pt idx="54">
                  <c:v>6.6994782299100741</c:v>
                </c:pt>
                <c:pt idx="55">
                  <c:v>6.9511968983111272</c:v>
                </c:pt>
                <c:pt idx="56">
                  <c:v>6.5238415221003576</c:v>
                </c:pt>
                <c:pt idx="57">
                  <c:v>6.7707598004599383</c:v>
                </c:pt>
                <c:pt idx="58">
                  <c:v>6.6244666502129865</c:v>
                </c:pt>
                <c:pt idx="59">
                  <c:v>6.4427171728275363</c:v>
                </c:pt>
                <c:pt idx="60">
                  <c:v>6.2218979665341063</c:v>
                </c:pt>
                <c:pt idx="61">
                  <c:v>6.1413483461146692</c:v>
                </c:pt>
                <c:pt idx="62">
                  <c:v>5.8358968742901371</c:v>
                </c:pt>
                <c:pt idx="63">
                  <c:v>6.4391452719142768</c:v>
                </c:pt>
                <c:pt idx="64">
                  <c:v>6.6830542233732197</c:v>
                </c:pt>
                <c:pt idx="65">
                  <c:v>6.5530322468908517</c:v>
                </c:pt>
                <c:pt idx="66">
                  <c:v>6.1322813748081444</c:v>
                </c:pt>
                <c:pt idx="67">
                  <c:v>5.6708938292268165</c:v>
                </c:pt>
                <c:pt idx="68">
                  <c:v>5.8460771653852213</c:v>
                </c:pt>
                <c:pt idx="69">
                  <c:v>5.1120123219843769</c:v>
                </c:pt>
                <c:pt idx="70">
                  <c:v>4.4733552964024845</c:v>
                </c:pt>
                <c:pt idx="71">
                  <c:v>4.6149984246782703</c:v>
                </c:pt>
                <c:pt idx="72">
                  <c:v>4.5427942537980606</c:v>
                </c:pt>
                <c:pt idx="73">
                  <c:v>4.0877401782758822</c:v>
                </c:pt>
                <c:pt idx="74">
                  <c:v>3.8385208364590864</c:v>
                </c:pt>
                <c:pt idx="75">
                  <c:v>3.930092274713807</c:v>
                </c:pt>
                <c:pt idx="76">
                  <c:v>4.3564556799894341</c:v>
                </c:pt>
                <c:pt idx="77">
                  <c:v>4.4451063913961448</c:v>
                </c:pt>
                <c:pt idx="78">
                  <c:v>4.5690509496810883</c:v>
                </c:pt>
                <c:pt idx="79">
                  <c:v>4.209718550674947</c:v>
                </c:pt>
                <c:pt idx="80">
                  <c:v>4.6095478298649795</c:v>
                </c:pt>
                <c:pt idx="81">
                  <c:v>4.5996659737666121</c:v>
                </c:pt>
                <c:pt idx="82">
                  <c:v>4.7125778644870344</c:v>
                </c:pt>
                <c:pt idx="83">
                  <c:v>4.65831237620558</c:v>
                </c:pt>
                <c:pt idx="84">
                  <c:v>5.0282186420213462</c:v>
                </c:pt>
                <c:pt idx="85">
                  <c:v>4.5422360483558437</c:v>
                </c:pt>
                <c:pt idx="86">
                  <c:v>4.80380207636885</c:v>
                </c:pt>
                <c:pt idx="87">
                  <c:v>4.973751535908713</c:v>
                </c:pt>
                <c:pt idx="88">
                  <c:v>4.698388074831831</c:v>
                </c:pt>
                <c:pt idx="89">
                  <c:v>4.8591461528520554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C-49B2-BC44-E5F43C229980}"/>
            </c:ext>
          </c:extLst>
        </c:ser>
        <c:ser>
          <c:idx val="2"/>
          <c:order val="2"/>
          <c:tx>
            <c:strRef>
              <c:f>Model!$E$11</c:f>
              <c:strCache>
                <c:ptCount val="1"/>
                <c:pt idx="0">
                  <c:v>Y offset 11 periods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Model!$B$12:$B$101</c:f>
              <c:numCache>
                <c:formatCode>General</c:formatCode>
                <c:ptCount val="90"/>
                <c:pt idx="0">
                  <c:v>-89</c:v>
                </c:pt>
                <c:pt idx="1">
                  <c:v>-88</c:v>
                </c:pt>
                <c:pt idx="2">
                  <c:v>-87</c:v>
                </c:pt>
                <c:pt idx="3">
                  <c:v>-86</c:v>
                </c:pt>
                <c:pt idx="4">
                  <c:v>-85</c:v>
                </c:pt>
                <c:pt idx="5">
                  <c:v>-84</c:v>
                </c:pt>
                <c:pt idx="6">
                  <c:v>-83</c:v>
                </c:pt>
                <c:pt idx="7">
                  <c:v>-82</c:v>
                </c:pt>
                <c:pt idx="8">
                  <c:v>-81</c:v>
                </c:pt>
                <c:pt idx="9">
                  <c:v>-80</c:v>
                </c:pt>
                <c:pt idx="10">
                  <c:v>-79</c:v>
                </c:pt>
                <c:pt idx="11">
                  <c:v>-78</c:v>
                </c:pt>
                <c:pt idx="12">
                  <c:v>-77</c:v>
                </c:pt>
                <c:pt idx="13">
                  <c:v>-76</c:v>
                </c:pt>
                <c:pt idx="14">
                  <c:v>-75</c:v>
                </c:pt>
                <c:pt idx="15">
                  <c:v>-74</c:v>
                </c:pt>
                <c:pt idx="16">
                  <c:v>-73</c:v>
                </c:pt>
                <c:pt idx="17">
                  <c:v>-72</c:v>
                </c:pt>
                <c:pt idx="18">
                  <c:v>-71</c:v>
                </c:pt>
                <c:pt idx="19">
                  <c:v>-70</c:v>
                </c:pt>
                <c:pt idx="20">
                  <c:v>-69</c:v>
                </c:pt>
                <c:pt idx="21">
                  <c:v>-68</c:v>
                </c:pt>
                <c:pt idx="22">
                  <c:v>-67</c:v>
                </c:pt>
                <c:pt idx="23">
                  <c:v>-66</c:v>
                </c:pt>
                <c:pt idx="24">
                  <c:v>-65</c:v>
                </c:pt>
                <c:pt idx="25">
                  <c:v>-64</c:v>
                </c:pt>
                <c:pt idx="26">
                  <c:v>-63</c:v>
                </c:pt>
                <c:pt idx="27">
                  <c:v>-62</c:v>
                </c:pt>
                <c:pt idx="28">
                  <c:v>-61</c:v>
                </c:pt>
                <c:pt idx="29">
                  <c:v>-60</c:v>
                </c:pt>
                <c:pt idx="30">
                  <c:v>-59</c:v>
                </c:pt>
                <c:pt idx="31">
                  <c:v>-58</c:v>
                </c:pt>
                <c:pt idx="32">
                  <c:v>-57</c:v>
                </c:pt>
                <c:pt idx="33">
                  <c:v>-56</c:v>
                </c:pt>
                <c:pt idx="34">
                  <c:v>-55</c:v>
                </c:pt>
                <c:pt idx="35">
                  <c:v>-54</c:v>
                </c:pt>
                <c:pt idx="36">
                  <c:v>-53</c:v>
                </c:pt>
                <c:pt idx="37">
                  <c:v>-52</c:v>
                </c:pt>
                <c:pt idx="38">
                  <c:v>-51</c:v>
                </c:pt>
                <c:pt idx="39">
                  <c:v>-50</c:v>
                </c:pt>
                <c:pt idx="40">
                  <c:v>-49</c:v>
                </c:pt>
                <c:pt idx="41">
                  <c:v>-48</c:v>
                </c:pt>
                <c:pt idx="42">
                  <c:v>-47</c:v>
                </c:pt>
                <c:pt idx="43">
                  <c:v>-46</c:v>
                </c:pt>
                <c:pt idx="44">
                  <c:v>-45</c:v>
                </c:pt>
                <c:pt idx="45">
                  <c:v>-44</c:v>
                </c:pt>
                <c:pt idx="46">
                  <c:v>-43</c:v>
                </c:pt>
                <c:pt idx="47">
                  <c:v>-42</c:v>
                </c:pt>
                <c:pt idx="48">
                  <c:v>-41</c:v>
                </c:pt>
                <c:pt idx="49">
                  <c:v>-40</c:v>
                </c:pt>
                <c:pt idx="50">
                  <c:v>-39</c:v>
                </c:pt>
                <c:pt idx="51">
                  <c:v>-38</c:v>
                </c:pt>
                <c:pt idx="52">
                  <c:v>-37</c:v>
                </c:pt>
                <c:pt idx="53">
                  <c:v>-36</c:v>
                </c:pt>
                <c:pt idx="54">
                  <c:v>-35</c:v>
                </c:pt>
                <c:pt idx="55">
                  <c:v>-34</c:v>
                </c:pt>
                <c:pt idx="56">
                  <c:v>-33</c:v>
                </c:pt>
                <c:pt idx="57">
                  <c:v>-32</c:v>
                </c:pt>
                <c:pt idx="58">
                  <c:v>-31</c:v>
                </c:pt>
                <c:pt idx="59">
                  <c:v>-30</c:v>
                </c:pt>
                <c:pt idx="60">
                  <c:v>-29</c:v>
                </c:pt>
                <c:pt idx="61">
                  <c:v>-28</c:v>
                </c:pt>
                <c:pt idx="62">
                  <c:v>-27</c:v>
                </c:pt>
                <c:pt idx="63">
                  <c:v>-26</c:v>
                </c:pt>
                <c:pt idx="64">
                  <c:v>-25</c:v>
                </c:pt>
                <c:pt idx="65">
                  <c:v>-24</c:v>
                </c:pt>
                <c:pt idx="66">
                  <c:v>-23</c:v>
                </c:pt>
                <c:pt idx="67">
                  <c:v>-22</c:v>
                </c:pt>
                <c:pt idx="68">
                  <c:v>-21</c:v>
                </c:pt>
                <c:pt idx="69">
                  <c:v>-20</c:v>
                </c:pt>
                <c:pt idx="70">
                  <c:v>-19</c:v>
                </c:pt>
                <c:pt idx="71">
                  <c:v>-18</c:v>
                </c:pt>
                <c:pt idx="72">
                  <c:v>-17</c:v>
                </c:pt>
                <c:pt idx="73">
                  <c:v>-16</c:v>
                </c:pt>
                <c:pt idx="74">
                  <c:v>-15</c:v>
                </c:pt>
                <c:pt idx="75">
                  <c:v>-14</c:v>
                </c:pt>
                <c:pt idx="76">
                  <c:v>-13</c:v>
                </c:pt>
                <c:pt idx="77">
                  <c:v>-12</c:v>
                </c:pt>
                <c:pt idx="78">
                  <c:v>-11</c:v>
                </c:pt>
                <c:pt idx="79">
                  <c:v>-10</c:v>
                </c:pt>
                <c:pt idx="80">
                  <c:v>-9</c:v>
                </c:pt>
                <c:pt idx="81">
                  <c:v>-8</c:v>
                </c:pt>
                <c:pt idx="82">
                  <c:v>-7</c:v>
                </c:pt>
                <c:pt idx="83">
                  <c:v>-6</c:v>
                </c:pt>
                <c:pt idx="84">
                  <c:v>-5</c:v>
                </c:pt>
                <c:pt idx="85">
                  <c:v>-4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0</c:v>
                </c:pt>
              </c:numCache>
            </c:numRef>
          </c:xVal>
          <c:yVal>
            <c:numRef>
              <c:f>Model!$E$12:$E$101</c:f>
              <c:numCache>
                <c:formatCode>General</c:formatCode>
                <c:ptCount val="90"/>
                <c:pt idx="0">
                  <c:v>4.5222978428037965</c:v>
                </c:pt>
                <c:pt idx="1">
                  <c:v>4.0754376751554942</c:v>
                </c:pt>
                <c:pt idx="2">
                  <c:v>4.6222311270815659</c:v>
                </c:pt>
                <c:pt idx="3">
                  <c:v>4.231535803821445</c:v>
                </c:pt>
                <c:pt idx="4">
                  <c:v>3.9888237742376265</c:v>
                </c:pt>
                <c:pt idx="5">
                  <c:v>4.9250481043876091</c:v>
                </c:pt>
                <c:pt idx="6">
                  <c:v>5.2835729392448521</c:v>
                </c:pt>
                <c:pt idx="7">
                  <c:v>6.2637811263872614</c:v>
                </c:pt>
                <c:pt idx="8">
                  <c:v>6.0310923475964904</c:v>
                </c:pt>
                <c:pt idx="9">
                  <c:v>6.1467527355846663</c:v>
                </c:pt>
                <c:pt idx="10">
                  <c:v>5.677320324067856</c:v>
                </c:pt>
                <c:pt idx="11">
                  <c:v>5.4434158322252264</c:v>
                </c:pt>
                <c:pt idx="12">
                  <c:v>6.4947715766884704</c:v>
                </c:pt>
                <c:pt idx="13">
                  <c:v>6.0402871841482062</c:v>
                </c:pt>
                <c:pt idx="14">
                  <c:v>6.1137814267672033</c:v>
                </c:pt>
                <c:pt idx="15">
                  <c:v>7.5328747621889649</c:v>
                </c:pt>
                <c:pt idx="16">
                  <c:v>7.2568715861333466</c:v>
                </c:pt>
                <c:pt idx="17">
                  <c:v>7.0466204097788623</c:v>
                </c:pt>
                <c:pt idx="18">
                  <c:v>7.3313287053687448</c:v>
                </c:pt>
                <c:pt idx="19">
                  <c:v>7.2362181517413866</c:v>
                </c:pt>
                <c:pt idx="20">
                  <c:v>6.5014580652956786</c:v>
                </c:pt>
                <c:pt idx="21">
                  <c:v>6.2662879606237167</c:v>
                </c:pt>
                <c:pt idx="22">
                  <c:v>5.6985435431820566</c:v>
                </c:pt>
                <c:pt idx="23">
                  <c:v>5.2715197488330849</c:v>
                </c:pt>
                <c:pt idx="24">
                  <c:v>4.8209653823822567</c:v>
                </c:pt>
                <c:pt idx="25">
                  <c:v>5.1316618984787414</c:v>
                </c:pt>
                <c:pt idx="26">
                  <c:v>4.6619727572541363</c:v>
                </c:pt>
                <c:pt idx="27">
                  <c:v>4.9987153640688682</c:v>
                </c:pt>
                <c:pt idx="28">
                  <c:v>5.045117855161104</c:v>
                </c:pt>
                <c:pt idx="29">
                  <c:v>4.7122812889253547</c:v>
                </c:pt>
                <c:pt idx="30">
                  <c:v>5.1822640655995009</c:v>
                </c:pt>
                <c:pt idx="31">
                  <c:v>5.9044695573502954</c:v>
                </c:pt>
                <c:pt idx="32">
                  <c:v>6.0928266168280194</c:v>
                </c:pt>
                <c:pt idx="33">
                  <c:v>5.8603427789451299</c:v>
                </c:pt>
                <c:pt idx="34">
                  <c:v>5.9009251364397128</c:v>
                </c:pt>
                <c:pt idx="35">
                  <c:v>6.1837969817875766</c:v>
                </c:pt>
                <c:pt idx="36">
                  <c:v>5.7886396928317874</c:v>
                </c:pt>
                <c:pt idx="37">
                  <c:v>6.0891862199181528</c:v>
                </c:pt>
                <c:pt idx="38">
                  <c:v>6.4206862943798368</c:v>
                </c:pt>
                <c:pt idx="39">
                  <c:v>6.3361390230985908</c:v>
                </c:pt>
                <c:pt idx="40">
                  <c:v>6.6322133701040347</c:v>
                </c:pt>
                <c:pt idx="41">
                  <c:v>6.5885112572841029</c:v>
                </c:pt>
                <c:pt idx="42">
                  <c:v>6.707638612936635</c:v>
                </c:pt>
                <c:pt idx="43">
                  <c:v>6.6994782299100741</c:v>
                </c:pt>
                <c:pt idx="44">
                  <c:v>6.9511968983111272</c:v>
                </c:pt>
                <c:pt idx="45">
                  <c:v>6.5238415221003576</c:v>
                </c:pt>
                <c:pt idx="46">
                  <c:v>6.7707598004599383</c:v>
                </c:pt>
                <c:pt idx="47">
                  <c:v>6.6244666502129865</c:v>
                </c:pt>
                <c:pt idx="48">
                  <c:v>6.4427171728275363</c:v>
                </c:pt>
                <c:pt idx="49">
                  <c:v>6.2218979665341063</c:v>
                </c:pt>
                <c:pt idx="50">
                  <c:v>6.1413483461146692</c:v>
                </c:pt>
                <c:pt idx="51">
                  <c:v>5.8358968742901371</c:v>
                </c:pt>
                <c:pt idx="52">
                  <c:v>6.4391452719142768</c:v>
                </c:pt>
                <c:pt idx="53">
                  <c:v>6.6830542233732197</c:v>
                </c:pt>
                <c:pt idx="54">
                  <c:v>6.5530322468908517</c:v>
                </c:pt>
                <c:pt idx="55">
                  <c:v>6.1322813748081444</c:v>
                </c:pt>
                <c:pt idx="56">
                  <c:v>5.6708938292268165</c:v>
                </c:pt>
                <c:pt idx="57">
                  <c:v>5.8460771653852213</c:v>
                </c:pt>
                <c:pt idx="58">
                  <c:v>5.1120123219843769</c:v>
                </c:pt>
                <c:pt idx="59">
                  <c:v>4.4733552964024845</c:v>
                </c:pt>
                <c:pt idx="60">
                  <c:v>4.6149984246782703</c:v>
                </c:pt>
                <c:pt idx="61">
                  <c:v>4.5427942537980606</c:v>
                </c:pt>
                <c:pt idx="62">
                  <c:v>4.0877401782758822</c:v>
                </c:pt>
                <c:pt idx="63">
                  <c:v>3.8385208364590864</c:v>
                </c:pt>
                <c:pt idx="64">
                  <c:v>3.930092274713807</c:v>
                </c:pt>
                <c:pt idx="65">
                  <c:v>4.3564556799894341</c:v>
                </c:pt>
                <c:pt idx="66">
                  <c:v>4.4451063913961448</c:v>
                </c:pt>
                <c:pt idx="67">
                  <c:v>4.5690509496810883</c:v>
                </c:pt>
                <c:pt idx="68">
                  <c:v>4.209718550674947</c:v>
                </c:pt>
                <c:pt idx="69">
                  <c:v>4.6095478298649795</c:v>
                </c:pt>
                <c:pt idx="70">
                  <c:v>4.5996659737666121</c:v>
                </c:pt>
                <c:pt idx="71">
                  <c:v>4.7125778644870344</c:v>
                </c:pt>
                <c:pt idx="72">
                  <c:v>4.65831237620558</c:v>
                </c:pt>
                <c:pt idx="73">
                  <c:v>5.0282186420213462</c:v>
                </c:pt>
                <c:pt idx="74">
                  <c:v>4.5422360483558437</c:v>
                </c:pt>
                <c:pt idx="75">
                  <c:v>4.80380207636885</c:v>
                </c:pt>
                <c:pt idx="76">
                  <c:v>4.973751535908713</c:v>
                </c:pt>
                <c:pt idx="77">
                  <c:v>4.698388074831831</c:v>
                </c:pt>
                <c:pt idx="78">
                  <c:v>4.8591461528520554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4C-49B2-BC44-E5F43C229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713287856"/>
        <c:scaling>
          <c:orientation val="minMax"/>
          <c:max val="10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28881734610763"/>
              <c:y val="0.896449815008063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Leading indicator</a:t>
                </a:r>
              </a:p>
            </c:rich>
          </c:tx>
          <c:layout>
            <c:manualLayout>
              <c:xMode val="edge"/>
              <c:yMode val="edge"/>
              <c:x val="2.7726426438074551E-2"/>
              <c:y val="0.31360947727919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3287856"/>
        <c:crossesAt val="-100"/>
        <c:crossBetween val="midCat"/>
        <c:majorUnit val="20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8"/>
          <c:min val="3"/>
        </c:scaling>
        <c:delete val="0"/>
        <c:axPos val="r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 of interest</a:t>
                </a:r>
              </a:p>
            </c:rich>
          </c:tx>
          <c:layout>
            <c:manualLayout>
              <c:xMode val="edge"/>
              <c:yMode val="edge"/>
              <c:x val="0.93345739110197434"/>
              <c:y val="0.298816763115453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7512373453318333"/>
          <c:y val="3.181813869651836E-2"/>
          <c:w val="0.278325317093984"/>
          <c:h val="0.1803033393416184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4132841328414"/>
          <c:y val="0.15076945728584329"/>
          <c:w val="0.76383763837638374"/>
          <c:h val="0.64923174463903943"/>
        </c:manualLayout>
      </c:layout>
      <c:scatterChart>
        <c:scatterStyle val="lineMarker"/>
        <c:varyColors val="0"/>
        <c:ser>
          <c:idx val="0"/>
          <c:order val="0"/>
          <c:tx>
            <c:v>Leading indicator X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Model!$B$12:$B$101</c:f>
              <c:numCache>
                <c:formatCode>General</c:formatCode>
                <c:ptCount val="90"/>
                <c:pt idx="0">
                  <c:v>-89</c:v>
                </c:pt>
                <c:pt idx="1">
                  <c:v>-88</c:v>
                </c:pt>
                <c:pt idx="2">
                  <c:v>-87</c:v>
                </c:pt>
                <c:pt idx="3">
                  <c:v>-86</c:v>
                </c:pt>
                <c:pt idx="4">
                  <c:v>-85</c:v>
                </c:pt>
                <c:pt idx="5">
                  <c:v>-84</c:v>
                </c:pt>
                <c:pt idx="6">
                  <c:v>-83</c:v>
                </c:pt>
                <c:pt idx="7">
                  <c:v>-82</c:v>
                </c:pt>
                <c:pt idx="8">
                  <c:v>-81</c:v>
                </c:pt>
                <c:pt idx="9">
                  <c:v>-80</c:v>
                </c:pt>
                <c:pt idx="10">
                  <c:v>-79</c:v>
                </c:pt>
                <c:pt idx="11">
                  <c:v>-78</c:v>
                </c:pt>
                <c:pt idx="12">
                  <c:v>-77</c:v>
                </c:pt>
                <c:pt idx="13">
                  <c:v>-76</c:v>
                </c:pt>
                <c:pt idx="14">
                  <c:v>-75</c:v>
                </c:pt>
                <c:pt idx="15">
                  <c:v>-74</c:v>
                </c:pt>
                <c:pt idx="16">
                  <c:v>-73</c:v>
                </c:pt>
                <c:pt idx="17">
                  <c:v>-72</c:v>
                </c:pt>
                <c:pt idx="18">
                  <c:v>-71</c:v>
                </c:pt>
                <c:pt idx="19">
                  <c:v>-70</c:v>
                </c:pt>
                <c:pt idx="20">
                  <c:v>-69</c:v>
                </c:pt>
                <c:pt idx="21">
                  <c:v>-68</c:v>
                </c:pt>
                <c:pt idx="22">
                  <c:v>-67</c:v>
                </c:pt>
                <c:pt idx="23">
                  <c:v>-66</c:v>
                </c:pt>
                <c:pt idx="24">
                  <c:v>-65</c:v>
                </c:pt>
                <c:pt idx="25">
                  <c:v>-64</c:v>
                </c:pt>
                <c:pt idx="26">
                  <c:v>-63</c:v>
                </c:pt>
                <c:pt idx="27">
                  <c:v>-62</c:v>
                </c:pt>
                <c:pt idx="28">
                  <c:v>-61</c:v>
                </c:pt>
                <c:pt idx="29">
                  <c:v>-60</c:v>
                </c:pt>
                <c:pt idx="30">
                  <c:v>-59</c:v>
                </c:pt>
                <c:pt idx="31">
                  <c:v>-58</c:v>
                </c:pt>
                <c:pt idx="32">
                  <c:v>-57</c:v>
                </c:pt>
                <c:pt idx="33">
                  <c:v>-56</c:v>
                </c:pt>
                <c:pt idx="34">
                  <c:v>-55</c:v>
                </c:pt>
                <c:pt idx="35">
                  <c:v>-54</c:v>
                </c:pt>
                <c:pt idx="36">
                  <c:v>-53</c:v>
                </c:pt>
                <c:pt idx="37">
                  <c:v>-52</c:v>
                </c:pt>
                <c:pt idx="38">
                  <c:v>-51</c:v>
                </c:pt>
                <c:pt idx="39">
                  <c:v>-50</c:v>
                </c:pt>
                <c:pt idx="40">
                  <c:v>-49</c:v>
                </c:pt>
                <c:pt idx="41">
                  <c:v>-48</c:v>
                </c:pt>
                <c:pt idx="42">
                  <c:v>-47</c:v>
                </c:pt>
                <c:pt idx="43">
                  <c:v>-46</c:v>
                </c:pt>
                <c:pt idx="44">
                  <c:v>-45</c:v>
                </c:pt>
                <c:pt idx="45">
                  <c:v>-44</c:v>
                </c:pt>
                <c:pt idx="46">
                  <c:v>-43</c:v>
                </c:pt>
                <c:pt idx="47">
                  <c:v>-42</c:v>
                </c:pt>
                <c:pt idx="48">
                  <c:v>-41</c:v>
                </c:pt>
                <c:pt idx="49">
                  <c:v>-40</c:v>
                </c:pt>
                <c:pt idx="50">
                  <c:v>-39</c:v>
                </c:pt>
                <c:pt idx="51">
                  <c:v>-38</c:v>
                </c:pt>
                <c:pt idx="52">
                  <c:v>-37</c:v>
                </c:pt>
                <c:pt idx="53">
                  <c:v>-36</c:v>
                </c:pt>
                <c:pt idx="54">
                  <c:v>-35</c:v>
                </c:pt>
                <c:pt idx="55">
                  <c:v>-34</c:v>
                </c:pt>
                <c:pt idx="56">
                  <c:v>-33</c:v>
                </c:pt>
                <c:pt idx="57">
                  <c:v>-32</c:v>
                </c:pt>
                <c:pt idx="58">
                  <c:v>-31</c:v>
                </c:pt>
                <c:pt idx="59">
                  <c:v>-30</c:v>
                </c:pt>
                <c:pt idx="60">
                  <c:v>-29</c:v>
                </c:pt>
                <c:pt idx="61">
                  <c:v>-28</c:v>
                </c:pt>
                <c:pt idx="62">
                  <c:v>-27</c:v>
                </c:pt>
                <c:pt idx="63">
                  <c:v>-26</c:v>
                </c:pt>
                <c:pt idx="64">
                  <c:v>-25</c:v>
                </c:pt>
                <c:pt idx="65">
                  <c:v>-24</c:v>
                </c:pt>
                <c:pt idx="66">
                  <c:v>-23</c:v>
                </c:pt>
                <c:pt idx="67">
                  <c:v>-22</c:v>
                </c:pt>
                <c:pt idx="68">
                  <c:v>-21</c:v>
                </c:pt>
                <c:pt idx="69">
                  <c:v>-20</c:v>
                </c:pt>
                <c:pt idx="70">
                  <c:v>-19</c:v>
                </c:pt>
                <c:pt idx="71">
                  <c:v>-18</c:v>
                </c:pt>
                <c:pt idx="72">
                  <c:v>-17</c:v>
                </c:pt>
                <c:pt idx="73">
                  <c:v>-16</c:v>
                </c:pt>
                <c:pt idx="74">
                  <c:v>-15</c:v>
                </c:pt>
                <c:pt idx="75">
                  <c:v>-14</c:v>
                </c:pt>
                <c:pt idx="76">
                  <c:v>-13</c:v>
                </c:pt>
                <c:pt idx="77">
                  <c:v>-12</c:v>
                </c:pt>
                <c:pt idx="78">
                  <c:v>-11</c:v>
                </c:pt>
                <c:pt idx="79">
                  <c:v>-10</c:v>
                </c:pt>
                <c:pt idx="80">
                  <c:v>-9</c:v>
                </c:pt>
                <c:pt idx="81">
                  <c:v>-8</c:v>
                </c:pt>
                <c:pt idx="82">
                  <c:v>-7</c:v>
                </c:pt>
                <c:pt idx="83">
                  <c:v>-6</c:v>
                </c:pt>
                <c:pt idx="84">
                  <c:v>-5</c:v>
                </c:pt>
                <c:pt idx="85">
                  <c:v>-4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0</c:v>
                </c:pt>
              </c:numCache>
            </c:numRef>
          </c:xVal>
          <c:yVal>
            <c:numRef>
              <c:f>Model!$C$12:$C$101</c:f>
              <c:numCache>
                <c:formatCode>General</c:formatCode>
                <c:ptCount val="90"/>
                <c:pt idx="0">
                  <c:v>101.21146900259086</c:v>
                </c:pt>
                <c:pt idx="1">
                  <c:v>92.033084753077759</c:v>
                </c:pt>
                <c:pt idx="2">
                  <c:v>97.449657552988299</c:v>
                </c:pt>
                <c:pt idx="3">
                  <c:v>95.490868894115565</c:v>
                </c:pt>
                <c:pt idx="4">
                  <c:v>99.55591317270364</c:v>
                </c:pt>
                <c:pt idx="5">
                  <c:v>108.45325750776382</c:v>
                </c:pt>
                <c:pt idx="6">
                  <c:v>121.45173134308139</c:v>
                </c:pt>
                <c:pt idx="7">
                  <c:v>131.03087418204004</c:v>
                </c:pt>
                <c:pt idx="8">
                  <c:v>138.07030172262887</c:v>
                </c:pt>
                <c:pt idx="9">
                  <c:v>131.75919879601017</c:v>
                </c:pt>
                <c:pt idx="10">
                  <c:v>127.04785321693662</c:v>
                </c:pt>
                <c:pt idx="11">
                  <c:v>120.59850080320486</c:v>
                </c:pt>
                <c:pt idx="12">
                  <c:v>137.60420293174451</c:v>
                </c:pt>
                <c:pt idx="13">
                  <c:v>131.69352073719145</c:v>
                </c:pt>
                <c:pt idx="14">
                  <c:v>143.33786901333852</c:v>
                </c:pt>
                <c:pt idx="15">
                  <c:v>163.86578716601269</c:v>
                </c:pt>
                <c:pt idx="16">
                  <c:v>163.85972036631577</c:v>
                </c:pt>
                <c:pt idx="17">
                  <c:v>163.88515887912394</c:v>
                </c:pt>
                <c:pt idx="18">
                  <c:v>156.30449056779591</c:v>
                </c:pt>
                <c:pt idx="19">
                  <c:v>155.13953064668931</c:v>
                </c:pt>
                <c:pt idx="20">
                  <c:v>137.41691483114556</c:v>
                </c:pt>
                <c:pt idx="21">
                  <c:v>135.53566446089835</c:v>
                </c:pt>
                <c:pt idx="22">
                  <c:v>128.19799172736771</c:v>
                </c:pt>
                <c:pt idx="23">
                  <c:v>119.19240532169499</c:v>
                </c:pt>
                <c:pt idx="24">
                  <c:v>106.97381568264294</c:v>
                </c:pt>
                <c:pt idx="25">
                  <c:v>107.03640199250059</c:v>
                </c:pt>
                <c:pt idx="26">
                  <c:v>105.19446864049264</c:v>
                </c:pt>
                <c:pt idx="27">
                  <c:v>101.73817200522673</c:v>
                </c:pt>
                <c:pt idx="28">
                  <c:v>108.23216327136181</c:v>
                </c:pt>
                <c:pt idx="29">
                  <c:v>102.94194084196471</c:v>
                </c:pt>
                <c:pt idx="30">
                  <c:v>114.8103178067054</c:v>
                </c:pt>
                <c:pt idx="31">
                  <c:v>126.67988329998644</c:v>
                </c:pt>
                <c:pt idx="32">
                  <c:v>136.83664631448485</c:v>
                </c:pt>
                <c:pt idx="33">
                  <c:v>132.8053984656737</c:v>
                </c:pt>
                <c:pt idx="34">
                  <c:v>129.94394847416774</c:v>
                </c:pt>
                <c:pt idx="35">
                  <c:v>132.61499744290072</c:v>
                </c:pt>
                <c:pt idx="36">
                  <c:v>130.79698006909109</c:v>
                </c:pt>
                <c:pt idx="37">
                  <c:v>132.98162254917125</c:v>
                </c:pt>
                <c:pt idx="38">
                  <c:v>140.37993277390592</c:v>
                </c:pt>
                <c:pt idx="39">
                  <c:v>142.84121140928119</c:v>
                </c:pt>
                <c:pt idx="40">
                  <c:v>146.26595077837737</c:v>
                </c:pt>
                <c:pt idx="41">
                  <c:v>142.66281151696171</c:v>
                </c:pt>
                <c:pt idx="42">
                  <c:v>145.95327835515963</c:v>
                </c:pt>
                <c:pt idx="43">
                  <c:v>144.95392424213011</c:v>
                </c:pt>
                <c:pt idx="44">
                  <c:v>152.95681681730716</c:v>
                </c:pt>
                <c:pt idx="45">
                  <c:v>144.36240002763958</c:v>
                </c:pt>
                <c:pt idx="46">
                  <c:v>147.96812964060177</c:v>
                </c:pt>
                <c:pt idx="47">
                  <c:v>149.36043428358647</c:v>
                </c:pt>
                <c:pt idx="48">
                  <c:v>140.62292246229873</c:v>
                </c:pt>
                <c:pt idx="49">
                  <c:v>137.95451169500436</c:v>
                </c:pt>
                <c:pt idx="50">
                  <c:v>134.8849548581824</c:v>
                </c:pt>
                <c:pt idx="51">
                  <c:v>134.17984980838858</c:v>
                </c:pt>
                <c:pt idx="52">
                  <c:v>136.59191862661228</c:v>
                </c:pt>
                <c:pt idx="53">
                  <c:v>145.64074743372757</c:v>
                </c:pt>
                <c:pt idx="54">
                  <c:v>141.63970625516725</c:v>
                </c:pt>
                <c:pt idx="55">
                  <c:v>135.02639127939443</c:v>
                </c:pt>
                <c:pt idx="56">
                  <c:v>126.83778612232585</c:v>
                </c:pt>
                <c:pt idx="57">
                  <c:v>127.31442909155552</c:v>
                </c:pt>
                <c:pt idx="58">
                  <c:v>109.25956337944018</c:v>
                </c:pt>
                <c:pt idx="59">
                  <c:v>101.78000996572729</c:v>
                </c:pt>
                <c:pt idx="60">
                  <c:v>102.11981949665338</c:v>
                </c:pt>
                <c:pt idx="61">
                  <c:v>100.04554200347928</c:v>
                </c:pt>
                <c:pt idx="62">
                  <c:v>91.713769386469096</c:v>
                </c:pt>
                <c:pt idx="63">
                  <c:v>87.077979306067348</c:v>
                </c:pt>
                <c:pt idx="64">
                  <c:v>87.97035492554572</c:v>
                </c:pt>
                <c:pt idx="65">
                  <c:v>95.958325620528129</c:v>
                </c:pt>
                <c:pt idx="66">
                  <c:v>96.668711614648203</c:v>
                </c:pt>
                <c:pt idx="67">
                  <c:v>97.193487489331204</c:v>
                </c:pt>
                <c:pt idx="68">
                  <c:v>95.952926423382351</c:v>
                </c:pt>
                <c:pt idx="69">
                  <c:v>99.930821777803288</c:v>
                </c:pt>
                <c:pt idx="70">
                  <c:v>97.294923422453209</c:v>
                </c:pt>
                <c:pt idx="71">
                  <c:v>106.24805549916462</c:v>
                </c:pt>
                <c:pt idx="72">
                  <c:v>103.55327033372242</c:v>
                </c:pt>
                <c:pt idx="73">
                  <c:v>109.84726718633713</c:v>
                </c:pt>
                <c:pt idx="74">
                  <c:v>101.21698300854067</c:v>
                </c:pt>
                <c:pt idx="75">
                  <c:v>102.18269842749442</c:v>
                </c:pt>
                <c:pt idx="76">
                  <c:v>107.16942600213261</c:v>
                </c:pt>
                <c:pt idx="77">
                  <c:v>104.1299651369751</c:v>
                </c:pt>
                <c:pt idx="78">
                  <c:v>109.32861161689578</c:v>
                </c:pt>
                <c:pt idx="79">
                  <c:v>115.47299720159776</c:v>
                </c:pt>
                <c:pt idx="80">
                  <c:v>112.76252484100506</c:v>
                </c:pt>
                <c:pt idx="81">
                  <c:v>120.13769106536071</c:v>
                </c:pt>
                <c:pt idx="82">
                  <c:v>115.9990327230319</c:v>
                </c:pt>
                <c:pt idx="83">
                  <c:v>120.25056989804743</c:v>
                </c:pt>
                <c:pt idx="84">
                  <c:v>123.73541630298425</c:v>
                </c:pt>
                <c:pt idx="85">
                  <c:v>125.71616952395968</c:v>
                </c:pt>
                <c:pt idx="86">
                  <c:v>134.39296287308338</c:v>
                </c:pt>
                <c:pt idx="87">
                  <c:v>138.84343067292923</c:v>
                </c:pt>
                <c:pt idx="88">
                  <c:v>144.30349336114142</c:v>
                </c:pt>
                <c:pt idx="89">
                  <c:v>142.66275641268624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D-4B5D-9AAE-A70605E23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82608"/>
        <c:axId val="1"/>
      </c:scatterChart>
      <c:scatterChart>
        <c:scatterStyle val="lineMarker"/>
        <c:varyColors val="0"/>
        <c:ser>
          <c:idx val="1"/>
          <c:order val="1"/>
          <c:tx>
            <c:v>Variable of interest 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Model!$B$12:$B$101</c:f>
              <c:numCache>
                <c:formatCode>General</c:formatCode>
                <c:ptCount val="90"/>
                <c:pt idx="0">
                  <c:v>-89</c:v>
                </c:pt>
                <c:pt idx="1">
                  <c:v>-88</c:v>
                </c:pt>
                <c:pt idx="2">
                  <c:v>-87</c:v>
                </c:pt>
                <c:pt idx="3">
                  <c:v>-86</c:v>
                </c:pt>
                <c:pt idx="4">
                  <c:v>-85</c:v>
                </c:pt>
                <c:pt idx="5">
                  <c:v>-84</c:v>
                </c:pt>
                <c:pt idx="6">
                  <c:v>-83</c:v>
                </c:pt>
                <c:pt idx="7">
                  <c:v>-82</c:v>
                </c:pt>
                <c:pt idx="8">
                  <c:v>-81</c:v>
                </c:pt>
                <c:pt idx="9">
                  <c:v>-80</c:v>
                </c:pt>
                <c:pt idx="10">
                  <c:v>-79</c:v>
                </c:pt>
                <c:pt idx="11">
                  <c:v>-78</c:v>
                </c:pt>
                <c:pt idx="12">
                  <c:v>-77</c:v>
                </c:pt>
                <c:pt idx="13">
                  <c:v>-76</c:v>
                </c:pt>
                <c:pt idx="14">
                  <c:v>-75</c:v>
                </c:pt>
                <c:pt idx="15">
                  <c:v>-74</c:v>
                </c:pt>
                <c:pt idx="16">
                  <c:v>-73</c:v>
                </c:pt>
                <c:pt idx="17">
                  <c:v>-72</c:v>
                </c:pt>
                <c:pt idx="18">
                  <c:v>-71</c:v>
                </c:pt>
                <c:pt idx="19">
                  <c:v>-70</c:v>
                </c:pt>
                <c:pt idx="20">
                  <c:v>-69</c:v>
                </c:pt>
                <c:pt idx="21">
                  <c:v>-68</c:v>
                </c:pt>
                <c:pt idx="22">
                  <c:v>-67</c:v>
                </c:pt>
                <c:pt idx="23">
                  <c:v>-66</c:v>
                </c:pt>
                <c:pt idx="24">
                  <c:v>-65</c:v>
                </c:pt>
                <c:pt idx="25">
                  <c:v>-64</c:v>
                </c:pt>
                <c:pt idx="26">
                  <c:v>-63</c:v>
                </c:pt>
                <c:pt idx="27">
                  <c:v>-62</c:v>
                </c:pt>
                <c:pt idx="28">
                  <c:v>-61</c:v>
                </c:pt>
                <c:pt idx="29">
                  <c:v>-60</c:v>
                </c:pt>
                <c:pt idx="30">
                  <c:v>-59</c:v>
                </c:pt>
                <c:pt idx="31">
                  <c:v>-58</c:v>
                </c:pt>
                <c:pt idx="32">
                  <c:v>-57</c:v>
                </c:pt>
                <c:pt idx="33">
                  <c:v>-56</c:v>
                </c:pt>
                <c:pt idx="34">
                  <c:v>-55</c:v>
                </c:pt>
                <c:pt idx="35">
                  <c:v>-54</c:v>
                </c:pt>
                <c:pt idx="36">
                  <c:v>-53</c:v>
                </c:pt>
                <c:pt idx="37">
                  <c:v>-52</c:v>
                </c:pt>
                <c:pt idx="38">
                  <c:v>-51</c:v>
                </c:pt>
                <c:pt idx="39">
                  <c:v>-50</c:v>
                </c:pt>
                <c:pt idx="40">
                  <c:v>-49</c:v>
                </c:pt>
                <c:pt idx="41">
                  <c:v>-48</c:v>
                </c:pt>
                <c:pt idx="42">
                  <c:v>-47</c:v>
                </c:pt>
                <c:pt idx="43">
                  <c:v>-46</c:v>
                </c:pt>
                <c:pt idx="44">
                  <c:v>-45</c:v>
                </c:pt>
                <c:pt idx="45">
                  <c:v>-44</c:v>
                </c:pt>
                <c:pt idx="46">
                  <c:v>-43</c:v>
                </c:pt>
                <c:pt idx="47">
                  <c:v>-42</c:v>
                </c:pt>
                <c:pt idx="48">
                  <c:v>-41</c:v>
                </c:pt>
                <c:pt idx="49">
                  <c:v>-40</c:v>
                </c:pt>
                <c:pt idx="50">
                  <c:v>-39</c:v>
                </c:pt>
                <c:pt idx="51">
                  <c:v>-38</c:v>
                </c:pt>
                <c:pt idx="52">
                  <c:v>-37</c:v>
                </c:pt>
                <c:pt idx="53">
                  <c:v>-36</c:v>
                </c:pt>
                <c:pt idx="54">
                  <c:v>-35</c:v>
                </c:pt>
                <c:pt idx="55">
                  <c:v>-34</c:v>
                </c:pt>
                <c:pt idx="56">
                  <c:v>-33</c:v>
                </c:pt>
                <c:pt idx="57">
                  <c:v>-32</c:v>
                </c:pt>
                <c:pt idx="58">
                  <c:v>-31</c:v>
                </c:pt>
                <c:pt idx="59">
                  <c:v>-30</c:v>
                </c:pt>
                <c:pt idx="60">
                  <c:v>-29</c:v>
                </c:pt>
                <c:pt idx="61">
                  <c:v>-28</c:v>
                </c:pt>
                <c:pt idx="62">
                  <c:v>-27</c:v>
                </c:pt>
                <c:pt idx="63">
                  <c:v>-26</c:v>
                </c:pt>
                <c:pt idx="64">
                  <c:v>-25</c:v>
                </c:pt>
                <c:pt idx="65">
                  <c:v>-24</c:v>
                </c:pt>
                <c:pt idx="66">
                  <c:v>-23</c:v>
                </c:pt>
                <c:pt idx="67">
                  <c:v>-22</c:v>
                </c:pt>
                <c:pt idx="68">
                  <c:v>-21</c:v>
                </c:pt>
                <c:pt idx="69">
                  <c:v>-20</c:v>
                </c:pt>
                <c:pt idx="70">
                  <c:v>-19</c:v>
                </c:pt>
                <c:pt idx="71">
                  <c:v>-18</c:v>
                </c:pt>
                <c:pt idx="72">
                  <c:v>-17</c:v>
                </c:pt>
                <c:pt idx="73">
                  <c:v>-16</c:v>
                </c:pt>
                <c:pt idx="74">
                  <c:v>-15</c:v>
                </c:pt>
                <c:pt idx="75">
                  <c:v>-14</c:v>
                </c:pt>
                <c:pt idx="76">
                  <c:v>-13</c:v>
                </c:pt>
                <c:pt idx="77">
                  <c:v>-12</c:v>
                </c:pt>
                <c:pt idx="78">
                  <c:v>-11</c:v>
                </c:pt>
                <c:pt idx="79">
                  <c:v>-10</c:v>
                </c:pt>
                <c:pt idx="80">
                  <c:v>-9</c:v>
                </c:pt>
                <c:pt idx="81">
                  <c:v>-8</c:v>
                </c:pt>
                <c:pt idx="82">
                  <c:v>-7</c:v>
                </c:pt>
                <c:pt idx="83">
                  <c:v>-6</c:v>
                </c:pt>
                <c:pt idx="84">
                  <c:v>-5</c:v>
                </c:pt>
                <c:pt idx="85">
                  <c:v>-4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0</c:v>
                </c:pt>
              </c:numCache>
            </c:numRef>
          </c:xVal>
          <c:yVal>
            <c:numRef>
              <c:f>Model!$D$12:$D$101</c:f>
              <c:numCache>
                <c:formatCode>General</c:formatCode>
                <c:ptCount val="90"/>
                <c:pt idx="0">
                  <c:v>4.8698753481080077</c:v>
                </c:pt>
                <c:pt idx="1">
                  <c:v>4.2425648732446879</c:v>
                </c:pt>
                <c:pt idx="2">
                  <c:v>5.1726233869382048</c:v>
                </c:pt>
                <c:pt idx="3">
                  <c:v>4.8111020258739083</c:v>
                </c:pt>
                <c:pt idx="4">
                  <c:v>4.3630043227949002</c:v>
                </c:pt>
                <c:pt idx="5">
                  <c:v>4.9572129850244178</c:v>
                </c:pt>
                <c:pt idx="6">
                  <c:v>5.4564962335941454</c:v>
                </c:pt>
                <c:pt idx="7">
                  <c:v>4.8522927245225294</c:v>
                </c:pt>
                <c:pt idx="8">
                  <c:v>5.7639273068426116</c:v>
                </c:pt>
                <c:pt idx="9">
                  <c:v>4.9345852361905678</c:v>
                </c:pt>
                <c:pt idx="10">
                  <c:v>4.7164124435983874</c:v>
                </c:pt>
                <c:pt idx="11">
                  <c:v>4.5222978428037965</c:v>
                </c:pt>
                <c:pt idx="12">
                  <c:v>4.0754376751554942</c:v>
                </c:pt>
                <c:pt idx="13">
                  <c:v>4.6222311270815659</c:v>
                </c:pt>
                <c:pt idx="14">
                  <c:v>4.231535803821445</c:v>
                </c:pt>
                <c:pt idx="15">
                  <c:v>3.9888237742376265</c:v>
                </c:pt>
                <c:pt idx="16">
                  <c:v>4.9250481043876091</c:v>
                </c:pt>
                <c:pt idx="17">
                  <c:v>5.2835729392448521</c:v>
                </c:pt>
                <c:pt idx="18">
                  <c:v>6.2637811263872614</c:v>
                </c:pt>
                <c:pt idx="19">
                  <c:v>6.0310923475964904</c:v>
                </c:pt>
                <c:pt idx="20">
                  <c:v>6.1467527355846663</c:v>
                </c:pt>
                <c:pt idx="21">
                  <c:v>5.677320324067856</c:v>
                </c:pt>
                <c:pt idx="22">
                  <c:v>5.4434158322252264</c:v>
                </c:pt>
                <c:pt idx="23">
                  <c:v>6.4947715766884704</c:v>
                </c:pt>
                <c:pt idx="24">
                  <c:v>6.0402871841482062</c:v>
                </c:pt>
                <c:pt idx="25">
                  <c:v>6.1137814267672033</c:v>
                </c:pt>
                <c:pt idx="26">
                  <c:v>7.5328747621889649</c:v>
                </c:pt>
                <c:pt idx="27">
                  <c:v>7.2568715861333466</c:v>
                </c:pt>
                <c:pt idx="28">
                  <c:v>7.0466204097788623</c:v>
                </c:pt>
                <c:pt idx="29">
                  <c:v>7.3313287053687448</c:v>
                </c:pt>
                <c:pt idx="30">
                  <c:v>7.2362181517413866</c:v>
                </c:pt>
                <c:pt idx="31">
                  <c:v>6.5014580652956786</c:v>
                </c:pt>
                <c:pt idx="32">
                  <c:v>6.2662879606237167</c:v>
                </c:pt>
                <c:pt idx="33">
                  <c:v>5.6985435431820566</c:v>
                </c:pt>
                <c:pt idx="34">
                  <c:v>5.2715197488330849</c:v>
                </c:pt>
                <c:pt idx="35">
                  <c:v>4.8209653823822567</c:v>
                </c:pt>
                <c:pt idx="36">
                  <c:v>5.1316618984787414</c:v>
                </c:pt>
                <c:pt idx="37">
                  <c:v>4.6619727572541363</c:v>
                </c:pt>
                <c:pt idx="38">
                  <c:v>4.9987153640688682</c:v>
                </c:pt>
                <c:pt idx="39">
                  <c:v>5.045117855161104</c:v>
                </c:pt>
                <c:pt idx="40">
                  <c:v>4.7122812889253547</c:v>
                </c:pt>
                <c:pt idx="41">
                  <c:v>5.1822640655995009</c:v>
                </c:pt>
                <c:pt idx="42">
                  <c:v>5.9044695573502954</c:v>
                </c:pt>
                <c:pt idx="43">
                  <c:v>6.0928266168280194</c:v>
                </c:pt>
                <c:pt idx="44">
                  <c:v>5.8603427789451299</c:v>
                </c:pt>
                <c:pt idx="45">
                  <c:v>5.9009251364397128</c:v>
                </c:pt>
                <c:pt idx="46">
                  <c:v>6.1837969817875766</c:v>
                </c:pt>
                <c:pt idx="47">
                  <c:v>5.7886396928317874</c:v>
                </c:pt>
                <c:pt idx="48">
                  <c:v>6.0891862199181528</c:v>
                </c:pt>
                <c:pt idx="49">
                  <c:v>6.4206862943798368</c:v>
                </c:pt>
                <c:pt idx="50">
                  <c:v>6.3361390230985908</c:v>
                </c:pt>
                <c:pt idx="51">
                  <c:v>6.6322133701040347</c:v>
                </c:pt>
                <c:pt idx="52">
                  <c:v>6.5885112572841029</c:v>
                </c:pt>
                <c:pt idx="53">
                  <c:v>6.707638612936635</c:v>
                </c:pt>
                <c:pt idx="54">
                  <c:v>6.6994782299100741</c:v>
                </c:pt>
                <c:pt idx="55">
                  <c:v>6.9511968983111272</c:v>
                </c:pt>
                <c:pt idx="56">
                  <c:v>6.5238415221003576</c:v>
                </c:pt>
                <c:pt idx="57">
                  <c:v>6.7707598004599383</c:v>
                </c:pt>
                <c:pt idx="58">
                  <c:v>6.6244666502129865</c:v>
                </c:pt>
                <c:pt idx="59">
                  <c:v>6.4427171728275363</c:v>
                </c:pt>
                <c:pt idx="60">
                  <c:v>6.2218979665341063</c:v>
                </c:pt>
                <c:pt idx="61">
                  <c:v>6.1413483461146692</c:v>
                </c:pt>
                <c:pt idx="62">
                  <c:v>5.8358968742901371</c:v>
                </c:pt>
                <c:pt idx="63">
                  <c:v>6.4391452719142768</c:v>
                </c:pt>
                <c:pt idx="64">
                  <c:v>6.6830542233732197</c:v>
                </c:pt>
                <c:pt idx="65">
                  <c:v>6.5530322468908517</c:v>
                </c:pt>
                <c:pt idx="66">
                  <c:v>6.1322813748081444</c:v>
                </c:pt>
                <c:pt idx="67">
                  <c:v>5.6708938292268165</c:v>
                </c:pt>
                <c:pt idx="68">
                  <c:v>5.8460771653852213</c:v>
                </c:pt>
                <c:pt idx="69">
                  <c:v>5.1120123219843769</c:v>
                </c:pt>
                <c:pt idx="70">
                  <c:v>4.4733552964024845</c:v>
                </c:pt>
                <c:pt idx="71">
                  <c:v>4.6149984246782703</c:v>
                </c:pt>
                <c:pt idx="72">
                  <c:v>4.5427942537980606</c:v>
                </c:pt>
                <c:pt idx="73">
                  <c:v>4.0877401782758822</c:v>
                </c:pt>
                <c:pt idx="74">
                  <c:v>3.8385208364590864</c:v>
                </c:pt>
                <c:pt idx="75">
                  <c:v>3.930092274713807</c:v>
                </c:pt>
                <c:pt idx="76">
                  <c:v>4.3564556799894341</c:v>
                </c:pt>
                <c:pt idx="77">
                  <c:v>4.4451063913961448</c:v>
                </c:pt>
                <c:pt idx="78">
                  <c:v>4.5690509496810883</c:v>
                </c:pt>
                <c:pt idx="79">
                  <c:v>4.209718550674947</c:v>
                </c:pt>
                <c:pt idx="80">
                  <c:v>4.6095478298649795</c:v>
                </c:pt>
                <c:pt idx="81">
                  <c:v>4.5996659737666121</c:v>
                </c:pt>
                <c:pt idx="82">
                  <c:v>4.7125778644870344</c:v>
                </c:pt>
                <c:pt idx="83">
                  <c:v>4.65831237620558</c:v>
                </c:pt>
                <c:pt idx="84">
                  <c:v>5.0282186420213462</c:v>
                </c:pt>
                <c:pt idx="85">
                  <c:v>4.5422360483558437</c:v>
                </c:pt>
                <c:pt idx="86">
                  <c:v>4.80380207636885</c:v>
                </c:pt>
                <c:pt idx="87">
                  <c:v>4.973751535908713</c:v>
                </c:pt>
                <c:pt idx="88">
                  <c:v>4.698388074831831</c:v>
                </c:pt>
                <c:pt idx="89">
                  <c:v>4.8591461528520554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2D-4B5D-9AAE-A70605E23027}"/>
            </c:ext>
          </c:extLst>
        </c:ser>
        <c:ser>
          <c:idx val="3"/>
          <c:order val="2"/>
          <c:tx>
            <c:v>projected Y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Model!$B$101:$B$119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</c:numCache>
            </c:numRef>
          </c:xVal>
          <c:yVal>
            <c:numRef>
              <c:f>Model!$F$101:$F$119</c:f>
              <c:numCache>
                <c:formatCode>General</c:formatCode>
                <c:ptCount val="19"/>
                <c:pt idx="0">
                  <c:v>4.8591461528520554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2D-4B5D-9AAE-A70605E23027}"/>
            </c:ext>
          </c:extLst>
        </c:ser>
        <c:ser>
          <c:idx val="2"/>
          <c:order val="3"/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Model!$L$104:$L$105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Model!$M$104:$M$105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2D-4B5D-9AAE-A70605E23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713282608"/>
        <c:scaling>
          <c:orientation val="minMax"/>
          <c:max val="10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523985239852396"/>
              <c:y val="0.892308843625951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Leading indicator</a:t>
                </a:r>
              </a:p>
            </c:rich>
          </c:tx>
          <c:layout>
            <c:manualLayout>
              <c:xMode val="edge"/>
              <c:yMode val="edge"/>
              <c:x val="3.136531365313653E-2"/>
              <c:y val="0.31692327715233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3282608"/>
        <c:crossesAt val="-100"/>
        <c:crossBetween val="midCat"/>
        <c:majorUnit val="20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8"/>
          <c:min val="3"/>
        </c:scaling>
        <c:delete val="0"/>
        <c:axPos val="r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 of interest</a:t>
                </a:r>
              </a:p>
            </c:rich>
          </c:tx>
          <c:layout>
            <c:manualLayout>
              <c:xMode val="edge"/>
              <c:yMode val="edge"/>
              <c:x val="0.93173431734317347"/>
              <c:y val="0.301538686796381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  <c:majorUnit val="1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wMode val="edge"/>
          <c:hMode val="edge"/>
          <c:x val="0.57810655586870829"/>
          <c:y val="4.6121559185267134E-2"/>
          <c:w val="0.85854974770220149"/>
          <c:h val="0.2368972473482137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pixanalytics.com/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114300</xdr:rowOff>
    </xdr:from>
    <xdr:to>
      <xdr:col>17</xdr:col>
      <xdr:colOff>527050</xdr:colOff>
      <xdr:row>19</xdr:row>
      <xdr:rowOff>101600</xdr:rowOff>
    </xdr:to>
    <xdr:graphicFrame macro="">
      <xdr:nvGraphicFramePr>
        <xdr:cNvPr id="2083" name="Chart 1">
          <a:extLst>
            <a:ext uri="{FF2B5EF4-FFF2-40B4-BE49-F238E27FC236}">
              <a16:creationId xmlns:a16="http://schemas.microsoft.com/office/drawing/2014/main" id="{D6539DCF-B1EE-43F6-9B83-FF97875CC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260350</xdr:colOff>
      <xdr:row>100</xdr:row>
      <xdr:rowOff>0</xdr:rowOff>
    </xdr:from>
    <xdr:to>
      <xdr:col>17</xdr:col>
      <xdr:colOff>546100</xdr:colOff>
      <xdr:row>119</xdr:row>
      <xdr:rowOff>0</xdr:rowOff>
    </xdr:to>
    <xdr:graphicFrame macro="">
      <xdr:nvGraphicFramePr>
        <xdr:cNvPr id="2084" name="Chart 10">
          <a:extLst>
            <a:ext uri="{FF2B5EF4-FFF2-40B4-BE49-F238E27FC236}">
              <a16:creationId xmlns:a16="http://schemas.microsoft.com/office/drawing/2014/main" id="{7882002B-7505-41E2-AD71-4E39BB015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711200</xdr:colOff>
      <xdr:row>1</xdr:row>
      <xdr:rowOff>177800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B43586D-24B2-4B63-89C6-B5755C9E86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" y="0"/>
          <a:ext cx="257175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S119"/>
  <sheetViews>
    <sheetView showGridLines="0" tabSelected="1" zoomScale="75" workbookViewId="0"/>
  </sheetViews>
  <sheetFormatPr defaultRowHeight="12.5" x14ac:dyDescent="0.25"/>
  <cols>
    <col min="1" max="1" width="3.453125" customWidth="1"/>
    <col min="4" max="4" width="9.1796875" style="24" customWidth="1"/>
    <col min="5" max="5" width="16.453125" customWidth="1"/>
    <col min="6" max="6" width="9.81640625" customWidth="1"/>
  </cols>
  <sheetData>
    <row r="1" spans="2:15" ht="93.75" customHeight="1" x14ac:dyDescent="0.25">
      <c r="D1"/>
    </row>
    <row r="2" spans="2:15" ht="20.25" customHeight="1" x14ac:dyDescent="0.4">
      <c r="D2"/>
      <c r="F2" s="2" t="s">
        <v>5</v>
      </c>
    </row>
    <row r="3" spans="2:15" ht="13.5" customHeight="1" x14ac:dyDescent="0.25">
      <c r="D3"/>
    </row>
    <row r="4" spans="2:15" ht="12.75" customHeight="1" x14ac:dyDescent="0.25">
      <c r="B4" s="30" t="s">
        <v>10</v>
      </c>
      <c r="C4" s="31"/>
      <c r="D4" s="31"/>
      <c r="E4" s="31"/>
      <c r="F4" s="31"/>
      <c r="G4" s="31"/>
      <c r="H4" s="32"/>
    </row>
    <row r="5" spans="2:15" ht="16.5" customHeight="1" x14ac:dyDescent="0.25">
      <c r="B5" s="33"/>
      <c r="C5" s="34"/>
      <c r="D5" s="34"/>
      <c r="E5" s="34"/>
      <c r="F5" s="34"/>
      <c r="G5" s="34"/>
      <c r="H5" s="35"/>
    </row>
    <row r="6" spans="2:15" x14ac:dyDescent="0.25">
      <c r="D6"/>
    </row>
    <row r="7" spans="2:15" x14ac:dyDescent="0.25">
      <c r="B7" s="27" t="s">
        <v>4</v>
      </c>
      <c r="C7" s="28"/>
      <c r="D7" s="29">
        <v>11</v>
      </c>
      <c r="H7" s="16" t="s">
        <v>3</v>
      </c>
      <c r="I7" s="17">
        <f ca="1">RSQ($E$12:$E$90,$C$12:$C$90)</f>
        <v>0.97149229416112104</v>
      </c>
    </row>
    <row r="8" spans="2:15" x14ac:dyDescent="0.25">
      <c r="D8"/>
      <c r="H8" s="16" t="s">
        <v>6</v>
      </c>
      <c r="I8" s="17">
        <f ca="1">SLOPE($E$12:$E$90,$C$12:$C$90)</f>
        <v>4.555729012207807E-2</v>
      </c>
    </row>
    <row r="9" spans="2:15" x14ac:dyDescent="0.25">
      <c r="D9"/>
      <c r="H9" s="16" t="s">
        <v>7</v>
      </c>
      <c r="I9" s="17">
        <f ca="1">INTERCEPT($E$12:$E$90,$C$12:$C$90)</f>
        <v>-1.7817949084526497E-2</v>
      </c>
    </row>
    <row r="10" spans="2:15" x14ac:dyDescent="0.25">
      <c r="D10"/>
      <c r="H10" s="16" t="s">
        <v>8</v>
      </c>
      <c r="I10" s="17">
        <f ca="1">STEYX($E$12:$E$90,$C$12:$C$90)</f>
        <v>0.16350116261198847</v>
      </c>
    </row>
    <row r="11" spans="2:15" x14ac:dyDescent="0.25">
      <c r="B11" s="6" t="s">
        <v>2</v>
      </c>
      <c r="C11" s="8" t="s">
        <v>1</v>
      </c>
      <c r="D11" s="7" t="s">
        <v>0</v>
      </c>
      <c r="E11" s="8" t="str">
        <f>CONCATENATE("Y offset ",D7," periods")</f>
        <v>Y offset 11 periods</v>
      </c>
      <c r="F11" s="18" t="s">
        <v>9</v>
      </c>
      <c r="H11" s="1"/>
      <c r="I11" s="1"/>
      <c r="J11" s="1"/>
      <c r="K11" s="1"/>
      <c r="L11" s="1"/>
      <c r="M11" s="1"/>
      <c r="N11" s="1"/>
      <c r="O11" s="1"/>
    </row>
    <row r="12" spans="2:15" x14ac:dyDescent="0.25">
      <c r="B12" s="3">
        <v>-89</v>
      </c>
      <c r="C12" s="9">
        <v>101.21146900259086</v>
      </c>
      <c r="D12" s="4">
        <v>4.8698753481080077</v>
      </c>
      <c r="E12" s="10">
        <f t="shared" ref="E12:E43" ca="1" si="0">IF(OFFSET(D12,$D$7,0)=0,NA(),OFFSET(D12,$D$7,0))</f>
        <v>4.5222978428037965</v>
      </c>
      <c r="F12" s="19"/>
      <c r="I12" s="1"/>
      <c r="J12" s="1"/>
      <c r="K12" s="1"/>
      <c r="L12" s="1"/>
      <c r="M12" s="1"/>
      <c r="N12" s="1"/>
      <c r="O12" s="1"/>
    </row>
    <row r="13" spans="2:15" x14ac:dyDescent="0.25">
      <c r="B13" s="3">
        <v>-88</v>
      </c>
      <c r="C13" s="9">
        <v>92.033084753077759</v>
      </c>
      <c r="D13" s="4">
        <v>4.2425648732446879</v>
      </c>
      <c r="E13" s="10">
        <f t="shared" ca="1" si="0"/>
        <v>4.0754376751554942</v>
      </c>
      <c r="F13" s="19"/>
      <c r="I13" s="1"/>
      <c r="J13" s="1"/>
      <c r="K13" s="1"/>
      <c r="L13" s="1"/>
      <c r="M13" s="1"/>
      <c r="N13" s="1"/>
      <c r="O13" s="1"/>
    </row>
    <row r="14" spans="2:15" x14ac:dyDescent="0.25">
      <c r="B14" s="3">
        <v>-87</v>
      </c>
      <c r="C14" s="9">
        <v>97.449657552988299</v>
      </c>
      <c r="D14" s="4">
        <v>5.1726233869382048</v>
      </c>
      <c r="E14" s="10">
        <f t="shared" ca="1" si="0"/>
        <v>4.6222311270815659</v>
      </c>
      <c r="F14" s="19"/>
      <c r="I14" s="1"/>
      <c r="J14" s="1"/>
      <c r="K14" s="1"/>
      <c r="L14" s="1"/>
      <c r="M14" s="1"/>
      <c r="N14" s="1"/>
      <c r="O14" s="1"/>
    </row>
    <row r="15" spans="2:15" x14ac:dyDescent="0.25">
      <c r="B15" s="3">
        <v>-86</v>
      </c>
      <c r="C15" s="9">
        <v>95.490868894115565</v>
      </c>
      <c r="D15" s="4">
        <v>4.8111020258739083</v>
      </c>
      <c r="E15" s="10">
        <f t="shared" ca="1" si="0"/>
        <v>4.231535803821445</v>
      </c>
      <c r="F15" s="19"/>
      <c r="I15" s="1"/>
      <c r="J15" s="1"/>
      <c r="K15" s="1"/>
      <c r="L15" s="1"/>
      <c r="M15" s="1"/>
      <c r="N15" s="1"/>
      <c r="O15" s="1"/>
    </row>
    <row r="16" spans="2:15" x14ac:dyDescent="0.25">
      <c r="B16" s="3">
        <v>-85</v>
      </c>
      <c r="C16" s="9">
        <v>99.55591317270364</v>
      </c>
      <c r="D16" s="4">
        <v>4.3630043227949002</v>
      </c>
      <c r="E16" s="10">
        <f t="shared" ca="1" si="0"/>
        <v>3.9888237742376265</v>
      </c>
      <c r="F16" s="19"/>
      <c r="G16" s="1"/>
      <c r="H16" s="1"/>
      <c r="I16" s="1"/>
      <c r="J16" s="1"/>
      <c r="K16" s="1"/>
      <c r="L16" s="1"/>
      <c r="M16" s="1"/>
      <c r="N16" s="1"/>
      <c r="O16" s="1"/>
    </row>
    <row r="17" spans="2:19" x14ac:dyDescent="0.25">
      <c r="B17" s="3">
        <v>-84</v>
      </c>
      <c r="C17" s="9">
        <v>108.45325750776382</v>
      </c>
      <c r="D17" s="4">
        <v>4.9572129850244178</v>
      </c>
      <c r="E17" s="10">
        <f t="shared" ca="1" si="0"/>
        <v>4.9250481043876091</v>
      </c>
      <c r="F17" s="19"/>
      <c r="G17" s="1"/>
      <c r="H17" s="1"/>
      <c r="I17" s="1"/>
      <c r="J17" s="1"/>
      <c r="K17" s="1"/>
      <c r="L17" s="1"/>
      <c r="M17" s="1"/>
      <c r="N17" s="1"/>
      <c r="O17" s="1"/>
    </row>
    <row r="18" spans="2:19" x14ac:dyDescent="0.25">
      <c r="B18" s="3">
        <v>-83</v>
      </c>
      <c r="C18" s="9">
        <v>121.45173134308139</v>
      </c>
      <c r="D18" s="4">
        <v>5.4564962335941454</v>
      </c>
      <c r="E18" s="10">
        <f t="shared" ca="1" si="0"/>
        <v>5.2835729392448521</v>
      </c>
      <c r="F18" s="19"/>
      <c r="G18" s="1"/>
      <c r="H18" s="1"/>
      <c r="I18" s="1"/>
      <c r="J18" s="1"/>
      <c r="K18" s="1"/>
      <c r="L18" s="1"/>
      <c r="M18" s="1"/>
      <c r="N18" s="1"/>
      <c r="O18" s="1"/>
    </row>
    <row r="19" spans="2:19" x14ac:dyDescent="0.25">
      <c r="B19" s="3">
        <v>-82</v>
      </c>
      <c r="C19" s="9">
        <v>131.03087418204004</v>
      </c>
      <c r="D19" s="4">
        <v>4.8522927245225294</v>
      </c>
      <c r="E19" s="10">
        <f t="shared" ca="1" si="0"/>
        <v>6.2637811263872614</v>
      </c>
      <c r="F19" s="19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3">
        <v>-81</v>
      </c>
      <c r="C20" s="9">
        <v>138.07030172262887</v>
      </c>
      <c r="D20" s="4">
        <v>5.7639273068426116</v>
      </c>
      <c r="E20" s="10">
        <f t="shared" ca="1" si="0"/>
        <v>6.0310923475964904</v>
      </c>
      <c r="F20" s="19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3">
        <v>-80</v>
      </c>
      <c r="C21" s="9">
        <v>131.75919879601017</v>
      </c>
      <c r="D21" s="4">
        <v>4.9345852361905678</v>
      </c>
      <c r="E21" s="10">
        <f t="shared" ca="1" si="0"/>
        <v>6.1467527355846663</v>
      </c>
      <c r="F21" s="19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3">
        <v>-79</v>
      </c>
      <c r="C22" s="9">
        <v>127.04785321693662</v>
      </c>
      <c r="D22" s="4">
        <v>4.7164124435983874</v>
      </c>
      <c r="E22" s="10">
        <f t="shared" ca="1" si="0"/>
        <v>5.677320324067856</v>
      </c>
      <c r="F22" s="19"/>
      <c r="G22" s="1"/>
    </row>
    <row r="23" spans="2:19" x14ac:dyDescent="0.25">
      <c r="B23" s="3">
        <v>-78</v>
      </c>
      <c r="C23" s="9">
        <v>120.59850080320486</v>
      </c>
      <c r="D23" s="4">
        <v>4.5222978428037965</v>
      </c>
      <c r="E23" s="10">
        <f t="shared" ca="1" si="0"/>
        <v>5.4434158322252264</v>
      </c>
      <c r="F23" s="19"/>
      <c r="G23" s="1"/>
    </row>
    <row r="24" spans="2:19" x14ac:dyDescent="0.25">
      <c r="B24" s="3">
        <v>-77</v>
      </c>
      <c r="C24" s="9">
        <v>137.60420293174451</v>
      </c>
      <c r="D24" s="4">
        <v>4.0754376751554942</v>
      </c>
      <c r="E24" s="10">
        <f t="shared" ca="1" si="0"/>
        <v>6.4947715766884704</v>
      </c>
      <c r="F24" s="19"/>
      <c r="G24" s="1"/>
    </row>
    <row r="25" spans="2:19" x14ac:dyDescent="0.25">
      <c r="B25" s="3">
        <v>-76</v>
      </c>
      <c r="C25" s="9">
        <v>131.69352073719145</v>
      </c>
      <c r="D25" s="4">
        <v>4.6222311270815659</v>
      </c>
      <c r="E25" s="10">
        <f t="shared" ca="1" si="0"/>
        <v>6.0402871841482062</v>
      </c>
      <c r="F25" s="19"/>
      <c r="G25" s="1"/>
    </row>
    <row r="26" spans="2:19" x14ac:dyDescent="0.25">
      <c r="B26" s="3">
        <v>-75</v>
      </c>
      <c r="C26" s="9">
        <v>143.33786901333852</v>
      </c>
      <c r="D26" s="4">
        <v>4.231535803821445</v>
      </c>
      <c r="E26" s="10">
        <f t="shared" ca="1" si="0"/>
        <v>6.1137814267672033</v>
      </c>
      <c r="F26" s="19"/>
      <c r="G26" s="1"/>
    </row>
    <row r="27" spans="2:19" x14ac:dyDescent="0.25">
      <c r="B27" s="3">
        <v>-74</v>
      </c>
      <c r="C27" s="9">
        <v>163.86578716601269</v>
      </c>
      <c r="D27" s="4">
        <v>3.9888237742376265</v>
      </c>
      <c r="E27" s="10">
        <f t="shared" ca="1" si="0"/>
        <v>7.5328747621889649</v>
      </c>
      <c r="F27" s="19"/>
      <c r="G27" s="1"/>
    </row>
    <row r="28" spans="2:19" x14ac:dyDescent="0.25">
      <c r="B28" s="3">
        <v>-73</v>
      </c>
      <c r="C28" s="9">
        <v>163.85972036631577</v>
      </c>
      <c r="D28" s="4">
        <v>4.9250481043876091</v>
      </c>
      <c r="E28" s="10">
        <f t="shared" ca="1" si="0"/>
        <v>7.2568715861333466</v>
      </c>
      <c r="F28" s="19"/>
      <c r="G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2:19" x14ac:dyDescent="0.25">
      <c r="B29" s="3">
        <v>-72</v>
      </c>
      <c r="C29" s="9">
        <v>163.88515887912394</v>
      </c>
      <c r="D29" s="4">
        <v>5.2835729392448521</v>
      </c>
      <c r="E29" s="10">
        <f t="shared" ca="1" si="0"/>
        <v>7.0466204097788623</v>
      </c>
      <c r="F29" s="19"/>
      <c r="G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2:19" x14ac:dyDescent="0.25">
      <c r="B30" s="3">
        <v>-71</v>
      </c>
      <c r="C30" s="9">
        <v>156.30449056779591</v>
      </c>
      <c r="D30" s="4">
        <v>6.2637811263872614</v>
      </c>
      <c r="E30" s="10">
        <f t="shared" ca="1" si="0"/>
        <v>7.3313287053687448</v>
      </c>
      <c r="F30" s="19"/>
      <c r="G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19" x14ac:dyDescent="0.25">
      <c r="B31" s="3">
        <v>-70</v>
      </c>
      <c r="C31" s="9">
        <v>155.13953064668931</v>
      </c>
      <c r="D31" s="4">
        <v>6.0310923475964904</v>
      </c>
      <c r="E31" s="10">
        <f t="shared" ca="1" si="0"/>
        <v>7.2362181517413866</v>
      </c>
      <c r="F31" s="19"/>
      <c r="G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19" x14ac:dyDescent="0.25">
      <c r="B32" s="3">
        <v>-69</v>
      </c>
      <c r="C32" s="9">
        <v>137.41691483114556</v>
      </c>
      <c r="D32" s="4">
        <v>6.1467527355846663</v>
      </c>
      <c r="E32" s="10">
        <f t="shared" ca="1" si="0"/>
        <v>6.5014580652956786</v>
      </c>
      <c r="F32" s="19"/>
      <c r="G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19" x14ac:dyDescent="0.25">
      <c r="B33" s="3">
        <v>-68</v>
      </c>
      <c r="C33" s="9">
        <v>135.53566446089835</v>
      </c>
      <c r="D33" s="4">
        <v>5.677320324067856</v>
      </c>
      <c r="E33" s="10">
        <f t="shared" ca="1" si="0"/>
        <v>6.2662879606237167</v>
      </c>
      <c r="F33" s="19"/>
      <c r="G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19" x14ac:dyDescent="0.25">
      <c r="B34" s="3">
        <v>-67</v>
      </c>
      <c r="C34" s="9">
        <v>128.19799172736771</v>
      </c>
      <c r="D34" s="4">
        <v>5.4434158322252264</v>
      </c>
      <c r="E34" s="10">
        <f t="shared" ca="1" si="0"/>
        <v>5.6985435431820566</v>
      </c>
      <c r="F34" s="2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2:19" x14ac:dyDescent="0.25">
      <c r="B35" s="3">
        <v>-66</v>
      </c>
      <c r="C35" s="9">
        <v>119.19240532169499</v>
      </c>
      <c r="D35" s="4">
        <v>6.4947715766884704</v>
      </c>
      <c r="E35" s="10">
        <f t="shared" ca="1" si="0"/>
        <v>5.2715197488330849</v>
      </c>
      <c r="F35" s="2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2:19" x14ac:dyDescent="0.25">
      <c r="B36" s="3">
        <v>-65</v>
      </c>
      <c r="C36" s="9">
        <v>106.97381568264294</v>
      </c>
      <c r="D36" s="4">
        <v>6.0402871841482062</v>
      </c>
      <c r="E36" s="10">
        <f t="shared" ca="1" si="0"/>
        <v>4.8209653823822567</v>
      </c>
      <c r="F36" s="2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2:19" x14ac:dyDescent="0.25">
      <c r="B37" s="3">
        <v>-64</v>
      </c>
      <c r="C37" s="9">
        <v>107.03640199250059</v>
      </c>
      <c r="D37" s="4">
        <v>6.1137814267672033</v>
      </c>
      <c r="E37" s="10">
        <f t="shared" ca="1" si="0"/>
        <v>5.1316618984787414</v>
      </c>
      <c r="F37" s="2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2:19" x14ac:dyDescent="0.25">
      <c r="B38" s="3">
        <v>-63</v>
      </c>
      <c r="C38" s="9">
        <v>105.19446864049264</v>
      </c>
      <c r="D38" s="4">
        <v>7.5328747621889649</v>
      </c>
      <c r="E38" s="10">
        <f t="shared" ca="1" si="0"/>
        <v>4.6619727572541363</v>
      </c>
      <c r="F38" s="2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2:19" x14ac:dyDescent="0.25">
      <c r="B39" s="3">
        <v>-62</v>
      </c>
      <c r="C39" s="9">
        <v>101.73817200522673</v>
      </c>
      <c r="D39" s="4">
        <v>7.2568715861333466</v>
      </c>
      <c r="E39" s="10">
        <f t="shared" ca="1" si="0"/>
        <v>4.9987153640688682</v>
      </c>
      <c r="F39" s="2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2:19" x14ac:dyDescent="0.25">
      <c r="B40" s="3">
        <v>-61</v>
      </c>
      <c r="C40" s="9">
        <v>108.23216327136181</v>
      </c>
      <c r="D40" s="4">
        <v>7.0466204097788623</v>
      </c>
      <c r="E40" s="10">
        <f t="shared" ca="1" si="0"/>
        <v>5.045117855161104</v>
      </c>
      <c r="F40" s="2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2:19" x14ac:dyDescent="0.25">
      <c r="B41" s="3">
        <v>-60</v>
      </c>
      <c r="C41" s="9">
        <v>102.94194084196471</v>
      </c>
      <c r="D41" s="4">
        <v>7.3313287053687448</v>
      </c>
      <c r="E41" s="10">
        <f t="shared" ca="1" si="0"/>
        <v>4.7122812889253547</v>
      </c>
      <c r="F41" s="2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19" x14ac:dyDescent="0.25">
      <c r="B42" s="3">
        <v>-59</v>
      </c>
      <c r="C42" s="9">
        <v>114.8103178067054</v>
      </c>
      <c r="D42" s="4">
        <v>7.2362181517413866</v>
      </c>
      <c r="E42" s="10">
        <f t="shared" ca="1" si="0"/>
        <v>5.1822640655995009</v>
      </c>
      <c r="F42" s="2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2:19" x14ac:dyDescent="0.25">
      <c r="B43" s="3">
        <v>-58</v>
      </c>
      <c r="C43" s="9">
        <v>126.67988329998644</v>
      </c>
      <c r="D43" s="4">
        <v>6.5014580652956786</v>
      </c>
      <c r="E43" s="10">
        <f t="shared" ca="1" si="0"/>
        <v>5.9044695573502954</v>
      </c>
      <c r="F43" s="2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2:19" x14ac:dyDescent="0.25">
      <c r="B44" s="3">
        <v>-57</v>
      </c>
      <c r="C44" s="9">
        <v>136.83664631448485</v>
      </c>
      <c r="D44" s="4">
        <v>6.2662879606237167</v>
      </c>
      <c r="E44" s="10">
        <f t="shared" ref="E44:E75" ca="1" si="1">IF(OFFSET(D44,$D$7,0)=0,NA(),OFFSET(D44,$D$7,0))</f>
        <v>6.0928266168280194</v>
      </c>
      <c r="F44" s="2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2:19" x14ac:dyDescent="0.25">
      <c r="B45" s="3">
        <v>-56</v>
      </c>
      <c r="C45" s="9">
        <v>132.8053984656737</v>
      </c>
      <c r="D45" s="4">
        <v>5.6985435431820566</v>
      </c>
      <c r="E45" s="10">
        <f t="shared" ca="1" si="1"/>
        <v>5.8603427789451299</v>
      </c>
      <c r="F45" s="2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2:19" x14ac:dyDescent="0.25">
      <c r="B46" s="3">
        <v>-55</v>
      </c>
      <c r="C46" s="9">
        <v>129.94394847416774</v>
      </c>
      <c r="D46" s="4">
        <v>5.2715197488330849</v>
      </c>
      <c r="E46" s="10">
        <f t="shared" ca="1" si="1"/>
        <v>5.9009251364397128</v>
      </c>
      <c r="F46" s="2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2:19" x14ac:dyDescent="0.25">
      <c r="B47" s="3">
        <v>-54</v>
      </c>
      <c r="C47" s="9">
        <v>132.61499744290072</v>
      </c>
      <c r="D47" s="4">
        <v>4.8209653823822567</v>
      </c>
      <c r="E47" s="10">
        <f t="shared" ca="1" si="1"/>
        <v>6.1837969817875766</v>
      </c>
      <c r="F47" s="2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2:19" x14ac:dyDescent="0.25">
      <c r="B48" s="3">
        <v>-53</v>
      </c>
      <c r="C48" s="9">
        <v>130.79698006909109</v>
      </c>
      <c r="D48" s="4">
        <v>5.1316618984787414</v>
      </c>
      <c r="E48" s="10">
        <f t="shared" ca="1" si="1"/>
        <v>5.7886396928317874</v>
      </c>
      <c r="F48" s="2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2:19" x14ac:dyDescent="0.25">
      <c r="B49" s="3">
        <v>-52</v>
      </c>
      <c r="C49" s="9">
        <v>132.98162254917125</v>
      </c>
      <c r="D49" s="4">
        <v>4.6619727572541363</v>
      </c>
      <c r="E49" s="10">
        <f t="shared" ca="1" si="1"/>
        <v>6.0891862199181528</v>
      </c>
      <c r="F49" s="2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2:19" x14ac:dyDescent="0.25">
      <c r="B50" s="3">
        <v>-51</v>
      </c>
      <c r="C50" s="9">
        <v>140.37993277390592</v>
      </c>
      <c r="D50" s="4">
        <v>4.9987153640688682</v>
      </c>
      <c r="E50" s="10">
        <f t="shared" ca="1" si="1"/>
        <v>6.4206862943798368</v>
      </c>
      <c r="F50" s="20"/>
    </row>
    <row r="51" spans="2:19" x14ac:dyDescent="0.25">
      <c r="B51" s="3">
        <v>-50</v>
      </c>
      <c r="C51" s="9">
        <v>142.84121140928119</v>
      </c>
      <c r="D51" s="4">
        <v>5.045117855161104</v>
      </c>
      <c r="E51" s="10">
        <f t="shared" ca="1" si="1"/>
        <v>6.3361390230985908</v>
      </c>
      <c r="F51" s="20"/>
    </row>
    <row r="52" spans="2:19" x14ac:dyDescent="0.25">
      <c r="B52" s="3">
        <v>-49</v>
      </c>
      <c r="C52" s="9">
        <v>146.26595077837737</v>
      </c>
      <c r="D52" s="4">
        <v>4.7122812889253547</v>
      </c>
      <c r="E52" s="10">
        <f t="shared" ca="1" si="1"/>
        <v>6.6322133701040347</v>
      </c>
      <c r="F52" s="20"/>
    </row>
    <row r="53" spans="2:19" x14ac:dyDescent="0.25">
      <c r="B53" s="3">
        <v>-48</v>
      </c>
      <c r="C53" s="9">
        <v>142.66281151696171</v>
      </c>
      <c r="D53" s="4">
        <v>5.1822640655995009</v>
      </c>
      <c r="E53" s="10">
        <f t="shared" ca="1" si="1"/>
        <v>6.5885112572841029</v>
      </c>
      <c r="F53" s="20"/>
    </row>
    <row r="54" spans="2:19" x14ac:dyDescent="0.25">
      <c r="B54" s="3">
        <v>-47</v>
      </c>
      <c r="C54" s="9">
        <v>145.95327835515963</v>
      </c>
      <c r="D54" s="4">
        <v>5.9044695573502954</v>
      </c>
      <c r="E54" s="10">
        <f t="shared" ca="1" si="1"/>
        <v>6.707638612936635</v>
      </c>
      <c r="F54" s="20"/>
    </row>
    <row r="55" spans="2:19" x14ac:dyDescent="0.25">
      <c r="B55" s="3">
        <v>-46</v>
      </c>
      <c r="C55" s="9">
        <v>144.95392424213011</v>
      </c>
      <c r="D55" s="4">
        <v>6.0928266168280194</v>
      </c>
      <c r="E55" s="10">
        <f t="shared" ca="1" si="1"/>
        <v>6.6994782299100741</v>
      </c>
      <c r="F55" s="20"/>
    </row>
    <row r="56" spans="2:19" x14ac:dyDescent="0.25">
      <c r="B56" s="3">
        <v>-45</v>
      </c>
      <c r="C56" s="9">
        <v>152.95681681730716</v>
      </c>
      <c r="D56" s="4">
        <v>5.8603427789451299</v>
      </c>
      <c r="E56" s="10">
        <f t="shared" ca="1" si="1"/>
        <v>6.9511968983111272</v>
      </c>
      <c r="F56" s="20"/>
    </row>
    <row r="57" spans="2:19" x14ac:dyDescent="0.25">
      <c r="B57" s="3">
        <v>-44</v>
      </c>
      <c r="C57" s="9">
        <v>144.36240002763958</v>
      </c>
      <c r="D57" s="4">
        <v>5.9009251364397128</v>
      </c>
      <c r="E57" s="10">
        <f t="shared" ca="1" si="1"/>
        <v>6.5238415221003576</v>
      </c>
      <c r="F57" s="20"/>
    </row>
    <row r="58" spans="2:19" x14ac:dyDescent="0.25">
      <c r="B58" s="3">
        <v>-43</v>
      </c>
      <c r="C58" s="9">
        <v>147.96812964060177</v>
      </c>
      <c r="D58" s="4">
        <v>6.1837969817875766</v>
      </c>
      <c r="E58" s="10">
        <f t="shared" ca="1" si="1"/>
        <v>6.7707598004599383</v>
      </c>
      <c r="F58" s="20"/>
    </row>
    <row r="59" spans="2:19" x14ac:dyDescent="0.25">
      <c r="B59" s="3">
        <v>-42</v>
      </c>
      <c r="C59" s="9">
        <v>149.36043428358647</v>
      </c>
      <c r="D59" s="4">
        <v>5.7886396928317874</v>
      </c>
      <c r="E59" s="10">
        <f t="shared" ca="1" si="1"/>
        <v>6.6244666502129865</v>
      </c>
      <c r="F59" s="20"/>
    </row>
    <row r="60" spans="2:19" x14ac:dyDescent="0.25">
      <c r="B60" s="3">
        <v>-41</v>
      </c>
      <c r="C60" s="9">
        <v>140.62292246229873</v>
      </c>
      <c r="D60" s="4">
        <v>6.0891862199181528</v>
      </c>
      <c r="E60" s="10">
        <f t="shared" ca="1" si="1"/>
        <v>6.4427171728275363</v>
      </c>
      <c r="F60" s="20"/>
    </row>
    <row r="61" spans="2:19" x14ac:dyDescent="0.25">
      <c r="B61" s="3">
        <v>-40</v>
      </c>
      <c r="C61" s="9">
        <v>137.95451169500436</v>
      </c>
      <c r="D61" s="4">
        <v>6.4206862943798368</v>
      </c>
      <c r="E61" s="10">
        <f t="shared" ca="1" si="1"/>
        <v>6.2218979665341063</v>
      </c>
      <c r="F61" s="20"/>
    </row>
    <row r="62" spans="2:19" x14ac:dyDescent="0.25">
      <c r="B62" s="3">
        <v>-39</v>
      </c>
      <c r="C62" s="9">
        <v>134.8849548581824</v>
      </c>
      <c r="D62" s="4">
        <v>6.3361390230985908</v>
      </c>
      <c r="E62" s="10">
        <f t="shared" ca="1" si="1"/>
        <v>6.1413483461146692</v>
      </c>
      <c r="F62" s="20"/>
    </row>
    <row r="63" spans="2:19" x14ac:dyDescent="0.25">
      <c r="B63" s="3">
        <v>-38</v>
      </c>
      <c r="C63" s="9">
        <v>134.17984980838858</v>
      </c>
      <c r="D63" s="4">
        <v>6.6322133701040347</v>
      </c>
      <c r="E63" s="10">
        <f t="shared" ca="1" si="1"/>
        <v>5.8358968742901371</v>
      </c>
      <c r="F63" s="20"/>
    </row>
    <row r="64" spans="2:19" x14ac:dyDescent="0.25">
      <c r="B64" s="3">
        <v>-37</v>
      </c>
      <c r="C64" s="9">
        <v>136.59191862661228</v>
      </c>
      <c r="D64" s="4">
        <v>6.5885112572841029</v>
      </c>
      <c r="E64" s="10">
        <f t="shared" ca="1" si="1"/>
        <v>6.4391452719142768</v>
      </c>
      <c r="F64" s="20"/>
    </row>
    <row r="65" spans="2:6" x14ac:dyDescent="0.25">
      <c r="B65" s="3">
        <v>-36</v>
      </c>
      <c r="C65" s="9">
        <v>145.64074743372757</v>
      </c>
      <c r="D65" s="4">
        <v>6.707638612936635</v>
      </c>
      <c r="E65" s="10">
        <f t="shared" ca="1" si="1"/>
        <v>6.6830542233732197</v>
      </c>
      <c r="F65" s="20"/>
    </row>
    <row r="66" spans="2:6" x14ac:dyDescent="0.25">
      <c r="B66" s="3">
        <v>-35</v>
      </c>
      <c r="C66" s="9">
        <v>141.63970625516725</v>
      </c>
      <c r="D66" s="4">
        <v>6.6994782299100741</v>
      </c>
      <c r="E66" s="10">
        <f t="shared" ca="1" si="1"/>
        <v>6.5530322468908517</v>
      </c>
      <c r="F66" s="20"/>
    </row>
    <row r="67" spans="2:6" x14ac:dyDescent="0.25">
      <c r="B67" s="3">
        <v>-34</v>
      </c>
      <c r="C67" s="9">
        <v>135.02639127939443</v>
      </c>
      <c r="D67" s="4">
        <v>6.9511968983111272</v>
      </c>
      <c r="E67" s="10">
        <f t="shared" ca="1" si="1"/>
        <v>6.1322813748081444</v>
      </c>
      <c r="F67" s="20"/>
    </row>
    <row r="68" spans="2:6" x14ac:dyDescent="0.25">
      <c r="B68" s="3">
        <v>-33</v>
      </c>
      <c r="C68" s="9">
        <v>126.83778612232585</v>
      </c>
      <c r="D68" s="4">
        <v>6.5238415221003576</v>
      </c>
      <c r="E68" s="10">
        <f t="shared" ca="1" si="1"/>
        <v>5.6708938292268165</v>
      </c>
      <c r="F68" s="20"/>
    </row>
    <row r="69" spans="2:6" x14ac:dyDescent="0.25">
      <c r="B69" s="3">
        <v>-32</v>
      </c>
      <c r="C69" s="9">
        <v>127.31442909155552</v>
      </c>
      <c r="D69" s="4">
        <v>6.7707598004599383</v>
      </c>
      <c r="E69" s="10">
        <f t="shared" ca="1" si="1"/>
        <v>5.8460771653852213</v>
      </c>
      <c r="F69" s="20"/>
    </row>
    <row r="70" spans="2:6" x14ac:dyDescent="0.25">
      <c r="B70" s="3">
        <v>-31</v>
      </c>
      <c r="C70" s="9">
        <v>109.25956337944018</v>
      </c>
      <c r="D70" s="4">
        <v>6.6244666502129865</v>
      </c>
      <c r="E70" s="10">
        <f t="shared" ca="1" si="1"/>
        <v>5.1120123219843769</v>
      </c>
      <c r="F70" s="20"/>
    </row>
    <row r="71" spans="2:6" x14ac:dyDescent="0.25">
      <c r="B71" s="3">
        <v>-30</v>
      </c>
      <c r="C71" s="9">
        <v>101.78000996572729</v>
      </c>
      <c r="D71" s="4">
        <v>6.4427171728275363</v>
      </c>
      <c r="E71" s="10">
        <f t="shared" ca="1" si="1"/>
        <v>4.4733552964024845</v>
      </c>
      <c r="F71" s="20"/>
    </row>
    <row r="72" spans="2:6" x14ac:dyDescent="0.25">
      <c r="B72" s="3">
        <v>-29</v>
      </c>
      <c r="C72" s="9">
        <v>102.11981949665338</v>
      </c>
      <c r="D72" s="4">
        <v>6.2218979665341063</v>
      </c>
      <c r="E72" s="10">
        <f t="shared" ca="1" si="1"/>
        <v>4.6149984246782703</v>
      </c>
      <c r="F72" s="20"/>
    </row>
    <row r="73" spans="2:6" x14ac:dyDescent="0.25">
      <c r="B73" s="3">
        <v>-28</v>
      </c>
      <c r="C73" s="9">
        <v>100.04554200347928</v>
      </c>
      <c r="D73" s="4">
        <v>6.1413483461146692</v>
      </c>
      <c r="E73" s="10">
        <f t="shared" ca="1" si="1"/>
        <v>4.5427942537980606</v>
      </c>
      <c r="F73" s="20"/>
    </row>
    <row r="74" spans="2:6" x14ac:dyDescent="0.25">
      <c r="B74" s="3">
        <v>-27</v>
      </c>
      <c r="C74" s="9">
        <v>91.713769386469096</v>
      </c>
      <c r="D74" s="4">
        <v>5.8358968742901371</v>
      </c>
      <c r="E74" s="10">
        <f t="shared" ca="1" si="1"/>
        <v>4.0877401782758822</v>
      </c>
      <c r="F74" s="20"/>
    </row>
    <row r="75" spans="2:6" x14ac:dyDescent="0.25">
      <c r="B75" s="3">
        <v>-26</v>
      </c>
      <c r="C75" s="9">
        <v>87.077979306067348</v>
      </c>
      <c r="D75" s="4">
        <v>6.4391452719142768</v>
      </c>
      <c r="E75" s="10">
        <f t="shared" ca="1" si="1"/>
        <v>3.8385208364590864</v>
      </c>
      <c r="F75" s="20"/>
    </row>
    <row r="76" spans="2:6" x14ac:dyDescent="0.25">
      <c r="B76" s="3">
        <v>-25</v>
      </c>
      <c r="C76" s="9">
        <v>87.97035492554572</v>
      </c>
      <c r="D76" s="4">
        <v>6.6830542233732197</v>
      </c>
      <c r="E76" s="10">
        <f t="shared" ref="E76:E101" ca="1" si="2">IF(OFFSET(D76,$D$7,0)=0,NA(),OFFSET(D76,$D$7,0))</f>
        <v>3.930092274713807</v>
      </c>
      <c r="F76" s="20"/>
    </row>
    <row r="77" spans="2:6" x14ac:dyDescent="0.25">
      <c r="B77" s="3">
        <v>-24</v>
      </c>
      <c r="C77" s="9">
        <v>95.958325620528129</v>
      </c>
      <c r="D77" s="4">
        <v>6.5530322468908517</v>
      </c>
      <c r="E77" s="10">
        <f t="shared" ca="1" si="2"/>
        <v>4.3564556799894341</v>
      </c>
      <c r="F77" s="20"/>
    </row>
    <row r="78" spans="2:6" x14ac:dyDescent="0.25">
      <c r="B78" s="3">
        <v>-23</v>
      </c>
      <c r="C78" s="9">
        <v>96.668711614648203</v>
      </c>
      <c r="D78" s="4">
        <v>6.1322813748081444</v>
      </c>
      <c r="E78" s="10">
        <f t="shared" ca="1" si="2"/>
        <v>4.4451063913961448</v>
      </c>
      <c r="F78" s="20"/>
    </row>
    <row r="79" spans="2:6" x14ac:dyDescent="0.25">
      <c r="B79" s="3">
        <v>-22</v>
      </c>
      <c r="C79" s="9">
        <v>97.193487489331204</v>
      </c>
      <c r="D79" s="4">
        <v>5.6708938292268165</v>
      </c>
      <c r="E79" s="10">
        <f t="shared" ca="1" si="2"/>
        <v>4.5690509496810883</v>
      </c>
      <c r="F79" s="20"/>
    </row>
    <row r="80" spans="2:6" x14ac:dyDescent="0.25">
      <c r="B80" s="3">
        <v>-21</v>
      </c>
      <c r="C80" s="9">
        <v>95.952926423382351</v>
      </c>
      <c r="D80" s="4">
        <v>5.8460771653852213</v>
      </c>
      <c r="E80" s="10">
        <f t="shared" ca="1" si="2"/>
        <v>4.209718550674947</v>
      </c>
      <c r="F80" s="20"/>
    </row>
    <row r="81" spans="2:6" x14ac:dyDescent="0.25">
      <c r="B81" s="3">
        <v>-20</v>
      </c>
      <c r="C81" s="9">
        <v>99.930821777803288</v>
      </c>
      <c r="D81" s="4">
        <v>5.1120123219843769</v>
      </c>
      <c r="E81" s="10">
        <f t="shared" ca="1" si="2"/>
        <v>4.6095478298649795</v>
      </c>
      <c r="F81" s="20"/>
    </row>
    <row r="82" spans="2:6" x14ac:dyDescent="0.25">
      <c r="B82" s="3">
        <v>-19</v>
      </c>
      <c r="C82" s="9">
        <v>97.294923422453209</v>
      </c>
      <c r="D82" s="4">
        <v>4.4733552964024845</v>
      </c>
      <c r="E82" s="10">
        <f t="shared" ca="1" si="2"/>
        <v>4.5996659737666121</v>
      </c>
      <c r="F82" s="20"/>
    </row>
    <row r="83" spans="2:6" x14ac:dyDescent="0.25">
      <c r="B83" s="3">
        <v>-18</v>
      </c>
      <c r="C83" s="9">
        <v>106.24805549916462</v>
      </c>
      <c r="D83" s="4">
        <v>4.6149984246782703</v>
      </c>
      <c r="E83" s="10">
        <f t="shared" ca="1" si="2"/>
        <v>4.7125778644870344</v>
      </c>
      <c r="F83" s="20"/>
    </row>
    <row r="84" spans="2:6" x14ac:dyDescent="0.25">
      <c r="B84" s="3">
        <v>-17</v>
      </c>
      <c r="C84" s="9">
        <v>103.55327033372242</v>
      </c>
      <c r="D84" s="4">
        <v>4.5427942537980606</v>
      </c>
      <c r="E84" s="10">
        <f t="shared" ca="1" si="2"/>
        <v>4.65831237620558</v>
      </c>
      <c r="F84" s="20"/>
    </row>
    <row r="85" spans="2:6" x14ac:dyDescent="0.25">
      <c r="B85" s="3">
        <v>-16</v>
      </c>
      <c r="C85" s="9">
        <v>109.84726718633713</v>
      </c>
      <c r="D85" s="4">
        <v>4.0877401782758822</v>
      </c>
      <c r="E85" s="10">
        <f t="shared" ca="1" si="2"/>
        <v>5.0282186420213462</v>
      </c>
      <c r="F85" s="20"/>
    </row>
    <row r="86" spans="2:6" x14ac:dyDescent="0.25">
      <c r="B86" s="3">
        <v>-15</v>
      </c>
      <c r="C86" s="9">
        <v>101.21698300854067</v>
      </c>
      <c r="D86" s="4">
        <v>3.8385208364590864</v>
      </c>
      <c r="E86" s="10">
        <f t="shared" ca="1" si="2"/>
        <v>4.5422360483558437</v>
      </c>
      <c r="F86" s="20"/>
    </row>
    <row r="87" spans="2:6" x14ac:dyDescent="0.25">
      <c r="B87" s="3">
        <v>-14</v>
      </c>
      <c r="C87" s="9">
        <v>102.18269842749442</v>
      </c>
      <c r="D87" s="4">
        <v>3.930092274713807</v>
      </c>
      <c r="E87" s="10">
        <f t="shared" ca="1" si="2"/>
        <v>4.80380207636885</v>
      </c>
      <c r="F87" s="20"/>
    </row>
    <row r="88" spans="2:6" x14ac:dyDescent="0.25">
      <c r="B88" s="3">
        <v>-13</v>
      </c>
      <c r="C88" s="9">
        <v>107.16942600213261</v>
      </c>
      <c r="D88" s="4">
        <v>4.3564556799894341</v>
      </c>
      <c r="E88" s="10">
        <f t="shared" ca="1" si="2"/>
        <v>4.973751535908713</v>
      </c>
      <c r="F88" s="20"/>
    </row>
    <row r="89" spans="2:6" x14ac:dyDescent="0.25">
      <c r="B89" s="3">
        <v>-12</v>
      </c>
      <c r="C89" s="9">
        <v>104.1299651369751</v>
      </c>
      <c r="D89" s="4">
        <v>4.4451063913961448</v>
      </c>
      <c r="E89" s="10">
        <f t="shared" ca="1" si="2"/>
        <v>4.698388074831831</v>
      </c>
      <c r="F89" s="20"/>
    </row>
    <row r="90" spans="2:6" x14ac:dyDescent="0.25">
      <c r="B90" s="3">
        <v>-11</v>
      </c>
      <c r="C90" s="9">
        <v>109.32861161689578</v>
      </c>
      <c r="D90" s="4">
        <v>4.5690509496810883</v>
      </c>
      <c r="E90" s="10">
        <f t="shared" ca="1" si="2"/>
        <v>4.8591461528520554</v>
      </c>
      <c r="F90" s="20"/>
    </row>
    <row r="91" spans="2:6" x14ac:dyDescent="0.25">
      <c r="B91" s="3">
        <v>-10</v>
      </c>
      <c r="C91" s="9">
        <v>115.47299720159776</v>
      </c>
      <c r="D91" s="4">
        <v>4.209718550674947</v>
      </c>
      <c r="E91" s="10" t="e">
        <f t="shared" ca="1" si="2"/>
        <v>#N/A</v>
      </c>
      <c r="F91" s="20"/>
    </row>
    <row r="92" spans="2:6" x14ac:dyDescent="0.25">
      <c r="B92" s="3">
        <v>-9</v>
      </c>
      <c r="C92" s="9">
        <v>112.76252484100506</v>
      </c>
      <c r="D92" s="4">
        <v>4.6095478298649795</v>
      </c>
      <c r="E92" s="10" t="e">
        <f t="shared" ca="1" si="2"/>
        <v>#N/A</v>
      </c>
      <c r="F92" s="20"/>
    </row>
    <row r="93" spans="2:6" x14ac:dyDescent="0.25">
      <c r="B93" s="3">
        <v>-8</v>
      </c>
      <c r="C93" s="9">
        <v>120.13769106536071</v>
      </c>
      <c r="D93" s="4">
        <v>4.5996659737666121</v>
      </c>
      <c r="E93" s="10" t="e">
        <f t="shared" ca="1" si="2"/>
        <v>#N/A</v>
      </c>
      <c r="F93" s="20"/>
    </row>
    <row r="94" spans="2:6" x14ac:dyDescent="0.25">
      <c r="B94" s="3">
        <v>-7</v>
      </c>
      <c r="C94" s="9">
        <v>115.9990327230319</v>
      </c>
      <c r="D94" s="4">
        <v>4.7125778644870344</v>
      </c>
      <c r="E94" s="10" t="e">
        <f t="shared" ca="1" si="2"/>
        <v>#N/A</v>
      </c>
      <c r="F94" s="20"/>
    </row>
    <row r="95" spans="2:6" x14ac:dyDescent="0.25">
      <c r="B95" s="3">
        <v>-6</v>
      </c>
      <c r="C95" s="9">
        <v>120.25056989804743</v>
      </c>
      <c r="D95" s="4">
        <v>4.65831237620558</v>
      </c>
      <c r="E95" s="10" t="e">
        <f t="shared" ca="1" si="2"/>
        <v>#N/A</v>
      </c>
      <c r="F95" s="20"/>
    </row>
    <row r="96" spans="2:6" x14ac:dyDescent="0.25">
      <c r="B96" s="3">
        <v>-5</v>
      </c>
      <c r="C96" s="9">
        <v>123.73541630298425</v>
      </c>
      <c r="D96" s="4">
        <v>5.0282186420213462</v>
      </c>
      <c r="E96" s="10" t="e">
        <f t="shared" ca="1" si="2"/>
        <v>#N/A</v>
      </c>
      <c r="F96" s="20"/>
    </row>
    <row r="97" spans="2:13" x14ac:dyDescent="0.25">
      <c r="B97" s="3">
        <v>-4</v>
      </c>
      <c r="C97" s="9">
        <v>125.71616952395968</v>
      </c>
      <c r="D97" s="4">
        <v>4.5422360483558437</v>
      </c>
      <c r="E97" s="10" t="e">
        <f t="shared" ca="1" si="2"/>
        <v>#N/A</v>
      </c>
      <c r="F97" s="20"/>
    </row>
    <row r="98" spans="2:13" x14ac:dyDescent="0.25">
      <c r="B98" s="3">
        <v>-3</v>
      </c>
      <c r="C98" s="9">
        <v>134.39296287308338</v>
      </c>
      <c r="D98" s="4">
        <v>4.80380207636885</v>
      </c>
      <c r="E98" s="10" t="e">
        <f t="shared" ca="1" si="2"/>
        <v>#N/A</v>
      </c>
      <c r="F98" s="20"/>
    </row>
    <row r="99" spans="2:13" x14ac:dyDescent="0.25">
      <c r="B99" s="3">
        <v>-2</v>
      </c>
      <c r="C99" s="9">
        <v>138.84343067292923</v>
      </c>
      <c r="D99" s="4">
        <v>4.973751535908713</v>
      </c>
      <c r="E99" s="10" t="e">
        <f t="shared" ca="1" si="2"/>
        <v>#N/A</v>
      </c>
      <c r="F99" s="20"/>
    </row>
    <row r="100" spans="2:13" x14ac:dyDescent="0.25">
      <c r="B100" s="3">
        <v>-1</v>
      </c>
      <c r="C100" s="9">
        <v>144.30349336114142</v>
      </c>
      <c r="D100" s="4">
        <v>4.698388074831831</v>
      </c>
      <c r="E100" s="10" t="e">
        <f t="shared" ca="1" si="2"/>
        <v>#N/A</v>
      </c>
      <c r="F100" s="20"/>
    </row>
    <row r="101" spans="2:13" ht="13" thickBot="1" x14ac:dyDescent="0.3">
      <c r="B101" s="12">
        <v>0</v>
      </c>
      <c r="C101" s="13">
        <v>142.66275641268624</v>
      </c>
      <c r="D101" s="14">
        <v>4.8591461528520554</v>
      </c>
      <c r="E101" s="15" t="e">
        <f t="shared" ca="1" si="2"/>
        <v>#N/A</v>
      </c>
      <c r="F101" s="25">
        <f>D101</f>
        <v>4.8591461528520554</v>
      </c>
    </row>
    <row r="102" spans="2:13" ht="13" thickTop="1" x14ac:dyDescent="0.25">
      <c r="B102" s="3">
        <f t="shared" ref="B102:B119" si="3">IF(B101=offset,NA(),B101+1)</f>
        <v>1</v>
      </c>
      <c r="C102" s="10"/>
      <c r="D102" s="22"/>
      <c r="E102" s="10"/>
      <c r="F102" s="20" t="e">
        <f ca="1">_xll.RiskNormal(m*OFFSET(D102,-offset,-1)+cc,Syx)*IF(ISNA(B102),NA(),1)</f>
        <v>#NAME?</v>
      </c>
    </row>
    <row r="103" spans="2:13" x14ac:dyDescent="0.25">
      <c r="B103" s="3">
        <f t="shared" si="3"/>
        <v>2</v>
      </c>
      <c r="C103" s="10"/>
      <c r="D103" s="22"/>
      <c r="E103" s="10"/>
      <c r="F103" s="20" t="e">
        <f ca="1">_xll.RiskNormal(m*OFFSET(D103,-offset,-1)+cc,Syx)*IF(ISNA(B103),NA(),1)</f>
        <v>#NAME?</v>
      </c>
    </row>
    <row r="104" spans="2:13" x14ac:dyDescent="0.25">
      <c r="B104" s="3">
        <f t="shared" si="3"/>
        <v>3</v>
      </c>
      <c r="C104" s="10"/>
      <c r="D104" s="22"/>
      <c r="E104" s="10"/>
      <c r="F104" s="20" t="e">
        <f ca="1">_xll.RiskNormal(m*OFFSET(D104,-offset,-1)+cc,Syx)*IF(ISNA(B104),NA(),1)</f>
        <v>#NAME?</v>
      </c>
      <c r="L104" s="26">
        <v>0</v>
      </c>
      <c r="M104" s="26">
        <v>0</v>
      </c>
    </row>
    <row r="105" spans="2:13" x14ac:dyDescent="0.25">
      <c r="B105" s="3">
        <f t="shared" si="3"/>
        <v>4</v>
      </c>
      <c r="C105" s="10"/>
      <c r="D105" s="22"/>
      <c r="E105" s="10"/>
      <c r="F105" s="20" t="e">
        <f ca="1">_xll.RiskNormal(m*OFFSET(D105,-offset,-1)+cc,Syx)*IF(ISNA(B105),NA(),1)</f>
        <v>#NAME?</v>
      </c>
      <c r="L105" s="26">
        <v>0</v>
      </c>
      <c r="M105" s="26">
        <v>8</v>
      </c>
    </row>
    <row r="106" spans="2:13" x14ac:dyDescent="0.25">
      <c r="B106" s="3">
        <f t="shared" si="3"/>
        <v>5</v>
      </c>
      <c r="C106" s="10"/>
      <c r="D106" s="22"/>
      <c r="E106" s="10"/>
      <c r="F106" s="20" t="e">
        <f ca="1">_xll.RiskNormal(m*OFFSET(D106,-offset,-1)+cc,Syx)*IF(ISNA(B106),NA(),1)</f>
        <v>#NAME?</v>
      </c>
    </row>
    <row r="107" spans="2:13" x14ac:dyDescent="0.25">
      <c r="B107" s="3">
        <f t="shared" si="3"/>
        <v>6</v>
      </c>
      <c r="C107" s="10"/>
      <c r="D107" s="22"/>
      <c r="E107" s="10"/>
      <c r="F107" s="20" t="e">
        <f ca="1">_xll.RiskNormal(m*OFFSET(D107,-offset,-1)+cc,Syx)*IF(ISNA(B107),NA(),1)</f>
        <v>#NAME?</v>
      </c>
    </row>
    <row r="108" spans="2:13" x14ac:dyDescent="0.25">
      <c r="B108" s="3">
        <f t="shared" si="3"/>
        <v>7</v>
      </c>
      <c r="C108" s="10"/>
      <c r="D108" s="22"/>
      <c r="E108" s="10"/>
      <c r="F108" s="20" t="e">
        <f ca="1">_xll.RiskNormal(m*OFFSET(D108,-offset,-1)+cc,Syx)*IF(ISNA(B108),NA(),1)</f>
        <v>#NAME?</v>
      </c>
    </row>
    <row r="109" spans="2:13" x14ac:dyDescent="0.25">
      <c r="B109" s="3">
        <f t="shared" si="3"/>
        <v>8</v>
      </c>
      <c r="C109" s="10"/>
      <c r="D109" s="22"/>
      <c r="E109" s="10"/>
      <c r="F109" s="20" t="e">
        <f ca="1">_xll.RiskNormal(m*OFFSET(D109,-offset,-1)+cc,Syx)*IF(ISNA(B109),NA(),1)</f>
        <v>#NAME?</v>
      </c>
    </row>
    <row r="110" spans="2:13" x14ac:dyDescent="0.25">
      <c r="B110" s="3">
        <f t="shared" si="3"/>
        <v>9</v>
      </c>
      <c r="C110" s="10"/>
      <c r="D110" s="22"/>
      <c r="E110" s="10"/>
      <c r="F110" s="20" t="e">
        <f ca="1">_xll.RiskNormal(m*OFFSET(D110,-offset,-1)+cc,Syx)*IF(ISNA(B110),NA(),1)</f>
        <v>#NAME?</v>
      </c>
    </row>
    <row r="111" spans="2:13" x14ac:dyDescent="0.25">
      <c r="B111" s="3">
        <f t="shared" si="3"/>
        <v>10</v>
      </c>
      <c r="C111" s="10"/>
      <c r="D111" s="22"/>
      <c r="E111" s="10"/>
      <c r="F111" s="20" t="e">
        <f ca="1">_xll.RiskNormal(m*OFFSET(D111,-offset,-1)+cc,Syx)*IF(ISNA(B111),NA(),1)</f>
        <v>#NAME?</v>
      </c>
    </row>
    <row r="112" spans="2:13" x14ac:dyDescent="0.25">
      <c r="B112" s="3">
        <f t="shared" si="3"/>
        <v>11</v>
      </c>
      <c r="C112" s="10"/>
      <c r="D112" s="22"/>
      <c r="E112" s="10"/>
      <c r="F112" s="20" t="e">
        <f ca="1">_xll.RiskNormal(m*OFFSET(D112,-offset,-1)+cc,Syx)*IF(ISNA(B112),NA(),1)</f>
        <v>#NAME?</v>
      </c>
    </row>
    <row r="113" spans="2:6" x14ac:dyDescent="0.25">
      <c r="B113" s="3" t="e">
        <f t="shared" si="3"/>
        <v>#N/A</v>
      </c>
      <c r="C113" s="10"/>
      <c r="D113" s="22"/>
      <c r="E113" s="10"/>
      <c r="F113" s="20" t="e">
        <f ca="1">_xll.RiskNormal(m*OFFSET(D113,-offset,-1)+cc,Syx)*IF(ISNA(B113),NA(),1)</f>
        <v>#NAME?</v>
      </c>
    </row>
    <row r="114" spans="2:6" x14ac:dyDescent="0.25">
      <c r="B114" s="3" t="e">
        <f t="shared" si="3"/>
        <v>#N/A</v>
      </c>
      <c r="C114" s="10"/>
      <c r="D114" s="22"/>
      <c r="E114" s="10"/>
      <c r="F114" s="20" t="e">
        <f ca="1">_xll.RiskNormal(m*OFFSET(D114,-offset,-1)+cc,Syx)*IF(ISNA(B114),NA(),1)</f>
        <v>#NAME?</v>
      </c>
    </row>
    <row r="115" spans="2:6" x14ac:dyDescent="0.25">
      <c r="B115" s="3" t="e">
        <f t="shared" si="3"/>
        <v>#N/A</v>
      </c>
      <c r="C115" s="10"/>
      <c r="D115" s="22"/>
      <c r="E115" s="10"/>
      <c r="F115" s="20" t="e">
        <f ca="1">_xll.RiskNormal(m*OFFSET(D115,-offset,-1)+cc,Syx)*IF(ISNA(B115),NA(),1)</f>
        <v>#NAME?</v>
      </c>
    </row>
    <row r="116" spans="2:6" x14ac:dyDescent="0.25">
      <c r="B116" s="3" t="e">
        <f t="shared" si="3"/>
        <v>#N/A</v>
      </c>
      <c r="C116" s="10"/>
      <c r="D116" s="22"/>
      <c r="E116" s="10"/>
      <c r="F116" s="20" t="e">
        <f ca="1">_xll.RiskNormal(m*OFFSET(D116,-offset,-1)+cc,Syx)*IF(ISNA(B116),NA(),1)</f>
        <v>#NAME?</v>
      </c>
    </row>
    <row r="117" spans="2:6" x14ac:dyDescent="0.25">
      <c r="B117" s="3" t="e">
        <f t="shared" si="3"/>
        <v>#N/A</v>
      </c>
      <c r="C117" s="10"/>
      <c r="D117" s="22"/>
      <c r="E117" s="10"/>
      <c r="F117" s="20" t="e">
        <f ca="1">_xll.RiskNormal(m*OFFSET(D117,-offset,-1)+cc,Syx)*IF(ISNA(B117),NA(),1)</f>
        <v>#NAME?</v>
      </c>
    </row>
    <row r="118" spans="2:6" x14ac:dyDescent="0.25">
      <c r="B118" s="3" t="e">
        <f t="shared" si="3"/>
        <v>#N/A</v>
      </c>
      <c r="C118" s="10"/>
      <c r="D118" s="22"/>
      <c r="E118" s="10"/>
      <c r="F118" s="20" t="e">
        <f ca="1">_xll.RiskNormal(m*OFFSET(D118,-offset,-1)+cc,Syx)*IF(ISNA(B118),NA(),1)</f>
        <v>#NAME?</v>
      </c>
    </row>
    <row r="119" spans="2:6" x14ac:dyDescent="0.25">
      <c r="B119" s="5" t="e">
        <f t="shared" si="3"/>
        <v>#N/A</v>
      </c>
      <c r="C119" s="11"/>
      <c r="D119" s="23"/>
      <c r="E119" s="11"/>
      <c r="F119" s="21" t="e">
        <f ca="1">_xll.RiskNormal(m*OFFSET(D119,-offset,-1)+cc,Syx)*IF(ISNA(B119),NA(),1)</f>
        <v>#NAME?</v>
      </c>
    </row>
  </sheetData>
  <mergeCells count="1">
    <mergeCell ref="B4:H5"/>
  </mergeCells>
  <phoneticPr fontId="2" type="noConversion"/>
  <pageMargins left="0.75" right="0.75" top="1" bottom="1" header="0.5" footer="0.5"/>
  <pageSetup paperSize="9" orientation="portrait" horizontalDpi="4294967293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Model</vt:lpstr>
      <vt:lpstr>cc</vt:lpstr>
      <vt:lpstr>m</vt:lpstr>
      <vt:lpstr>offset</vt:lpstr>
      <vt:lpstr>Syx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2004-06-25T10:05:44Z</dcterms:created>
  <dcterms:modified xsi:type="dcterms:W3CDTF">2017-09-22T16:20:18Z</dcterms:modified>
  <cp:category/>
</cp:coreProperties>
</file>