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Car crashes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4" i="1" l="1"/>
  <c r="C11" i="1"/>
  <c r="C15" i="1"/>
  <c r="C16" i="1"/>
  <c r="E15" i="1"/>
  <c r="E14" i="1"/>
  <c r="C17" i="1"/>
  <c r="E16" i="1"/>
  <c r="E17" i="1"/>
  <c r="C18" i="1"/>
  <c r="C19" i="1"/>
  <c r="E18" i="1"/>
  <c r="C20" i="1"/>
  <c r="E19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C28" i="1"/>
  <c r="E27" i="1"/>
  <c r="E28" i="1"/>
  <c r="C29" i="1"/>
  <c r="E29" i="1"/>
  <c r="C30" i="1"/>
  <c r="E30" i="1"/>
  <c r="C31" i="1"/>
  <c r="C32" i="1"/>
  <c r="E31" i="1"/>
  <c r="E32" i="1"/>
  <c r="C33" i="1"/>
  <c r="E33" i="1"/>
  <c r="C34" i="1"/>
  <c r="E34" i="1"/>
  <c r="C35" i="1"/>
  <c r="E35" i="1"/>
  <c r="C36" i="1"/>
  <c r="C37" i="1"/>
  <c r="E36" i="1"/>
  <c r="E37" i="1"/>
  <c r="C38" i="1"/>
  <c r="E38" i="1"/>
  <c r="C39" i="1"/>
  <c r="C40" i="1"/>
  <c r="E39" i="1"/>
  <c r="C41" i="1"/>
  <c r="E40" i="1"/>
  <c r="E41" i="1"/>
  <c r="C42" i="1"/>
  <c r="E42" i="1"/>
  <c r="C43" i="1"/>
  <c r="E43" i="1"/>
  <c r="C44" i="1"/>
  <c r="E44" i="1"/>
  <c r="C45" i="1"/>
  <c r="E45" i="1"/>
  <c r="C46" i="1"/>
  <c r="E46" i="1"/>
  <c r="C47" i="1"/>
  <c r="C48" i="1"/>
  <c r="E47" i="1"/>
  <c r="C49" i="1"/>
  <c r="E48" i="1"/>
  <c r="E49" i="1"/>
  <c r="C50" i="1"/>
  <c r="E50" i="1"/>
  <c r="C51" i="1"/>
  <c r="C52" i="1"/>
  <c r="E51" i="1"/>
  <c r="E52" i="1"/>
  <c r="C53" i="1"/>
  <c r="E53" i="1"/>
  <c r="C54" i="1"/>
  <c r="C55" i="1"/>
  <c r="E54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C64" i="1"/>
  <c r="E63" i="1"/>
  <c r="E64" i="1"/>
  <c r="C65" i="1"/>
  <c r="E65" i="1"/>
  <c r="F45" i="1"/>
  <c r="F54" i="1"/>
  <c r="F53" i="1"/>
  <c r="F20" i="1"/>
  <c r="F26" i="1"/>
  <c r="F42" i="1"/>
  <c r="F32" i="1"/>
  <c r="F16" i="1"/>
  <c r="F63" i="1"/>
  <c r="F24" i="1"/>
  <c r="F34" i="1"/>
  <c r="F48" i="1"/>
  <c r="F49" i="1"/>
  <c r="F29" i="1"/>
  <c r="F19" i="1"/>
  <c r="F33" i="1"/>
  <c r="F51" i="1"/>
  <c r="F62" i="1"/>
  <c r="F31" i="1"/>
  <c r="F15" i="1"/>
  <c r="F46" i="1"/>
  <c r="F21" i="1"/>
  <c r="F44" i="1"/>
  <c r="F17" i="1"/>
  <c r="F41" i="1"/>
  <c r="F52" i="1"/>
  <c r="F55" i="1"/>
  <c r="F47" i="1"/>
  <c r="F60" i="1"/>
  <c r="F61" i="1"/>
  <c r="F35" i="1"/>
  <c r="F18" i="1"/>
  <c r="F36" i="1"/>
  <c r="F25" i="1"/>
  <c r="F14" i="1"/>
  <c r="F30" i="1"/>
  <c r="F23" i="1"/>
  <c r="F38" i="1"/>
  <c r="F39" i="1"/>
  <c r="F43" i="1"/>
  <c r="F57" i="1"/>
  <c r="F56" i="1"/>
  <c r="F40" i="1"/>
  <c r="F64" i="1"/>
  <c r="F58" i="1"/>
  <c r="F59" i="1"/>
  <c r="F28" i="1"/>
  <c r="F37" i="1"/>
  <c r="F27" i="1"/>
  <c r="F65" i="1"/>
  <c r="F22" i="1"/>
  <c r="F50" i="1"/>
</calcChain>
</file>

<file path=xl/sharedStrings.xml><?xml version="1.0" encoding="utf-8"?>
<sst xmlns="http://schemas.openxmlformats.org/spreadsheetml/2006/main" count="11" uniqueCount="11">
  <si>
    <t>Time series projection of events occurring randomly in time</t>
  </si>
  <si>
    <t>Si</t>
  </si>
  <si>
    <t>Number of crushes</t>
  </si>
  <si>
    <t xml:space="preserve">r </t>
  </si>
  <si>
    <t>Starting value</t>
  </si>
  <si>
    <t>Trend</t>
  </si>
  <si>
    <t>Number of weeks</t>
  </si>
  <si>
    <t>lambda(t)</t>
  </si>
  <si>
    <t>Trend(t)</t>
  </si>
  <si>
    <r>
      <t>Problem:</t>
    </r>
    <r>
      <rPr>
        <sz val="10"/>
        <rFont val="Times New Roman"/>
        <family val="1"/>
      </rPr>
      <t xml:space="preserve"> An insurance company needs to model the number of car crashes in the country over the next 52 weeks period. The projection should include two factors: a) 10% annual upward trend due to the increase in the total number of cars in the country and b) seasonality factor - higher probability of a car crash during a winter season.</t>
    </r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</si>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</sst>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Lucida Console"/>
      <family val="3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6" fillId="0" borderId="0" xfId="0" applyFont="1" applyProtection="1">
      <protection hidden="1"/>
    </xf>
    <xf numFmtId="2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7" fillId="0" borderId="0" xfId="0" applyFont="1"/>
    <xf numFmtId="0" fontId="10" fillId="0" borderId="0" xfId="0" applyFont="1" applyProtection="1">
      <protection hidden="1"/>
    </xf>
    <xf numFmtId="0" fontId="11" fillId="0" borderId="0" xfId="0" applyFont="1" applyProtection="1">
      <protection locked="0"/>
    </xf>
    <xf numFmtId="9" fontId="4" fillId="0" borderId="6" xfId="0" applyNumberFormat="1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2" fillId="2" borderId="11" xfId="0" applyFont="1" applyFill="1" applyBorder="1" applyAlignment="1" applyProtection="1">
      <alignment horizontal="center"/>
      <protection locked="0"/>
    </xf>
    <xf numFmtId="0" fontId="12" fillId="2" borderId="12" xfId="0" applyFont="1" applyFill="1" applyBorder="1" applyAlignment="1" applyProtection="1">
      <alignment horizontal="center"/>
      <protection locked="0"/>
    </xf>
    <xf numFmtId="0" fontId="12" fillId="2" borderId="13" xfId="0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14" xfId="0" applyFont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  <xf numFmtId="164" fontId="14" fillId="0" borderId="5" xfId="0" applyNumberFormat="1" applyFont="1" applyBorder="1" applyAlignment="1" applyProtection="1">
      <alignment horizontal="center"/>
      <protection locked="0"/>
    </xf>
    <xf numFmtId="0" fontId="9" fillId="3" borderId="1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99999999999993E-2"/>
          <c:y val="7.9365325413335241E-2"/>
          <c:w val="0.86599999999999999"/>
          <c:h val="0.790478641116818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'Car crashes'!$C$13</c:f>
              <c:strCache>
                <c:ptCount val="1"/>
                <c:pt idx="0">
                  <c:v>Trend(t)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crashes'!$C$14:$C$65</c:f>
              <c:numCache>
                <c:formatCode>General</c:formatCode>
                <c:ptCount val="52"/>
                <c:pt idx="0">
                  <c:v>100</c:v>
                </c:pt>
                <c:pt idx="1">
                  <c:v>100.1834568839233</c:v>
                </c:pt>
                <c:pt idx="2">
                  <c:v>100.36725033212917</c:v>
                </c:pt>
                <c:pt idx="3">
                  <c:v>100.551380962068</c:v>
                </c:pt>
                <c:pt idx="4">
                  <c:v>100.73584939232285</c:v>
                </c:pt>
                <c:pt idx="5">
                  <c:v>100.92065624261167</c:v>
                </c:pt>
                <c:pt idx="6">
                  <c:v>101.10580213378931</c:v>
                </c:pt>
                <c:pt idx="7">
                  <c:v>101.29128768784962</c:v>
                </c:pt>
                <c:pt idx="8">
                  <c:v>101.47711352792753</c:v>
                </c:pt>
                <c:pt idx="9">
                  <c:v>101.66328027830117</c:v>
                </c:pt>
                <c:pt idx="10">
                  <c:v>101.84978856439395</c:v>
                </c:pt>
                <c:pt idx="11">
                  <c:v>102.03663901277665</c:v>
                </c:pt>
                <c:pt idx="12">
                  <c:v>102.22383225116954</c:v>
                </c:pt>
                <c:pt idx="13">
                  <c:v>102.41136890844452</c:v>
                </c:pt>
                <c:pt idx="14">
                  <c:v>102.59924961462714</c:v>
                </c:pt>
                <c:pt idx="15">
                  <c:v>102.78747500089882</c:v>
                </c:pt>
                <c:pt idx="16">
                  <c:v>102.97604569959891</c:v>
                </c:pt>
                <c:pt idx="17">
                  <c:v>103.16496234422682</c:v>
                </c:pt>
                <c:pt idx="18">
                  <c:v>103.35422556944418</c:v>
                </c:pt>
                <c:pt idx="19">
                  <c:v>103.54383601107693</c:v>
                </c:pt>
                <c:pt idx="20">
                  <c:v>103.7337943061175</c:v>
                </c:pt>
                <c:pt idx="21">
                  <c:v>103.9241010927269</c:v>
                </c:pt>
                <c:pt idx="22">
                  <c:v>104.11475701023691</c:v>
                </c:pt>
                <c:pt idx="23">
                  <c:v>104.30576269915221</c:v>
                </c:pt>
                <c:pt idx="24">
                  <c:v>104.4971188011525</c:v>
                </c:pt>
                <c:pt idx="25">
                  <c:v>104.68882595909471</c:v>
                </c:pt>
                <c:pt idx="26">
                  <c:v>104.88088481701514</c:v>
                </c:pt>
                <c:pt idx="27">
                  <c:v>105.07329602013162</c:v>
                </c:pt>
                <c:pt idx="28">
                  <c:v>105.26606021484565</c:v>
                </c:pt>
                <c:pt idx="29">
                  <c:v>105.45917804874463</c:v>
                </c:pt>
                <c:pt idx="30">
                  <c:v>105.65265017060398</c:v>
                </c:pt>
                <c:pt idx="31">
                  <c:v>105.84647723038934</c:v>
                </c:pt>
                <c:pt idx="32">
                  <c:v>106.0406598792588</c:v>
                </c:pt>
                <c:pt idx="33">
                  <c:v>106.23519876956499</c:v>
                </c:pt>
                <c:pt idx="34">
                  <c:v>106.43009455485735</c:v>
                </c:pt>
                <c:pt idx="35">
                  <c:v>106.62534788988431</c:v>
                </c:pt>
                <c:pt idx="36">
                  <c:v>106.82095943059547</c:v>
                </c:pt>
                <c:pt idx="37">
                  <c:v>107.0169298341438</c:v>
                </c:pt>
                <c:pt idx="38">
                  <c:v>107.21325975888789</c:v>
                </c:pt>
                <c:pt idx="39">
                  <c:v>107.40994986439414</c:v>
                </c:pt>
                <c:pt idx="40">
                  <c:v>107.60700081143892</c:v>
                </c:pt>
                <c:pt idx="41">
                  <c:v>107.8044132620109</c:v>
                </c:pt>
                <c:pt idx="42">
                  <c:v>108.00218787931317</c:v>
                </c:pt>
                <c:pt idx="43">
                  <c:v>108.20032532776554</c:v>
                </c:pt>
                <c:pt idx="44">
                  <c:v>108.39882627300672</c:v>
                </c:pt>
                <c:pt idx="45">
                  <c:v>108.5976913818966</c:v>
                </c:pt>
                <c:pt idx="46">
                  <c:v>108.79692132251846</c:v>
                </c:pt>
                <c:pt idx="47">
                  <c:v>108.99651676418122</c:v>
                </c:pt>
                <c:pt idx="48">
                  <c:v>109.19647837742173</c:v>
                </c:pt>
                <c:pt idx="49">
                  <c:v>109.39680683400692</c:v>
                </c:pt>
                <c:pt idx="50">
                  <c:v>109.59750280693618</c:v>
                </c:pt>
                <c:pt idx="51">
                  <c:v>109.79856697044353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3-4A09-AC49-EBABAEABD591}"/>
            </c:ext>
          </c:extLst>
        </c:ser>
        <c:ser>
          <c:idx val="2"/>
          <c:order val="1"/>
          <c:tx>
            <c:strRef>
              <c:f>'Car crashes'!$E$13</c:f>
              <c:strCache>
                <c:ptCount val="1"/>
                <c:pt idx="0">
                  <c:v>lambda(t)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crashes'!$E$14:$E$65</c:f>
              <c:numCache>
                <c:formatCode>General</c:formatCode>
                <c:ptCount val="52"/>
                <c:pt idx="0">
                  <c:v>149.72</c:v>
                </c:pt>
                <c:pt idx="1">
                  <c:v>162.28718180626734</c:v>
                </c:pt>
                <c:pt idx="2">
                  <c:v>167.22187577836041</c:v>
                </c:pt>
                <c:pt idx="3">
                  <c:v>165.57795903023737</c:v>
                </c:pt>
                <c:pt idx="4">
                  <c:v>155.65703448101726</c:v>
                </c:pt>
                <c:pt idx="5">
                  <c:v>145.73951967995552</c:v>
                </c:pt>
                <c:pt idx="6">
                  <c:v>133.62142810001598</c:v>
                </c:pt>
                <c:pt idx="7">
                  <c:v>124.66931688620529</c:v>
                </c:pt>
                <c:pt idx="8">
                  <c:v>118.35275750762186</c:v>
                </c:pt>
                <c:pt idx="9">
                  <c:v>109.27785997114593</c:v>
                </c:pt>
                <c:pt idx="10">
                  <c:v>104.00900408195911</c:v>
                </c:pt>
                <c:pt idx="11">
                  <c:v>97.893951468857921</c:v>
                </c:pt>
                <c:pt idx="12">
                  <c:v>93.677919874971764</c:v>
                </c:pt>
                <c:pt idx="13">
                  <c:v>87.295450857558109</c:v>
                </c:pt>
                <c:pt idx="14">
                  <c:v>82.715515039312407</c:v>
                </c:pt>
                <c:pt idx="15">
                  <c:v>80.102279268200448</c:v>
                </c:pt>
                <c:pt idx="16">
                  <c:v>77.921973780886503</c:v>
                </c:pt>
                <c:pt idx="17">
                  <c:v>76.403971112134386</c:v>
                </c:pt>
                <c:pt idx="18">
                  <c:v>75.438249243137307</c:v>
                </c:pt>
                <c:pt idx="19">
                  <c:v>75.576645904485048</c:v>
                </c:pt>
                <c:pt idx="20">
                  <c:v>76.26508557385759</c:v>
                </c:pt>
                <c:pt idx="21">
                  <c:v>76.966189269273542</c:v>
                </c:pt>
                <c:pt idx="22">
                  <c:v>77.669608729636735</c:v>
                </c:pt>
                <c:pt idx="23">
                  <c:v>79.4914217530239</c:v>
                </c:pt>
                <c:pt idx="24">
                  <c:v>81.883942292583086</c:v>
                </c:pt>
                <c:pt idx="25">
                  <c:v>83.101990046329377</c:v>
                </c:pt>
                <c:pt idx="26">
                  <c:v>83.820803145758504</c:v>
                </c:pt>
                <c:pt idx="27">
                  <c:v>84.710091251430114</c:v>
                </c:pt>
                <c:pt idx="28">
                  <c:v>84.865497745208572</c:v>
                </c:pt>
                <c:pt idx="29">
                  <c:v>85.411388301678272</c:v>
                </c:pt>
                <c:pt idx="30">
                  <c:v>86.709129995014678</c:v>
                </c:pt>
                <c:pt idx="31">
                  <c:v>86.868203862980536</c:v>
                </c:pt>
                <c:pt idx="32">
                  <c:v>87.600189126255685</c:v>
                </c:pt>
                <c:pt idx="33">
                  <c:v>87.760897703537637</c:v>
                </c:pt>
                <c:pt idx="34">
                  <c:v>89.060703123504624</c:v>
                </c:pt>
                <c:pt idx="35">
                  <c:v>89.799867992860555</c:v>
                </c:pt>
                <c:pt idx="36">
                  <c:v>90.477352637714361</c:v>
                </c:pt>
                <c:pt idx="37">
                  <c:v>90.643339569519796</c:v>
                </c:pt>
                <c:pt idx="38">
                  <c:v>92.1926820666677</c:v>
                </c:pt>
                <c:pt idx="39">
                  <c:v>92.705527727958582</c:v>
                </c:pt>
                <c:pt idx="40">
                  <c:v>94.037758009116473</c:v>
                </c:pt>
                <c:pt idx="41">
                  <c:v>94.79242058128618</c:v>
                </c:pt>
                <c:pt idx="42">
                  <c:v>96.705159027137015</c:v>
                </c:pt>
                <c:pt idx="43">
                  <c:v>100.31252161137144</c:v>
                </c:pt>
                <c:pt idx="44">
                  <c:v>104.57234770556958</c:v>
                </c:pt>
                <c:pt idx="45">
                  <c:v>110.54159005763255</c:v>
                </c:pt>
                <c:pt idx="46">
                  <c:v>117.70738917883273</c:v>
                </c:pt>
                <c:pt idx="47">
                  <c:v>126.58855456992008</c:v>
                </c:pt>
                <c:pt idx="48">
                  <c:v>137.32549120744557</c:v>
                </c:pt>
                <c:pt idx="49">
                  <c:v>146.98554966217171</c:v>
                </c:pt>
                <c:pt idx="50">
                  <c:v>154.74071421311319</c:v>
                </c:pt>
                <c:pt idx="51">
                  <c:v>165.5872188481259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A09-AC49-EBABAEABD591}"/>
            </c:ext>
          </c:extLst>
        </c:ser>
        <c:ser>
          <c:idx val="3"/>
          <c:order val="2"/>
          <c:tx>
            <c:v>Crashes(t)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crashes'!$F$14:$F$65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A09-AC49-EBABAEAB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93696"/>
        <c:axId val="1"/>
      </c:scatterChart>
      <c:valAx>
        <c:axId val="7176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2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693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418103232648649"/>
          <c:y val="0.17811226386401272"/>
          <c:w val="0.52477843700287141"/>
          <c:h val="0.3648082187151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438150</xdr:colOff>
      <xdr:row>26</xdr:row>
      <xdr:rowOff>63500</xdr:rowOff>
    </xdr:to>
    <xdr:graphicFrame macro="">
      <xdr:nvGraphicFramePr>
        <xdr:cNvPr id="1054" name="Chart 16">
          <a:extLst>
            <a:ext uri="{FF2B5EF4-FFF2-40B4-BE49-F238E27FC236}">
              <a16:creationId xmlns:a16="http://schemas.microsoft.com/office/drawing/2014/main" id="{322C4E93-8A5B-41F5-B91F-E16BC8F9F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749300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E04917-9928-41CE-9908-F5BE6C37D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5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7.1796875" style="1" bestFit="1" customWidth="1"/>
    <col min="4" max="5" width="12.453125" style="1" bestFit="1" customWidth="1"/>
    <col min="6" max="6" width="18.179687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1" ht="92.25" customHeight="1" x14ac:dyDescent="0.25"/>
    <row r="2" spans="1:11" ht="17.25" customHeight="1" x14ac:dyDescent="0.4">
      <c r="E2" s="15" t="s">
        <v>0</v>
      </c>
    </row>
    <row r="3" spans="1:11" ht="17.25" customHeight="1" thickBot="1" x14ac:dyDescent="0.4">
      <c r="E3" s="13"/>
    </row>
    <row r="4" spans="1:11" ht="12.75" customHeight="1" x14ac:dyDescent="0.25">
      <c r="B4" s="30" t="s">
        <v>9</v>
      </c>
      <c r="C4" s="31"/>
      <c r="D4" s="31"/>
      <c r="E4" s="31"/>
      <c r="F4" s="31"/>
      <c r="G4" s="31"/>
      <c r="H4" s="31"/>
      <c r="I4" s="31"/>
      <c r="J4" s="31"/>
      <c r="K4" s="32"/>
    </row>
    <row r="5" spans="1:11" ht="18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5"/>
    </row>
    <row r="6" spans="1:11" ht="12.75" customHeight="1" thickBot="1" x14ac:dyDescent="0.3">
      <c r="B6" s="36"/>
      <c r="C6" s="37"/>
      <c r="D6" s="37"/>
      <c r="E6" s="37"/>
      <c r="F6" s="37"/>
      <c r="G6" s="37"/>
      <c r="H6" s="37"/>
      <c r="I6" s="37"/>
      <c r="J6" s="37"/>
      <c r="K6" s="38"/>
    </row>
    <row r="7" spans="1:11" ht="13" thickBot="1" x14ac:dyDescent="0.3">
      <c r="A7" s="9"/>
    </row>
    <row r="8" spans="1:11" ht="13" x14ac:dyDescent="0.3">
      <c r="A8" s="10"/>
      <c r="B8" s="2" t="s">
        <v>4</v>
      </c>
      <c r="C8" s="3">
        <v>100</v>
      </c>
      <c r="D8" s="14"/>
    </row>
    <row r="9" spans="1:11" ht="13" x14ac:dyDescent="0.3">
      <c r="B9" s="4" t="s">
        <v>5</v>
      </c>
      <c r="C9" s="16">
        <v>0.1</v>
      </c>
      <c r="E9" s="5"/>
      <c r="F9" s="6"/>
    </row>
    <row r="10" spans="1:11" ht="13.5" thickBot="1" x14ac:dyDescent="0.35">
      <c r="B10" s="7" t="s">
        <v>6</v>
      </c>
      <c r="C10" s="8">
        <v>52</v>
      </c>
    </row>
    <row r="11" spans="1:11" ht="13" thickBot="1" x14ac:dyDescent="0.3">
      <c r="B11" s="7" t="s">
        <v>3</v>
      </c>
      <c r="C11" s="29">
        <f>(1+C9)^(1/C10)-1</f>
        <v>1.8345688392329418E-3</v>
      </c>
    </row>
    <row r="12" spans="1:11" ht="13" x14ac:dyDescent="0.3">
      <c r="B12" s="11"/>
      <c r="C12" s="12"/>
    </row>
    <row r="13" spans="1:11" ht="13" x14ac:dyDescent="0.3">
      <c r="B13" s="21" t="s">
        <v>10</v>
      </c>
      <c r="C13" s="22" t="s">
        <v>8</v>
      </c>
      <c r="D13" s="23" t="s">
        <v>1</v>
      </c>
      <c r="E13" s="28" t="s">
        <v>7</v>
      </c>
      <c r="F13" s="22" t="s">
        <v>2</v>
      </c>
    </row>
    <row r="14" spans="1:11" x14ac:dyDescent="0.25">
      <c r="B14" s="17">
        <v>1</v>
      </c>
      <c r="C14" s="18">
        <f>C8</f>
        <v>100</v>
      </c>
      <c r="D14" s="24">
        <v>1.4972000000000001</v>
      </c>
      <c r="E14" s="18">
        <f>C14*D14</f>
        <v>149.72</v>
      </c>
      <c r="F14" s="26" t="e">
        <f ca="1">_xll.RiskPoisson(E14)</f>
        <v>#NAME?</v>
      </c>
    </row>
    <row r="15" spans="1:11" x14ac:dyDescent="0.25">
      <c r="B15" s="17">
        <v>2</v>
      </c>
      <c r="C15" s="18">
        <f t="shared" ref="C15:C46" si="0">C14*(1+$C$11)</f>
        <v>100.1834568839233</v>
      </c>
      <c r="D15" s="24">
        <v>1.6198999999999999</v>
      </c>
      <c r="E15" s="18">
        <f t="shared" ref="E15:E65" si="1">C15*D15</f>
        <v>162.28718180626734</v>
      </c>
      <c r="F15" s="26" t="e">
        <f ca="1">_xll.RiskPoisson(E15)</f>
        <v>#NAME?</v>
      </c>
    </row>
    <row r="16" spans="1:11" x14ac:dyDescent="0.25">
      <c r="B16" s="17">
        <v>3</v>
      </c>
      <c r="C16" s="18">
        <f t="shared" si="0"/>
        <v>100.36725033212917</v>
      </c>
      <c r="D16" s="24">
        <v>1.6660999999999999</v>
      </c>
      <c r="E16" s="18">
        <f t="shared" si="1"/>
        <v>167.22187577836041</v>
      </c>
      <c r="F16" s="26" t="e">
        <f ca="1">_xll.RiskPoisson(E16)</f>
        <v>#NAME?</v>
      </c>
    </row>
    <row r="17" spans="2:6" x14ac:dyDescent="0.25">
      <c r="B17" s="17">
        <v>4</v>
      </c>
      <c r="C17" s="18">
        <f t="shared" si="0"/>
        <v>100.551380962068</v>
      </c>
      <c r="D17" s="24">
        <v>1.6467000000000001</v>
      </c>
      <c r="E17" s="18">
        <f t="shared" si="1"/>
        <v>165.57795903023737</v>
      </c>
      <c r="F17" s="26" t="e">
        <f ca="1">_xll.RiskPoisson(E17)</f>
        <v>#NAME?</v>
      </c>
    </row>
    <row r="18" spans="2:6" x14ac:dyDescent="0.25">
      <c r="B18" s="17">
        <v>5</v>
      </c>
      <c r="C18" s="18">
        <f t="shared" si="0"/>
        <v>100.73584939232285</v>
      </c>
      <c r="D18" s="24">
        <v>1.5451999999999999</v>
      </c>
      <c r="E18" s="18">
        <f t="shared" si="1"/>
        <v>155.65703448101726</v>
      </c>
      <c r="F18" s="26" t="e">
        <f ca="1">_xll.RiskPoisson(E18)</f>
        <v>#NAME?</v>
      </c>
    </row>
    <row r="19" spans="2:6" x14ac:dyDescent="0.25">
      <c r="B19" s="17">
        <v>6</v>
      </c>
      <c r="C19" s="18">
        <f t="shared" si="0"/>
        <v>100.92065624261167</v>
      </c>
      <c r="D19" s="24">
        <v>1.4440999999999999</v>
      </c>
      <c r="E19" s="18">
        <f t="shared" si="1"/>
        <v>145.73951967995552</v>
      </c>
      <c r="F19" s="26" t="e">
        <f ca="1">_xll.RiskPoisson(E19)</f>
        <v>#NAME?</v>
      </c>
    </row>
    <row r="20" spans="2:6" x14ac:dyDescent="0.25">
      <c r="B20" s="17">
        <v>7</v>
      </c>
      <c r="C20" s="18">
        <f t="shared" si="0"/>
        <v>101.10580213378931</v>
      </c>
      <c r="D20" s="24">
        <v>1.3216000000000001</v>
      </c>
      <c r="E20" s="18">
        <f t="shared" si="1"/>
        <v>133.62142810001598</v>
      </c>
      <c r="F20" s="26" t="e">
        <f ca="1">_xll.RiskPoisson(E20)</f>
        <v>#NAME?</v>
      </c>
    </row>
    <row r="21" spans="2:6" x14ac:dyDescent="0.25">
      <c r="B21" s="17">
        <v>8</v>
      </c>
      <c r="C21" s="18">
        <f t="shared" si="0"/>
        <v>101.29128768784962</v>
      </c>
      <c r="D21" s="24">
        <v>1.2307999999999999</v>
      </c>
      <c r="E21" s="18">
        <f t="shared" si="1"/>
        <v>124.66931688620529</v>
      </c>
      <c r="F21" s="26" t="e">
        <f ca="1">_xll.RiskPoisson(E21)</f>
        <v>#NAME?</v>
      </c>
    </row>
    <row r="22" spans="2:6" x14ac:dyDescent="0.25">
      <c r="B22" s="17">
        <v>9</v>
      </c>
      <c r="C22" s="18">
        <f t="shared" si="0"/>
        <v>101.47711352792753</v>
      </c>
      <c r="D22" s="24">
        <v>1.1662999999999999</v>
      </c>
      <c r="E22" s="18">
        <f t="shared" si="1"/>
        <v>118.35275750762186</v>
      </c>
      <c r="F22" s="26" t="e">
        <f ca="1">_xll.RiskPoisson(E22)</f>
        <v>#NAME?</v>
      </c>
    </row>
    <row r="23" spans="2:6" x14ac:dyDescent="0.25">
      <c r="B23" s="17">
        <v>10</v>
      </c>
      <c r="C23" s="18">
        <f t="shared" si="0"/>
        <v>101.66328027830117</v>
      </c>
      <c r="D23" s="24">
        <v>1.0749</v>
      </c>
      <c r="E23" s="18">
        <f t="shared" si="1"/>
        <v>109.27785997114593</v>
      </c>
      <c r="F23" s="26" t="e">
        <f ca="1">_xll.RiskPoisson(E23)</f>
        <v>#NAME?</v>
      </c>
    </row>
    <row r="24" spans="2:6" x14ac:dyDescent="0.25">
      <c r="B24" s="17">
        <v>11</v>
      </c>
      <c r="C24" s="18">
        <f t="shared" si="0"/>
        <v>101.84978856439395</v>
      </c>
      <c r="D24" s="24">
        <v>1.0212000000000001</v>
      </c>
      <c r="E24" s="18">
        <f t="shared" si="1"/>
        <v>104.00900408195911</v>
      </c>
      <c r="F24" s="26" t="e">
        <f ca="1">_xll.RiskPoisson(E24)</f>
        <v>#NAME?</v>
      </c>
    </row>
    <row r="25" spans="2:6" x14ac:dyDescent="0.25">
      <c r="B25" s="17">
        <v>12</v>
      </c>
      <c r="C25" s="18">
        <f t="shared" si="0"/>
        <v>102.03663901277665</v>
      </c>
      <c r="D25" s="24">
        <v>0.95940000000000003</v>
      </c>
      <c r="E25" s="18">
        <f t="shared" si="1"/>
        <v>97.893951468857921</v>
      </c>
      <c r="F25" s="26" t="e">
        <f ca="1">_xll.RiskPoisson(E25)</f>
        <v>#NAME?</v>
      </c>
    </row>
    <row r="26" spans="2:6" x14ac:dyDescent="0.25">
      <c r="B26" s="17">
        <v>13</v>
      </c>
      <c r="C26" s="18">
        <f t="shared" si="0"/>
        <v>102.22383225116954</v>
      </c>
      <c r="D26" s="24">
        <v>0.91639999999999999</v>
      </c>
      <c r="E26" s="18">
        <f t="shared" si="1"/>
        <v>93.677919874971764</v>
      </c>
      <c r="F26" s="26" t="e">
        <f ca="1">_xll.RiskPoisson(E26)</f>
        <v>#NAME?</v>
      </c>
    </row>
    <row r="27" spans="2:6" x14ac:dyDescent="0.25">
      <c r="B27" s="17">
        <v>14</v>
      </c>
      <c r="C27" s="18">
        <f t="shared" si="0"/>
        <v>102.41136890844452</v>
      </c>
      <c r="D27" s="24">
        <v>0.85240000000000005</v>
      </c>
      <c r="E27" s="18">
        <f t="shared" si="1"/>
        <v>87.295450857558109</v>
      </c>
      <c r="F27" s="26" t="e">
        <f ca="1">_xll.RiskPoisson(E27)</f>
        <v>#NAME?</v>
      </c>
    </row>
    <row r="28" spans="2:6" x14ac:dyDescent="0.25">
      <c r="B28" s="17">
        <v>15</v>
      </c>
      <c r="C28" s="18">
        <f t="shared" si="0"/>
        <v>102.59924961462714</v>
      </c>
      <c r="D28" s="24">
        <v>0.80620000000000003</v>
      </c>
      <c r="E28" s="18">
        <f t="shared" si="1"/>
        <v>82.715515039312407</v>
      </c>
      <c r="F28" s="26" t="e">
        <f ca="1">_xll.RiskPoisson(E28)</f>
        <v>#NAME?</v>
      </c>
    </row>
    <row r="29" spans="2:6" x14ac:dyDescent="0.25">
      <c r="B29" s="17">
        <v>16</v>
      </c>
      <c r="C29" s="18">
        <f t="shared" si="0"/>
        <v>102.78747500089882</v>
      </c>
      <c r="D29" s="24">
        <v>0.77929999999999999</v>
      </c>
      <c r="E29" s="18">
        <f t="shared" si="1"/>
        <v>80.102279268200448</v>
      </c>
      <c r="F29" s="26" t="e">
        <f ca="1">_xll.RiskPoisson(E29)</f>
        <v>#NAME?</v>
      </c>
    </row>
    <row r="30" spans="2:6" x14ac:dyDescent="0.25">
      <c r="B30" s="17">
        <v>17</v>
      </c>
      <c r="C30" s="18">
        <f t="shared" si="0"/>
        <v>102.97604569959891</v>
      </c>
      <c r="D30" s="24">
        <v>0.75670000000000004</v>
      </c>
      <c r="E30" s="18">
        <f t="shared" si="1"/>
        <v>77.921973780886503</v>
      </c>
      <c r="F30" s="26" t="e">
        <f ca="1">_xll.RiskPoisson(E30)</f>
        <v>#NAME?</v>
      </c>
    </row>
    <row r="31" spans="2:6" x14ac:dyDescent="0.25">
      <c r="B31" s="17">
        <v>18</v>
      </c>
      <c r="C31" s="18">
        <f t="shared" si="0"/>
        <v>103.16496234422682</v>
      </c>
      <c r="D31" s="24">
        <v>0.74060000000000004</v>
      </c>
      <c r="E31" s="18">
        <f t="shared" si="1"/>
        <v>76.403971112134386</v>
      </c>
      <c r="F31" s="26" t="e">
        <f ca="1">_xll.RiskPoisson(E31)</f>
        <v>#NAME?</v>
      </c>
    </row>
    <row r="32" spans="2:6" x14ac:dyDescent="0.25">
      <c r="B32" s="17">
        <v>19</v>
      </c>
      <c r="C32" s="18">
        <f t="shared" si="0"/>
        <v>103.35422556944418</v>
      </c>
      <c r="D32" s="24">
        <v>0.72989999999999999</v>
      </c>
      <c r="E32" s="18">
        <f t="shared" si="1"/>
        <v>75.438249243137307</v>
      </c>
      <c r="F32" s="26" t="e">
        <f ca="1">_xll.RiskPoisson(E32)</f>
        <v>#NAME?</v>
      </c>
    </row>
    <row r="33" spans="2:6" x14ac:dyDescent="0.25">
      <c r="B33" s="17">
        <v>20</v>
      </c>
      <c r="C33" s="18">
        <f t="shared" si="0"/>
        <v>103.54383601107693</v>
      </c>
      <c r="D33" s="24">
        <v>0.72989999999999999</v>
      </c>
      <c r="E33" s="18">
        <f t="shared" si="1"/>
        <v>75.576645904485048</v>
      </c>
      <c r="F33" s="26" t="e">
        <f ca="1">_xll.RiskPoisson(E33)</f>
        <v>#NAME?</v>
      </c>
    </row>
    <row r="34" spans="2:6" x14ac:dyDescent="0.25">
      <c r="B34" s="17">
        <v>21</v>
      </c>
      <c r="C34" s="18">
        <f t="shared" si="0"/>
        <v>103.7337943061175</v>
      </c>
      <c r="D34" s="24">
        <v>0.73519999999999996</v>
      </c>
      <c r="E34" s="18">
        <f t="shared" si="1"/>
        <v>76.26508557385759</v>
      </c>
      <c r="F34" s="26" t="e">
        <f ca="1">_xll.RiskPoisson(E34)</f>
        <v>#NAME?</v>
      </c>
    </row>
    <row r="35" spans="2:6" x14ac:dyDescent="0.25">
      <c r="B35" s="17">
        <v>22</v>
      </c>
      <c r="C35" s="18">
        <f t="shared" si="0"/>
        <v>103.9241010927269</v>
      </c>
      <c r="D35" s="24">
        <v>0.74060000000000004</v>
      </c>
      <c r="E35" s="18">
        <f t="shared" si="1"/>
        <v>76.966189269273542</v>
      </c>
      <c r="F35" s="26" t="e">
        <f ca="1">_xll.RiskPoisson(E35)</f>
        <v>#NAME?</v>
      </c>
    </row>
    <row r="36" spans="2:6" x14ac:dyDescent="0.25">
      <c r="B36" s="17">
        <v>23</v>
      </c>
      <c r="C36" s="18">
        <f t="shared" si="0"/>
        <v>104.11475701023691</v>
      </c>
      <c r="D36" s="24">
        <v>0.746</v>
      </c>
      <c r="E36" s="18">
        <f t="shared" si="1"/>
        <v>77.669608729636735</v>
      </c>
      <c r="F36" s="26" t="e">
        <f ca="1">_xll.RiskPoisson(E36)</f>
        <v>#NAME?</v>
      </c>
    </row>
    <row r="37" spans="2:6" x14ac:dyDescent="0.25">
      <c r="B37" s="17">
        <v>24</v>
      </c>
      <c r="C37" s="18">
        <f t="shared" si="0"/>
        <v>104.30576269915221</v>
      </c>
      <c r="D37" s="24">
        <v>0.7621</v>
      </c>
      <c r="E37" s="18">
        <f t="shared" si="1"/>
        <v>79.4914217530239</v>
      </c>
      <c r="F37" s="26" t="e">
        <f ca="1">_xll.RiskPoisson(E37)</f>
        <v>#NAME?</v>
      </c>
    </row>
    <row r="38" spans="2:6" x14ac:dyDescent="0.25">
      <c r="B38" s="17">
        <v>25</v>
      </c>
      <c r="C38" s="18">
        <f t="shared" si="0"/>
        <v>104.4971188011525</v>
      </c>
      <c r="D38" s="24">
        <v>0.78359999999999996</v>
      </c>
      <c r="E38" s="18">
        <f t="shared" si="1"/>
        <v>81.883942292583086</v>
      </c>
      <c r="F38" s="26" t="e">
        <f ca="1">_xll.RiskPoisson(E38)</f>
        <v>#NAME?</v>
      </c>
    </row>
    <row r="39" spans="2:6" x14ac:dyDescent="0.25">
      <c r="B39" s="17">
        <v>26</v>
      </c>
      <c r="C39" s="18">
        <f t="shared" si="0"/>
        <v>104.68882595909471</v>
      </c>
      <c r="D39" s="24">
        <v>0.79379999999999995</v>
      </c>
      <c r="E39" s="18">
        <f t="shared" si="1"/>
        <v>83.101990046329377</v>
      </c>
      <c r="F39" s="26" t="e">
        <f ca="1">_xll.RiskPoisson(E39)</f>
        <v>#NAME?</v>
      </c>
    </row>
    <row r="40" spans="2:6" x14ac:dyDescent="0.25">
      <c r="B40" s="17">
        <v>27</v>
      </c>
      <c r="C40" s="18">
        <f t="shared" si="0"/>
        <v>104.88088481701514</v>
      </c>
      <c r="D40" s="24">
        <v>0.79920000000000002</v>
      </c>
      <c r="E40" s="18">
        <f t="shared" si="1"/>
        <v>83.820803145758504</v>
      </c>
      <c r="F40" s="26" t="e">
        <f ca="1">_xll.RiskPoisson(E40)</f>
        <v>#NAME?</v>
      </c>
    </row>
    <row r="41" spans="2:6" x14ac:dyDescent="0.25">
      <c r="B41" s="17">
        <v>28</v>
      </c>
      <c r="C41" s="18">
        <f t="shared" si="0"/>
        <v>105.07329602013162</v>
      </c>
      <c r="D41" s="24">
        <v>0.80620000000000003</v>
      </c>
      <c r="E41" s="18">
        <f t="shared" si="1"/>
        <v>84.710091251430114</v>
      </c>
      <c r="F41" s="26" t="e">
        <f ca="1">_xll.RiskPoisson(E41)</f>
        <v>#NAME?</v>
      </c>
    </row>
    <row r="42" spans="2:6" x14ac:dyDescent="0.25">
      <c r="B42" s="17">
        <v>29</v>
      </c>
      <c r="C42" s="18">
        <f t="shared" si="0"/>
        <v>105.26606021484565</v>
      </c>
      <c r="D42" s="24">
        <v>0.80620000000000003</v>
      </c>
      <c r="E42" s="18">
        <f t="shared" si="1"/>
        <v>84.865497745208572</v>
      </c>
      <c r="F42" s="26" t="e">
        <f ca="1">_xll.RiskPoisson(E42)</f>
        <v>#NAME?</v>
      </c>
    </row>
    <row r="43" spans="2:6" x14ac:dyDescent="0.25">
      <c r="B43" s="17">
        <v>30</v>
      </c>
      <c r="C43" s="18">
        <f t="shared" si="0"/>
        <v>105.45917804874463</v>
      </c>
      <c r="D43" s="24">
        <v>0.80989999999999995</v>
      </c>
      <c r="E43" s="18">
        <f t="shared" si="1"/>
        <v>85.411388301678272</v>
      </c>
      <c r="F43" s="26" t="e">
        <f ca="1">_xll.RiskPoisson(E43)</f>
        <v>#NAME?</v>
      </c>
    </row>
    <row r="44" spans="2:6" x14ac:dyDescent="0.25">
      <c r="B44" s="17">
        <v>31</v>
      </c>
      <c r="C44" s="18">
        <f t="shared" si="0"/>
        <v>105.65265017060398</v>
      </c>
      <c r="D44" s="24">
        <v>0.82069999999999999</v>
      </c>
      <c r="E44" s="18">
        <f t="shared" si="1"/>
        <v>86.709129995014678</v>
      </c>
      <c r="F44" s="26" t="e">
        <f ca="1">_xll.RiskPoisson(E44)</f>
        <v>#NAME?</v>
      </c>
    </row>
    <row r="45" spans="2:6" x14ac:dyDescent="0.25">
      <c r="B45" s="17">
        <v>32</v>
      </c>
      <c r="C45" s="18">
        <f t="shared" si="0"/>
        <v>105.84647723038934</v>
      </c>
      <c r="D45" s="24">
        <v>0.82069999999999999</v>
      </c>
      <c r="E45" s="18">
        <f t="shared" si="1"/>
        <v>86.868203862980536</v>
      </c>
      <c r="F45" s="26" t="e">
        <f ca="1">_xll.RiskPoisson(E45)</f>
        <v>#NAME?</v>
      </c>
    </row>
    <row r="46" spans="2:6" x14ac:dyDescent="0.25">
      <c r="B46" s="17">
        <v>33</v>
      </c>
      <c r="C46" s="18">
        <f t="shared" si="0"/>
        <v>106.0406598792588</v>
      </c>
      <c r="D46" s="24">
        <v>0.82609999999999995</v>
      </c>
      <c r="E46" s="18">
        <f t="shared" si="1"/>
        <v>87.600189126255685</v>
      </c>
      <c r="F46" s="26" t="e">
        <f ca="1">_xll.RiskPoisson(E46)</f>
        <v>#NAME?</v>
      </c>
    </row>
    <row r="47" spans="2:6" x14ac:dyDescent="0.25">
      <c r="B47" s="17">
        <v>34</v>
      </c>
      <c r="C47" s="18">
        <f t="shared" ref="C47:C65" si="2">C46*(1+$C$11)</f>
        <v>106.23519876956499</v>
      </c>
      <c r="D47" s="24">
        <v>0.82609999999999995</v>
      </c>
      <c r="E47" s="18">
        <f t="shared" si="1"/>
        <v>87.760897703537637</v>
      </c>
      <c r="F47" s="26" t="e">
        <f ca="1">_xll.RiskPoisson(E47)</f>
        <v>#NAME?</v>
      </c>
    </row>
    <row r="48" spans="2:6" x14ac:dyDescent="0.25">
      <c r="B48" s="17">
        <v>35</v>
      </c>
      <c r="C48" s="18">
        <f t="shared" si="2"/>
        <v>106.43009455485735</v>
      </c>
      <c r="D48" s="24">
        <v>0.83679999999999999</v>
      </c>
      <c r="E48" s="18">
        <f t="shared" si="1"/>
        <v>89.060703123504624</v>
      </c>
      <c r="F48" s="26" t="e">
        <f ca="1">_xll.RiskPoisson(E48)</f>
        <v>#NAME?</v>
      </c>
    </row>
    <row r="49" spans="2:6" x14ac:dyDescent="0.25">
      <c r="B49" s="17">
        <v>36</v>
      </c>
      <c r="C49" s="18">
        <f t="shared" si="2"/>
        <v>106.62534788988431</v>
      </c>
      <c r="D49" s="24">
        <v>0.84219999999999995</v>
      </c>
      <c r="E49" s="18">
        <f t="shared" si="1"/>
        <v>89.799867992860555</v>
      </c>
      <c r="F49" s="26" t="e">
        <f ca="1">_xll.RiskPoisson(E49)</f>
        <v>#NAME?</v>
      </c>
    </row>
    <row r="50" spans="2:6" x14ac:dyDescent="0.25">
      <c r="B50" s="17">
        <v>37</v>
      </c>
      <c r="C50" s="18">
        <f t="shared" si="2"/>
        <v>106.82095943059547</v>
      </c>
      <c r="D50" s="24">
        <v>0.84699999999999998</v>
      </c>
      <c r="E50" s="18">
        <f t="shared" si="1"/>
        <v>90.477352637714361</v>
      </c>
      <c r="F50" s="26" t="e">
        <f ca="1">_xll.RiskPoisson(E50)</f>
        <v>#NAME?</v>
      </c>
    </row>
    <row r="51" spans="2:6" x14ac:dyDescent="0.25">
      <c r="B51" s="17">
        <v>38</v>
      </c>
      <c r="C51" s="18">
        <f t="shared" si="2"/>
        <v>107.0169298341438</v>
      </c>
      <c r="D51" s="24">
        <v>0.84699999999999998</v>
      </c>
      <c r="E51" s="18">
        <f t="shared" si="1"/>
        <v>90.643339569519796</v>
      </c>
      <c r="F51" s="26" t="e">
        <f ca="1">_xll.RiskPoisson(E51)</f>
        <v>#NAME?</v>
      </c>
    </row>
    <row r="52" spans="2:6" x14ac:dyDescent="0.25">
      <c r="B52" s="17">
        <v>39</v>
      </c>
      <c r="C52" s="18">
        <f t="shared" si="2"/>
        <v>107.21325975888789</v>
      </c>
      <c r="D52" s="24">
        <v>0.8599</v>
      </c>
      <c r="E52" s="18">
        <f t="shared" si="1"/>
        <v>92.1926820666677</v>
      </c>
      <c r="F52" s="26" t="e">
        <f ca="1">_xll.RiskPoisson(E52)</f>
        <v>#NAME?</v>
      </c>
    </row>
    <row r="53" spans="2:6" x14ac:dyDescent="0.25">
      <c r="B53" s="17">
        <v>40</v>
      </c>
      <c r="C53" s="18">
        <f t="shared" si="2"/>
        <v>107.40994986439414</v>
      </c>
      <c r="D53" s="24">
        <v>0.86309999999999998</v>
      </c>
      <c r="E53" s="18">
        <f t="shared" si="1"/>
        <v>92.705527727958582</v>
      </c>
      <c r="F53" s="26" t="e">
        <f ca="1">_xll.RiskPoisson(E53)</f>
        <v>#NAME?</v>
      </c>
    </row>
    <row r="54" spans="2:6" x14ac:dyDescent="0.25">
      <c r="B54" s="17">
        <v>41</v>
      </c>
      <c r="C54" s="18">
        <f t="shared" si="2"/>
        <v>107.60700081143892</v>
      </c>
      <c r="D54" s="24">
        <v>0.87390000000000001</v>
      </c>
      <c r="E54" s="18">
        <f t="shared" si="1"/>
        <v>94.037758009116473</v>
      </c>
      <c r="F54" s="26" t="e">
        <f ca="1">_xll.RiskPoisson(E54)</f>
        <v>#NAME?</v>
      </c>
    </row>
    <row r="55" spans="2:6" x14ac:dyDescent="0.25">
      <c r="B55" s="17">
        <v>42</v>
      </c>
      <c r="C55" s="18">
        <f t="shared" si="2"/>
        <v>107.8044132620109</v>
      </c>
      <c r="D55" s="24">
        <v>0.87929999999999997</v>
      </c>
      <c r="E55" s="18">
        <f t="shared" si="1"/>
        <v>94.79242058128618</v>
      </c>
      <c r="F55" s="26" t="e">
        <f ca="1">_xll.RiskPoisson(E55)</f>
        <v>#NAME?</v>
      </c>
    </row>
    <row r="56" spans="2:6" x14ac:dyDescent="0.25">
      <c r="B56" s="17">
        <v>43</v>
      </c>
      <c r="C56" s="18">
        <f t="shared" si="2"/>
        <v>108.00218787931317</v>
      </c>
      <c r="D56" s="24">
        <v>0.89539999999999997</v>
      </c>
      <c r="E56" s="18">
        <f t="shared" si="1"/>
        <v>96.705159027137015</v>
      </c>
      <c r="F56" s="26" t="e">
        <f ca="1">_xll.RiskPoisson(E56)</f>
        <v>#NAME?</v>
      </c>
    </row>
    <row r="57" spans="2:6" x14ac:dyDescent="0.25">
      <c r="B57" s="17">
        <v>44</v>
      </c>
      <c r="C57" s="18">
        <f t="shared" si="2"/>
        <v>108.20032532776554</v>
      </c>
      <c r="D57" s="24">
        <v>0.92710000000000004</v>
      </c>
      <c r="E57" s="18">
        <f t="shared" si="1"/>
        <v>100.31252161137144</v>
      </c>
      <c r="F57" s="26" t="e">
        <f ca="1">_xll.RiskPoisson(E57)</f>
        <v>#NAME?</v>
      </c>
    </row>
    <row r="58" spans="2:6" x14ac:dyDescent="0.25">
      <c r="B58" s="17">
        <v>45</v>
      </c>
      <c r="C58" s="18">
        <f t="shared" si="2"/>
        <v>108.39882627300672</v>
      </c>
      <c r="D58" s="24">
        <v>0.9647</v>
      </c>
      <c r="E58" s="18">
        <f t="shared" si="1"/>
        <v>104.57234770556958</v>
      </c>
      <c r="F58" s="26" t="e">
        <f ca="1">_xll.RiskPoisson(E58)</f>
        <v>#NAME?</v>
      </c>
    </row>
    <row r="59" spans="2:6" x14ac:dyDescent="0.25">
      <c r="B59" s="17">
        <v>46</v>
      </c>
      <c r="C59" s="18">
        <f t="shared" si="2"/>
        <v>108.5976913818966</v>
      </c>
      <c r="D59" s="24">
        <v>1.0179</v>
      </c>
      <c r="E59" s="18">
        <f t="shared" si="1"/>
        <v>110.54159005763255</v>
      </c>
      <c r="F59" s="26" t="e">
        <f ca="1">_xll.RiskPoisson(E59)</f>
        <v>#NAME?</v>
      </c>
    </row>
    <row r="60" spans="2:6" x14ac:dyDescent="0.25">
      <c r="B60" s="17">
        <v>47</v>
      </c>
      <c r="C60" s="18">
        <f t="shared" si="2"/>
        <v>108.79692132251846</v>
      </c>
      <c r="D60" s="24">
        <v>1.0819000000000001</v>
      </c>
      <c r="E60" s="18">
        <f t="shared" si="1"/>
        <v>117.70738917883273</v>
      </c>
      <c r="F60" s="26" t="e">
        <f ca="1">_xll.RiskPoisson(E60)</f>
        <v>#NAME?</v>
      </c>
    </row>
    <row r="61" spans="2:6" x14ac:dyDescent="0.25">
      <c r="B61" s="17">
        <v>48</v>
      </c>
      <c r="C61" s="18">
        <f t="shared" si="2"/>
        <v>108.99651676418122</v>
      </c>
      <c r="D61" s="24">
        <v>1.1614</v>
      </c>
      <c r="E61" s="18">
        <f t="shared" si="1"/>
        <v>126.58855456992008</v>
      </c>
      <c r="F61" s="26" t="e">
        <f ca="1">_xll.RiskPoisson(E61)</f>
        <v>#NAME?</v>
      </c>
    </row>
    <row r="62" spans="2:6" x14ac:dyDescent="0.25">
      <c r="B62" s="17">
        <v>49</v>
      </c>
      <c r="C62" s="18">
        <f t="shared" si="2"/>
        <v>109.19647837742173</v>
      </c>
      <c r="D62" s="24">
        <v>1.2576000000000001</v>
      </c>
      <c r="E62" s="18">
        <f t="shared" si="1"/>
        <v>137.32549120744557</v>
      </c>
      <c r="F62" s="26" t="e">
        <f ca="1">_xll.RiskPoisson(E62)</f>
        <v>#NAME?</v>
      </c>
    </row>
    <row r="63" spans="2:6" x14ac:dyDescent="0.25">
      <c r="B63" s="17">
        <v>50</v>
      </c>
      <c r="C63" s="18">
        <f t="shared" si="2"/>
        <v>109.39680683400692</v>
      </c>
      <c r="D63" s="24">
        <v>1.3435999999999999</v>
      </c>
      <c r="E63" s="18">
        <f t="shared" si="1"/>
        <v>146.98554966217171</v>
      </c>
      <c r="F63" s="26" t="e">
        <f ca="1">_xll.RiskPoisson(E63)</f>
        <v>#NAME?</v>
      </c>
    </row>
    <row r="64" spans="2:6" x14ac:dyDescent="0.25">
      <c r="B64" s="17">
        <v>51</v>
      </c>
      <c r="C64" s="18">
        <f t="shared" si="2"/>
        <v>109.59750280693618</v>
      </c>
      <c r="D64" s="24">
        <v>1.4118999999999999</v>
      </c>
      <c r="E64" s="18">
        <f t="shared" si="1"/>
        <v>154.74071421311319</v>
      </c>
      <c r="F64" s="26" t="e">
        <f ca="1">_xll.RiskPoisson(E64)</f>
        <v>#NAME?</v>
      </c>
    </row>
    <row r="65" spans="2:6" x14ac:dyDescent="0.25">
      <c r="B65" s="19">
        <v>52</v>
      </c>
      <c r="C65" s="20">
        <f t="shared" si="2"/>
        <v>109.79856697044353</v>
      </c>
      <c r="D65" s="25">
        <v>1.5081</v>
      </c>
      <c r="E65" s="20">
        <f t="shared" si="1"/>
        <v>165.5872188481259</v>
      </c>
      <c r="F65" s="27" t="e">
        <f ca="1">_xll.RiskPoisson(E65)</f>
        <v>#NAME?</v>
      </c>
    </row>
  </sheetData>
  <mergeCells count="1">
    <mergeCell ref="B4:K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crashes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2017-09-22T16:20:31Z</dcterms:modified>
  <cp:category/>
</cp:coreProperties>
</file>