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bookViews>
  <sheets>
    <sheet name="Projected cures" sheetId="1" r:id="rId1"/>
  </sheets>
  <definedNames>
    <definedName name="BreakthroughTime">'Projected cures'!$G$11</definedName>
    <definedName name="cc">'Projected cures'!$C$12</definedName>
    <definedName name="m">'Projected cures'!$C$11</definedName>
    <definedName name="Month">'Projected cures'!$B$15:$B$114</definedName>
    <definedName name="ProbSaved">'Projected cures'!$G$12</definedName>
    <definedName name="RiskCollectDistributionSamples">0</definedName>
    <definedName name="RiskFixedSeed">1</definedName>
    <definedName name="RiskHasSettings">TRUE</definedName>
    <definedName name="RiskMonitorConvergence">FALSE</definedName>
    <definedName name="RiskNumIterations">1000</definedName>
    <definedName name="RiskNumSimulations">1</definedName>
    <definedName name="RiskPauseOnError">FALSE</definedName>
    <definedName name="RiskRealTimeResults">FALSE</definedName>
    <definedName name="RiskResultsUpdateFreq">10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tandardRecalc">2</definedName>
    <definedName name="RiskStatFunctionsUpdateFreq">1</definedName>
    <definedName name="RiskUpdateDisplay">TRUE</definedName>
    <definedName name="RiskUpdateStatFunctions">FALSE</definedName>
    <definedName name="RiskUseDifferentSeedForEachSim">FALSE</definedName>
    <definedName name="RiskUseFixedSeed">TRUE</definedName>
    <definedName name="s">'Projected cures'!$C$12</definedName>
    <definedName name="Start">'Projected cures'!#REF!</definedName>
  </definedNames>
  <calcPr calcId="171027" calcMode="manual"/>
</workbook>
</file>

<file path=xl/calcChain.xml><?xml version="1.0" encoding="utf-8"?>
<calcChain xmlns="http://schemas.openxmlformats.org/spreadsheetml/2006/main">
  <c r="C114" i="1" l="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E56" i="1"/>
  <c r="E51" i="1"/>
  <c r="E41" i="1"/>
  <c r="E52" i="1"/>
  <c r="E74" i="1"/>
  <c r="E82" i="1"/>
  <c r="E44" i="1"/>
  <c r="E63" i="1"/>
  <c r="E32" i="1"/>
  <c r="E23" i="1"/>
  <c r="E60" i="1"/>
  <c r="E58" i="1"/>
  <c r="E95" i="1"/>
  <c r="E73" i="1"/>
  <c r="E109" i="1"/>
  <c r="E70" i="1"/>
  <c r="E55" i="1"/>
  <c r="E19" i="1"/>
  <c r="E92" i="1"/>
  <c r="E31" i="1"/>
  <c r="E50" i="1"/>
  <c r="E87" i="1"/>
  <c r="E90" i="1"/>
  <c r="E79" i="1"/>
  <c r="E43" i="1"/>
  <c r="E106" i="1"/>
  <c r="E75" i="1"/>
  <c r="E39" i="1"/>
  <c r="E89" i="1"/>
  <c r="E48" i="1"/>
  <c r="E15" i="1"/>
  <c r="E84" i="1"/>
  <c r="E85" i="1"/>
  <c r="E68" i="1"/>
  <c r="E69" i="1"/>
  <c r="E64" i="1"/>
  <c r="E110" i="1"/>
  <c r="E37" i="1"/>
  <c r="E20" i="1"/>
  <c r="E36" i="1"/>
  <c r="E42" i="1"/>
  <c r="E114" i="1"/>
  <c r="E30" i="1"/>
  <c r="E61" i="1"/>
  <c r="E104" i="1"/>
  <c r="E102" i="1"/>
  <c r="E40" i="1"/>
  <c r="E78" i="1"/>
  <c r="E101" i="1"/>
  <c r="E28" i="1"/>
  <c r="E112" i="1"/>
  <c r="E34" i="1"/>
  <c r="E47" i="1"/>
  <c r="E77" i="1"/>
  <c r="E93" i="1"/>
  <c r="E45" i="1"/>
  <c r="E96" i="1"/>
  <c r="E62" i="1"/>
  <c r="E65" i="1"/>
  <c r="E72" i="1"/>
  <c r="E98" i="1"/>
  <c r="E59" i="1"/>
  <c r="E38" i="1"/>
  <c r="E17" i="1"/>
  <c r="E97" i="1"/>
  <c r="E103" i="1"/>
  <c r="E22" i="1"/>
  <c r="E57" i="1"/>
  <c r="E29" i="1"/>
  <c r="E113" i="1"/>
  <c r="E83" i="1"/>
  <c r="E108" i="1"/>
  <c r="E16" i="1"/>
  <c r="E53" i="1"/>
  <c r="E91" i="1"/>
  <c r="E18" i="1"/>
  <c r="E80" i="1"/>
  <c r="E86" i="1"/>
  <c r="E27" i="1"/>
  <c r="E24" i="1"/>
  <c r="E105" i="1"/>
  <c r="E76" i="1"/>
  <c r="E81" i="1"/>
  <c r="E88" i="1"/>
  <c r="E66" i="1"/>
  <c r="E46" i="1"/>
  <c r="E49" i="1"/>
  <c r="E107" i="1"/>
  <c r="E67" i="1"/>
  <c r="G11" i="1"/>
  <c r="E26" i="1"/>
  <c r="E71" i="1"/>
  <c r="E100" i="1"/>
  <c r="E99" i="1"/>
  <c r="E94" i="1"/>
  <c r="E25" i="1"/>
  <c r="E21" i="1"/>
  <c r="E111" i="1"/>
  <c r="E54" i="1"/>
  <c r="E33" i="1"/>
  <c r="E35" i="1"/>
  <c r="D69" i="1" l="1"/>
  <c r="D61" i="1"/>
  <c r="D84" i="1"/>
  <c r="D99" i="1"/>
  <c r="D76" i="1"/>
  <c r="D108" i="1"/>
  <c r="D96" i="1"/>
  <c r="D71" i="1"/>
  <c r="D24" i="1"/>
  <c r="D110" i="1"/>
  <c r="D52" i="1"/>
  <c r="D28" i="1"/>
  <c r="D18" i="1"/>
  <c r="D25" i="1"/>
  <c r="D91" i="1"/>
  <c r="D58" i="1"/>
  <c r="D75" i="1"/>
  <c r="D20" i="1"/>
  <c r="D67" i="1"/>
  <c r="D38" i="1"/>
  <c r="D15" i="1"/>
  <c r="D87" i="1"/>
  <c r="D94" i="1"/>
  <c r="D42" i="1"/>
  <c r="D63" i="1"/>
  <c r="D26" i="1"/>
  <c r="D88" i="1"/>
  <c r="D78" i="1"/>
  <c r="D34" i="1"/>
  <c r="D40" i="1"/>
  <c r="D59" i="1"/>
  <c r="D95" i="1"/>
  <c r="D77" i="1"/>
  <c r="D27" i="1"/>
  <c r="D37" i="1"/>
  <c r="D35" i="1"/>
  <c r="D86" i="1"/>
  <c r="D103" i="1"/>
  <c r="D44" i="1"/>
  <c r="D72" i="1"/>
  <c r="D17" i="1"/>
  <c r="D74" i="1"/>
  <c r="D112" i="1"/>
  <c r="D111" i="1"/>
  <c r="D109" i="1"/>
  <c r="D98" i="1"/>
  <c r="D113" i="1"/>
  <c r="D62" i="1"/>
  <c r="D55" i="1"/>
  <c r="D79" i="1"/>
  <c r="D89" i="1"/>
  <c r="D66" i="1"/>
  <c r="D104" i="1"/>
  <c r="D85" i="1"/>
  <c r="D100" i="1"/>
  <c r="D47" i="1"/>
  <c r="D48" i="1"/>
  <c r="D81" i="1"/>
  <c r="D73" i="1"/>
  <c r="D50" i="1"/>
  <c r="D21" i="1"/>
  <c r="D56" i="1"/>
  <c r="D30" i="1"/>
  <c r="D16" i="1"/>
  <c r="D114" i="1"/>
  <c r="D31" i="1"/>
  <c r="D36" i="1"/>
  <c r="D49" i="1"/>
  <c r="D19" i="1"/>
  <c r="D90" i="1"/>
  <c r="D22" i="1"/>
  <c r="D23" i="1"/>
  <c r="D92" i="1"/>
  <c r="D60" i="1"/>
  <c r="D68" i="1"/>
  <c r="D45" i="1"/>
  <c r="D97" i="1"/>
  <c r="D80" i="1"/>
  <c r="D70" i="1"/>
  <c r="D51" i="1"/>
  <c r="D46" i="1"/>
  <c r="D93" i="1"/>
  <c r="D64" i="1"/>
  <c r="D65" i="1"/>
  <c r="D101" i="1"/>
  <c r="D83" i="1"/>
  <c r="D43" i="1"/>
  <c r="D106" i="1"/>
  <c r="D39" i="1"/>
  <c r="D33" i="1"/>
  <c r="D29" i="1"/>
  <c r="D107" i="1"/>
  <c r="D53" i="1"/>
  <c r="D57" i="1"/>
  <c r="D105" i="1"/>
  <c r="D41" i="1"/>
  <c r="D54" i="1"/>
  <c r="D102" i="1"/>
  <c r="D32" i="1"/>
  <c r="D82" i="1"/>
  <c r="F69" i="1"/>
  <c r="F75" i="1"/>
  <c r="F77" i="1"/>
  <c r="F55" i="1"/>
  <c r="F114" i="1"/>
  <c r="F46" i="1"/>
  <c r="F54" i="1"/>
  <c r="F72" i="1"/>
  <c r="F106" i="1"/>
  <c r="F110" i="1"/>
  <c r="F26" i="1"/>
  <c r="F74" i="1"/>
  <c r="F81" i="1"/>
  <c r="F60" i="1"/>
  <c r="F33" i="1"/>
  <c r="F58" i="1"/>
  <c r="F50" i="1"/>
  <c r="F84" i="1"/>
  <c r="F67" i="1"/>
  <c r="F37" i="1"/>
  <c r="F89" i="1"/>
  <c r="F36" i="1"/>
  <c r="F64" i="1"/>
  <c r="F32" i="1"/>
  <c r="F47" i="1"/>
  <c r="F43" i="1"/>
  <c r="F76" i="1"/>
  <c r="F15" i="1"/>
  <c r="F86" i="1"/>
  <c r="F104" i="1"/>
  <c r="F19" i="1"/>
  <c r="F101" i="1"/>
  <c r="F99" i="1"/>
  <c r="F66" i="1"/>
  <c r="F41" i="1"/>
  <c r="F25" i="1"/>
  <c r="F40" i="1"/>
  <c r="F98" i="1"/>
  <c r="F56" i="1"/>
  <c r="F80" i="1"/>
  <c r="F57" i="1"/>
  <c r="F42" i="1"/>
  <c r="F23" i="1"/>
  <c r="F96" i="1"/>
  <c r="F94" i="1"/>
  <c r="F44" i="1"/>
  <c r="F100" i="1"/>
  <c r="F22" i="1"/>
  <c r="F49" i="1"/>
  <c r="F24" i="1"/>
  <c r="F63" i="1"/>
  <c r="F17" i="1"/>
  <c r="F48" i="1"/>
  <c r="F92" i="1"/>
  <c r="F39" i="1"/>
  <c r="F38" i="1"/>
  <c r="F16" i="1"/>
  <c r="F61" i="1"/>
  <c r="F20" i="1"/>
  <c r="F27" i="1"/>
  <c r="F79" i="1"/>
  <c r="F31" i="1"/>
  <c r="F93" i="1"/>
  <c r="F102" i="1"/>
  <c r="F35" i="1"/>
  <c r="F51" i="1"/>
  <c r="F52" i="1"/>
  <c r="F88" i="1"/>
  <c r="F112" i="1"/>
  <c r="F73" i="1"/>
  <c r="F68" i="1"/>
  <c r="F29" i="1"/>
  <c r="F95" i="1"/>
  <c r="F18" i="1"/>
  <c r="F34" i="1"/>
  <c r="F109" i="1"/>
  <c r="F21" i="1"/>
  <c r="F97" i="1"/>
  <c r="F53" i="1"/>
  <c r="F78" i="1"/>
  <c r="F45" i="1"/>
  <c r="F108" i="1"/>
  <c r="F87" i="1"/>
  <c r="F103" i="1"/>
  <c r="F85" i="1"/>
  <c r="F90" i="1"/>
  <c r="F83" i="1"/>
  <c r="F71" i="1"/>
  <c r="F62" i="1"/>
  <c r="F107" i="1"/>
  <c r="F91" i="1"/>
  <c r="F59" i="1"/>
  <c r="F113" i="1"/>
  <c r="F30" i="1"/>
  <c r="F70" i="1"/>
  <c r="F105" i="1"/>
  <c r="F111" i="1"/>
  <c r="F82" i="1"/>
  <c r="F28" i="1"/>
  <c r="F65" i="1"/>
</calcChain>
</file>

<file path=xl/sharedStrings.xml><?xml version="1.0" encoding="utf-8"?>
<sst xmlns="http://schemas.openxmlformats.org/spreadsheetml/2006/main" count="11" uniqueCount="11">
  <si>
    <t>m</t>
  </si>
  <si>
    <t>cc</t>
  </si>
  <si>
    <t>Lambda</t>
  </si>
  <si>
    <t>Breakthrough time</t>
  </si>
  <si>
    <t>Fraction of deaths prevented by cure</t>
  </si>
  <si>
    <t>Deaths without cure</t>
  </si>
  <si>
    <t>Deaths with cure</t>
  </si>
  <si>
    <t>Month</t>
  </si>
  <si>
    <t>Cure efficiency</t>
  </si>
  <si>
    <r>
      <t>Problem:</t>
    </r>
    <r>
      <rPr>
        <sz val="10"/>
        <rFont val="Times New Roman"/>
        <family val="1"/>
      </rPr>
      <t xml:space="preserve"> People are dying from some health problem X at a current rate of 88/month, and the rate appears to be increasing by 1.3 deaths/month with each month. However, a cure for this problem appears to be close to being finished. Estimates are that the cure will be available between 20 and 50 months from now, but nobody can say that any duration is more likely than any other. Tests so far show that it is expected that there is only a 30% chance the cure will work for a treated person.
Forecast the number of deaths there will be for the next 100 months if the cure is approved and if not approved.</t>
    </r>
  </si>
  <si>
    <t>Projected cures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</si>
</sst>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4" x14ac:knownFonts="1">
    <font>
      <sz val="10"/>
      <name val="Arial"/>
    </font>
    <font>
      <sz val="10"/>
      <name val="Arial"/>
      <family val="2"/>
    </font>
    <font>
      <sz val="10"/>
      <color indexed="12"/>
      <name val="Arial"/>
      <family val="2"/>
    </font>
    <font>
      <sz val="10"/>
      <color indexed="10"/>
      <name val="Arial"/>
      <family val="2"/>
    </font>
    <font>
      <sz val="10"/>
      <color indexed="62"/>
      <name val="Arial"/>
      <family val="2"/>
    </font>
    <font>
      <sz val="16"/>
      <name val="Arial"/>
      <family val="2"/>
    </font>
    <font>
      <sz val="12"/>
      <name val="Times New Roman"/>
      <family val="1"/>
    </font>
    <font>
      <b/>
      <sz val="10"/>
      <name val="Times New Roman"/>
      <family val="1"/>
    </font>
    <font>
      <sz val="10"/>
      <name val="Times New Roman"/>
      <family val="1"/>
    </font>
    <font>
      <sz val="10"/>
      <name val="Arial"/>
      <family val="2"/>
    </font>
    <font>
      <b/>
      <sz val="10"/>
      <name val="Arial"/>
      <family val="2"/>
    </font>
    <font>
      <b/>
      <sz val="10"/>
      <color indexed="62"/>
      <name val="Arial"/>
      <family val="2"/>
    </font>
    <font>
      <b/>
      <sz val="10"/>
      <color indexed="10"/>
      <name val="Arial"/>
      <family val="2"/>
    </font>
    <font>
      <sz val="10"/>
      <color indexed="12"/>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5">
    <border>
      <left/>
      <right/>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38">
    <xf numFmtId="0" fontId="0" fillId="0" borderId="0" xfId="0"/>
    <xf numFmtId="0" fontId="0" fillId="0" borderId="0" xfId="0" applyAlignment="1">
      <alignment horizontal="center"/>
    </xf>
    <xf numFmtId="0" fontId="0" fillId="0" borderId="0" xfId="0" applyBorder="1" applyAlignment="1">
      <alignment horizontal="center"/>
    </xf>
    <xf numFmtId="9" fontId="0" fillId="0" borderId="1" xfId="0" applyNumberFormat="1" applyBorder="1" applyAlignment="1">
      <alignment horizontal="center"/>
    </xf>
    <xf numFmtId="0" fontId="4" fillId="0" borderId="2" xfId="0" applyFont="1" applyBorder="1" applyAlignment="1">
      <alignment horizontal="center"/>
    </xf>
    <xf numFmtId="0" fontId="0" fillId="0" borderId="0" xfId="0" applyProtection="1">
      <protection locked="0"/>
    </xf>
    <xf numFmtId="0" fontId="5" fillId="0" borderId="0" xfId="0" applyFont="1" applyProtection="1">
      <protection locked="0"/>
    </xf>
    <xf numFmtId="0" fontId="6" fillId="0" borderId="0" xfId="0" applyFont="1"/>
    <xf numFmtId="0" fontId="10" fillId="2" borderId="3" xfId="0"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1" fillId="2" borderId="6" xfId="0" applyFont="1" applyFill="1" applyBorder="1" applyAlignment="1">
      <alignment horizontal="center"/>
    </xf>
    <xf numFmtId="0" fontId="12" fillId="2" borderId="7" xfId="0" applyFont="1" applyFill="1" applyBorder="1" applyAlignment="1">
      <alignment horizontal="center"/>
    </xf>
    <xf numFmtId="0" fontId="9" fillId="0" borderId="8" xfId="0" applyFont="1" applyBorder="1" applyAlignment="1">
      <alignment horizontal="center"/>
    </xf>
    <xf numFmtId="0" fontId="3" fillId="0" borderId="9" xfId="0" applyFont="1" applyBorder="1" applyAlignment="1">
      <alignment horizontal="center"/>
    </xf>
    <xf numFmtId="0" fontId="9" fillId="0" borderId="10" xfId="0" applyFont="1" applyBorder="1" applyAlignment="1">
      <alignment horizontal="center"/>
    </xf>
    <xf numFmtId="0" fontId="0" fillId="0" borderId="11" xfId="0" applyBorder="1" applyAlignment="1">
      <alignment horizontal="center"/>
    </xf>
    <xf numFmtId="9" fontId="0" fillId="0" borderId="12" xfId="0" applyNumberFormat="1" applyBorder="1" applyAlignment="1">
      <alignment horizontal="center"/>
    </xf>
    <xf numFmtId="0" fontId="4" fillId="0" borderId="13" xfId="0" applyFont="1" applyBorder="1" applyAlignment="1">
      <alignment horizontal="center"/>
    </xf>
    <xf numFmtId="0" fontId="3" fillId="0" borderId="14" xfId="0" applyFont="1" applyBorder="1" applyAlignment="1">
      <alignment horizontal="center"/>
    </xf>
    <xf numFmtId="164" fontId="2" fillId="0" borderId="7" xfId="1" applyFont="1" applyBorder="1" applyAlignment="1">
      <alignment horizontal="center"/>
    </xf>
    <xf numFmtId="164" fontId="2" fillId="0" borderId="15" xfId="1" applyFont="1" applyBorder="1" applyAlignment="1">
      <alignment horizontal="center"/>
    </xf>
    <xf numFmtId="0" fontId="10" fillId="2" borderId="16" xfId="0" applyFont="1" applyFill="1" applyBorder="1" applyAlignment="1">
      <alignment horizontal="center"/>
    </xf>
    <xf numFmtId="0" fontId="13" fillId="0" borderId="7" xfId="0" applyFont="1" applyBorder="1" applyAlignment="1">
      <alignment horizontal="center"/>
    </xf>
    <xf numFmtId="9" fontId="13" fillId="0" borderId="15" xfId="0" applyNumberFormat="1" applyFont="1" applyBorder="1" applyAlignment="1">
      <alignment horizontal="center"/>
    </xf>
    <xf numFmtId="0" fontId="7" fillId="3" borderId="17" xfId="0" applyFont="1" applyFill="1" applyBorder="1" applyAlignment="1">
      <alignment horizontal="left" vertical="center" wrapText="1"/>
    </xf>
    <xf numFmtId="0" fontId="7" fillId="3" borderId="18"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7" fillId="3" borderId="20" xfId="0" applyFont="1" applyFill="1" applyBorder="1" applyAlignment="1">
      <alignment horizontal="left" vertical="center" wrapText="1"/>
    </xf>
    <xf numFmtId="0" fontId="7" fillId="3" borderId="0" xfId="0" applyFont="1" applyFill="1" applyBorder="1" applyAlignment="1">
      <alignment horizontal="left" vertical="center" wrapText="1"/>
    </xf>
    <xf numFmtId="0" fontId="7" fillId="3" borderId="21" xfId="0" applyFont="1" applyFill="1" applyBorder="1" applyAlignment="1">
      <alignment horizontal="left" vertical="center" wrapText="1"/>
    </xf>
    <xf numFmtId="0" fontId="7" fillId="3" borderId="22" xfId="0" applyFont="1" applyFill="1" applyBorder="1" applyAlignment="1">
      <alignment horizontal="left" vertical="center" wrapText="1"/>
    </xf>
    <xf numFmtId="0" fontId="7" fillId="3" borderId="11" xfId="0" applyFont="1" applyFill="1" applyBorder="1" applyAlignment="1">
      <alignment horizontal="left" vertical="center" wrapText="1"/>
    </xf>
    <xf numFmtId="0" fontId="7" fillId="3" borderId="23" xfId="0" applyFont="1" applyFill="1" applyBorder="1" applyAlignment="1">
      <alignment horizontal="left" vertical="center" wrapText="1"/>
    </xf>
    <xf numFmtId="0" fontId="10" fillId="2" borderId="3" xfId="0" applyFont="1" applyFill="1" applyBorder="1" applyAlignment="1">
      <alignment horizontal="left"/>
    </xf>
    <xf numFmtId="0" fontId="10" fillId="2" borderId="5" xfId="0" applyFont="1" applyFill="1" applyBorder="1" applyAlignment="1">
      <alignment horizontal="left"/>
    </xf>
    <xf numFmtId="0" fontId="10" fillId="2" borderId="16" xfId="0" applyFont="1" applyFill="1" applyBorder="1" applyAlignment="1">
      <alignment horizontal="left"/>
    </xf>
    <xf numFmtId="0" fontId="10" fillId="2" borderId="24" xfId="0" applyFont="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Deaths each month</a:t>
            </a:r>
          </a:p>
        </c:rich>
      </c:tx>
      <c:layout>
        <c:manualLayout>
          <c:xMode val="edge"/>
          <c:yMode val="edge"/>
          <c:x val="0.36715059830119656"/>
          <c:y val="4.1840998568360772E-2"/>
        </c:manualLayout>
      </c:layout>
      <c:overlay val="0"/>
      <c:spPr>
        <a:noFill/>
        <a:ln w="25400">
          <a:noFill/>
        </a:ln>
      </c:spPr>
    </c:title>
    <c:autoTitleDeleted val="0"/>
    <c:plotArea>
      <c:layout>
        <c:manualLayout>
          <c:layoutTarget val="inner"/>
          <c:xMode val="edge"/>
          <c:yMode val="edge"/>
          <c:x val="0.10386497930107209"/>
          <c:y val="0.13807531380753138"/>
          <c:w val="0.83575076367839407"/>
          <c:h val="0.69037656903765687"/>
        </c:manualLayout>
      </c:layout>
      <c:scatterChart>
        <c:scatterStyle val="lineMarker"/>
        <c:varyColors val="0"/>
        <c:ser>
          <c:idx val="0"/>
          <c:order val="0"/>
          <c:tx>
            <c:strRef>
              <c:f>'Projected cures'!$E$14</c:f>
              <c:strCache>
                <c:ptCount val="1"/>
                <c:pt idx="0">
                  <c:v>Deaths without cure</c:v>
                </c:pt>
              </c:strCache>
            </c:strRef>
          </c:tx>
          <c:spPr>
            <a:ln w="12700">
              <a:solidFill>
                <a:srgbClr val="000080"/>
              </a:solidFill>
              <a:prstDash val="solid"/>
            </a:ln>
          </c:spPr>
          <c:marker>
            <c:symbol val="circle"/>
            <c:size val="2"/>
            <c:spPr>
              <a:noFill/>
              <a:ln>
                <a:solidFill>
                  <a:srgbClr val="000080"/>
                </a:solidFill>
                <a:prstDash val="solid"/>
              </a:ln>
            </c:spPr>
          </c:marker>
          <c:xVal>
            <c:numRef>
              <c:f>'Projected cures'!$B$15:$B$114</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'Projected cures'!$E$15:$E$114</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0"/>
          <c:extLst>
            <c:ext xmlns:c16="http://schemas.microsoft.com/office/drawing/2014/chart" uri="{C3380CC4-5D6E-409C-BE32-E72D297353CC}">
              <c16:uniqueId val="{00000000-F748-4AB1-B833-8957AD638D35}"/>
            </c:ext>
          </c:extLst>
        </c:ser>
        <c:ser>
          <c:idx val="1"/>
          <c:order val="1"/>
          <c:spPr>
            <a:ln w="12700">
              <a:solidFill>
                <a:srgbClr val="FF0000"/>
              </a:solidFill>
              <a:prstDash val="solid"/>
            </a:ln>
          </c:spPr>
          <c:marker>
            <c:symbol val="none"/>
          </c:marker>
          <c:xVal>
            <c:numRef>
              <c:f>'Projected cures'!$B$15:$B$114</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'Projected cures'!$F$15:$F$114</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0"/>
          <c:extLst>
            <c:ext xmlns:c16="http://schemas.microsoft.com/office/drawing/2014/chart" uri="{C3380CC4-5D6E-409C-BE32-E72D297353CC}">
              <c16:uniqueId val="{00000001-F748-4AB1-B833-8957AD638D35}"/>
            </c:ext>
          </c:extLst>
        </c:ser>
        <c:dLbls>
          <c:showLegendKey val="0"/>
          <c:showVal val="0"/>
          <c:showCatName val="0"/>
          <c:showSerName val="0"/>
          <c:showPercent val="0"/>
          <c:showBubbleSize val="0"/>
        </c:dLbls>
        <c:axId val="583278360"/>
        <c:axId val="1"/>
      </c:scatterChart>
      <c:valAx>
        <c:axId val="583278360"/>
        <c:scaling>
          <c:orientation val="minMax"/>
          <c:max val="10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5832783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139700</xdr:colOff>
      <xdr:row>12</xdr:row>
      <xdr:rowOff>120650</xdr:rowOff>
    </xdr:from>
    <xdr:to>
      <xdr:col>12</xdr:col>
      <xdr:colOff>228600</xdr:colOff>
      <xdr:row>26</xdr:row>
      <xdr:rowOff>120650</xdr:rowOff>
    </xdr:to>
    <xdr:graphicFrame macro="">
      <xdr:nvGraphicFramePr>
        <xdr:cNvPr id="1044" name="Chart 1">
          <a:extLst>
            <a:ext uri="{FF2B5EF4-FFF2-40B4-BE49-F238E27FC236}">
              <a16:creationId xmlns:a16="http://schemas.microsoft.com/office/drawing/2014/main" id="{1DE40F35-8238-4BFC-B1ED-1CB276AFE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4</xdr:col>
      <xdr:colOff>438150</xdr:colOff>
      <xdr:row>1</xdr:row>
      <xdr:rowOff>171450</xdr:rowOff>
    </xdr:to>
    <xdr:pic>
      <xdr:nvPicPr>
        <xdr:cNvPr id="3" name="Picture 2">
          <a:hlinkClick xmlns:r="http://schemas.openxmlformats.org/officeDocument/2006/relationships" r:id="rId2"/>
          <a:extLst>
            <a:ext uri="{FF2B5EF4-FFF2-40B4-BE49-F238E27FC236}">
              <a16:creationId xmlns:a16="http://schemas.microsoft.com/office/drawing/2014/main" id="{17C18919-0495-484A-80D5-98C6DDEBEEAD}"/>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8600" y="0"/>
          <a:ext cx="259080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K114"/>
  <sheetViews>
    <sheetView showGridLines="0" tabSelected="1" workbookViewId="0"/>
  </sheetViews>
  <sheetFormatPr defaultRowHeight="12.5" x14ac:dyDescent="0.25"/>
  <cols>
    <col min="1" max="1" width="3.26953125" customWidth="1"/>
    <col min="2" max="2" width="7.54296875" customWidth="1"/>
    <col min="4" max="4" width="14.54296875" customWidth="1"/>
    <col min="5" max="5" width="20.7265625" customWidth="1"/>
    <col min="6" max="6" width="18" customWidth="1"/>
    <col min="7" max="7" width="15.453125" customWidth="1"/>
    <col min="8" max="8" width="11.26953125" customWidth="1"/>
    <col min="10" max="10" width="3.54296875" customWidth="1"/>
  </cols>
  <sheetData>
    <row r="1" spans="2:11" s="5" customFormat="1" ht="94.5" customHeight="1" x14ac:dyDescent="0.25"/>
    <row r="2" spans="2:11" s="5" customFormat="1" ht="17.25" customHeight="1" x14ac:dyDescent="0.4">
      <c r="F2" s="6" t="s">
        <v>10</v>
      </c>
    </row>
    <row r="3" spans="2:11" s="5" customFormat="1" ht="17.25" customHeight="1" thickBot="1" x14ac:dyDescent="0.4">
      <c r="E3" s="7"/>
    </row>
    <row r="4" spans="2:11" s="5" customFormat="1" ht="12.75" customHeight="1" x14ac:dyDescent="0.25">
      <c r="B4" s="25" t="s">
        <v>9</v>
      </c>
      <c r="C4" s="26"/>
      <c r="D4" s="26"/>
      <c r="E4" s="26"/>
      <c r="F4" s="26"/>
      <c r="G4" s="26"/>
      <c r="H4" s="26"/>
      <c r="I4" s="26"/>
      <c r="J4" s="26"/>
      <c r="K4" s="27"/>
    </row>
    <row r="5" spans="2:11" s="5" customFormat="1" ht="12.75" customHeight="1" x14ac:dyDescent="0.25">
      <c r="B5" s="28"/>
      <c r="C5" s="29"/>
      <c r="D5" s="29"/>
      <c r="E5" s="29"/>
      <c r="F5" s="29"/>
      <c r="G5" s="29"/>
      <c r="H5" s="29"/>
      <c r="I5" s="29"/>
      <c r="J5" s="29"/>
      <c r="K5" s="30"/>
    </row>
    <row r="6" spans="2:11" s="5" customFormat="1" ht="12.75" customHeight="1" x14ac:dyDescent="0.25">
      <c r="B6" s="28"/>
      <c r="C6" s="29"/>
      <c r="D6" s="29"/>
      <c r="E6" s="29"/>
      <c r="F6" s="29"/>
      <c r="G6" s="29"/>
      <c r="H6" s="29"/>
      <c r="I6" s="29"/>
      <c r="J6" s="29"/>
      <c r="K6" s="30"/>
    </row>
    <row r="7" spans="2:11" s="5" customFormat="1" ht="24" customHeight="1" x14ac:dyDescent="0.25">
      <c r="B7" s="28"/>
      <c r="C7" s="29"/>
      <c r="D7" s="29"/>
      <c r="E7" s="29"/>
      <c r="F7" s="29"/>
      <c r="G7" s="29"/>
      <c r="H7" s="29"/>
      <c r="I7" s="29"/>
      <c r="J7" s="29"/>
      <c r="K7" s="30"/>
    </row>
    <row r="8" spans="2:11" s="5" customFormat="1" ht="12.75" customHeight="1" thickBot="1" x14ac:dyDescent="0.3">
      <c r="B8" s="31"/>
      <c r="C8" s="32"/>
      <c r="D8" s="32"/>
      <c r="E8" s="32"/>
      <c r="F8" s="32"/>
      <c r="G8" s="32"/>
      <c r="H8" s="32"/>
      <c r="I8" s="32"/>
      <c r="J8" s="32"/>
      <c r="K8" s="33"/>
    </row>
    <row r="10" spans="2:11" ht="13" thickBot="1" x14ac:dyDescent="0.3"/>
    <row r="11" spans="2:11" ht="13" x14ac:dyDescent="0.3">
      <c r="B11" s="8" t="s">
        <v>0</v>
      </c>
      <c r="C11" s="20">
        <v>1.3</v>
      </c>
      <c r="E11" s="34" t="s">
        <v>3</v>
      </c>
      <c r="F11" s="35"/>
      <c r="G11" s="23" t="e">
        <f ca="1">_xll.RiskIntUniform(20,50)</f>
        <v>#NAME?</v>
      </c>
    </row>
    <row r="12" spans="2:11" ht="13.5" thickBot="1" x14ac:dyDescent="0.35">
      <c r="B12" s="22" t="s">
        <v>1</v>
      </c>
      <c r="C12" s="21">
        <v>88</v>
      </c>
      <c r="E12" s="36" t="s">
        <v>4</v>
      </c>
      <c r="F12" s="37"/>
      <c r="G12" s="24">
        <v>0.3</v>
      </c>
    </row>
    <row r="13" spans="2:11" ht="13" thickBot="1" x14ac:dyDescent="0.3">
      <c r="B13" s="1"/>
      <c r="C13" s="1"/>
    </row>
    <row r="14" spans="2:11" ht="13" x14ac:dyDescent="0.3">
      <c r="B14" s="8" t="s">
        <v>7</v>
      </c>
      <c r="C14" s="9" t="s">
        <v>2</v>
      </c>
      <c r="D14" s="10" t="s">
        <v>8</v>
      </c>
      <c r="E14" s="11" t="s">
        <v>5</v>
      </c>
      <c r="F14" s="12" t="s">
        <v>6</v>
      </c>
    </row>
    <row r="15" spans="2:11" x14ac:dyDescent="0.25">
      <c r="B15" s="13">
        <v>1</v>
      </c>
      <c r="C15" s="2">
        <f t="shared" ref="C15:C46" si="0">B15*m+cc</f>
        <v>89.3</v>
      </c>
      <c r="D15" s="3" t="e">
        <f t="shared" ref="D15:D46" ca="1" si="1">IF(Month&lt;BreakthroughTime,0,ProbSaved)</f>
        <v>#NAME?</v>
      </c>
      <c r="E15" s="4" t="e">
        <f ca="1">_xll.RiskPoisson(C15)</f>
        <v>#NAME?</v>
      </c>
      <c r="F15" s="14" t="e">
        <f ca="1">_xll.RiskBinomial(E15,1-D15)</f>
        <v>#NAME?</v>
      </c>
    </row>
    <row r="16" spans="2:11" x14ac:dyDescent="0.25">
      <c r="B16" s="13">
        <v>2</v>
      </c>
      <c r="C16" s="2">
        <f t="shared" si="0"/>
        <v>90.6</v>
      </c>
      <c r="D16" s="3" t="e">
        <f t="shared" ca="1" si="1"/>
        <v>#NAME?</v>
      </c>
      <c r="E16" s="4" t="e">
        <f ca="1">_xll.RiskPoisson(C16)</f>
        <v>#NAME?</v>
      </c>
      <c r="F16" s="14" t="e">
        <f ca="1">_xll.RiskBinomial(E16,1-D16)</f>
        <v>#NAME?</v>
      </c>
    </row>
    <row r="17" spans="2:6" x14ac:dyDescent="0.25">
      <c r="B17" s="13">
        <v>3</v>
      </c>
      <c r="C17" s="2">
        <f t="shared" si="0"/>
        <v>91.9</v>
      </c>
      <c r="D17" s="3" t="e">
        <f t="shared" ca="1" si="1"/>
        <v>#NAME?</v>
      </c>
      <c r="E17" s="4" t="e">
        <f ca="1">_xll.RiskPoisson(C17)</f>
        <v>#NAME?</v>
      </c>
      <c r="F17" s="14" t="e">
        <f ca="1">_xll.RiskBinomial(E17,1-D17)</f>
        <v>#NAME?</v>
      </c>
    </row>
    <row r="18" spans="2:6" x14ac:dyDescent="0.25">
      <c r="B18" s="13">
        <v>4</v>
      </c>
      <c r="C18" s="2">
        <f t="shared" si="0"/>
        <v>93.2</v>
      </c>
      <c r="D18" s="3" t="e">
        <f t="shared" ca="1" si="1"/>
        <v>#NAME?</v>
      </c>
      <c r="E18" s="4" t="e">
        <f ca="1">_xll.RiskPoisson(C18)</f>
        <v>#NAME?</v>
      </c>
      <c r="F18" s="14" t="e">
        <f ca="1">_xll.RiskBinomial(E18,1-D18)</f>
        <v>#NAME?</v>
      </c>
    </row>
    <row r="19" spans="2:6" x14ac:dyDescent="0.25">
      <c r="B19" s="13">
        <v>5</v>
      </c>
      <c r="C19" s="2">
        <f t="shared" si="0"/>
        <v>94.5</v>
      </c>
      <c r="D19" s="3" t="e">
        <f t="shared" ca="1" si="1"/>
        <v>#NAME?</v>
      </c>
      <c r="E19" s="4" t="e">
        <f ca="1">_xll.RiskPoisson(C19)</f>
        <v>#NAME?</v>
      </c>
      <c r="F19" s="14" t="e">
        <f ca="1">_xll.RiskBinomial(E19,1-D19)</f>
        <v>#NAME?</v>
      </c>
    </row>
    <row r="20" spans="2:6" x14ac:dyDescent="0.25">
      <c r="B20" s="13">
        <v>6</v>
      </c>
      <c r="C20" s="2">
        <f t="shared" si="0"/>
        <v>95.8</v>
      </c>
      <c r="D20" s="3" t="e">
        <f t="shared" ca="1" si="1"/>
        <v>#NAME?</v>
      </c>
      <c r="E20" s="4" t="e">
        <f ca="1">_xll.RiskPoisson(C20)</f>
        <v>#NAME?</v>
      </c>
      <c r="F20" s="14" t="e">
        <f ca="1">_xll.RiskBinomial(E20,1-D20)</f>
        <v>#NAME?</v>
      </c>
    </row>
    <row r="21" spans="2:6" x14ac:dyDescent="0.25">
      <c r="B21" s="13">
        <v>7</v>
      </c>
      <c r="C21" s="2">
        <f t="shared" si="0"/>
        <v>97.1</v>
      </c>
      <c r="D21" s="3" t="e">
        <f t="shared" ca="1" si="1"/>
        <v>#NAME?</v>
      </c>
      <c r="E21" s="4" t="e">
        <f ca="1">_xll.RiskPoisson(C21)</f>
        <v>#NAME?</v>
      </c>
      <c r="F21" s="14" t="e">
        <f ca="1">_xll.RiskBinomial(E21,1-D21)</f>
        <v>#NAME?</v>
      </c>
    </row>
    <row r="22" spans="2:6" x14ac:dyDescent="0.25">
      <c r="B22" s="13">
        <v>8</v>
      </c>
      <c r="C22" s="2">
        <f t="shared" si="0"/>
        <v>98.4</v>
      </c>
      <c r="D22" s="3" t="e">
        <f t="shared" ca="1" si="1"/>
        <v>#NAME?</v>
      </c>
      <c r="E22" s="4" t="e">
        <f ca="1">_xll.RiskPoisson(C22)</f>
        <v>#NAME?</v>
      </c>
      <c r="F22" s="14" t="e">
        <f ca="1">_xll.RiskBinomial(E22,1-D22)</f>
        <v>#NAME?</v>
      </c>
    </row>
    <row r="23" spans="2:6" x14ac:dyDescent="0.25">
      <c r="B23" s="13">
        <v>9</v>
      </c>
      <c r="C23" s="2">
        <f t="shared" si="0"/>
        <v>99.7</v>
      </c>
      <c r="D23" s="3" t="e">
        <f t="shared" ca="1" si="1"/>
        <v>#NAME?</v>
      </c>
      <c r="E23" s="4" t="e">
        <f ca="1">_xll.RiskPoisson(C23)</f>
        <v>#NAME?</v>
      </c>
      <c r="F23" s="14" t="e">
        <f ca="1">_xll.RiskBinomial(E23,1-D23)</f>
        <v>#NAME?</v>
      </c>
    </row>
    <row r="24" spans="2:6" x14ac:dyDescent="0.25">
      <c r="B24" s="13">
        <v>10</v>
      </c>
      <c r="C24" s="2">
        <f t="shared" si="0"/>
        <v>101</v>
      </c>
      <c r="D24" s="3" t="e">
        <f t="shared" ca="1" si="1"/>
        <v>#NAME?</v>
      </c>
      <c r="E24" s="4" t="e">
        <f ca="1">_xll.RiskPoisson(C24)</f>
        <v>#NAME?</v>
      </c>
      <c r="F24" s="14" t="e">
        <f ca="1">_xll.RiskBinomial(E24,1-D24)</f>
        <v>#NAME?</v>
      </c>
    </row>
    <row r="25" spans="2:6" x14ac:dyDescent="0.25">
      <c r="B25" s="13">
        <v>11</v>
      </c>
      <c r="C25" s="2">
        <f t="shared" si="0"/>
        <v>102.3</v>
      </c>
      <c r="D25" s="3" t="e">
        <f t="shared" ca="1" si="1"/>
        <v>#NAME?</v>
      </c>
      <c r="E25" s="4" t="e">
        <f ca="1">_xll.RiskPoisson(C25)</f>
        <v>#NAME?</v>
      </c>
      <c r="F25" s="14" t="e">
        <f ca="1">_xll.RiskBinomial(E25,1-D25)</f>
        <v>#NAME?</v>
      </c>
    </row>
    <row r="26" spans="2:6" x14ac:dyDescent="0.25">
      <c r="B26" s="13">
        <v>12</v>
      </c>
      <c r="C26" s="2">
        <f t="shared" si="0"/>
        <v>103.6</v>
      </c>
      <c r="D26" s="3" t="e">
        <f t="shared" ca="1" si="1"/>
        <v>#NAME?</v>
      </c>
      <c r="E26" s="4" t="e">
        <f ca="1">_xll.RiskPoisson(C26)</f>
        <v>#NAME?</v>
      </c>
      <c r="F26" s="14" t="e">
        <f ca="1">_xll.RiskBinomial(E26,1-D26)</f>
        <v>#NAME?</v>
      </c>
    </row>
    <row r="27" spans="2:6" x14ac:dyDescent="0.25">
      <c r="B27" s="13">
        <v>13</v>
      </c>
      <c r="C27" s="2">
        <f t="shared" si="0"/>
        <v>104.9</v>
      </c>
      <c r="D27" s="3" t="e">
        <f t="shared" ca="1" si="1"/>
        <v>#NAME?</v>
      </c>
      <c r="E27" s="4" t="e">
        <f ca="1">_xll.RiskPoisson(C27)</f>
        <v>#NAME?</v>
      </c>
      <c r="F27" s="14" t="e">
        <f ca="1">_xll.RiskBinomial(E27,1-D27)</f>
        <v>#NAME?</v>
      </c>
    </row>
    <row r="28" spans="2:6" x14ac:dyDescent="0.25">
      <c r="B28" s="13">
        <v>14</v>
      </c>
      <c r="C28" s="2">
        <f t="shared" si="0"/>
        <v>106.2</v>
      </c>
      <c r="D28" s="3" t="e">
        <f t="shared" ca="1" si="1"/>
        <v>#NAME?</v>
      </c>
      <c r="E28" s="4" t="e">
        <f ca="1">_xll.RiskPoisson(C28)</f>
        <v>#NAME?</v>
      </c>
      <c r="F28" s="14" t="e">
        <f ca="1">_xll.RiskBinomial(E28,1-D28)</f>
        <v>#NAME?</v>
      </c>
    </row>
    <row r="29" spans="2:6" x14ac:dyDescent="0.25">
      <c r="B29" s="13">
        <v>15</v>
      </c>
      <c r="C29" s="2">
        <f t="shared" si="0"/>
        <v>107.5</v>
      </c>
      <c r="D29" s="3" t="e">
        <f t="shared" ca="1" si="1"/>
        <v>#NAME?</v>
      </c>
      <c r="E29" s="4" t="e">
        <f ca="1">_xll.RiskPoisson(C29)</f>
        <v>#NAME?</v>
      </c>
      <c r="F29" s="14" t="e">
        <f ca="1">_xll.RiskBinomial(E29,1-D29)</f>
        <v>#NAME?</v>
      </c>
    </row>
    <row r="30" spans="2:6" x14ac:dyDescent="0.25">
      <c r="B30" s="13">
        <v>16</v>
      </c>
      <c r="C30" s="2">
        <f t="shared" si="0"/>
        <v>108.8</v>
      </c>
      <c r="D30" s="3" t="e">
        <f t="shared" ca="1" si="1"/>
        <v>#NAME?</v>
      </c>
      <c r="E30" s="4" t="e">
        <f ca="1">_xll.RiskPoisson(C30)</f>
        <v>#NAME?</v>
      </c>
      <c r="F30" s="14" t="e">
        <f ca="1">_xll.RiskBinomial(E30,1-D30)</f>
        <v>#NAME?</v>
      </c>
    </row>
    <row r="31" spans="2:6" x14ac:dyDescent="0.25">
      <c r="B31" s="13">
        <v>17</v>
      </c>
      <c r="C31" s="2">
        <f t="shared" si="0"/>
        <v>110.1</v>
      </c>
      <c r="D31" s="3" t="e">
        <f t="shared" ca="1" si="1"/>
        <v>#NAME?</v>
      </c>
      <c r="E31" s="4" t="e">
        <f ca="1">_xll.RiskPoisson(C31)</f>
        <v>#NAME?</v>
      </c>
      <c r="F31" s="14" t="e">
        <f ca="1">_xll.RiskBinomial(E31,1-D31)</f>
        <v>#NAME?</v>
      </c>
    </row>
    <row r="32" spans="2:6" x14ac:dyDescent="0.25">
      <c r="B32" s="13">
        <v>18</v>
      </c>
      <c r="C32" s="2">
        <f t="shared" si="0"/>
        <v>111.4</v>
      </c>
      <c r="D32" s="3" t="e">
        <f t="shared" ca="1" si="1"/>
        <v>#NAME?</v>
      </c>
      <c r="E32" s="4" t="e">
        <f ca="1">_xll.RiskPoisson(C32)</f>
        <v>#NAME?</v>
      </c>
      <c r="F32" s="14" t="e">
        <f ca="1">_xll.RiskBinomial(E32,1-D32)</f>
        <v>#NAME?</v>
      </c>
    </row>
    <row r="33" spans="2:6" x14ac:dyDescent="0.25">
      <c r="B33" s="13">
        <v>19</v>
      </c>
      <c r="C33" s="2">
        <f t="shared" si="0"/>
        <v>112.7</v>
      </c>
      <c r="D33" s="3" t="e">
        <f t="shared" ca="1" si="1"/>
        <v>#NAME?</v>
      </c>
      <c r="E33" s="4" t="e">
        <f ca="1">_xll.RiskPoisson(C33)</f>
        <v>#NAME?</v>
      </c>
      <c r="F33" s="14" t="e">
        <f ca="1">_xll.RiskBinomial(E33,1-D33)</f>
        <v>#NAME?</v>
      </c>
    </row>
    <row r="34" spans="2:6" x14ac:dyDescent="0.25">
      <c r="B34" s="13">
        <v>20</v>
      </c>
      <c r="C34" s="2">
        <f t="shared" si="0"/>
        <v>114</v>
      </c>
      <c r="D34" s="3" t="e">
        <f t="shared" ca="1" si="1"/>
        <v>#NAME?</v>
      </c>
      <c r="E34" s="4" t="e">
        <f ca="1">_xll.RiskPoisson(C34)</f>
        <v>#NAME?</v>
      </c>
      <c r="F34" s="14" t="e">
        <f ca="1">_xll.RiskBinomial(E34,1-D34)</f>
        <v>#NAME?</v>
      </c>
    </row>
    <row r="35" spans="2:6" x14ac:dyDescent="0.25">
      <c r="B35" s="13">
        <v>21</v>
      </c>
      <c r="C35" s="2">
        <f t="shared" si="0"/>
        <v>115.3</v>
      </c>
      <c r="D35" s="3" t="e">
        <f t="shared" ca="1" si="1"/>
        <v>#NAME?</v>
      </c>
      <c r="E35" s="4" t="e">
        <f ca="1">_xll.RiskPoisson(C35)</f>
        <v>#NAME?</v>
      </c>
      <c r="F35" s="14" t="e">
        <f ca="1">_xll.RiskBinomial(E35,1-D35)</f>
        <v>#NAME?</v>
      </c>
    </row>
    <row r="36" spans="2:6" x14ac:dyDescent="0.25">
      <c r="B36" s="13">
        <v>22</v>
      </c>
      <c r="C36" s="2">
        <f t="shared" si="0"/>
        <v>116.6</v>
      </c>
      <c r="D36" s="3" t="e">
        <f t="shared" ca="1" si="1"/>
        <v>#NAME?</v>
      </c>
      <c r="E36" s="4" t="e">
        <f ca="1">_xll.RiskPoisson(C36)</f>
        <v>#NAME?</v>
      </c>
      <c r="F36" s="14" t="e">
        <f ca="1">_xll.RiskBinomial(E36,1-D36)</f>
        <v>#NAME?</v>
      </c>
    </row>
    <row r="37" spans="2:6" x14ac:dyDescent="0.25">
      <c r="B37" s="13">
        <v>23</v>
      </c>
      <c r="C37" s="2">
        <f t="shared" si="0"/>
        <v>117.9</v>
      </c>
      <c r="D37" s="3" t="e">
        <f t="shared" ca="1" si="1"/>
        <v>#NAME?</v>
      </c>
      <c r="E37" s="4" t="e">
        <f ca="1">_xll.RiskPoisson(C37)</f>
        <v>#NAME?</v>
      </c>
      <c r="F37" s="14" t="e">
        <f ca="1">_xll.RiskBinomial(E37,1-D37)</f>
        <v>#NAME?</v>
      </c>
    </row>
    <row r="38" spans="2:6" x14ac:dyDescent="0.25">
      <c r="B38" s="13">
        <v>24</v>
      </c>
      <c r="C38" s="2">
        <f t="shared" si="0"/>
        <v>119.2</v>
      </c>
      <c r="D38" s="3" t="e">
        <f t="shared" ca="1" si="1"/>
        <v>#NAME?</v>
      </c>
      <c r="E38" s="4" t="e">
        <f ca="1">_xll.RiskPoisson(C38)</f>
        <v>#NAME?</v>
      </c>
      <c r="F38" s="14" t="e">
        <f ca="1">_xll.RiskBinomial(E38,1-D38)</f>
        <v>#NAME?</v>
      </c>
    </row>
    <row r="39" spans="2:6" x14ac:dyDescent="0.25">
      <c r="B39" s="13">
        <v>25</v>
      </c>
      <c r="C39" s="2">
        <f t="shared" si="0"/>
        <v>120.5</v>
      </c>
      <c r="D39" s="3" t="e">
        <f t="shared" ca="1" si="1"/>
        <v>#NAME?</v>
      </c>
      <c r="E39" s="4" t="e">
        <f ca="1">_xll.RiskPoisson(C39)</f>
        <v>#NAME?</v>
      </c>
      <c r="F39" s="14" t="e">
        <f ca="1">_xll.RiskBinomial(E39,1-D39)</f>
        <v>#NAME?</v>
      </c>
    </row>
    <row r="40" spans="2:6" x14ac:dyDescent="0.25">
      <c r="B40" s="13">
        <v>26</v>
      </c>
      <c r="C40" s="2">
        <f t="shared" si="0"/>
        <v>121.80000000000001</v>
      </c>
      <c r="D40" s="3" t="e">
        <f t="shared" ca="1" si="1"/>
        <v>#NAME?</v>
      </c>
      <c r="E40" s="4" t="e">
        <f ca="1">_xll.RiskPoisson(C40)</f>
        <v>#NAME?</v>
      </c>
      <c r="F40" s="14" t="e">
        <f ca="1">_xll.RiskBinomial(E40,1-D40)</f>
        <v>#NAME?</v>
      </c>
    </row>
    <row r="41" spans="2:6" x14ac:dyDescent="0.25">
      <c r="B41" s="13">
        <v>27</v>
      </c>
      <c r="C41" s="2">
        <f t="shared" si="0"/>
        <v>123.1</v>
      </c>
      <c r="D41" s="3" t="e">
        <f t="shared" ca="1" si="1"/>
        <v>#NAME?</v>
      </c>
      <c r="E41" s="4" t="e">
        <f ca="1">_xll.RiskPoisson(C41)</f>
        <v>#NAME?</v>
      </c>
      <c r="F41" s="14" t="e">
        <f ca="1">_xll.RiskBinomial(E41,1-D41)</f>
        <v>#NAME?</v>
      </c>
    </row>
    <row r="42" spans="2:6" x14ac:dyDescent="0.25">
      <c r="B42" s="13">
        <v>28</v>
      </c>
      <c r="C42" s="2">
        <f t="shared" si="0"/>
        <v>124.4</v>
      </c>
      <c r="D42" s="3" t="e">
        <f t="shared" ca="1" si="1"/>
        <v>#NAME?</v>
      </c>
      <c r="E42" s="4" t="e">
        <f ca="1">_xll.RiskPoisson(C42)</f>
        <v>#NAME?</v>
      </c>
      <c r="F42" s="14" t="e">
        <f ca="1">_xll.RiskBinomial(E42,1-D42)</f>
        <v>#NAME?</v>
      </c>
    </row>
    <row r="43" spans="2:6" x14ac:dyDescent="0.25">
      <c r="B43" s="13">
        <v>29</v>
      </c>
      <c r="C43" s="2">
        <f t="shared" si="0"/>
        <v>125.7</v>
      </c>
      <c r="D43" s="3" t="e">
        <f t="shared" ca="1" si="1"/>
        <v>#NAME?</v>
      </c>
      <c r="E43" s="4" t="e">
        <f ca="1">_xll.RiskPoisson(C43)</f>
        <v>#NAME?</v>
      </c>
      <c r="F43" s="14" t="e">
        <f ca="1">_xll.RiskBinomial(E43,1-D43)</f>
        <v>#NAME?</v>
      </c>
    </row>
    <row r="44" spans="2:6" x14ac:dyDescent="0.25">
      <c r="B44" s="13">
        <v>30</v>
      </c>
      <c r="C44" s="2">
        <f t="shared" si="0"/>
        <v>127</v>
      </c>
      <c r="D44" s="3" t="e">
        <f t="shared" ca="1" si="1"/>
        <v>#NAME?</v>
      </c>
      <c r="E44" s="4" t="e">
        <f ca="1">_xll.RiskPoisson(C44)</f>
        <v>#NAME?</v>
      </c>
      <c r="F44" s="14" t="e">
        <f ca="1">_xll.RiskBinomial(E44,1-D44)</f>
        <v>#NAME?</v>
      </c>
    </row>
    <row r="45" spans="2:6" x14ac:dyDescent="0.25">
      <c r="B45" s="13">
        <v>31</v>
      </c>
      <c r="C45" s="2">
        <f t="shared" si="0"/>
        <v>128.30000000000001</v>
      </c>
      <c r="D45" s="3" t="e">
        <f t="shared" ca="1" si="1"/>
        <v>#NAME?</v>
      </c>
      <c r="E45" s="4" t="e">
        <f ca="1">_xll.RiskPoisson(C45)</f>
        <v>#NAME?</v>
      </c>
      <c r="F45" s="14" t="e">
        <f ca="1">_xll.RiskBinomial(E45,1-D45)</f>
        <v>#NAME?</v>
      </c>
    </row>
    <row r="46" spans="2:6" x14ac:dyDescent="0.25">
      <c r="B46" s="13">
        <v>32</v>
      </c>
      <c r="C46" s="2">
        <f t="shared" si="0"/>
        <v>129.6</v>
      </c>
      <c r="D46" s="3" t="e">
        <f t="shared" ca="1" si="1"/>
        <v>#NAME?</v>
      </c>
      <c r="E46" s="4" t="e">
        <f ca="1">_xll.RiskPoisson(C46)</f>
        <v>#NAME?</v>
      </c>
      <c r="F46" s="14" t="e">
        <f ca="1">_xll.RiskBinomial(E46,1-D46)</f>
        <v>#NAME?</v>
      </c>
    </row>
    <row r="47" spans="2:6" x14ac:dyDescent="0.25">
      <c r="B47" s="13">
        <v>33</v>
      </c>
      <c r="C47" s="2">
        <f t="shared" ref="C47:C78" si="2">B47*m+cc</f>
        <v>130.9</v>
      </c>
      <c r="D47" s="3" t="e">
        <f t="shared" ref="D47:D78" ca="1" si="3">IF(Month&lt;BreakthroughTime,0,ProbSaved)</f>
        <v>#NAME?</v>
      </c>
      <c r="E47" s="4" t="e">
        <f ca="1">_xll.RiskPoisson(C47)</f>
        <v>#NAME?</v>
      </c>
      <c r="F47" s="14" t="e">
        <f ca="1">_xll.RiskBinomial(E47,1-D47)</f>
        <v>#NAME?</v>
      </c>
    </row>
    <row r="48" spans="2:6" x14ac:dyDescent="0.25">
      <c r="B48" s="13">
        <v>34</v>
      </c>
      <c r="C48" s="2">
        <f t="shared" si="2"/>
        <v>132.19999999999999</v>
      </c>
      <c r="D48" s="3" t="e">
        <f t="shared" ca="1" si="3"/>
        <v>#NAME?</v>
      </c>
      <c r="E48" s="4" t="e">
        <f ca="1">_xll.RiskPoisson(C48)</f>
        <v>#NAME?</v>
      </c>
      <c r="F48" s="14" t="e">
        <f ca="1">_xll.RiskBinomial(E48,1-D48)</f>
        <v>#NAME?</v>
      </c>
    </row>
    <row r="49" spans="2:6" x14ac:dyDescent="0.25">
      <c r="B49" s="13">
        <v>35</v>
      </c>
      <c r="C49" s="2">
        <f t="shared" si="2"/>
        <v>133.5</v>
      </c>
      <c r="D49" s="3" t="e">
        <f t="shared" ca="1" si="3"/>
        <v>#NAME?</v>
      </c>
      <c r="E49" s="4" t="e">
        <f ca="1">_xll.RiskPoisson(C49)</f>
        <v>#NAME?</v>
      </c>
      <c r="F49" s="14" t="e">
        <f ca="1">_xll.RiskBinomial(E49,1-D49)</f>
        <v>#NAME?</v>
      </c>
    </row>
    <row r="50" spans="2:6" x14ac:dyDescent="0.25">
      <c r="B50" s="13">
        <v>36</v>
      </c>
      <c r="C50" s="2">
        <f t="shared" si="2"/>
        <v>134.80000000000001</v>
      </c>
      <c r="D50" s="3" t="e">
        <f t="shared" ca="1" si="3"/>
        <v>#NAME?</v>
      </c>
      <c r="E50" s="4" t="e">
        <f ca="1">_xll.RiskPoisson(C50)</f>
        <v>#NAME?</v>
      </c>
      <c r="F50" s="14" t="e">
        <f ca="1">_xll.RiskBinomial(E50,1-D50)</f>
        <v>#NAME?</v>
      </c>
    </row>
    <row r="51" spans="2:6" x14ac:dyDescent="0.25">
      <c r="B51" s="13">
        <v>37</v>
      </c>
      <c r="C51" s="2">
        <f t="shared" si="2"/>
        <v>136.1</v>
      </c>
      <c r="D51" s="3" t="e">
        <f t="shared" ca="1" si="3"/>
        <v>#NAME?</v>
      </c>
      <c r="E51" s="4" t="e">
        <f ca="1">_xll.RiskPoisson(C51)</f>
        <v>#NAME?</v>
      </c>
      <c r="F51" s="14" t="e">
        <f ca="1">_xll.RiskBinomial(E51,1-D51)</f>
        <v>#NAME?</v>
      </c>
    </row>
    <row r="52" spans="2:6" x14ac:dyDescent="0.25">
      <c r="B52" s="13">
        <v>38</v>
      </c>
      <c r="C52" s="2">
        <f t="shared" si="2"/>
        <v>137.4</v>
      </c>
      <c r="D52" s="3" t="e">
        <f t="shared" ca="1" si="3"/>
        <v>#NAME?</v>
      </c>
      <c r="E52" s="4" t="e">
        <f ca="1">_xll.RiskPoisson(C52)</f>
        <v>#NAME?</v>
      </c>
      <c r="F52" s="14" t="e">
        <f ca="1">_xll.RiskBinomial(E52,1-D52)</f>
        <v>#NAME?</v>
      </c>
    </row>
    <row r="53" spans="2:6" x14ac:dyDescent="0.25">
      <c r="B53" s="13">
        <v>39</v>
      </c>
      <c r="C53" s="2">
        <f t="shared" si="2"/>
        <v>138.69999999999999</v>
      </c>
      <c r="D53" s="3" t="e">
        <f t="shared" ca="1" si="3"/>
        <v>#NAME?</v>
      </c>
      <c r="E53" s="4" t="e">
        <f ca="1">_xll.RiskPoisson(C53)</f>
        <v>#NAME?</v>
      </c>
      <c r="F53" s="14" t="e">
        <f ca="1">_xll.RiskBinomial(E53,1-D53)</f>
        <v>#NAME?</v>
      </c>
    </row>
    <row r="54" spans="2:6" x14ac:dyDescent="0.25">
      <c r="B54" s="13">
        <v>40</v>
      </c>
      <c r="C54" s="2">
        <f t="shared" si="2"/>
        <v>140</v>
      </c>
      <c r="D54" s="3" t="e">
        <f t="shared" ca="1" si="3"/>
        <v>#NAME?</v>
      </c>
      <c r="E54" s="4" t="e">
        <f ca="1">_xll.RiskPoisson(C54)</f>
        <v>#NAME?</v>
      </c>
      <c r="F54" s="14" t="e">
        <f ca="1">_xll.RiskBinomial(E54,1-D54)</f>
        <v>#NAME?</v>
      </c>
    </row>
    <row r="55" spans="2:6" x14ac:dyDescent="0.25">
      <c r="B55" s="13">
        <v>41</v>
      </c>
      <c r="C55" s="2">
        <f t="shared" si="2"/>
        <v>141.30000000000001</v>
      </c>
      <c r="D55" s="3" t="e">
        <f t="shared" ca="1" si="3"/>
        <v>#NAME?</v>
      </c>
      <c r="E55" s="4" t="e">
        <f ca="1">_xll.RiskPoisson(C55)</f>
        <v>#NAME?</v>
      </c>
      <c r="F55" s="14" t="e">
        <f ca="1">_xll.RiskBinomial(E55,1-D55)</f>
        <v>#NAME?</v>
      </c>
    </row>
    <row r="56" spans="2:6" x14ac:dyDescent="0.25">
      <c r="B56" s="13">
        <v>42</v>
      </c>
      <c r="C56" s="2">
        <f t="shared" si="2"/>
        <v>142.6</v>
      </c>
      <c r="D56" s="3" t="e">
        <f t="shared" ca="1" si="3"/>
        <v>#NAME?</v>
      </c>
      <c r="E56" s="4" t="e">
        <f ca="1">_xll.RiskPoisson(C56)</f>
        <v>#NAME?</v>
      </c>
      <c r="F56" s="14" t="e">
        <f ca="1">_xll.RiskBinomial(E56,1-D56)</f>
        <v>#NAME?</v>
      </c>
    </row>
    <row r="57" spans="2:6" x14ac:dyDescent="0.25">
      <c r="B57" s="13">
        <v>43</v>
      </c>
      <c r="C57" s="2">
        <f t="shared" si="2"/>
        <v>143.9</v>
      </c>
      <c r="D57" s="3" t="e">
        <f t="shared" ca="1" si="3"/>
        <v>#NAME?</v>
      </c>
      <c r="E57" s="4" t="e">
        <f ca="1">_xll.RiskPoisson(C57)</f>
        <v>#NAME?</v>
      </c>
      <c r="F57" s="14" t="e">
        <f ca="1">_xll.RiskBinomial(E57,1-D57)</f>
        <v>#NAME?</v>
      </c>
    </row>
    <row r="58" spans="2:6" x14ac:dyDescent="0.25">
      <c r="B58" s="13">
        <v>44</v>
      </c>
      <c r="C58" s="2">
        <f t="shared" si="2"/>
        <v>145.19999999999999</v>
      </c>
      <c r="D58" s="3" t="e">
        <f t="shared" ca="1" si="3"/>
        <v>#NAME?</v>
      </c>
      <c r="E58" s="4" t="e">
        <f ca="1">_xll.RiskPoisson(C58)</f>
        <v>#NAME?</v>
      </c>
      <c r="F58" s="14" t="e">
        <f ca="1">_xll.RiskBinomial(E58,1-D58)</f>
        <v>#NAME?</v>
      </c>
    </row>
    <row r="59" spans="2:6" x14ac:dyDescent="0.25">
      <c r="B59" s="13">
        <v>45</v>
      </c>
      <c r="C59" s="2">
        <f t="shared" si="2"/>
        <v>146.5</v>
      </c>
      <c r="D59" s="3" t="e">
        <f t="shared" ca="1" si="3"/>
        <v>#NAME?</v>
      </c>
      <c r="E59" s="4" t="e">
        <f ca="1">_xll.RiskPoisson(C59)</f>
        <v>#NAME?</v>
      </c>
      <c r="F59" s="14" t="e">
        <f ca="1">_xll.RiskBinomial(E59,1-D59)</f>
        <v>#NAME?</v>
      </c>
    </row>
    <row r="60" spans="2:6" x14ac:dyDescent="0.25">
      <c r="B60" s="13">
        <v>46</v>
      </c>
      <c r="C60" s="2">
        <f t="shared" si="2"/>
        <v>147.80000000000001</v>
      </c>
      <c r="D60" s="3" t="e">
        <f t="shared" ca="1" si="3"/>
        <v>#NAME?</v>
      </c>
      <c r="E60" s="4" t="e">
        <f ca="1">_xll.RiskPoisson(C60)</f>
        <v>#NAME?</v>
      </c>
      <c r="F60" s="14" t="e">
        <f ca="1">_xll.RiskBinomial(E60,1-D60)</f>
        <v>#NAME?</v>
      </c>
    </row>
    <row r="61" spans="2:6" x14ac:dyDescent="0.25">
      <c r="B61" s="13">
        <v>47</v>
      </c>
      <c r="C61" s="2">
        <f t="shared" si="2"/>
        <v>149.1</v>
      </c>
      <c r="D61" s="3" t="e">
        <f t="shared" ca="1" si="3"/>
        <v>#NAME?</v>
      </c>
      <c r="E61" s="4" t="e">
        <f ca="1">_xll.RiskPoisson(C61)</f>
        <v>#NAME?</v>
      </c>
      <c r="F61" s="14" t="e">
        <f ca="1">_xll.RiskBinomial(E61,1-D61)</f>
        <v>#NAME?</v>
      </c>
    </row>
    <row r="62" spans="2:6" x14ac:dyDescent="0.25">
      <c r="B62" s="13">
        <v>48</v>
      </c>
      <c r="C62" s="2">
        <f t="shared" si="2"/>
        <v>150.4</v>
      </c>
      <c r="D62" s="3" t="e">
        <f t="shared" ca="1" si="3"/>
        <v>#NAME?</v>
      </c>
      <c r="E62" s="4" t="e">
        <f ca="1">_xll.RiskPoisson(C62)</f>
        <v>#NAME?</v>
      </c>
      <c r="F62" s="14" t="e">
        <f ca="1">_xll.RiskBinomial(E62,1-D62)</f>
        <v>#NAME?</v>
      </c>
    </row>
    <row r="63" spans="2:6" x14ac:dyDescent="0.25">
      <c r="B63" s="13">
        <v>49</v>
      </c>
      <c r="C63" s="2">
        <f t="shared" si="2"/>
        <v>151.69999999999999</v>
      </c>
      <c r="D63" s="3" t="e">
        <f t="shared" ca="1" si="3"/>
        <v>#NAME?</v>
      </c>
      <c r="E63" s="4" t="e">
        <f ca="1">_xll.RiskPoisson(C63)</f>
        <v>#NAME?</v>
      </c>
      <c r="F63" s="14" t="e">
        <f ca="1">_xll.RiskBinomial(E63,1-D63)</f>
        <v>#NAME?</v>
      </c>
    </row>
    <row r="64" spans="2:6" x14ac:dyDescent="0.25">
      <c r="B64" s="13">
        <v>50</v>
      </c>
      <c r="C64" s="2">
        <f t="shared" si="2"/>
        <v>153</v>
      </c>
      <c r="D64" s="3" t="e">
        <f t="shared" ca="1" si="3"/>
        <v>#NAME?</v>
      </c>
      <c r="E64" s="4" t="e">
        <f ca="1">_xll.RiskPoisson(C64)</f>
        <v>#NAME?</v>
      </c>
      <c r="F64" s="14" t="e">
        <f ca="1">_xll.RiskBinomial(E64,1-D64)</f>
        <v>#NAME?</v>
      </c>
    </row>
    <row r="65" spans="2:6" x14ac:dyDescent="0.25">
      <c r="B65" s="13">
        <v>51</v>
      </c>
      <c r="C65" s="2">
        <f t="shared" si="2"/>
        <v>154.30000000000001</v>
      </c>
      <c r="D65" s="3" t="e">
        <f t="shared" ca="1" si="3"/>
        <v>#NAME?</v>
      </c>
      <c r="E65" s="4" t="e">
        <f ca="1">_xll.RiskPoisson(C65)</f>
        <v>#NAME?</v>
      </c>
      <c r="F65" s="14" t="e">
        <f ca="1">_xll.RiskBinomial(E65,1-D65)</f>
        <v>#NAME?</v>
      </c>
    </row>
    <row r="66" spans="2:6" x14ac:dyDescent="0.25">
      <c r="B66" s="13">
        <v>52</v>
      </c>
      <c r="C66" s="2">
        <f t="shared" si="2"/>
        <v>155.60000000000002</v>
      </c>
      <c r="D66" s="3" t="e">
        <f t="shared" ca="1" si="3"/>
        <v>#NAME?</v>
      </c>
      <c r="E66" s="4" t="e">
        <f ca="1">_xll.RiskPoisson(C66)</f>
        <v>#NAME?</v>
      </c>
      <c r="F66" s="14" t="e">
        <f ca="1">_xll.RiskBinomial(E66,1-D66)</f>
        <v>#NAME?</v>
      </c>
    </row>
    <row r="67" spans="2:6" x14ac:dyDescent="0.25">
      <c r="B67" s="13">
        <v>53</v>
      </c>
      <c r="C67" s="2">
        <f t="shared" si="2"/>
        <v>156.9</v>
      </c>
      <c r="D67" s="3" t="e">
        <f t="shared" ca="1" si="3"/>
        <v>#NAME?</v>
      </c>
      <c r="E67" s="4" t="e">
        <f ca="1">_xll.RiskPoisson(C67)</f>
        <v>#NAME?</v>
      </c>
      <c r="F67" s="14" t="e">
        <f ca="1">_xll.RiskBinomial(E67,1-D67)</f>
        <v>#NAME?</v>
      </c>
    </row>
    <row r="68" spans="2:6" x14ac:dyDescent="0.25">
      <c r="B68" s="13">
        <v>54</v>
      </c>
      <c r="C68" s="2">
        <f t="shared" si="2"/>
        <v>158.19999999999999</v>
      </c>
      <c r="D68" s="3" t="e">
        <f t="shared" ca="1" si="3"/>
        <v>#NAME?</v>
      </c>
      <c r="E68" s="4" t="e">
        <f ca="1">_xll.RiskPoisson(C68)</f>
        <v>#NAME?</v>
      </c>
      <c r="F68" s="14" t="e">
        <f ca="1">_xll.RiskBinomial(E68,1-D68)</f>
        <v>#NAME?</v>
      </c>
    </row>
    <row r="69" spans="2:6" x14ac:dyDescent="0.25">
      <c r="B69" s="13">
        <v>55</v>
      </c>
      <c r="C69" s="2">
        <f t="shared" si="2"/>
        <v>159.5</v>
      </c>
      <c r="D69" s="3" t="e">
        <f t="shared" ca="1" si="3"/>
        <v>#NAME?</v>
      </c>
      <c r="E69" s="4" t="e">
        <f ca="1">_xll.RiskPoisson(C69)</f>
        <v>#NAME?</v>
      </c>
      <c r="F69" s="14" t="e">
        <f ca="1">_xll.RiskBinomial(E69,1-D69)</f>
        <v>#NAME?</v>
      </c>
    </row>
    <row r="70" spans="2:6" x14ac:dyDescent="0.25">
      <c r="B70" s="13">
        <v>56</v>
      </c>
      <c r="C70" s="2">
        <f t="shared" si="2"/>
        <v>160.80000000000001</v>
      </c>
      <c r="D70" s="3" t="e">
        <f t="shared" ca="1" si="3"/>
        <v>#NAME?</v>
      </c>
      <c r="E70" s="4" t="e">
        <f ca="1">_xll.RiskPoisson(C70)</f>
        <v>#NAME?</v>
      </c>
      <c r="F70" s="14" t="e">
        <f ca="1">_xll.RiskBinomial(E70,1-D70)</f>
        <v>#NAME?</v>
      </c>
    </row>
    <row r="71" spans="2:6" x14ac:dyDescent="0.25">
      <c r="B71" s="13">
        <v>57</v>
      </c>
      <c r="C71" s="2">
        <f t="shared" si="2"/>
        <v>162.10000000000002</v>
      </c>
      <c r="D71" s="3" t="e">
        <f t="shared" ca="1" si="3"/>
        <v>#NAME?</v>
      </c>
      <c r="E71" s="4" t="e">
        <f ca="1">_xll.RiskPoisson(C71)</f>
        <v>#NAME?</v>
      </c>
      <c r="F71" s="14" t="e">
        <f ca="1">_xll.RiskBinomial(E71,1-D71)</f>
        <v>#NAME?</v>
      </c>
    </row>
    <row r="72" spans="2:6" x14ac:dyDescent="0.25">
      <c r="B72" s="13">
        <v>58</v>
      </c>
      <c r="C72" s="2">
        <f t="shared" si="2"/>
        <v>163.4</v>
      </c>
      <c r="D72" s="3" t="e">
        <f t="shared" ca="1" si="3"/>
        <v>#NAME?</v>
      </c>
      <c r="E72" s="4" t="e">
        <f ca="1">_xll.RiskPoisson(C72)</f>
        <v>#NAME?</v>
      </c>
      <c r="F72" s="14" t="e">
        <f ca="1">_xll.RiskBinomial(E72,1-D72)</f>
        <v>#NAME?</v>
      </c>
    </row>
    <row r="73" spans="2:6" x14ac:dyDescent="0.25">
      <c r="B73" s="13">
        <v>59</v>
      </c>
      <c r="C73" s="2">
        <f t="shared" si="2"/>
        <v>164.7</v>
      </c>
      <c r="D73" s="3" t="e">
        <f t="shared" ca="1" si="3"/>
        <v>#NAME?</v>
      </c>
      <c r="E73" s="4" t="e">
        <f ca="1">_xll.RiskPoisson(C73)</f>
        <v>#NAME?</v>
      </c>
      <c r="F73" s="14" t="e">
        <f ca="1">_xll.RiskBinomial(E73,1-D73)</f>
        <v>#NAME?</v>
      </c>
    </row>
    <row r="74" spans="2:6" x14ac:dyDescent="0.25">
      <c r="B74" s="13">
        <v>60</v>
      </c>
      <c r="C74" s="2">
        <f t="shared" si="2"/>
        <v>166</v>
      </c>
      <c r="D74" s="3" t="e">
        <f t="shared" ca="1" si="3"/>
        <v>#NAME?</v>
      </c>
      <c r="E74" s="4" t="e">
        <f ca="1">_xll.RiskPoisson(C74)</f>
        <v>#NAME?</v>
      </c>
      <c r="F74" s="14" t="e">
        <f ca="1">_xll.RiskBinomial(E74,1-D74)</f>
        <v>#NAME?</v>
      </c>
    </row>
    <row r="75" spans="2:6" x14ac:dyDescent="0.25">
      <c r="B75" s="13">
        <v>61</v>
      </c>
      <c r="C75" s="2">
        <f t="shared" si="2"/>
        <v>167.3</v>
      </c>
      <c r="D75" s="3" t="e">
        <f t="shared" ca="1" si="3"/>
        <v>#NAME?</v>
      </c>
      <c r="E75" s="4" t="e">
        <f ca="1">_xll.RiskPoisson(C75)</f>
        <v>#NAME?</v>
      </c>
      <c r="F75" s="14" t="e">
        <f ca="1">_xll.RiskBinomial(E75,1-D75)</f>
        <v>#NAME?</v>
      </c>
    </row>
    <row r="76" spans="2:6" x14ac:dyDescent="0.25">
      <c r="B76" s="13">
        <v>62</v>
      </c>
      <c r="C76" s="2">
        <f t="shared" si="2"/>
        <v>168.60000000000002</v>
      </c>
      <c r="D76" s="3" t="e">
        <f t="shared" ca="1" si="3"/>
        <v>#NAME?</v>
      </c>
      <c r="E76" s="4" t="e">
        <f ca="1">_xll.RiskPoisson(C76)</f>
        <v>#NAME?</v>
      </c>
      <c r="F76" s="14" t="e">
        <f ca="1">_xll.RiskBinomial(E76,1-D76)</f>
        <v>#NAME?</v>
      </c>
    </row>
    <row r="77" spans="2:6" x14ac:dyDescent="0.25">
      <c r="B77" s="13">
        <v>63</v>
      </c>
      <c r="C77" s="2">
        <f t="shared" si="2"/>
        <v>169.9</v>
      </c>
      <c r="D77" s="3" t="e">
        <f t="shared" ca="1" si="3"/>
        <v>#NAME?</v>
      </c>
      <c r="E77" s="4" t="e">
        <f ca="1">_xll.RiskPoisson(C77)</f>
        <v>#NAME?</v>
      </c>
      <c r="F77" s="14" t="e">
        <f ca="1">_xll.RiskBinomial(E77,1-D77)</f>
        <v>#NAME?</v>
      </c>
    </row>
    <row r="78" spans="2:6" x14ac:dyDescent="0.25">
      <c r="B78" s="13">
        <v>64</v>
      </c>
      <c r="C78" s="2">
        <f t="shared" si="2"/>
        <v>171.2</v>
      </c>
      <c r="D78" s="3" t="e">
        <f t="shared" ca="1" si="3"/>
        <v>#NAME?</v>
      </c>
      <c r="E78" s="4" t="e">
        <f ca="1">_xll.RiskPoisson(C78)</f>
        <v>#NAME?</v>
      </c>
      <c r="F78" s="14" t="e">
        <f ca="1">_xll.RiskBinomial(E78,1-D78)</f>
        <v>#NAME?</v>
      </c>
    </row>
    <row r="79" spans="2:6" x14ac:dyDescent="0.25">
      <c r="B79" s="13">
        <v>65</v>
      </c>
      <c r="C79" s="2">
        <f t="shared" ref="C79:C110" si="4">B79*m+cc</f>
        <v>172.5</v>
      </c>
      <c r="D79" s="3" t="e">
        <f t="shared" ref="D79:D114" ca="1" si="5">IF(Month&lt;BreakthroughTime,0,ProbSaved)</f>
        <v>#NAME?</v>
      </c>
      <c r="E79" s="4" t="e">
        <f ca="1">_xll.RiskPoisson(C79)</f>
        <v>#NAME?</v>
      </c>
      <c r="F79" s="14" t="e">
        <f ca="1">_xll.RiskBinomial(E79,1-D79)</f>
        <v>#NAME?</v>
      </c>
    </row>
    <row r="80" spans="2:6" x14ac:dyDescent="0.25">
      <c r="B80" s="13">
        <v>66</v>
      </c>
      <c r="C80" s="2">
        <f t="shared" si="4"/>
        <v>173.8</v>
      </c>
      <c r="D80" s="3" t="e">
        <f t="shared" ca="1" si="5"/>
        <v>#NAME?</v>
      </c>
      <c r="E80" s="4" t="e">
        <f ca="1">_xll.RiskPoisson(C80)</f>
        <v>#NAME?</v>
      </c>
      <c r="F80" s="14" t="e">
        <f ca="1">_xll.RiskBinomial(E80,1-D80)</f>
        <v>#NAME?</v>
      </c>
    </row>
    <row r="81" spans="2:6" x14ac:dyDescent="0.25">
      <c r="B81" s="13">
        <v>67</v>
      </c>
      <c r="C81" s="2">
        <f t="shared" si="4"/>
        <v>175.10000000000002</v>
      </c>
      <c r="D81" s="3" t="e">
        <f t="shared" ca="1" si="5"/>
        <v>#NAME?</v>
      </c>
      <c r="E81" s="4" t="e">
        <f ca="1">_xll.RiskPoisson(C81)</f>
        <v>#NAME?</v>
      </c>
      <c r="F81" s="14" t="e">
        <f ca="1">_xll.RiskBinomial(E81,1-D81)</f>
        <v>#NAME?</v>
      </c>
    </row>
    <row r="82" spans="2:6" x14ac:dyDescent="0.25">
      <c r="B82" s="13">
        <v>68</v>
      </c>
      <c r="C82" s="2">
        <f t="shared" si="4"/>
        <v>176.4</v>
      </c>
      <c r="D82" s="3" t="e">
        <f t="shared" ca="1" si="5"/>
        <v>#NAME?</v>
      </c>
      <c r="E82" s="4" t="e">
        <f ca="1">_xll.RiskPoisson(C82)</f>
        <v>#NAME?</v>
      </c>
      <c r="F82" s="14" t="e">
        <f ca="1">_xll.RiskBinomial(E82,1-D82)</f>
        <v>#NAME?</v>
      </c>
    </row>
    <row r="83" spans="2:6" x14ac:dyDescent="0.25">
      <c r="B83" s="13">
        <v>69</v>
      </c>
      <c r="C83" s="2">
        <f t="shared" si="4"/>
        <v>177.7</v>
      </c>
      <c r="D83" s="3" t="e">
        <f t="shared" ca="1" si="5"/>
        <v>#NAME?</v>
      </c>
      <c r="E83" s="4" t="e">
        <f ca="1">_xll.RiskPoisson(C83)</f>
        <v>#NAME?</v>
      </c>
      <c r="F83" s="14" t="e">
        <f ca="1">_xll.RiskBinomial(E83,1-D83)</f>
        <v>#NAME?</v>
      </c>
    </row>
    <row r="84" spans="2:6" x14ac:dyDescent="0.25">
      <c r="B84" s="13">
        <v>70</v>
      </c>
      <c r="C84" s="2">
        <f t="shared" si="4"/>
        <v>179</v>
      </c>
      <c r="D84" s="3" t="e">
        <f t="shared" ca="1" si="5"/>
        <v>#NAME?</v>
      </c>
      <c r="E84" s="4" t="e">
        <f ca="1">_xll.RiskPoisson(C84)</f>
        <v>#NAME?</v>
      </c>
      <c r="F84" s="14" t="e">
        <f ca="1">_xll.RiskBinomial(E84,1-D84)</f>
        <v>#NAME?</v>
      </c>
    </row>
    <row r="85" spans="2:6" x14ac:dyDescent="0.25">
      <c r="B85" s="13">
        <v>71</v>
      </c>
      <c r="C85" s="2">
        <f t="shared" si="4"/>
        <v>180.3</v>
      </c>
      <c r="D85" s="3" t="e">
        <f t="shared" ca="1" si="5"/>
        <v>#NAME?</v>
      </c>
      <c r="E85" s="4" t="e">
        <f ca="1">_xll.RiskPoisson(C85)</f>
        <v>#NAME?</v>
      </c>
      <c r="F85" s="14" t="e">
        <f ca="1">_xll.RiskBinomial(E85,1-D85)</f>
        <v>#NAME?</v>
      </c>
    </row>
    <row r="86" spans="2:6" x14ac:dyDescent="0.25">
      <c r="B86" s="13">
        <v>72</v>
      </c>
      <c r="C86" s="2">
        <f t="shared" si="4"/>
        <v>181.60000000000002</v>
      </c>
      <c r="D86" s="3" t="e">
        <f t="shared" ca="1" si="5"/>
        <v>#NAME?</v>
      </c>
      <c r="E86" s="4" t="e">
        <f ca="1">_xll.RiskPoisson(C86)</f>
        <v>#NAME?</v>
      </c>
      <c r="F86" s="14" t="e">
        <f ca="1">_xll.RiskBinomial(E86,1-D86)</f>
        <v>#NAME?</v>
      </c>
    </row>
    <row r="87" spans="2:6" x14ac:dyDescent="0.25">
      <c r="B87" s="13">
        <v>73</v>
      </c>
      <c r="C87" s="2">
        <f t="shared" si="4"/>
        <v>182.9</v>
      </c>
      <c r="D87" s="3" t="e">
        <f t="shared" ca="1" si="5"/>
        <v>#NAME?</v>
      </c>
      <c r="E87" s="4" t="e">
        <f ca="1">_xll.RiskPoisson(C87)</f>
        <v>#NAME?</v>
      </c>
      <c r="F87" s="14" t="e">
        <f ca="1">_xll.RiskBinomial(E87,1-D87)</f>
        <v>#NAME?</v>
      </c>
    </row>
    <row r="88" spans="2:6" x14ac:dyDescent="0.25">
      <c r="B88" s="13">
        <v>74</v>
      </c>
      <c r="C88" s="2">
        <f t="shared" si="4"/>
        <v>184.2</v>
      </c>
      <c r="D88" s="3" t="e">
        <f t="shared" ca="1" si="5"/>
        <v>#NAME?</v>
      </c>
      <c r="E88" s="4" t="e">
        <f ca="1">_xll.RiskPoisson(C88)</f>
        <v>#NAME?</v>
      </c>
      <c r="F88" s="14" t="e">
        <f ca="1">_xll.RiskBinomial(E88,1-D88)</f>
        <v>#NAME?</v>
      </c>
    </row>
    <row r="89" spans="2:6" x14ac:dyDescent="0.25">
      <c r="B89" s="13">
        <v>75</v>
      </c>
      <c r="C89" s="2">
        <f t="shared" si="4"/>
        <v>185.5</v>
      </c>
      <c r="D89" s="3" t="e">
        <f t="shared" ca="1" si="5"/>
        <v>#NAME?</v>
      </c>
      <c r="E89" s="4" t="e">
        <f ca="1">_xll.RiskPoisson(C89)</f>
        <v>#NAME?</v>
      </c>
      <c r="F89" s="14" t="e">
        <f ca="1">_xll.RiskBinomial(E89,1-D89)</f>
        <v>#NAME?</v>
      </c>
    </row>
    <row r="90" spans="2:6" x14ac:dyDescent="0.25">
      <c r="B90" s="13">
        <v>76</v>
      </c>
      <c r="C90" s="2">
        <f t="shared" si="4"/>
        <v>186.8</v>
      </c>
      <c r="D90" s="3" t="e">
        <f t="shared" ca="1" si="5"/>
        <v>#NAME?</v>
      </c>
      <c r="E90" s="4" t="e">
        <f ca="1">_xll.RiskPoisson(C90)</f>
        <v>#NAME?</v>
      </c>
      <c r="F90" s="14" t="e">
        <f ca="1">_xll.RiskBinomial(E90,1-D90)</f>
        <v>#NAME?</v>
      </c>
    </row>
    <row r="91" spans="2:6" x14ac:dyDescent="0.25">
      <c r="B91" s="13">
        <v>77</v>
      </c>
      <c r="C91" s="2">
        <f t="shared" si="4"/>
        <v>188.10000000000002</v>
      </c>
      <c r="D91" s="3" t="e">
        <f t="shared" ca="1" si="5"/>
        <v>#NAME?</v>
      </c>
      <c r="E91" s="4" t="e">
        <f ca="1">_xll.RiskPoisson(C91)</f>
        <v>#NAME?</v>
      </c>
      <c r="F91" s="14" t="e">
        <f ca="1">_xll.RiskBinomial(E91,1-D91)</f>
        <v>#NAME?</v>
      </c>
    </row>
    <row r="92" spans="2:6" x14ac:dyDescent="0.25">
      <c r="B92" s="13">
        <v>78</v>
      </c>
      <c r="C92" s="2">
        <f t="shared" si="4"/>
        <v>189.4</v>
      </c>
      <c r="D92" s="3" t="e">
        <f t="shared" ca="1" si="5"/>
        <v>#NAME?</v>
      </c>
      <c r="E92" s="4" t="e">
        <f ca="1">_xll.RiskPoisson(C92)</f>
        <v>#NAME?</v>
      </c>
      <c r="F92" s="14" t="e">
        <f ca="1">_xll.RiskBinomial(E92,1-D92)</f>
        <v>#NAME?</v>
      </c>
    </row>
    <row r="93" spans="2:6" x14ac:dyDescent="0.25">
      <c r="B93" s="13">
        <v>79</v>
      </c>
      <c r="C93" s="2">
        <f t="shared" si="4"/>
        <v>190.7</v>
      </c>
      <c r="D93" s="3" t="e">
        <f t="shared" ca="1" si="5"/>
        <v>#NAME?</v>
      </c>
      <c r="E93" s="4" t="e">
        <f ca="1">_xll.RiskPoisson(C93)</f>
        <v>#NAME?</v>
      </c>
      <c r="F93" s="14" t="e">
        <f ca="1">_xll.RiskBinomial(E93,1-D93)</f>
        <v>#NAME?</v>
      </c>
    </row>
    <row r="94" spans="2:6" x14ac:dyDescent="0.25">
      <c r="B94" s="13">
        <v>80</v>
      </c>
      <c r="C94" s="2">
        <f t="shared" si="4"/>
        <v>192</v>
      </c>
      <c r="D94" s="3" t="e">
        <f t="shared" ca="1" si="5"/>
        <v>#NAME?</v>
      </c>
      <c r="E94" s="4" t="e">
        <f ca="1">_xll.RiskPoisson(C94)</f>
        <v>#NAME?</v>
      </c>
      <c r="F94" s="14" t="e">
        <f ca="1">_xll.RiskBinomial(E94,1-D94)</f>
        <v>#NAME?</v>
      </c>
    </row>
    <row r="95" spans="2:6" x14ac:dyDescent="0.25">
      <c r="B95" s="13">
        <v>81</v>
      </c>
      <c r="C95" s="2">
        <f t="shared" si="4"/>
        <v>193.3</v>
      </c>
      <c r="D95" s="3" t="e">
        <f t="shared" ca="1" si="5"/>
        <v>#NAME?</v>
      </c>
      <c r="E95" s="4" t="e">
        <f ca="1">_xll.RiskPoisson(C95)</f>
        <v>#NAME?</v>
      </c>
      <c r="F95" s="14" t="e">
        <f ca="1">_xll.RiskBinomial(E95,1-D95)</f>
        <v>#NAME?</v>
      </c>
    </row>
    <row r="96" spans="2:6" x14ac:dyDescent="0.25">
      <c r="B96" s="13">
        <v>82</v>
      </c>
      <c r="C96" s="2">
        <f t="shared" si="4"/>
        <v>194.60000000000002</v>
      </c>
      <c r="D96" s="3" t="e">
        <f t="shared" ca="1" si="5"/>
        <v>#NAME?</v>
      </c>
      <c r="E96" s="4" t="e">
        <f ca="1">_xll.RiskPoisson(C96)</f>
        <v>#NAME?</v>
      </c>
      <c r="F96" s="14" t="e">
        <f ca="1">_xll.RiskBinomial(E96,1-D96)</f>
        <v>#NAME?</v>
      </c>
    </row>
    <row r="97" spans="2:6" x14ac:dyDescent="0.25">
      <c r="B97" s="13">
        <v>83</v>
      </c>
      <c r="C97" s="2">
        <f t="shared" si="4"/>
        <v>195.9</v>
      </c>
      <c r="D97" s="3" t="e">
        <f t="shared" ca="1" si="5"/>
        <v>#NAME?</v>
      </c>
      <c r="E97" s="4" t="e">
        <f ca="1">_xll.RiskPoisson(C97)</f>
        <v>#NAME?</v>
      </c>
      <c r="F97" s="14" t="e">
        <f ca="1">_xll.RiskBinomial(E97,1-D97)</f>
        <v>#NAME?</v>
      </c>
    </row>
    <row r="98" spans="2:6" x14ac:dyDescent="0.25">
      <c r="B98" s="13">
        <v>84</v>
      </c>
      <c r="C98" s="2">
        <f t="shared" si="4"/>
        <v>197.2</v>
      </c>
      <c r="D98" s="3" t="e">
        <f t="shared" ca="1" si="5"/>
        <v>#NAME?</v>
      </c>
      <c r="E98" s="4" t="e">
        <f ca="1">_xll.RiskPoisson(C98)</f>
        <v>#NAME?</v>
      </c>
      <c r="F98" s="14" t="e">
        <f ca="1">_xll.RiskBinomial(E98,1-D98)</f>
        <v>#NAME?</v>
      </c>
    </row>
    <row r="99" spans="2:6" x14ac:dyDescent="0.25">
      <c r="B99" s="13">
        <v>85</v>
      </c>
      <c r="C99" s="2">
        <f t="shared" si="4"/>
        <v>198.5</v>
      </c>
      <c r="D99" s="3" t="e">
        <f t="shared" ca="1" si="5"/>
        <v>#NAME?</v>
      </c>
      <c r="E99" s="4" t="e">
        <f ca="1">_xll.RiskPoisson(C99)</f>
        <v>#NAME?</v>
      </c>
      <c r="F99" s="14" t="e">
        <f ca="1">_xll.RiskBinomial(E99,1-D99)</f>
        <v>#NAME?</v>
      </c>
    </row>
    <row r="100" spans="2:6" x14ac:dyDescent="0.25">
      <c r="B100" s="13">
        <v>86</v>
      </c>
      <c r="C100" s="2">
        <f t="shared" si="4"/>
        <v>199.8</v>
      </c>
      <c r="D100" s="3" t="e">
        <f t="shared" ca="1" si="5"/>
        <v>#NAME?</v>
      </c>
      <c r="E100" s="4" t="e">
        <f ca="1">_xll.RiskPoisson(C100)</f>
        <v>#NAME?</v>
      </c>
      <c r="F100" s="14" t="e">
        <f ca="1">_xll.RiskBinomial(E100,1-D100)</f>
        <v>#NAME?</v>
      </c>
    </row>
    <row r="101" spans="2:6" x14ac:dyDescent="0.25">
      <c r="B101" s="13">
        <v>87</v>
      </c>
      <c r="C101" s="2">
        <f t="shared" si="4"/>
        <v>201.10000000000002</v>
      </c>
      <c r="D101" s="3" t="e">
        <f t="shared" ca="1" si="5"/>
        <v>#NAME?</v>
      </c>
      <c r="E101" s="4" t="e">
        <f ca="1">_xll.RiskPoisson(C101)</f>
        <v>#NAME?</v>
      </c>
      <c r="F101" s="14" t="e">
        <f ca="1">_xll.RiskBinomial(E101,1-D101)</f>
        <v>#NAME?</v>
      </c>
    </row>
    <row r="102" spans="2:6" x14ac:dyDescent="0.25">
      <c r="B102" s="13">
        <v>88</v>
      </c>
      <c r="C102" s="2">
        <f t="shared" si="4"/>
        <v>202.4</v>
      </c>
      <c r="D102" s="3" t="e">
        <f t="shared" ca="1" si="5"/>
        <v>#NAME?</v>
      </c>
      <c r="E102" s="4" t="e">
        <f ca="1">_xll.RiskPoisson(C102)</f>
        <v>#NAME?</v>
      </c>
      <c r="F102" s="14" t="e">
        <f ca="1">_xll.RiskBinomial(E102,1-D102)</f>
        <v>#NAME?</v>
      </c>
    </row>
    <row r="103" spans="2:6" x14ac:dyDescent="0.25">
      <c r="B103" s="13">
        <v>89</v>
      </c>
      <c r="C103" s="2">
        <f t="shared" si="4"/>
        <v>203.7</v>
      </c>
      <c r="D103" s="3" t="e">
        <f t="shared" ca="1" si="5"/>
        <v>#NAME?</v>
      </c>
      <c r="E103" s="4" t="e">
        <f ca="1">_xll.RiskPoisson(C103)</f>
        <v>#NAME?</v>
      </c>
      <c r="F103" s="14" t="e">
        <f ca="1">_xll.RiskBinomial(E103,1-D103)</f>
        <v>#NAME?</v>
      </c>
    </row>
    <row r="104" spans="2:6" x14ac:dyDescent="0.25">
      <c r="B104" s="13">
        <v>90</v>
      </c>
      <c r="C104" s="2">
        <f t="shared" si="4"/>
        <v>205</v>
      </c>
      <c r="D104" s="3" t="e">
        <f t="shared" ca="1" si="5"/>
        <v>#NAME?</v>
      </c>
      <c r="E104" s="4" t="e">
        <f ca="1">_xll.RiskPoisson(C104)</f>
        <v>#NAME?</v>
      </c>
      <c r="F104" s="14" t="e">
        <f ca="1">_xll.RiskBinomial(E104,1-D104)</f>
        <v>#NAME?</v>
      </c>
    </row>
    <row r="105" spans="2:6" x14ac:dyDescent="0.25">
      <c r="B105" s="13">
        <v>91</v>
      </c>
      <c r="C105" s="2">
        <f t="shared" si="4"/>
        <v>206.3</v>
      </c>
      <c r="D105" s="3" t="e">
        <f t="shared" ca="1" si="5"/>
        <v>#NAME?</v>
      </c>
      <c r="E105" s="4" t="e">
        <f ca="1">_xll.RiskPoisson(C105)</f>
        <v>#NAME?</v>
      </c>
      <c r="F105" s="14" t="e">
        <f ca="1">_xll.RiskBinomial(E105,1-D105)</f>
        <v>#NAME?</v>
      </c>
    </row>
    <row r="106" spans="2:6" x14ac:dyDescent="0.25">
      <c r="B106" s="13">
        <v>92</v>
      </c>
      <c r="C106" s="2">
        <f t="shared" si="4"/>
        <v>207.60000000000002</v>
      </c>
      <c r="D106" s="3" t="e">
        <f t="shared" ca="1" si="5"/>
        <v>#NAME?</v>
      </c>
      <c r="E106" s="4" t="e">
        <f ca="1">_xll.RiskPoisson(C106)</f>
        <v>#NAME?</v>
      </c>
      <c r="F106" s="14" t="e">
        <f ca="1">_xll.RiskBinomial(E106,1-D106)</f>
        <v>#NAME?</v>
      </c>
    </row>
    <row r="107" spans="2:6" x14ac:dyDescent="0.25">
      <c r="B107" s="13">
        <v>93</v>
      </c>
      <c r="C107" s="2">
        <f t="shared" si="4"/>
        <v>208.9</v>
      </c>
      <c r="D107" s="3" t="e">
        <f t="shared" ca="1" si="5"/>
        <v>#NAME?</v>
      </c>
      <c r="E107" s="4" t="e">
        <f ca="1">_xll.RiskPoisson(C107)</f>
        <v>#NAME?</v>
      </c>
      <c r="F107" s="14" t="e">
        <f ca="1">_xll.RiskBinomial(E107,1-D107)</f>
        <v>#NAME?</v>
      </c>
    </row>
    <row r="108" spans="2:6" x14ac:dyDescent="0.25">
      <c r="B108" s="13">
        <v>94</v>
      </c>
      <c r="C108" s="2">
        <f t="shared" si="4"/>
        <v>210.2</v>
      </c>
      <c r="D108" s="3" t="e">
        <f t="shared" ca="1" si="5"/>
        <v>#NAME?</v>
      </c>
      <c r="E108" s="4" t="e">
        <f ca="1">_xll.RiskPoisson(C108)</f>
        <v>#NAME?</v>
      </c>
      <c r="F108" s="14" t="e">
        <f ca="1">_xll.RiskBinomial(E108,1-D108)</f>
        <v>#NAME?</v>
      </c>
    </row>
    <row r="109" spans="2:6" x14ac:dyDescent="0.25">
      <c r="B109" s="13">
        <v>95</v>
      </c>
      <c r="C109" s="2">
        <f t="shared" si="4"/>
        <v>211.5</v>
      </c>
      <c r="D109" s="3" t="e">
        <f t="shared" ca="1" si="5"/>
        <v>#NAME?</v>
      </c>
      <c r="E109" s="4" t="e">
        <f ca="1">_xll.RiskPoisson(C109)</f>
        <v>#NAME?</v>
      </c>
      <c r="F109" s="14" t="e">
        <f ca="1">_xll.RiskBinomial(E109,1-D109)</f>
        <v>#NAME?</v>
      </c>
    </row>
    <row r="110" spans="2:6" x14ac:dyDescent="0.25">
      <c r="B110" s="13">
        <v>96</v>
      </c>
      <c r="C110" s="2">
        <f t="shared" si="4"/>
        <v>212.8</v>
      </c>
      <c r="D110" s="3" t="e">
        <f t="shared" ca="1" si="5"/>
        <v>#NAME?</v>
      </c>
      <c r="E110" s="4" t="e">
        <f ca="1">_xll.RiskPoisson(C110)</f>
        <v>#NAME?</v>
      </c>
      <c r="F110" s="14" t="e">
        <f ca="1">_xll.RiskBinomial(E110,1-D110)</f>
        <v>#NAME?</v>
      </c>
    </row>
    <row r="111" spans="2:6" x14ac:dyDescent="0.25">
      <c r="B111" s="13">
        <v>97</v>
      </c>
      <c r="C111" s="2">
        <f>B111*m+cc</f>
        <v>214.10000000000002</v>
      </c>
      <c r="D111" s="3" t="e">
        <f t="shared" ca="1" si="5"/>
        <v>#NAME?</v>
      </c>
      <c r="E111" s="4" t="e">
        <f ca="1">_xll.RiskPoisson(C111)</f>
        <v>#NAME?</v>
      </c>
      <c r="F111" s="14" t="e">
        <f ca="1">_xll.RiskBinomial(E111,1-D111)</f>
        <v>#NAME?</v>
      </c>
    </row>
    <row r="112" spans="2:6" x14ac:dyDescent="0.25">
      <c r="B112" s="13">
        <v>98</v>
      </c>
      <c r="C112" s="2">
        <f>B112*m+cc</f>
        <v>215.4</v>
      </c>
      <c r="D112" s="3" t="e">
        <f t="shared" ca="1" si="5"/>
        <v>#NAME?</v>
      </c>
      <c r="E112" s="4" t="e">
        <f ca="1">_xll.RiskPoisson(C112)</f>
        <v>#NAME?</v>
      </c>
      <c r="F112" s="14" t="e">
        <f ca="1">_xll.RiskBinomial(E112,1-D112)</f>
        <v>#NAME?</v>
      </c>
    </row>
    <row r="113" spans="2:6" x14ac:dyDescent="0.25">
      <c r="B113" s="13">
        <v>99</v>
      </c>
      <c r="C113" s="2">
        <f>B113*m+cc</f>
        <v>216.70000000000002</v>
      </c>
      <c r="D113" s="3" t="e">
        <f t="shared" ca="1" si="5"/>
        <v>#NAME?</v>
      </c>
      <c r="E113" s="4" t="e">
        <f ca="1">_xll.RiskPoisson(C113)</f>
        <v>#NAME?</v>
      </c>
      <c r="F113" s="14" t="e">
        <f ca="1">_xll.RiskBinomial(E113,1-D113)</f>
        <v>#NAME?</v>
      </c>
    </row>
    <row r="114" spans="2:6" ht="13" thickBot="1" x14ac:dyDescent="0.3">
      <c r="B114" s="15">
        <v>100</v>
      </c>
      <c r="C114" s="16">
        <f>B114*m+cc</f>
        <v>218</v>
      </c>
      <c r="D114" s="17" t="e">
        <f t="shared" ca="1" si="5"/>
        <v>#NAME?</v>
      </c>
      <c r="E114" s="18" t="e">
        <f ca="1">_xll.RiskPoisson(C114)</f>
        <v>#NAME?</v>
      </c>
      <c r="F114" s="19" t="e">
        <f ca="1">_xll.RiskBinomial(E114,1-D114)</f>
        <v>#NAME?</v>
      </c>
    </row>
  </sheetData>
  <mergeCells count="3">
    <mergeCell ref="B4:K8"/>
    <mergeCell ref="E11:F11"/>
    <mergeCell ref="E12:F12"/>
  </mergeCells>
  <phoneticPr fontId="0" type="noConversion"/>
  <pageMargins left="0.75" right="0.75" top="1" bottom="1" header="0.5" footer="0.5"/>
  <pageSetup paperSize="9" orientation="portrait" horizontalDpi="4294967292"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Projected cures</vt:lpstr>
      <vt:lpstr>BreakthroughTime</vt:lpstr>
      <vt:lpstr>cc</vt:lpstr>
      <vt:lpstr>m</vt:lpstr>
      <vt:lpstr>Month</vt:lpstr>
      <vt:lpstr>ProbSaved</vt:lpstr>
      <vt:lpstr>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2001-06-27T18:53:48Z</dcterms:created>
  <dcterms:modified xsi:type="dcterms:W3CDTF">2017-09-22T16:20:32Z</dcterms:modified>
  <cp:category/>
</cp:coreProperties>
</file>