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50" windowWidth="15180" windowHeight="8580"/>
  </bookViews>
  <sheets>
    <sheet name="Cysts in water" sheetId="1" r:id="rId1"/>
  </sheets>
  <definedNames>
    <definedName name="_ZA100" localSheetId="0">'Cysts in water'!$I$12+"fCB"+545+"&lt;ref1&gt;"+3+0.5+"?"+"&lt;ref2&gt;"+3+5.5</definedName>
    <definedName name="_ZA101" localSheetId="0">'Cysts in water'!$I$13+"fI14"+545+"&lt;ref1&gt;"+3+0.5+"?"+"&lt;ref2&gt;"+3+5.5</definedName>
    <definedName name="_ZA102" localSheetId="0">'Cysts in water'!$I$14+"fI15"+545+"&lt;ref1&gt;"+3+0.5+"?"+"&lt;ref2&gt;"+3+5.5</definedName>
    <definedName name="_ZA103" localSheetId="0">'Cysts in water'!$I$15+"fI16"+545+"&lt;ref1&gt;"+3+0.5+"?"+"&lt;ref2&gt;"+3+5.5</definedName>
    <definedName name="_ZA104" localSheetId="0">'Cysts in water'!$I$16+"fI17"+545+"&lt;ref1&gt;"+3+0.5+"?"+"&lt;ref2&gt;"+3+5.5</definedName>
    <definedName name="_ZA105" localSheetId="0">'Cysts in water'!$I$17+"fI18"+545+"&lt;ref1&gt;"+3+0.5+"?"+"&lt;ref2&gt;"+3+5.5</definedName>
    <definedName name="_ZA106" localSheetId="0">'Cysts in water'!$I$18+"fI19"+545+"&lt;ref1&gt;"+3+0.5+"?"+"&lt;ref2&gt;"+3+5.5</definedName>
    <definedName name="_ZA107" localSheetId="0">'Cysts in water'!$I$19+"fI20"+545+"&lt;ref1&gt;"+3+0.5+"?"+"&lt;ref2&gt;"+3+5.5</definedName>
    <definedName name="_ZA108" localSheetId="0">'Cysts in water'!$I$20+"fI21"+545+"&lt;ref1&gt;"+3+0.5+"?"+"&lt;ref2&gt;"+3+5.5</definedName>
    <definedName name="_ZA109" localSheetId="0">'Cysts in water'!$I$21+"fI22"+545+"&lt;ref1&gt;"+3+0.5+"?"+"&lt;ref2&gt;"+3+5.5</definedName>
    <definedName name="_ZA110" localSheetId="0">'Cysts in water'!$I$22+"fI23"+545+"&lt;ref1&gt;"+3+0.5+"?"+"&lt;ref2&gt;"+3+5.5</definedName>
    <definedName name="_ZA111" localSheetId="0">'Cysts in water'!$I$23+"fI24"+545+"&lt;ref1&gt;"+3+0.5+"?"+"&lt;ref2&gt;"+3+5.5</definedName>
    <definedName name="_ZA112" localSheetId="0">'Cysts in water'!$I$24+"fI25"+545+"&lt;ref1&gt;"+3+0.5+"?"+"&lt;ref2&gt;"+3+5.5</definedName>
    <definedName name="_ZA113" localSheetId="0">'Cysts in water'!$I$8+"cI9"+16929+"&lt;ref1&gt;"+0+3.6</definedName>
    <definedName name="_ZF101" localSheetId="0">'Cysts in water'!$E$17+"P(infection). cell 17"+""+517+517+472+513+1009+798+1468+4+3+"-"+"+"+2.6+50+2+4+95+0+5+2+"-"+"+"+-1+-1+0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FALSE</definedName>
    <definedName name="RiskUseDifferentSeedForEachSim">FALSE</definedName>
    <definedName name="RiskUseFixedSeed">TRUE</definedName>
    <definedName name="ZA0" localSheetId="0">"Crystal Ball Data : Ver. 5.5"</definedName>
    <definedName name="ZA0A" localSheetId="0">14+113</definedName>
    <definedName name="ZA0C" localSheetId="0">0+0</definedName>
    <definedName name="ZA0D" localSheetId="0">0+0</definedName>
    <definedName name="ZA0F" localSheetId="0">1+101</definedName>
    <definedName name="ZA0T" localSheetId="0">17504550+0</definedName>
    <definedName name="ZA100R1" localSheetId="0">'Cysts in water'!$E$14+1</definedName>
    <definedName name="ZA100R2" localSheetId="0">'Cysts in water'!$F$14+1</definedName>
    <definedName name="ZA101R1" localSheetId="0">'Cysts in water'!$E$14+1</definedName>
    <definedName name="ZA101R2" localSheetId="0">'Cysts in water'!$F$14+1</definedName>
    <definedName name="ZA102R1" localSheetId="0">'Cysts in water'!$E$14+1</definedName>
    <definedName name="ZA102R2" localSheetId="0">'Cysts in water'!$F$14+1</definedName>
    <definedName name="ZA103R1" localSheetId="0">'Cysts in water'!$E$14+1</definedName>
    <definedName name="ZA103R2" localSheetId="0">'Cysts in water'!$F$14+1</definedName>
    <definedName name="ZA104R1" localSheetId="0">'Cysts in water'!$E$14+1</definedName>
    <definedName name="ZA104R2" localSheetId="0">'Cysts in water'!$F$14+1</definedName>
    <definedName name="ZA105R1" localSheetId="0">'Cysts in water'!$E$14+1</definedName>
    <definedName name="ZA105R2" localSheetId="0">'Cysts in water'!$F$14+1</definedName>
    <definedName name="ZA106R1" localSheetId="0">'Cysts in water'!$E$14+1</definedName>
    <definedName name="ZA106R2" localSheetId="0">'Cysts in water'!$F$14+1</definedName>
    <definedName name="ZA107R1" localSheetId="0">'Cysts in water'!$E$14+1</definedName>
    <definedName name="ZA107R2" localSheetId="0">'Cysts in water'!$F$14+1</definedName>
    <definedName name="ZA108R1" localSheetId="0">'Cysts in water'!$E$14+1</definedName>
    <definedName name="ZA108R2" localSheetId="0">'Cysts in water'!$F$14+1</definedName>
    <definedName name="ZA109R1" localSheetId="0">'Cysts in water'!$E$14+1</definedName>
    <definedName name="ZA109R2" localSheetId="0">'Cysts in water'!$F$14+1</definedName>
    <definedName name="ZA110R1" localSheetId="0">'Cysts in water'!$E$14+1</definedName>
    <definedName name="ZA110R2" localSheetId="0">'Cysts in water'!$F$14+1</definedName>
    <definedName name="ZA111R1" localSheetId="0">'Cysts in water'!$E$14+1</definedName>
    <definedName name="ZA111R2" localSheetId="0">'Cysts in water'!$F$14+1</definedName>
    <definedName name="ZA112R1" localSheetId="0">'Cysts in water'!$E$14+1</definedName>
    <definedName name="ZA112R2" localSheetId="0">'Cysts in water'!$F$14+1</definedName>
    <definedName name="ZA113R1" localSheetId="0">'Cysts in water'!$L$8+1</definedName>
  </definedNames>
  <calcPr calcId="171027" calcMode="manual"/>
</workbook>
</file>

<file path=xl/calcChain.xml><?xml version="1.0" encoding="utf-8"?>
<calcChain xmlns="http://schemas.openxmlformats.org/spreadsheetml/2006/main">
  <c r="L8" i="1" l="1"/>
  <c r="J13" i="1"/>
  <c r="J14" i="1"/>
  <c r="J15" i="1"/>
  <c r="J16" i="1"/>
  <c r="J17" i="1"/>
  <c r="J18" i="1"/>
  <c r="J19" i="1"/>
  <c r="J20" i="1"/>
  <c r="J21" i="1"/>
  <c r="J22" i="1"/>
  <c r="J23" i="1"/>
  <c r="J24" i="1"/>
  <c r="J12" i="1"/>
  <c r="F16" i="1" s="1"/>
  <c r="E17" i="1" s="1"/>
  <c r="F14" i="1"/>
  <c r="E14" i="1"/>
  <c r="F17" i="1"/>
</calcChain>
</file>

<file path=xl/sharedStrings.xml><?xml version="1.0" encoding="utf-8"?>
<sst xmlns="http://schemas.openxmlformats.org/spreadsheetml/2006/main" count="17" uniqueCount="17">
  <si>
    <t>How many cysts do I consume?</t>
  </si>
  <si>
    <t>Number of cysts</t>
  </si>
  <si>
    <t>Cysts</t>
  </si>
  <si>
    <r>
      <t>Problem:</t>
    </r>
    <r>
      <rPr>
        <sz val="10"/>
        <rFont val="Times New Roman"/>
        <family val="1"/>
      </rPr>
      <t xml:space="preserve"> Foci of cysts are randomly distributed in water with the average of 0.3 foci per liter. Each focus can contain from 1 to 5 cysts, with each value having the same probability of being true. Each cyst has a 20% probability of infecting a person. If I drink 12 liters of water, how many cysts will I consume? What is the probability of me getting infected from drinking 12 liters of water?</t>
    </r>
  </si>
  <si>
    <t>Probability of infection</t>
  </si>
  <si>
    <t>min</t>
  </si>
  <si>
    <t>max</t>
  </si>
  <si>
    <t>Cysts in water</t>
  </si>
  <si>
    <t>What is P(infection) for me?</t>
  </si>
  <si>
    <t>Concentration of clumps/litre</t>
  </si>
  <si>
    <t>Litres of water consumed</t>
  </si>
  <si>
    <t>Number of cysts in each clump</t>
  </si>
  <si>
    <t>Number of clumps</t>
  </si>
  <si>
    <t>Clump</t>
  </si>
  <si>
    <t>CB</t>
  </si>
  <si>
    <t>For rounding of Uniform distribution: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</si>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</sst>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23"/>
      <name val="Arial"/>
      <family val="2"/>
    </font>
    <font>
      <i/>
      <sz val="10"/>
      <color indexed="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0" fontId="1" fillId="3" borderId="13" xfId="0" applyNumberFormat="1" applyFont="1" applyFill="1" applyBorder="1"/>
    <xf numFmtId="10" fontId="8" fillId="0" borderId="16" xfId="1" quotePrefix="1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9" xfId="0" applyFont="1" applyBorder="1"/>
    <xf numFmtId="0" fontId="9" fillId="0" borderId="20" xfId="0" applyFont="1" applyBorder="1"/>
    <xf numFmtId="0" fontId="0" fillId="0" borderId="21" xfId="0" applyBorder="1"/>
    <xf numFmtId="0" fontId="10" fillId="0" borderId="16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27" xfId="0" applyFill="1" applyBorder="1"/>
    <xf numFmtId="0" fontId="0" fillId="4" borderId="28" xfId="0" applyFill="1" applyBorder="1"/>
    <xf numFmtId="0" fontId="9" fillId="0" borderId="15" xfId="0" applyFont="1" applyBorder="1"/>
    <xf numFmtId="0" fontId="9" fillId="0" borderId="21" xfId="0" applyFont="1" applyBorder="1"/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4" fillId="5" borderId="4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133350</xdr:rowOff>
    </xdr:to>
    <xdr:sp macro="" textlink="">
      <xdr:nvSpPr>
        <xdr:cNvPr id="1046" name="AutoShape 1" descr="help0128">
          <a:extLst>
            <a:ext uri="{FF2B5EF4-FFF2-40B4-BE49-F238E27FC236}">
              <a16:creationId xmlns:a16="http://schemas.microsoft.com/office/drawing/2014/main" id="{C419487D-A7FB-4761-BE64-901F41EA0E37}"/>
            </a:ext>
          </a:extLst>
        </xdr:cNvPr>
        <xdr:cNvSpPr>
          <a:spLocks noChangeAspect="1" noChangeArrowheads="1"/>
        </xdr:cNvSpPr>
      </xdr:nvSpPr>
      <xdr:spPr bwMode="auto">
        <a:xfrm>
          <a:off x="5441950" y="1638300"/>
          <a:ext cx="3048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387350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1B013-33A1-4E22-8C30-F6C5F2DA8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10820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4"/>
  <sheetViews>
    <sheetView showGridLines="0" tabSelected="1" workbookViewId="0"/>
  </sheetViews>
  <sheetFormatPr defaultRowHeight="12.5" x14ac:dyDescent="0.25"/>
  <cols>
    <col min="1" max="1" width="3" customWidth="1"/>
    <col min="2" max="2" width="10.1796875" customWidth="1"/>
    <col min="3" max="4" width="14.453125" customWidth="1"/>
    <col min="5" max="5" width="7.1796875" customWidth="1"/>
    <col min="6" max="6" width="10.453125" customWidth="1"/>
    <col min="7" max="7" width="18.1796875" customWidth="1"/>
    <col min="9" max="9" width="6.7265625" customWidth="1"/>
  </cols>
  <sheetData>
    <row r="1" spans="2:12" s="1" customFormat="1" ht="57.75" customHeight="1" x14ac:dyDescent="0.25"/>
    <row r="2" spans="2:12" s="1" customFormat="1" ht="17.25" customHeight="1" x14ac:dyDescent="0.4">
      <c r="F2" s="2" t="s">
        <v>7</v>
      </c>
    </row>
    <row r="3" spans="2:12" s="1" customFormat="1" ht="17.25" customHeight="1" thickBot="1" x14ac:dyDescent="0.4">
      <c r="E3" s="3"/>
    </row>
    <row r="4" spans="2:12" s="1" customFormat="1" ht="12.75" customHeight="1" x14ac:dyDescent="0.25">
      <c r="B4" s="42" t="s">
        <v>3</v>
      </c>
      <c r="C4" s="43"/>
      <c r="D4" s="43"/>
      <c r="E4" s="43"/>
      <c r="F4" s="43"/>
      <c r="G4" s="43"/>
      <c r="H4" s="43"/>
      <c r="I4" s="43"/>
      <c r="J4" s="43"/>
      <c r="K4" s="44"/>
    </row>
    <row r="5" spans="2:12" s="1" customFormat="1" ht="12.75" customHeight="1" x14ac:dyDescent="0.25">
      <c r="B5" s="45"/>
      <c r="C5" s="46"/>
      <c r="D5" s="46"/>
      <c r="E5" s="46"/>
      <c r="F5" s="46"/>
      <c r="G5" s="46"/>
      <c r="H5" s="46"/>
      <c r="I5" s="46"/>
      <c r="J5" s="46"/>
      <c r="K5" s="47"/>
    </row>
    <row r="6" spans="2:12" s="1" customFormat="1" ht="12.75" customHeight="1" thickBot="1" x14ac:dyDescent="0.3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2" ht="13" thickBot="1" x14ac:dyDescent="0.3"/>
    <row r="8" spans="2:12" ht="13.5" thickBot="1" x14ac:dyDescent="0.35">
      <c r="B8" s="13" t="s">
        <v>9</v>
      </c>
      <c r="C8" s="14"/>
      <c r="D8" s="5">
        <v>0.3</v>
      </c>
      <c r="F8" s="4"/>
      <c r="G8" s="40" t="s">
        <v>12</v>
      </c>
      <c r="H8" s="41"/>
      <c r="I8" s="36">
        <v>5</v>
      </c>
      <c r="K8" s="25" t="s">
        <v>16</v>
      </c>
      <c r="L8" s="26">
        <f>D8*D9</f>
        <v>3.5999999999999996</v>
      </c>
    </row>
    <row r="9" spans="2:12" ht="13" thickBot="1" x14ac:dyDescent="0.3">
      <c r="B9" s="15" t="s">
        <v>10</v>
      </c>
      <c r="C9" s="16"/>
      <c r="D9" s="6">
        <v>12</v>
      </c>
      <c r="F9" s="4"/>
      <c r="G9" s="4"/>
    </row>
    <row r="10" spans="2:12" ht="13.5" thickBot="1" x14ac:dyDescent="0.35">
      <c r="B10" s="17" t="s">
        <v>4</v>
      </c>
      <c r="C10" s="18"/>
      <c r="D10" s="7">
        <v>0.2</v>
      </c>
      <c r="F10" s="4"/>
      <c r="G10" s="4"/>
      <c r="H10" s="58" t="s">
        <v>1</v>
      </c>
      <c r="I10" s="59"/>
      <c r="J10" s="60"/>
    </row>
    <row r="11" spans="2:12" ht="13" thickBot="1" x14ac:dyDescent="0.3">
      <c r="B11" s="4"/>
      <c r="C11" s="4"/>
      <c r="D11" s="4"/>
      <c r="E11" s="4"/>
      <c r="F11" s="4"/>
      <c r="G11" s="4"/>
      <c r="H11" s="33" t="s">
        <v>13</v>
      </c>
      <c r="I11" s="29" t="s">
        <v>14</v>
      </c>
      <c r="J11" s="34" t="s">
        <v>2</v>
      </c>
    </row>
    <row r="12" spans="2:12" ht="13" x14ac:dyDescent="0.3">
      <c r="B12" s="8"/>
      <c r="C12" s="9"/>
      <c r="D12" s="9"/>
      <c r="E12" s="10" t="s">
        <v>5</v>
      </c>
      <c r="F12" s="11" t="s">
        <v>6</v>
      </c>
      <c r="G12" s="4"/>
      <c r="H12" s="19">
        <v>1</v>
      </c>
      <c r="I12" s="32">
        <v>4.706791543032411</v>
      </c>
      <c r="J12" s="30">
        <f>IF(H12&lt;=$I$8,ROUND(I12,0),0)</f>
        <v>5</v>
      </c>
    </row>
    <row r="13" spans="2:12" x14ac:dyDescent="0.25">
      <c r="B13" s="51" t="s">
        <v>11</v>
      </c>
      <c r="C13" s="52"/>
      <c r="D13" s="53"/>
      <c r="E13" s="23">
        <v>1</v>
      </c>
      <c r="F13" s="24">
        <v>5</v>
      </c>
      <c r="G13" s="4"/>
      <c r="H13" s="19">
        <v>2</v>
      </c>
      <c r="I13" s="32">
        <v>4.8745754586414316</v>
      </c>
      <c r="J13" s="30">
        <f t="shared" ref="J13:J24" si="0">IF(H13&lt;=$I$8,ROUND(I13,0),0)</f>
        <v>5</v>
      </c>
    </row>
    <row r="14" spans="2:12" ht="13.5" thickBot="1" x14ac:dyDescent="0.35">
      <c r="B14" s="37" t="s">
        <v>15</v>
      </c>
      <c r="C14" s="27"/>
      <c r="D14" s="38"/>
      <c r="E14" s="39">
        <f>E13-0.5</f>
        <v>0.5</v>
      </c>
      <c r="F14" s="28">
        <f>F13+0.5</f>
        <v>5.5</v>
      </c>
      <c r="G14" s="4"/>
      <c r="H14" s="19">
        <v>3</v>
      </c>
      <c r="I14" s="32">
        <v>1.602420397150526</v>
      </c>
      <c r="J14" s="30">
        <f t="shared" si="0"/>
        <v>2</v>
      </c>
    </row>
    <row r="15" spans="2:12" ht="13" thickBot="1" x14ac:dyDescent="0.3">
      <c r="B15" s="4"/>
      <c r="C15" s="4"/>
      <c r="D15" s="4"/>
      <c r="E15" s="4"/>
      <c r="F15" s="4"/>
      <c r="G15" s="4"/>
      <c r="H15" s="19">
        <v>4</v>
      </c>
      <c r="I15" s="32">
        <v>4.6865319289204344</v>
      </c>
      <c r="J15" s="30">
        <f t="shared" si="0"/>
        <v>5</v>
      </c>
    </row>
    <row r="16" spans="2:12" ht="13" x14ac:dyDescent="0.3">
      <c r="B16" s="56" t="s">
        <v>0</v>
      </c>
      <c r="C16" s="57"/>
      <c r="D16" s="57"/>
      <c r="E16" s="57"/>
      <c r="F16" s="12">
        <f>SUM(J12:J24)</f>
        <v>21</v>
      </c>
      <c r="G16" s="4"/>
      <c r="H16" s="19">
        <v>5</v>
      </c>
      <c r="I16" s="32">
        <v>4.1987961147440576</v>
      </c>
      <c r="J16" s="30">
        <f t="shared" si="0"/>
        <v>4</v>
      </c>
    </row>
    <row r="17" spans="2:10" ht="13.5" thickBot="1" x14ac:dyDescent="0.35">
      <c r="B17" s="54" t="s">
        <v>8</v>
      </c>
      <c r="C17" s="55"/>
      <c r="D17" s="55"/>
      <c r="E17" s="21">
        <f>1-(1-D10)^F16</f>
        <v>0.99077662796314525</v>
      </c>
      <c r="F17" s="22" t="e">
        <f ca="1">_xll.CB.GetForeStatFN(E17,2)</f>
        <v>#NUM!</v>
      </c>
      <c r="G17" s="4"/>
      <c r="H17" s="19">
        <v>6</v>
      </c>
      <c r="I17" s="32">
        <v>3.5708021940993153</v>
      </c>
      <c r="J17" s="30">
        <f t="shared" si="0"/>
        <v>0</v>
      </c>
    </row>
    <row r="18" spans="2:10" x14ac:dyDescent="0.25">
      <c r="G18" s="4"/>
      <c r="H18" s="19">
        <v>7</v>
      </c>
      <c r="I18" s="32">
        <v>0.70527964467428605</v>
      </c>
      <c r="J18" s="30">
        <f t="shared" si="0"/>
        <v>0</v>
      </c>
    </row>
    <row r="19" spans="2:10" x14ac:dyDescent="0.25">
      <c r="B19" s="4"/>
      <c r="C19" s="4"/>
      <c r="D19" s="4"/>
      <c r="E19" s="4"/>
      <c r="F19" s="4"/>
      <c r="G19" s="4"/>
      <c r="H19" s="19">
        <v>8</v>
      </c>
      <c r="I19" s="32">
        <v>0.60135728870581706</v>
      </c>
      <c r="J19" s="30">
        <f t="shared" si="0"/>
        <v>0</v>
      </c>
    </row>
    <row r="20" spans="2:10" x14ac:dyDescent="0.25">
      <c r="B20" s="4"/>
      <c r="C20" s="4"/>
      <c r="D20" s="4"/>
      <c r="E20" s="4"/>
      <c r="F20" s="4"/>
      <c r="G20" s="4"/>
      <c r="H20" s="19">
        <v>9</v>
      </c>
      <c r="I20" s="32">
        <v>2.630315481745785</v>
      </c>
      <c r="J20" s="30">
        <f t="shared" si="0"/>
        <v>0</v>
      </c>
    </row>
    <row r="21" spans="2:10" x14ac:dyDescent="0.25">
      <c r="B21" s="4"/>
      <c r="C21" s="4"/>
      <c r="D21" s="4"/>
      <c r="E21" s="4"/>
      <c r="F21" s="4"/>
      <c r="G21" s="4"/>
      <c r="H21" s="19">
        <v>10</v>
      </c>
      <c r="I21" s="32">
        <v>1.658320652860366</v>
      </c>
      <c r="J21" s="30">
        <f t="shared" si="0"/>
        <v>0</v>
      </c>
    </row>
    <row r="22" spans="2:10" x14ac:dyDescent="0.25">
      <c r="H22" s="19">
        <v>11</v>
      </c>
      <c r="I22" s="32">
        <v>0.77019082813998252</v>
      </c>
      <c r="J22" s="30">
        <f t="shared" si="0"/>
        <v>0</v>
      </c>
    </row>
    <row r="23" spans="2:10" x14ac:dyDescent="0.25">
      <c r="H23" s="19">
        <v>12</v>
      </c>
      <c r="I23" s="32">
        <v>5.2493726642566605</v>
      </c>
      <c r="J23" s="30">
        <f t="shared" si="0"/>
        <v>0</v>
      </c>
    </row>
    <row r="24" spans="2:10" ht="13" thickBot="1" x14ac:dyDescent="0.3">
      <c r="H24" s="20">
        <v>13</v>
      </c>
      <c r="I24" s="35">
        <v>4.1307911894427569</v>
      </c>
      <c r="J24" s="31">
        <f t="shared" si="0"/>
        <v>0</v>
      </c>
    </row>
  </sheetData>
  <mergeCells count="6">
    <mergeCell ref="G8:H8"/>
    <mergeCell ref="B4:K6"/>
    <mergeCell ref="B13:D13"/>
    <mergeCell ref="B17:D17"/>
    <mergeCell ref="B16:E16"/>
    <mergeCell ref="H10:J10"/>
  </mergeCells>
  <phoneticPr fontId="0" type="noConversion"/>
  <conditionalFormatting sqref="J12:J24">
    <cfRule type="cellIs" dxfId="0" priority="1" stopIfTrue="1" operator="equal">
      <formula>0</formula>
    </cfRule>
  </conditionalFormatting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Cysts in water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2001-11-16T00:40:15Z</dcterms:created>
  <dcterms:modified xsi:type="dcterms:W3CDTF">2017-09-22T16:22:45Z</dcterms:modified>
  <cp:category/>
</cp:coreProperties>
</file>