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20" yWindow="-20" windowWidth="11460" windowHeight="8580" firstSheet="1" activeTab="1"/>
  </bookViews>
  <sheets>
    <sheet name="CB_DATA_" sheetId="2" state="hidden" r:id="rId1"/>
    <sheet name="Floods" sheetId="1" r:id="rId2"/>
  </sheets>
  <definedNames>
    <definedName name="Calamity_factor">Floods!#REF!</definedName>
    <definedName name="CB_222a00f38dc74409af725e353ec9733a" localSheetId="1" hidden="1">Floods!$C$26</definedName>
    <definedName name="CB_3fc3ca0d3f6a417aa325e760ce6ab9f3" localSheetId="1" hidden="1">Floods!$C$27</definedName>
    <definedName name="CB_56b736e212d8440cb7ef4d76fba898dc" localSheetId="1" hidden="1">Floods!$C$24</definedName>
    <definedName name="CB_d4412ec567914ebb953f016d9552dc34" localSheetId="1" hidden="1">Floods!$C$23</definedName>
    <definedName name="CBCR_0dded1fc69fe4bca89fc31bf578e1d80" localSheetId="1" hidden="1">Floods!$D$15</definedName>
    <definedName name="CBCR_1b97ccc17e3348e6a6052c1532bee5dd" localSheetId="1" hidden="1">Floods!$D$14</definedName>
    <definedName name="CBCR_588658845460416aa094a78701e38596" localSheetId="1" hidden="1">(Floods!$C$25^(1/4))*3.52</definedName>
    <definedName name="CBCR_669d3785236347569d8aac4c013c653b" localSheetId="1" hidden="1">Floods!$C$14</definedName>
    <definedName name="CBCR_904f465bee83423db35c65cc400de64d" localSheetId="1" hidden="1">Floods!$C$25^2*1.38</definedName>
    <definedName name="CBCR_9f9e4fbfbf0a40ca86ccc4ec95a19166" localSheetId="1" hidden="1">Floods!$C$17</definedName>
    <definedName name="CBCR_bc2ccea79a4d48e19f4dd6f2389f234f" localSheetId="1" hidden="1">Floods!$C$15</definedName>
    <definedName name="CBWorkbookPriority" hidden="1">-152022273</definedName>
    <definedName name="CBx_ca6b82edab684030bb662b73538ebb19" localSheetId="0" hidden="1">"'CB_DATA_'!$A$1"</definedName>
    <definedName name="CBx_f5ee85d8f4c44588b879f2993d21ca1c" localSheetId="0" hidden="1">"'Floods'!$A$1"</definedName>
    <definedName name="CBx_Sheet_Guid" localSheetId="0" hidden="1">"'ca6b82edab684030bb662b73538ebb19"</definedName>
    <definedName name="CBx_Sheet_Guid" localSheetId="1" hidden="1">"'f5ee85d8f4c44588b879f2993d21ca1c"</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TRUE</definedName>
    <definedName name="RiskUseMultipleCPUs">FALSE</definedName>
    <definedName name="s_mu">Floods!$C$14</definedName>
    <definedName name="s_shift">Floods!$E$14</definedName>
    <definedName name="s_sigma">Floods!$D$14</definedName>
    <definedName name="sea_level">Floods!$C$23</definedName>
    <definedName name="w_mu">Floods!$C$15</definedName>
    <definedName name="w_shift">Floods!$E$15</definedName>
    <definedName name="w_sigma">Floods!$D$15</definedName>
    <definedName name="wave_height">Floods!$C$24</definedName>
  </definedNames>
  <calcPr calcId="171027" calcMode="manual"/>
</workbook>
</file>

<file path=xl/calcChain.xml><?xml version="1.0" encoding="utf-8"?>
<calcChain xmlns="http://schemas.openxmlformats.org/spreadsheetml/2006/main">
  <c r="D25" i="1" l="1"/>
  <c r="C25" i="1"/>
  <c r="D26" i="1"/>
  <c r="C27" i="1"/>
  <c r="F24" i="1"/>
  <c r="B30" i="1"/>
  <c r="C28" i="1"/>
  <c r="C30" i="1" l="1"/>
</calcChain>
</file>

<file path=xl/sharedStrings.xml><?xml version="1.0" encoding="utf-8"?>
<sst xmlns="http://schemas.openxmlformats.org/spreadsheetml/2006/main" count="19" uniqueCount="19">
  <si>
    <t>Mu</t>
  </si>
  <si>
    <t>Sigma</t>
  </si>
  <si>
    <t>Shift</t>
  </si>
  <si>
    <t>Sea level during a storm (m.):</t>
  </si>
  <si>
    <t>Number of years</t>
  </si>
  <si>
    <t>Landspace of interest</t>
  </si>
  <si>
    <t>Flooded landspace</t>
  </si>
  <si>
    <t>Area flooded?</t>
  </si>
  <si>
    <t>Sea level</t>
  </si>
  <si>
    <t>Wave height</t>
  </si>
  <si>
    <t>Wave height during a storm (m.):</t>
  </si>
  <si>
    <t>Truncation (wave height)</t>
  </si>
  <si>
    <t>Floods</t>
  </si>
  <si>
    <t>Catastrophe factor</t>
  </si>
  <si>
    <t>Expected number of storms per year</t>
  </si>
  <si>
    <t>P(storm causes required flood level:</t>
  </si>
  <si>
    <t>Required probability for single storm</t>
  </si>
  <si>
    <t>with truncation probability</t>
  </si>
  <si>
    <r>
      <t>Problem:</t>
    </r>
    <r>
      <rPr>
        <sz val="10"/>
        <rFont val="Times New Roman"/>
        <family val="1"/>
      </rPr>
      <t xml:space="preserve"> A vast larea of land in country A is below the average sea level. Dikes are built along the sea coast in order to protect the country from floods. Extreme wave-height and still water level are two very important factors for causing flooding along the sea coast. The scientists concerned with the safety of the land-space found out that a catastrophe can occur if the wave-height and still water level (both measured in metres) satisfy the following relation: 
    </t>
    </r>
    <r>
      <rPr>
        <i/>
        <sz val="10"/>
        <rFont val="Times New Roman"/>
        <family val="1"/>
        <charset val="204"/>
      </rPr>
      <t>Catastrophe factor = 0.4 * wave-height [m.] + sea level [m.] &gt; 6.2</t>
    </r>
    <r>
      <rPr>
        <sz val="10"/>
        <rFont val="Times New Roman"/>
        <family val="1"/>
      </rPr>
      <t xml:space="preserve">. 
Taking into account the country’s geography, the area of flooded land-space can be calculated using the following formula: 
    </t>
    </r>
    <r>
      <rPr>
        <i/>
        <sz val="10"/>
        <rFont val="Times New Roman"/>
        <family val="1"/>
        <charset val="204"/>
      </rPr>
      <t xml:space="preserve">LogNormal(1.38*Catastrophe factor^2, 3.52*Catastrophe factor^(1/4))  [100 sq. km.].
</t>
    </r>
    <r>
      <rPr>
        <sz val="10"/>
        <rFont val="Times New Roman"/>
        <family val="1"/>
      </rPr>
      <t>Giving that storms occur at a Poisson expected rate of 25 per year, what is the probability that within 5 years there will be a flood that will cover more that 7,000 sq. km?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</si>
</sst>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quot; sq.km.&quot;"/>
    <numFmt numFmtId="165" formatCode="#,##0.00&quot; m.&quot;"/>
    <numFmt numFmtId="166" formatCode="0.000%"/>
    <numFmt numFmtId="167" formatCode="0.00000%"/>
    <numFmt numFmtId="168" formatCode="0.00000"/>
  </numFmts>
  <fonts count="12" x14ac:knownFonts="1">
    <font>
      <sz val="10"/>
      <name val="Arial"/>
    </font>
    <font>
      <sz val="10"/>
      <name val="Arial"/>
      <family val="2"/>
    </font>
    <font>
      <sz val="10"/>
      <color indexed="12"/>
      <name val="Arial"/>
      <family val="2"/>
    </font>
    <font>
      <sz val="8"/>
      <name val="Arial"/>
      <family val="2"/>
    </font>
    <font>
      <b/>
      <sz val="10"/>
      <name val="Arial"/>
      <family val="2"/>
      <charset val="204"/>
    </font>
    <font>
      <sz val="16"/>
      <name val="Arial"/>
      <family val="2"/>
    </font>
    <font>
      <sz val="12"/>
      <name val="Times New Roman"/>
      <family val="1"/>
    </font>
    <font>
      <b/>
      <sz val="10"/>
      <name val="Times New Roman"/>
      <family val="1"/>
    </font>
    <font>
      <sz val="10"/>
      <name val="Times New Roman"/>
      <family val="1"/>
    </font>
    <font>
      <i/>
      <sz val="10"/>
      <name val="Times New Roman"/>
      <family val="1"/>
      <charset val="204"/>
    </font>
    <font>
      <b/>
      <sz val="10"/>
      <color indexed="10"/>
      <name val="Arial"/>
      <family val="2"/>
      <charset val="204"/>
    </font>
    <font>
      <sz val="10"/>
      <color indexed="22"/>
      <name val="Arial"/>
      <family val="2"/>
    </font>
  </fonts>
  <fills count="6">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5"/>
        <bgColor indexed="64"/>
      </patternFill>
    </fill>
    <fill>
      <patternFill patternType="solid">
        <fgColor indexed="42"/>
        <bgColor indexed="64"/>
      </patternFill>
    </fill>
  </fills>
  <borders count="31">
    <border>
      <left/>
      <right/>
      <top/>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0" fillId="0" borderId="0" xfId="0" applyBorder="1" applyAlignment="1">
      <alignment horizontal="center"/>
    </xf>
    <xf numFmtId="164" fontId="0" fillId="0" borderId="0" xfId="0" applyNumberFormat="1" applyBorder="1" applyAlignment="1">
      <alignment horizontal="center"/>
    </xf>
    <xf numFmtId="0" fontId="0" fillId="0" borderId="4" xfId="0" applyBorder="1"/>
    <xf numFmtId="0" fontId="0" fillId="0" borderId="5" xfId="0" applyBorder="1"/>
    <xf numFmtId="0" fontId="0" fillId="0" borderId="6" xfId="0" applyBorder="1"/>
    <xf numFmtId="165" fontId="2" fillId="0" borderId="7" xfId="0" applyNumberFormat="1" applyFont="1" applyBorder="1" applyAlignment="1">
      <alignment horizontal="center"/>
    </xf>
    <xf numFmtId="0" fontId="0" fillId="0" borderId="8" xfId="0" applyBorder="1"/>
    <xf numFmtId="165" fontId="2" fillId="0" borderId="0" xfId="0" applyNumberFormat="1" applyFont="1" applyBorder="1" applyAlignment="1">
      <alignment horizontal="center"/>
    </xf>
    <xf numFmtId="165" fontId="2" fillId="0" borderId="9" xfId="0" applyNumberFormat="1" applyFont="1" applyBorder="1" applyAlignment="1">
      <alignment horizontal="center"/>
    </xf>
    <xf numFmtId="0" fontId="0" fillId="0" borderId="10" xfId="0" applyBorder="1"/>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3" xfId="0" applyNumberFormat="1" applyFont="1" applyBorder="1" applyAlignment="1">
      <alignment horizontal="center"/>
    </xf>
    <xf numFmtId="0" fontId="0" fillId="2" borderId="4" xfId="0" applyFill="1" applyBorder="1"/>
    <xf numFmtId="165" fontId="2" fillId="0" borderId="3" xfId="0" applyNumberFormat="1" applyFont="1" applyBorder="1" applyAlignment="1">
      <alignment horizontal="center"/>
    </xf>
    <xf numFmtId="0" fontId="2" fillId="0" borderId="14" xfId="0" applyFont="1" applyBorder="1" applyAlignment="1">
      <alignment horizontal="center"/>
    </xf>
    <xf numFmtId="164" fontId="2" fillId="0" borderId="15" xfId="0" applyNumberFormat="1" applyFont="1" applyBorder="1" applyAlignment="1">
      <alignment horizontal="center"/>
    </xf>
    <xf numFmtId="0" fontId="0" fillId="0" borderId="0" xfId="0" applyProtection="1">
      <protection locked="0"/>
    </xf>
    <xf numFmtId="0" fontId="5" fillId="0" borderId="0" xfId="0" applyFont="1" applyProtection="1">
      <protection locked="0"/>
    </xf>
    <xf numFmtId="0" fontId="6" fillId="0" borderId="0" xfId="0" applyFont="1"/>
    <xf numFmtId="10" fontId="0" fillId="0" borderId="0" xfId="0" applyNumberFormat="1"/>
    <xf numFmtId="0" fontId="0" fillId="0" borderId="0" xfId="0" quotePrefix="1"/>
    <xf numFmtId="0" fontId="0" fillId="0" borderId="15" xfId="0" applyBorder="1" applyAlignment="1">
      <alignment horizontal="center"/>
    </xf>
    <xf numFmtId="0" fontId="4" fillId="0" borderId="16" xfId="0" applyFont="1" applyBorder="1"/>
    <xf numFmtId="166" fontId="10" fillId="0" borderId="17" xfId="1" applyNumberFormat="1" applyFont="1" applyBorder="1" applyAlignment="1">
      <alignment horizontal="center"/>
    </xf>
    <xf numFmtId="0" fontId="0" fillId="0" borderId="18" xfId="0" applyBorder="1"/>
    <xf numFmtId="0" fontId="0" fillId="0" borderId="19" xfId="0" applyBorder="1"/>
    <xf numFmtId="168" fontId="0" fillId="0" borderId="14" xfId="0" applyNumberFormat="1" applyBorder="1" applyAlignment="1">
      <alignment horizontal="center"/>
    </xf>
    <xf numFmtId="167" fontId="0" fillId="0" borderId="20" xfId="1" applyNumberFormat="1" applyFont="1" applyBorder="1" applyAlignment="1">
      <alignment horizontal="center"/>
    </xf>
    <xf numFmtId="165" fontId="1" fillId="3" borderId="14" xfId="0" applyNumberFormat="1" applyFont="1" applyFill="1" applyBorder="1" applyAlignment="1">
      <alignment horizontal="center"/>
    </xf>
    <xf numFmtId="164" fontId="0" fillId="3" borderId="14" xfId="0" applyNumberFormat="1" applyFill="1" applyBorder="1" applyAlignment="1">
      <alignment horizontal="center"/>
    </xf>
    <xf numFmtId="0" fontId="0" fillId="4" borderId="14" xfId="0" applyFill="1" applyBorder="1" applyAlignment="1">
      <alignment horizontal="center"/>
    </xf>
    <xf numFmtId="0" fontId="0" fillId="0" borderId="0" xfId="0" applyFill="1"/>
    <xf numFmtId="0" fontId="11" fillId="0" borderId="0" xfId="0" applyFont="1" applyAlignment="1">
      <alignment horizontal="center"/>
    </xf>
    <xf numFmtId="0" fontId="7" fillId="5" borderId="21" xfId="0" applyFont="1" applyFill="1" applyBorder="1" applyAlignment="1">
      <alignment horizontal="left" vertical="center" wrapText="1"/>
    </xf>
    <xf numFmtId="0" fontId="7" fillId="5" borderId="22" xfId="0" applyFont="1" applyFill="1" applyBorder="1" applyAlignment="1">
      <alignment horizontal="left" vertical="center" wrapText="1"/>
    </xf>
    <xf numFmtId="0" fontId="7" fillId="5" borderId="23" xfId="0" applyFont="1" applyFill="1" applyBorder="1" applyAlignment="1">
      <alignment horizontal="left" vertical="center" wrapText="1"/>
    </xf>
    <xf numFmtId="0" fontId="7" fillId="5" borderId="24" xfId="0" applyFont="1" applyFill="1" applyBorder="1" applyAlignment="1">
      <alignment horizontal="left" vertical="center" wrapText="1"/>
    </xf>
    <xf numFmtId="0" fontId="7" fillId="5" borderId="0" xfId="0" applyFont="1" applyFill="1" applyBorder="1" applyAlignment="1">
      <alignment horizontal="left" vertical="center" wrapText="1"/>
    </xf>
    <xf numFmtId="0" fontId="7" fillId="5" borderId="25" xfId="0" applyFont="1" applyFill="1" applyBorder="1" applyAlignment="1">
      <alignment horizontal="left" vertical="center" wrapText="1"/>
    </xf>
    <xf numFmtId="0" fontId="7" fillId="5" borderId="26" xfId="0" applyFont="1" applyFill="1" applyBorder="1" applyAlignment="1">
      <alignment horizontal="left" vertical="center" wrapText="1"/>
    </xf>
    <xf numFmtId="0" fontId="7" fillId="5" borderId="27" xfId="0" applyFont="1" applyFill="1" applyBorder="1" applyAlignment="1">
      <alignment horizontal="left" vertical="center" wrapText="1"/>
    </xf>
    <xf numFmtId="0" fontId="7" fillId="5" borderId="28" xfId="0" applyFont="1" applyFill="1" applyBorder="1" applyAlignment="1">
      <alignment horizontal="left" vertical="center" wrapText="1"/>
    </xf>
    <xf numFmtId="0" fontId="4" fillId="2" borderId="29" xfId="0" applyFont="1" applyFill="1" applyBorder="1" applyAlignment="1">
      <alignment horizontal="center"/>
    </xf>
    <xf numFmtId="0" fontId="4" fillId="2" borderId="30" xfId="0" applyFont="1" applyFill="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196850</xdr:colOff>
      <xdr:row>16</xdr:row>
      <xdr:rowOff>133350</xdr:rowOff>
    </xdr:from>
    <xdr:to>
      <xdr:col>5</xdr:col>
      <xdr:colOff>1041400</xdr:colOff>
      <xdr:row>20</xdr:row>
      <xdr:rowOff>22262</xdr:rowOff>
    </xdr:to>
    <xdr:sp macro="" textlink="">
      <xdr:nvSpPr>
        <xdr:cNvPr id="1026" name="AutoShape 2">
          <a:extLst>
            <a:ext uri="{FF2B5EF4-FFF2-40B4-BE49-F238E27FC236}">
              <a16:creationId xmlns:a16="http://schemas.microsoft.com/office/drawing/2014/main" id="{5B3479EA-68A6-491E-9B3C-3363C3CD41E3}"/>
            </a:ext>
          </a:extLst>
        </xdr:cNvPr>
        <xdr:cNvSpPr>
          <a:spLocks/>
        </xdr:cNvSpPr>
      </xdr:nvSpPr>
      <xdr:spPr bwMode="auto">
        <a:xfrm>
          <a:off x="4143375" y="2895600"/>
          <a:ext cx="1790700" cy="552450"/>
        </a:xfrm>
        <a:prstGeom prst="borderCallout1">
          <a:avLst>
            <a:gd name="adj1" fmla="val 20690"/>
            <a:gd name="adj2" fmla="val -4255"/>
            <a:gd name="adj3" fmla="val -6898"/>
            <a:gd name="adj4" fmla="val -63829"/>
          </a:avLst>
        </a:prstGeom>
        <a:solidFill>
          <a:srgbClr val="FFFF00"/>
        </a:solidFill>
        <a:ln w="9525">
          <a:solidFill>
            <a:srgbClr val="000000"/>
          </a:solidFill>
          <a:miter lim="800000"/>
          <a:headEnd/>
          <a:tailEnd type="triangle" w="med" len="me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We truncate the wave height distribution to simulate the scenarios of interest</a:t>
          </a:r>
        </a:p>
      </xdr:txBody>
    </xdr:sp>
    <xdr:clientData/>
  </xdr:twoCellAnchor>
  <xdr:twoCellAnchor>
    <xdr:from>
      <xdr:col>2</xdr:col>
      <xdr:colOff>787400</xdr:colOff>
      <xdr:row>19</xdr:row>
      <xdr:rowOff>0</xdr:rowOff>
    </xdr:from>
    <xdr:to>
      <xdr:col>4</xdr:col>
      <xdr:colOff>101600</xdr:colOff>
      <xdr:row>23</xdr:row>
      <xdr:rowOff>76200</xdr:rowOff>
    </xdr:to>
    <xdr:sp macro="" textlink="">
      <xdr:nvSpPr>
        <xdr:cNvPr id="1088" name="Line 3">
          <a:extLst>
            <a:ext uri="{FF2B5EF4-FFF2-40B4-BE49-F238E27FC236}">
              <a16:creationId xmlns:a16="http://schemas.microsoft.com/office/drawing/2014/main" id="{C145943E-2F74-4622-8C73-784440D7519D}"/>
            </a:ext>
          </a:extLst>
        </xdr:cNvPr>
        <xdr:cNvSpPr>
          <a:spLocks noChangeShapeType="1"/>
        </xdr:cNvSpPr>
      </xdr:nvSpPr>
      <xdr:spPr bwMode="auto">
        <a:xfrm flipH="1">
          <a:off x="3181350" y="3752850"/>
          <a:ext cx="1060450" cy="730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1168400</xdr:colOff>
      <xdr:row>23</xdr:row>
      <xdr:rowOff>63500</xdr:rowOff>
    </xdr:from>
    <xdr:to>
      <xdr:col>6</xdr:col>
      <xdr:colOff>279400</xdr:colOff>
      <xdr:row>25</xdr:row>
      <xdr:rowOff>6350</xdr:rowOff>
    </xdr:to>
    <xdr:sp macro="" textlink="">
      <xdr:nvSpPr>
        <xdr:cNvPr id="1089" name="Line 26">
          <a:extLst>
            <a:ext uri="{FF2B5EF4-FFF2-40B4-BE49-F238E27FC236}">
              <a16:creationId xmlns:a16="http://schemas.microsoft.com/office/drawing/2014/main" id="{CDD43DBA-612F-459C-BB06-7BFB724851F0}"/>
            </a:ext>
          </a:extLst>
        </xdr:cNvPr>
        <xdr:cNvSpPr>
          <a:spLocks noChangeShapeType="1"/>
        </xdr:cNvSpPr>
      </xdr:nvSpPr>
      <xdr:spPr bwMode="auto">
        <a:xfrm flipH="1" flipV="1">
          <a:off x="6343650" y="4470400"/>
          <a:ext cx="469900" cy="260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346075</xdr:colOff>
      <xdr:row>21</xdr:row>
      <xdr:rowOff>152400</xdr:rowOff>
    </xdr:from>
    <xdr:to>
      <xdr:col>9</xdr:col>
      <xdr:colOff>82543</xdr:colOff>
      <xdr:row>28</xdr:row>
      <xdr:rowOff>57150</xdr:rowOff>
    </xdr:to>
    <xdr:sp macro="" textlink="">
      <xdr:nvSpPr>
        <xdr:cNvPr id="1051" name="Rectangle 27">
          <a:extLst>
            <a:ext uri="{FF2B5EF4-FFF2-40B4-BE49-F238E27FC236}">
              <a16:creationId xmlns:a16="http://schemas.microsoft.com/office/drawing/2014/main" id="{D1164104-7837-4C14-9BBC-47D3285629A7}"/>
            </a:ext>
          </a:extLst>
        </xdr:cNvPr>
        <xdr:cNvSpPr>
          <a:spLocks noChangeArrowheads="1"/>
        </xdr:cNvSpPr>
      </xdr:nvSpPr>
      <xdr:spPr bwMode="auto">
        <a:xfrm>
          <a:off x="6572250" y="3743325"/>
          <a:ext cx="2809875" cy="104775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1">
            <a:lnSpc>
              <a:spcPts val="1000"/>
            </a:lnSpc>
            <a:defRPr sz="1000"/>
          </a:pPr>
          <a:r>
            <a:rPr lang="en-US" sz="1000" b="0" i="0" strike="noStrike">
              <a:solidFill>
                <a:srgbClr val="000000"/>
              </a:solidFill>
              <a:latin typeface="Arial"/>
              <a:cs typeface="Arial"/>
            </a:rPr>
            <a:t>The LOGNORMDIST(x,mu,sigma) returns (see M0176) the probability of being below x for a lognormal distribution (see M0271) where mu and sigma are the mean and standard deviation of the natural log of the variable. Thus, the given mean and stdev have to be converted to Log space. </a:t>
          </a:r>
        </a:p>
      </xdr:txBody>
    </xdr:sp>
    <xdr:clientData/>
  </xdr:twoCellAnchor>
  <xdr:twoCellAnchor editAs="oneCell">
    <xdr:from>
      <xdr:col>1</xdr:col>
      <xdr:colOff>0</xdr:colOff>
      <xdr:row>0</xdr:row>
      <xdr:rowOff>38100</xdr:rowOff>
    </xdr:from>
    <xdr:to>
      <xdr:col>2</xdr:col>
      <xdr:colOff>171450</xdr:colOff>
      <xdr:row>2</xdr:row>
      <xdr:rowOff>114300</xdr:rowOff>
    </xdr:to>
    <xdr:pic>
      <xdr:nvPicPr>
        <xdr:cNvPr id="3" name="Picture 126">
          <a:hlinkClick xmlns:r="http://schemas.openxmlformats.org/officeDocument/2006/relationships" r:id="rId1"/>
          <a:extLst>
            <a:ext uri="{FF2B5EF4-FFF2-40B4-BE49-F238E27FC236}">
              <a16:creationId xmlns:a16="http://schemas.microsoft.com/office/drawing/2014/main" id="{2485E2CE-5A2F-4718-8523-11547DF4D59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38100"/>
          <a:ext cx="2374900"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
  <sheetViews>
    <sheetView workbookViewId="0"/>
  </sheetViews>
  <sheetFormatPr defaultRowHeight="12.5" x14ac:dyDescent="0.25"/>
  <sheetData/>
  <phoneticPr fontId="3" type="noConversion"/>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J31"/>
  <sheetViews>
    <sheetView showGridLines="0" tabSelected="1" workbookViewId="0"/>
  </sheetViews>
  <sheetFormatPr defaultRowHeight="12.5" x14ac:dyDescent="0.25"/>
  <cols>
    <col min="1" max="1" width="2.7265625" customWidth="1"/>
    <col min="2" max="2" width="31.54296875" customWidth="1"/>
    <col min="3" max="3" width="12.54296875" bestFit="1" customWidth="1"/>
    <col min="4" max="4" width="12.453125" bestFit="1" customWidth="1"/>
    <col min="5" max="5" width="14.81640625" bestFit="1" customWidth="1"/>
    <col min="6" max="6" width="19.453125" bestFit="1" customWidth="1"/>
    <col min="7" max="7" width="17.81640625" bestFit="1" customWidth="1"/>
    <col min="9" max="9" width="19" bestFit="1" customWidth="1"/>
    <col min="10" max="10" width="12" bestFit="1" customWidth="1"/>
  </cols>
  <sheetData>
    <row r="1" spans="2:10" s="21" customFormat="1" ht="57" customHeight="1" x14ac:dyDescent="0.25"/>
    <row r="2" spans="2:10" s="21" customFormat="1" ht="21" customHeight="1" x14ac:dyDescent="0.4">
      <c r="D2" s="22" t="s">
        <v>12</v>
      </c>
    </row>
    <row r="3" spans="2:10" s="21" customFormat="1" ht="15.5" x14ac:dyDescent="0.35">
      <c r="D3" s="23"/>
    </row>
    <row r="4" spans="2:10" s="21" customFormat="1" ht="12.75" customHeight="1" x14ac:dyDescent="0.25">
      <c r="B4" s="38" t="s">
        <v>18</v>
      </c>
      <c r="C4" s="39"/>
      <c r="D4" s="39"/>
      <c r="E4" s="39"/>
      <c r="F4" s="39"/>
      <c r="G4" s="39"/>
      <c r="H4" s="39"/>
      <c r="I4" s="40"/>
    </row>
    <row r="5" spans="2:10" s="21" customFormat="1" ht="12.75" customHeight="1" x14ac:dyDescent="0.25">
      <c r="B5" s="41"/>
      <c r="C5" s="42"/>
      <c r="D5" s="42"/>
      <c r="E5" s="42"/>
      <c r="F5" s="42"/>
      <c r="G5" s="42"/>
      <c r="H5" s="42"/>
      <c r="I5" s="43"/>
    </row>
    <row r="6" spans="2:10" s="21" customFormat="1" ht="12.75" customHeight="1" x14ac:dyDescent="0.25">
      <c r="B6" s="41"/>
      <c r="C6" s="42"/>
      <c r="D6" s="42"/>
      <c r="E6" s="42"/>
      <c r="F6" s="42"/>
      <c r="G6" s="42"/>
      <c r="H6" s="42"/>
      <c r="I6" s="43"/>
    </row>
    <row r="7" spans="2:10" s="21" customFormat="1" ht="12.75" customHeight="1" x14ac:dyDescent="0.25">
      <c r="B7" s="41"/>
      <c r="C7" s="42"/>
      <c r="D7" s="42"/>
      <c r="E7" s="42"/>
      <c r="F7" s="42"/>
      <c r="G7" s="42"/>
      <c r="H7" s="42"/>
      <c r="I7" s="43"/>
      <c r="J7" s="5"/>
    </row>
    <row r="8" spans="2:10" s="21" customFormat="1" ht="12.75" customHeight="1" x14ac:dyDescent="0.25">
      <c r="B8" s="41"/>
      <c r="C8" s="42"/>
      <c r="D8" s="42"/>
      <c r="E8" s="42"/>
      <c r="F8" s="42"/>
      <c r="G8" s="42"/>
      <c r="H8" s="42"/>
      <c r="I8" s="43"/>
      <c r="J8" s="5"/>
    </row>
    <row r="9" spans="2:10" s="21" customFormat="1" ht="12.75" customHeight="1" x14ac:dyDescent="0.25">
      <c r="B9" s="41"/>
      <c r="C9" s="42"/>
      <c r="D9" s="42"/>
      <c r="E9" s="42"/>
      <c r="F9" s="42"/>
      <c r="G9" s="42"/>
      <c r="H9" s="42"/>
      <c r="I9" s="43"/>
      <c r="J9" s="5"/>
    </row>
    <row r="10" spans="2:10" s="21" customFormat="1" ht="12.75" customHeight="1" x14ac:dyDescent="0.25">
      <c r="B10" s="41"/>
      <c r="C10" s="42"/>
      <c r="D10" s="42"/>
      <c r="E10" s="42"/>
      <c r="F10" s="42"/>
      <c r="G10" s="42"/>
      <c r="H10" s="42"/>
      <c r="I10" s="43"/>
      <c r="J10" s="5"/>
    </row>
    <row r="11" spans="2:10" s="21" customFormat="1" ht="12.75" customHeight="1" x14ac:dyDescent="0.25">
      <c r="B11" s="44"/>
      <c r="C11" s="45"/>
      <c r="D11" s="45"/>
      <c r="E11" s="45"/>
      <c r="F11" s="45"/>
      <c r="G11" s="45"/>
      <c r="H11" s="45"/>
      <c r="I11" s="46"/>
      <c r="J11" s="5"/>
    </row>
    <row r="12" spans="2:10" ht="13" thickBot="1" x14ac:dyDescent="0.3">
      <c r="I12" s="21"/>
      <c r="J12" s="5"/>
    </row>
    <row r="13" spans="2:10" ht="13" x14ac:dyDescent="0.3">
      <c r="B13" s="17"/>
      <c r="C13" s="1" t="s">
        <v>0</v>
      </c>
      <c r="D13" s="2" t="s">
        <v>1</v>
      </c>
      <c r="E13" s="3" t="s">
        <v>2</v>
      </c>
      <c r="I13" s="21"/>
      <c r="J13" s="5"/>
    </row>
    <row r="14" spans="2:10" x14ac:dyDescent="0.25">
      <c r="B14" s="10" t="s">
        <v>3</v>
      </c>
      <c r="C14" s="9">
        <v>0.2</v>
      </c>
      <c r="D14" s="11">
        <v>0.3</v>
      </c>
      <c r="E14" s="12"/>
      <c r="I14" s="21"/>
      <c r="J14" s="5"/>
    </row>
    <row r="15" spans="2:10" ht="13" thickBot="1" x14ac:dyDescent="0.3">
      <c r="B15" s="13" t="s">
        <v>10</v>
      </c>
      <c r="C15" s="14">
        <v>0.5</v>
      </c>
      <c r="D15" s="15">
        <v>0.6</v>
      </c>
      <c r="E15" s="16">
        <v>0.5</v>
      </c>
      <c r="G15" s="25"/>
      <c r="I15" s="21"/>
      <c r="J15" s="5"/>
    </row>
    <row r="16" spans="2:10" ht="13" thickBot="1" x14ac:dyDescent="0.3">
      <c r="I16" s="21"/>
      <c r="J16" s="5"/>
    </row>
    <row r="17" spans="2:10" x14ac:dyDescent="0.25">
      <c r="B17" s="6" t="s">
        <v>11</v>
      </c>
      <c r="C17" s="18">
        <v>4</v>
      </c>
      <c r="G17" s="25"/>
      <c r="I17" s="21"/>
      <c r="J17" s="5"/>
    </row>
    <row r="18" spans="2:10" x14ac:dyDescent="0.25">
      <c r="B18" s="7" t="s">
        <v>14</v>
      </c>
      <c r="C18" s="19">
        <v>25</v>
      </c>
      <c r="I18" s="21"/>
      <c r="J18" s="5"/>
    </row>
    <row r="19" spans="2:10" x14ac:dyDescent="0.25">
      <c r="B19" s="7" t="s">
        <v>4</v>
      </c>
      <c r="C19" s="19">
        <v>5</v>
      </c>
      <c r="I19" s="21"/>
      <c r="J19" s="5"/>
    </row>
    <row r="20" spans="2:10" ht="13" thickBot="1" x14ac:dyDescent="0.3">
      <c r="B20" s="8" t="s">
        <v>5</v>
      </c>
      <c r="C20" s="20">
        <v>7000</v>
      </c>
      <c r="I20" s="21"/>
      <c r="J20" s="5"/>
    </row>
    <row r="21" spans="2:10" ht="13" thickBot="1" x14ac:dyDescent="0.3">
      <c r="G21" s="24"/>
      <c r="I21" s="21"/>
      <c r="J21" s="5"/>
    </row>
    <row r="22" spans="2:10" ht="13" x14ac:dyDescent="0.3">
      <c r="B22" s="47" t="s">
        <v>15</v>
      </c>
      <c r="C22" s="48"/>
      <c r="I22" s="21"/>
      <c r="J22" s="5"/>
    </row>
    <row r="23" spans="2:10" x14ac:dyDescent="0.25">
      <c r="B23" s="7" t="s">
        <v>8</v>
      </c>
      <c r="C23" s="33">
        <v>0.2</v>
      </c>
      <c r="I23" s="21"/>
      <c r="J23" s="5"/>
    </row>
    <row r="24" spans="2:10" x14ac:dyDescent="0.25">
      <c r="B24" s="7" t="s">
        <v>9</v>
      </c>
      <c r="C24" s="33">
        <v>4.5</v>
      </c>
      <c r="D24" s="30" t="s">
        <v>17</v>
      </c>
      <c r="E24" s="29"/>
      <c r="F24" s="32">
        <f>1-LOGNORMDIST(C17-w_shift,LN(w_mu/SQRT((w_sigma/w_mu)^2+1)),SQRT(LN((w_sigma/w_mu)^2+1)))</f>
        <v>5.6613678284328506E-3</v>
      </c>
      <c r="I24" s="21"/>
      <c r="J24" s="5"/>
    </row>
    <row r="25" spans="2:10" x14ac:dyDescent="0.25">
      <c r="B25" s="7" t="s">
        <v>13</v>
      </c>
      <c r="C25" s="31">
        <f>0.4*D25+C23</f>
        <v>2.2000000000000002</v>
      </c>
      <c r="D25" s="37">
        <f>wave_height+w_shift</f>
        <v>5</v>
      </c>
      <c r="G25" s="25"/>
      <c r="I25" s="21"/>
      <c r="J25" s="5"/>
    </row>
    <row r="26" spans="2:10" x14ac:dyDescent="0.25">
      <c r="B26" s="7" t="s">
        <v>6</v>
      </c>
      <c r="C26" s="34">
        <v>0</v>
      </c>
      <c r="D26" s="37">
        <f>IF(C25&gt;6.2,C26*100,0)</f>
        <v>0</v>
      </c>
      <c r="G26" s="25"/>
      <c r="I26" s="21"/>
      <c r="J26" s="5"/>
    </row>
    <row r="27" spans="2:10" x14ac:dyDescent="0.25">
      <c r="B27" s="7" t="s">
        <v>7</v>
      </c>
      <c r="C27" s="35">
        <f>IF(D26&gt;$C$20,1,0)</f>
        <v>0</v>
      </c>
      <c r="G27" s="25"/>
      <c r="I27" s="21"/>
      <c r="J27" s="5"/>
    </row>
    <row r="28" spans="2:10" ht="13" thickBot="1" x14ac:dyDescent="0.3">
      <c r="B28" s="8" t="s">
        <v>16</v>
      </c>
      <c r="C28" s="26" t="e">
        <f ca="1">_xll.CB.GetForeStatFN(C27,2)</f>
        <v>#NUM!</v>
      </c>
      <c r="E28" s="36"/>
      <c r="I28" s="21"/>
      <c r="J28" s="5"/>
    </row>
    <row r="29" spans="2:10" ht="13" thickBot="1" x14ac:dyDescent="0.3">
      <c r="C29" s="4"/>
      <c r="I29" s="21"/>
      <c r="J29" s="5"/>
    </row>
    <row r="30" spans="2:10" ht="13.5" thickBot="1" x14ac:dyDescent="0.35">
      <c r="B30" s="27" t="str">
        <f>CONCATENATE("P(at least one flood in ",C19," years)")</f>
        <v>P(at least one flood in 5 years)</v>
      </c>
      <c r="C30" s="28" t="e">
        <f ca="1">1-EXP(-C18*C28*F24*C19)</f>
        <v>#NUM!</v>
      </c>
    </row>
    <row r="31" spans="2:10" x14ac:dyDescent="0.25">
      <c r="C31" s="4"/>
    </row>
  </sheetData>
  <mergeCells count="2">
    <mergeCell ref="B4:I11"/>
    <mergeCell ref="B22:C22"/>
  </mergeCells>
  <phoneticPr fontId="3"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CB_DATA_</vt:lpstr>
      <vt:lpstr>Floods</vt:lpstr>
      <vt:lpstr>s_mu</vt:lpstr>
      <vt:lpstr>s_shift</vt:lpstr>
      <vt:lpstr>s_sigma</vt:lpstr>
      <vt:lpstr>sea_level</vt:lpstr>
      <vt:lpstr>w_mu</vt:lpstr>
      <vt:lpstr>w_shift</vt:lpstr>
      <vt:lpstr>w_sigma</vt:lpstr>
      <vt:lpstr>wave_height</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2005-04-02T12:35:32Z</dcterms:created>
  <dcterms:modified xsi:type="dcterms:W3CDTF">2017-09-22T16:22:53Z</dcterms:modified>
  <cp:category/>
</cp:coreProperties>
</file>