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80" yWindow="90" windowWidth="13250" windowHeight="8480"/>
  </bookViews>
  <sheets>
    <sheet name="Paratetramol" sheetId="1" r:id="rId1"/>
    <sheet name="Graphs" sheetId="2" r:id="rId2"/>
  </sheets>
  <definedNames>
    <definedName name="CBx">(Paratetramol!$E$12:$E$22+s)*25</definedName>
    <definedName name="Fraction_people">Paratetramol!$C$12:$C$22/Paratetramol!$C$23</definedName>
    <definedName name="n">Paratetramol!$F$12:$F$22</definedName>
    <definedName name="NegBin">Paratetramol!$H$12:$H$22</definedName>
    <definedName name="p">Paratetramol!$I$7</definedName>
    <definedName name="s">Paratetramol!$I$8</definedName>
    <definedName name="solver_adj" localSheetId="0" hidden="1">Paratetramol!$I$7:$I$8</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100</definedName>
    <definedName name="solver_lhs1" localSheetId="0" hidden="1">Paratetramol!$I$7</definedName>
    <definedName name="solver_lhs2" localSheetId="0" hidden="1">Paratetramol!$I$7</definedName>
    <definedName name="solver_lhs3" localSheetId="0" hidden="1">Paratetramol!$I$8</definedName>
    <definedName name="solver_lin" localSheetId="0" hidden="1">2</definedName>
    <definedName name="solver_neg" localSheetId="0" hidden="1">2</definedName>
    <definedName name="solver_num" localSheetId="0" hidden="1">3</definedName>
    <definedName name="solver_nwt" localSheetId="0" hidden="1">1</definedName>
    <definedName name="solver_opt" localSheetId="0" hidden="1">Paratetramol!$I$9</definedName>
    <definedName name="solver_pre" localSheetId="0" hidden="1">0.000001</definedName>
    <definedName name="solver_rel1" localSheetId="0" hidden="1">1</definedName>
    <definedName name="solver_rel2" localSheetId="0" hidden="1">3</definedName>
    <definedName name="solver_rel3" localSheetId="0" hidden="1">4</definedName>
    <definedName name="solver_rhs1" localSheetId="0" hidden="1">0.9999999</definedName>
    <definedName name="solver_rhs2" localSheetId="0" hidden="1">0.000001</definedName>
    <definedName name="solver_rhs3" localSheetId="0" hidden="1">integer</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solver_ver" localSheetId="0" hidden="1">3</definedName>
    <definedName name="x">Paratetramol!$E$12:$E$22</definedName>
  </definedNames>
  <calcPr calcId="171027" calcMode="manual"/>
</workbook>
</file>

<file path=xl/calcChain.xml><?xml version="1.0" encoding="utf-8"?>
<calcChain xmlns="http://schemas.openxmlformats.org/spreadsheetml/2006/main">
  <c r="F22" i="1" l="1"/>
  <c r="H22" i="1" s="1"/>
  <c r="F21" i="1"/>
  <c r="F20" i="1"/>
  <c r="F19" i="1"/>
  <c r="H19" i="1"/>
  <c r="F18" i="1"/>
  <c r="H18" i="1" s="1"/>
  <c r="F17" i="1"/>
  <c r="H17" i="1"/>
  <c r="F16" i="1"/>
  <c r="F15" i="1"/>
  <c r="H15" i="1" s="1"/>
  <c r="F14" i="1"/>
  <c r="H14" i="1" s="1"/>
  <c r="F13" i="1"/>
  <c r="H13" i="1" s="1"/>
  <c r="I9" i="1" s="1"/>
  <c r="F12" i="1"/>
  <c r="E22" i="1"/>
  <c r="I22" i="1"/>
  <c r="E21" i="1"/>
  <c r="I21" i="1" s="1"/>
  <c r="E20" i="1"/>
  <c r="I20" i="1"/>
  <c r="E19" i="1"/>
  <c r="I19" i="1" s="1"/>
  <c r="E18" i="1"/>
  <c r="I18" i="1"/>
  <c r="E17" i="1"/>
  <c r="I17" i="1" s="1"/>
  <c r="E16" i="1"/>
  <c r="I16" i="1"/>
  <c r="E15" i="1"/>
  <c r="I15" i="1" s="1"/>
  <c r="E14" i="1"/>
  <c r="I14" i="1"/>
  <c r="E13" i="1"/>
  <c r="I13" i="1" s="1"/>
  <c r="E12" i="1"/>
  <c r="I12" i="1"/>
  <c r="H12" i="1"/>
  <c r="H16" i="1"/>
  <c r="H20" i="1"/>
  <c r="C23" i="1"/>
  <c r="H21" i="1"/>
</calcChain>
</file>

<file path=xl/comments1.xml><?xml version="1.0" encoding="utf-8"?>
<comments xmlns="http://schemas.openxmlformats.org/spreadsheetml/2006/main">
  <authors>
    <author>David</author>
  </authors>
  <commentList>
    <comment ref="H11" authorId="0" shapeId="0">
      <text>
        <r>
          <rPr>
            <sz val="8"/>
            <color indexed="81"/>
            <rFont val="Tahoma"/>
            <family val="2"/>
          </rPr>
          <t>Note that Excel's NEGBINOMDIST function calculates the pmf for a distribution that starts at zero, not at s like the CB.NegBinomial function</t>
        </r>
      </text>
    </comment>
  </commentList>
</comments>
</file>

<file path=xl/sharedStrings.xml><?xml version="1.0" encoding="utf-8"?>
<sst xmlns="http://schemas.openxmlformats.org/spreadsheetml/2006/main" count="18" uniqueCount="18">
  <si>
    <t>Mg</t>
  </si>
  <si>
    <t>Original data</t>
  </si>
  <si>
    <t>Transformed data</t>
  </si>
  <si>
    <t>p</t>
  </si>
  <si>
    <t>s</t>
  </si>
  <si>
    <t>Nr. people</t>
  </si>
  <si>
    <t>Total</t>
  </si>
  <si>
    <t>log P</t>
  </si>
  <si>
    <t>Dose  x</t>
  </si>
  <si>
    <t>Nr. people n</t>
  </si>
  <si>
    <t>LogLikelihood</t>
  </si>
  <si>
    <t>Fitted pmf</t>
  </si>
  <si>
    <t>Paratetramol</t>
  </si>
  <si>
    <r>
      <t>Problem:</t>
    </r>
    <r>
      <rPr>
        <sz val="10"/>
        <rFont val="Times New Roman"/>
        <family val="1"/>
      </rPr>
      <t xml:space="preserve"> You  have data on the amount of Paratetramol that people have taken. The Paratetramol will have come in pills of specific doses (e.g. 25mg), so the observations will take 25mg steps. How to fit a "Negative Binomial - s" distribution to this data?</t>
    </r>
  </si>
  <si>
    <t>Original data are discrete but not with increments of 1</t>
  </si>
  <si>
    <t>Data are transformed to integers</t>
  </si>
  <si>
    <t>Transformed data are fit to a parametric discrete distribution</t>
  </si>
  <si>
    <t>Parametric distribution is transformed back to original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</si>
</sst>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000"/>
  </numFmts>
  <fonts count="11" x14ac:knownFonts="1">
    <font>
      <sz val="10"/>
      <name val="Arial"/>
    </font>
    <font>
      <sz val="8"/>
      <name val="Arial"/>
      <family val="2"/>
    </font>
    <font>
      <sz val="16"/>
      <name val="Arial"/>
      <family val="2"/>
    </font>
    <font>
      <sz val="12"/>
      <name val="Times New Roman"/>
      <family val="1"/>
    </font>
    <font>
      <b/>
      <sz val="10"/>
      <name val="Times New Roman"/>
      <family val="1"/>
    </font>
    <font>
      <sz val="10"/>
      <name val="Times New Roman"/>
      <family val="1"/>
    </font>
    <font>
      <sz val="10"/>
      <color indexed="9"/>
      <name val="Arial"/>
      <family val="2"/>
    </font>
    <font>
      <sz val="8"/>
      <color indexed="81"/>
      <name val="Tahoma"/>
      <family val="2"/>
    </font>
    <font>
      <b/>
      <sz val="10"/>
      <name val="Arial"/>
      <family val="2"/>
      <charset val="204"/>
    </font>
    <font>
      <sz val="10"/>
      <color indexed="12"/>
      <name val="Arial"/>
      <family val="2"/>
    </font>
    <font>
      <sz val="10"/>
      <color indexed="10"/>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16">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0" fillId="0" borderId="0" xfId="0" applyAlignment="1" applyProtection="1">
      <alignment horizontal="center"/>
      <protection locked="0"/>
    </xf>
    <xf numFmtId="0" fontId="3" fillId="0" borderId="0" xfId="0" applyFont="1" applyAlignment="1">
      <alignment horizontal="center"/>
    </xf>
    <xf numFmtId="0" fontId="6" fillId="0" borderId="0" xfId="0" applyFont="1" applyAlignment="1" applyProtection="1">
      <alignment horizontal="center"/>
      <protection hidden="1"/>
    </xf>
    <xf numFmtId="0" fontId="0" fillId="0" borderId="1" xfId="0"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2" fillId="0" borderId="0" xfId="0" applyFont="1" applyAlignment="1" applyProtection="1">
      <alignment horizontal="left"/>
      <protection locked="0"/>
    </xf>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0" fontId="0" fillId="0" borderId="0" xfId="0" applyAlignment="1" applyProtection="1">
      <alignment horizontal="left"/>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0" fontId="0" fillId="2" borderId="8" xfId="0" applyFill="1" applyBorder="1" applyAlignment="1" applyProtection="1">
      <alignment horizontal="center"/>
      <protection locked="0"/>
    </xf>
    <xf numFmtId="0" fontId="8" fillId="2" borderId="4" xfId="0" applyFont="1" applyFill="1" applyBorder="1" applyAlignment="1" applyProtection="1">
      <alignment horizontal="center"/>
      <protection locked="0"/>
    </xf>
    <xf numFmtId="0" fontId="9" fillId="0" borderId="4" xfId="0" applyFont="1" applyBorder="1" applyAlignment="1" applyProtection="1">
      <alignment horizontal="center"/>
      <protection locked="0"/>
    </xf>
    <xf numFmtId="0" fontId="9" fillId="0" borderId="5" xfId="0" applyFont="1" applyBorder="1" applyAlignment="1" applyProtection="1">
      <alignment horizontal="center"/>
      <protection locked="0"/>
    </xf>
    <xf numFmtId="0" fontId="9" fillId="0" borderId="6" xfId="0" applyFont="1" applyBorder="1" applyAlignment="1" applyProtection="1">
      <alignment horizontal="center"/>
      <protection locked="0"/>
    </xf>
    <xf numFmtId="165" fontId="10" fillId="0" borderId="4" xfId="0" applyNumberFormat="1" applyFont="1" applyBorder="1" applyAlignment="1" applyProtection="1">
      <alignment horizontal="center"/>
      <protection locked="0"/>
    </xf>
    <xf numFmtId="0" fontId="10" fillId="0" borderId="5" xfId="0" applyFont="1" applyBorder="1" applyAlignment="1" applyProtection="1">
      <alignment horizontal="center"/>
      <protection locked="0"/>
    </xf>
    <xf numFmtId="0" fontId="8" fillId="2" borderId="1" xfId="0" applyFont="1" applyFill="1" applyBorder="1" applyAlignment="1" applyProtection="1">
      <alignment horizontal="center"/>
      <protection locked="0"/>
    </xf>
    <xf numFmtId="0" fontId="8" fillId="2" borderId="9" xfId="0" applyFont="1" applyFill="1" applyBorder="1" applyAlignment="1" applyProtection="1">
      <alignment horizontal="center"/>
      <protection locked="0"/>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1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 compound</a:t>
            </a:r>
            <a:r>
              <a:rPr lang="en-US" baseline="0"/>
              <a:t> consumed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"Data distribution"</c:v>
          </c:tx>
          <c:spPr>
            <a:solidFill>
              <a:schemeClr val="accent2"/>
            </a:solidFill>
            <a:ln>
              <a:noFill/>
            </a:ln>
            <a:effectLst/>
          </c:spPr>
          <c:invertIfNegative val="0"/>
          <c:cat>
            <c:numRef>
              <c:f>Paratetramol!$B$12:$B$22</c:f>
              <c:numCache>
                <c:formatCode>General</c:formatCode>
                <c:ptCount val="11"/>
                <c:pt idx="0">
                  <c:v>0</c:v>
                </c:pt>
                <c:pt idx="1">
                  <c:v>25</c:v>
                </c:pt>
                <c:pt idx="2">
                  <c:v>50</c:v>
                </c:pt>
                <c:pt idx="3">
                  <c:v>75</c:v>
                </c:pt>
                <c:pt idx="4">
                  <c:v>100</c:v>
                </c:pt>
                <c:pt idx="5">
                  <c:v>125</c:v>
                </c:pt>
                <c:pt idx="6">
                  <c:v>150</c:v>
                </c:pt>
                <c:pt idx="7">
                  <c:v>175</c:v>
                </c:pt>
                <c:pt idx="8">
                  <c:v>200</c:v>
                </c:pt>
                <c:pt idx="9">
                  <c:v>225</c:v>
                </c:pt>
                <c:pt idx="10">
                  <c:v>250</c:v>
                </c:pt>
              </c:numCache>
            </c:numRef>
          </c:cat>
          <c:val>
            <c:numRef>
              <c:f>[0]!Fraction_people</c:f>
              <c:numCache>
                <c:formatCode>General</c:formatCode>
                <c:ptCount val="11"/>
                <c:pt idx="0">
                  <c:v>0.08</c:v>
                </c:pt>
                <c:pt idx="1">
                  <c:v>0.27</c:v>
                </c:pt>
                <c:pt idx="2">
                  <c:v>0.2</c:v>
                </c:pt>
                <c:pt idx="3">
                  <c:v>0.17</c:v>
                </c:pt>
                <c:pt idx="4">
                  <c:v>0.13</c:v>
                </c:pt>
                <c:pt idx="5">
                  <c:v>7.0000000000000007E-2</c:v>
                </c:pt>
                <c:pt idx="6">
                  <c:v>0.01</c:v>
                </c:pt>
                <c:pt idx="7">
                  <c:v>0.03</c:v>
                </c:pt>
                <c:pt idx="8">
                  <c:v>0.02</c:v>
                </c:pt>
                <c:pt idx="9">
                  <c:v>0</c:v>
                </c:pt>
                <c:pt idx="10">
                  <c:v>0.02</c:v>
                </c:pt>
              </c:numCache>
            </c:numRef>
          </c:val>
          <c:extLst>
            <c:ext xmlns:c16="http://schemas.microsoft.com/office/drawing/2014/chart" uri="{C3380CC4-5D6E-409C-BE32-E72D297353CC}">
              <c16:uniqueId val="{00000000-BE37-49E6-9893-2D5D9AD0163A}"/>
            </c:ext>
          </c:extLst>
        </c:ser>
        <c:dLbls>
          <c:showLegendKey val="0"/>
          <c:showVal val="0"/>
          <c:showCatName val="0"/>
          <c:showSerName val="0"/>
          <c:showPercent val="0"/>
          <c:showBubbleSize val="0"/>
        </c:dLbls>
        <c:gapWidth val="219"/>
        <c:overlap val="-27"/>
        <c:axId val="615854328"/>
        <c:axId val="615857608"/>
        <c:extLst>
          <c:ext xmlns:c15="http://schemas.microsoft.com/office/drawing/2012/chart" uri="{02D57815-91ED-43cb-92C2-25804820EDAC}">
            <c15:filteredBarSeries>
              <c15:ser>
                <c:idx val="0"/>
                <c:order val="0"/>
                <c:tx>
                  <c:v>"Formula"</c:v>
                </c:tx>
                <c:spPr>
                  <a:solidFill>
                    <a:schemeClr val="accent1"/>
                  </a:solidFill>
                  <a:ln>
                    <a:noFill/>
                  </a:ln>
                  <a:effectLst/>
                </c:spPr>
                <c:invertIfNegative val="0"/>
                <c:cat>
                  <c:numRef>
                    <c:extLst>
                      <c:ext uri="{02D57815-91ED-43cb-92C2-25804820EDAC}">
                        <c15:formulaRef>
                          <c15:sqref>Paratetramol!$B$12:$B$22</c15:sqref>
                        </c15:formulaRef>
                      </c:ext>
                    </c:extLst>
                    <c:numCache>
                      <c:formatCode>General</c:formatCode>
                      <c:ptCount val="11"/>
                      <c:pt idx="0">
                        <c:v>0</c:v>
                      </c:pt>
                      <c:pt idx="1">
                        <c:v>25</c:v>
                      </c:pt>
                      <c:pt idx="2">
                        <c:v>50</c:v>
                      </c:pt>
                      <c:pt idx="3">
                        <c:v>75</c:v>
                      </c:pt>
                      <c:pt idx="4">
                        <c:v>100</c:v>
                      </c:pt>
                      <c:pt idx="5">
                        <c:v>125</c:v>
                      </c:pt>
                      <c:pt idx="6">
                        <c:v>150</c:v>
                      </c:pt>
                      <c:pt idx="7">
                        <c:v>175</c:v>
                      </c:pt>
                      <c:pt idx="8">
                        <c:v>200</c:v>
                      </c:pt>
                      <c:pt idx="9">
                        <c:v>225</c:v>
                      </c:pt>
                      <c:pt idx="10">
                        <c:v>250</c:v>
                      </c:pt>
                    </c:numCache>
                  </c:numRef>
                </c:cat>
                <c:val>
                  <c:numRef>
                    <c:extLst>
                      <c:ext uri="{02D57815-91ED-43cb-92C2-25804820EDAC}">
                        <c15:formulaRef>
                          <c15:sqref>Paratetramol!$I$12:$I$22</c15:sqref>
                        </c15:formulaRef>
                      </c:ext>
                    </c:extLst>
                    <c:numCache>
                      <c:formatCode>0.0E+00</c:formatCode>
                      <c:ptCount val="11"/>
                      <c:pt idx="0">
                        <c:v>0.1473393507592308</c:v>
                      </c:pt>
                      <c:pt idx="1">
                        <c:v>0.20855781432892945</c:v>
                      </c:pt>
                      <c:pt idx="2">
                        <c:v>0.19680807918828688</c:v>
                      </c:pt>
                      <c:pt idx="3">
                        <c:v>0.15476691742293144</c:v>
                      </c:pt>
                      <c:pt idx="4">
                        <c:v>0.10953574134074398</c:v>
                      </c:pt>
                      <c:pt idx="5">
                        <c:v>7.2355299884453161E-2</c:v>
                      </c:pt>
                      <c:pt idx="6">
                        <c:v>4.5519296843968486E-2</c:v>
                      </c:pt>
                      <c:pt idx="7">
                        <c:v>2.7613819033550376E-2</c:v>
                      </c:pt>
                      <c:pt idx="8">
                        <c:v>1.6286319397012392E-2</c:v>
                      </c:pt>
                      <c:pt idx="9">
                        <c:v>9.3920324328162722E-3</c:v>
                      </c:pt>
                      <c:pt idx="10">
                        <c:v>5.3177423307516842E-3</c:v>
                      </c:pt>
                    </c:numCache>
                  </c:numRef>
                </c:val>
                <c:extLst>
                  <c:ext xmlns:c16="http://schemas.microsoft.com/office/drawing/2014/chart" uri="{C3380CC4-5D6E-409C-BE32-E72D297353CC}">
                    <c16:uniqueId val="{00000001-BE37-49E6-9893-2D5D9AD0163A}"/>
                  </c:ext>
                </c:extLst>
              </c15:ser>
            </c15:filteredBarSeries>
          </c:ext>
        </c:extLst>
      </c:barChart>
      <c:catAx>
        <c:axId val="6158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7608"/>
        <c:crosses val="autoZero"/>
        <c:auto val="1"/>
        <c:lblAlgn val="ctr"/>
        <c:lblOffset val="100"/>
        <c:noMultiLvlLbl val="0"/>
      </c:catAx>
      <c:valAx>
        <c:axId val="61585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pills consumed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"Data distribution"</c:v>
          </c:tx>
          <c:spPr>
            <a:solidFill>
              <a:schemeClr val="accent2"/>
            </a:solidFill>
            <a:ln>
              <a:noFill/>
            </a:ln>
            <a:effectLst/>
          </c:spPr>
          <c:invertIfNegative val="0"/>
          <c:cat>
            <c:numLit>
              <c:formatCode>General</c:formatCode>
              <c:ptCount val="11"/>
              <c:pt idx="0">
                <c:v>0</c:v>
              </c:pt>
              <c:pt idx="1">
                <c:v>1</c:v>
              </c:pt>
              <c:pt idx="2">
                <c:v>2</c:v>
              </c:pt>
              <c:pt idx="3">
                <c:v>3</c:v>
              </c:pt>
              <c:pt idx="4">
                <c:v>4</c:v>
              </c:pt>
              <c:pt idx="5">
                <c:v>5</c:v>
              </c:pt>
              <c:pt idx="6">
                <c:v>6</c:v>
              </c:pt>
              <c:pt idx="7">
                <c:v>7</c:v>
              </c:pt>
              <c:pt idx="8">
                <c:v>8</c:v>
              </c:pt>
              <c:pt idx="9">
                <c:v>9</c:v>
              </c:pt>
              <c:pt idx="10">
                <c:v>10</c:v>
              </c:pt>
            </c:numLit>
          </c:cat>
          <c:val>
            <c:numRef>
              <c:f>[0]!Fraction_people</c:f>
              <c:numCache>
                <c:formatCode>General</c:formatCode>
                <c:ptCount val="11"/>
                <c:pt idx="0">
                  <c:v>0.08</c:v>
                </c:pt>
                <c:pt idx="1">
                  <c:v>0.27</c:v>
                </c:pt>
                <c:pt idx="2">
                  <c:v>0.2</c:v>
                </c:pt>
                <c:pt idx="3">
                  <c:v>0.17</c:v>
                </c:pt>
                <c:pt idx="4">
                  <c:v>0.13</c:v>
                </c:pt>
                <c:pt idx="5">
                  <c:v>7.0000000000000007E-2</c:v>
                </c:pt>
                <c:pt idx="6">
                  <c:v>0.01</c:v>
                </c:pt>
                <c:pt idx="7">
                  <c:v>0.03</c:v>
                </c:pt>
                <c:pt idx="8">
                  <c:v>0.02</c:v>
                </c:pt>
                <c:pt idx="9">
                  <c:v>0</c:v>
                </c:pt>
                <c:pt idx="10">
                  <c:v>0.02</c:v>
                </c:pt>
              </c:numCache>
            </c:numRef>
          </c:val>
          <c:extLst>
            <c:ext xmlns:c16="http://schemas.microsoft.com/office/drawing/2014/chart" uri="{C3380CC4-5D6E-409C-BE32-E72D297353CC}">
              <c16:uniqueId val="{00000000-B8EB-45A7-91FD-89BC9979C288}"/>
            </c:ext>
          </c:extLst>
        </c:ser>
        <c:dLbls>
          <c:showLegendKey val="0"/>
          <c:showVal val="0"/>
          <c:showCatName val="0"/>
          <c:showSerName val="0"/>
          <c:showPercent val="0"/>
          <c:showBubbleSize val="0"/>
        </c:dLbls>
        <c:gapWidth val="219"/>
        <c:overlap val="-27"/>
        <c:axId val="615854328"/>
        <c:axId val="615857608"/>
        <c:extLst>
          <c:ext xmlns:c15="http://schemas.microsoft.com/office/drawing/2012/chart" uri="{02D57815-91ED-43cb-92C2-25804820EDAC}">
            <c15:filteredBarSeries>
              <c15:ser>
                <c:idx val="0"/>
                <c:order val="0"/>
                <c:tx>
                  <c:v>"Formula"</c:v>
                </c:tx>
                <c:spPr>
                  <a:solidFill>
                    <a:schemeClr val="accent1"/>
                  </a:solidFill>
                  <a:ln>
                    <a:noFill/>
                  </a:ln>
                  <a:effectLst/>
                </c:spPr>
                <c:invertIfNegative val="0"/>
                <c:cat>
                  <c:numLit>
                    <c:formatCode>General</c:formatCode>
                    <c:ptCount val="11"/>
                    <c:pt idx="0">
                      <c:v>0</c:v>
                    </c:pt>
                    <c:pt idx="1">
                      <c:v>1</c:v>
                    </c:pt>
                    <c:pt idx="2">
                      <c:v>2</c:v>
                    </c:pt>
                    <c:pt idx="3">
                      <c:v>3</c:v>
                    </c:pt>
                    <c:pt idx="4">
                      <c:v>4</c:v>
                    </c:pt>
                    <c:pt idx="5">
                      <c:v>5</c:v>
                    </c:pt>
                    <c:pt idx="6">
                      <c:v>6</c:v>
                    </c:pt>
                    <c:pt idx="7">
                      <c:v>7</c:v>
                    </c:pt>
                    <c:pt idx="8">
                      <c:v>8</c:v>
                    </c:pt>
                    <c:pt idx="9">
                      <c:v>9</c:v>
                    </c:pt>
                    <c:pt idx="10">
                      <c:v>10</c:v>
                    </c:pt>
                  </c:numLit>
                </c:cat>
                <c:val>
                  <c:numRef>
                    <c:extLst>
                      <c:ext uri="{02D57815-91ED-43cb-92C2-25804820EDAC}">
                        <c15:formulaRef>
                          <c15:sqref>Paratetramol!$I$12:$I$22</c15:sqref>
                        </c15:formulaRef>
                      </c:ext>
                    </c:extLst>
                    <c:numCache>
                      <c:formatCode>0.0E+00</c:formatCode>
                      <c:ptCount val="11"/>
                      <c:pt idx="0">
                        <c:v>0.1473393507592308</c:v>
                      </c:pt>
                      <c:pt idx="1">
                        <c:v>0.20855781432892945</c:v>
                      </c:pt>
                      <c:pt idx="2">
                        <c:v>0.19680807918828688</c:v>
                      </c:pt>
                      <c:pt idx="3">
                        <c:v>0.15476691742293144</c:v>
                      </c:pt>
                      <c:pt idx="4">
                        <c:v>0.10953574134074398</c:v>
                      </c:pt>
                      <c:pt idx="5">
                        <c:v>7.2355299884453161E-2</c:v>
                      </c:pt>
                      <c:pt idx="6">
                        <c:v>4.5519296843968486E-2</c:v>
                      </c:pt>
                      <c:pt idx="7">
                        <c:v>2.7613819033550376E-2</c:v>
                      </c:pt>
                      <c:pt idx="8">
                        <c:v>1.6286319397012392E-2</c:v>
                      </c:pt>
                      <c:pt idx="9">
                        <c:v>9.3920324328162722E-3</c:v>
                      </c:pt>
                      <c:pt idx="10">
                        <c:v>5.3177423307516842E-3</c:v>
                      </c:pt>
                    </c:numCache>
                  </c:numRef>
                </c:val>
                <c:extLst>
                  <c:ext xmlns:c16="http://schemas.microsoft.com/office/drawing/2014/chart" uri="{C3380CC4-5D6E-409C-BE32-E72D297353CC}">
                    <c16:uniqueId val="{00000001-B8EB-45A7-91FD-89BC9979C288}"/>
                  </c:ext>
                </c:extLst>
              </c15:ser>
            </c15:filteredBarSeries>
          </c:ext>
        </c:extLst>
      </c:barChart>
      <c:catAx>
        <c:axId val="6158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7608"/>
        <c:crosses val="autoZero"/>
        <c:auto val="1"/>
        <c:lblAlgn val="ctr"/>
        <c:lblOffset val="100"/>
        <c:noMultiLvlLbl val="0"/>
      </c:catAx>
      <c:valAx>
        <c:axId val="61585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pills consumer &amp; fitted NegBinomial distribution</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"Formula"</c:v>
          </c:tx>
          <c:spPr>
            <a:solidFill>
              <a:schemeClr val="accent1"/>
            </a:solidFill>
            <a:ln>
              <a:noFill/>
            </a:ln>
            <a:effectLst/>
          </c:spPr>
          <c:invertIfNegative val="0"/>
          <c:cat>
            <c:numLit>
              <c:formatCode>General</c:formatCode>
              <c:ptCount val="11"/>
              <c:pt idx="0">
                <c:v>0</c:v>
              </c:pt>
              <c:pt idx="1">
                <c:v>1</c:v>
              </c:pt>
              <c:pt idx="2">
                <c:v>2</c:v>
              </c:pt>
              <c:pt idx="3">
                <c:v>3</c:v>
              </c:pt>
              <c:pt idx="4">
                <c:v>4</c:v>
              </c:pt>
              <c:pt idx="5">
                <c:v>5</c:v>
              </c:pt>
              <c:pt idx="6">
                <c:v>6</c:v>
              </c:pt>
              <c:pt idx="7">
                <c:v>7</c:v>
              </c:pt>
              <c:pt idx="8">
                <c:v>8</c:v>
              </c:pt>
              <c:pt idx="9">
                <c:v>9</c:v>
              </c:pt>
              <c:pt idx="10">
                <c:v>10</c:v>
              </c:pt>
            </c:numLit>
          </c:cat>
          <c:val>
            <c:numRef>
              <c:f>Paratetramol!$I$12:$I$22</c:f>
              <c:numCache>
                <c:formatCode>0.0E+00</c:formatCode>
                <c:ptCount val="11"/>
                <c:pt idx="0">
                  <c:v>0.1473393507592308</c:v>
                </c:pt>
                <c:pt idx="1">
                  <c:v>0.20855781432892945</c:v>
                </c:pt>
                <c:pt idx="2">
                  <c:v>0.19680807918828688</c:v>
                </c:pt>
                <c:pt idx="3">
                  <c:v>0.15476691742293144</c:v>
                </c:pt>
                <c:pt idx="4">
                  <c:v>0.10953574134074398</c:v>
                </c:pt>
                <c:pt idx="5">
                  <c:v>7.2355299884453161E-2</c:v>
                </c:pt>
                <c:pt idx="6">
                  <c:v>4.5519296843968486E-2</c:v>
                </c:pt>
                <c:pt idx="7">
                  <c:v>2.7613819033550376E-2</c:v>
                </c:pt>
                <c:pt idx="8">
                  <c:v>1.6286319397012392E-2</c:v>
                </c:pt>
                <c:pt idx="9">
                  <c:v>9.3920324328162722E-3</c:v>
                </c:pt>
                <c:pt idx="10">
                  <c:v>5.3177423307516842E-3</c:v>
                </c:pt>
              </c:numCache>
            </c:numRef>
          </c:val>
          <c:extLst>
            <c:ext xmlns:c16="http://schemas.microsoft.com/office/drawing/2014/chart" uri="{C3380CC4-5D6E-409C-BE32-E72D297353CC}">
              <c16:uniqueId val="{00000000-5962-4480-988F-4AF608151CAF}"/>
            </c:ext>
          </c:extLst>
        </c:ser>
        <c:ser>
          <c:idx val="1"/>
          <c:order val="1"/>
          <c:tx>
            <c:v>"Data distribution"</c:v>
          </c:tx>
          <c:spPr>
            <a:solidFill>
              <a:schemeClr val="accent2"/>
            </a:solidFill>
            <a:ln>
              <a:noFill/>
            </a:ln>
            <a:effectLst/>
          </c:spPr>
          <c:invertIfNegative val="0"/>
          <c:cat>
            <c:numLit>
              <c:formatCode>General</c:formatCode>
              <c:ptCount val="11"/>
              <c:pt idx="0">
                <c:v>0</c:v>
              </c:pt>
              <c:pt idx="1">
                <c:v>1</c:v>
              </c:pt>
              <c:pt idx="2">
                <c:v>2</c:v>
              </c:pt>
              <c:pt idx="3">
                <c:v>3</c:v>
              </c:pt>
              <c:pt idx="4">
                <c:v>4</c:v>
              </c:pt>
              <c:pt idx="5">
                <c:v>5</c:v>
              </c:pt>
              <c:pt idx="6">
                <c:v>6</c:v>
              </c:pt>
              <c:pt idx="7">
                <c:v>7</c:v>
              </c:pt>
              <c:pt idx="8">
                <c:v>8</c:v>
              </c:pt>
              <c:pt idx="9">
                <c:v>9</c:v>
              </c:pt>
              <c:pt idx="10">
                <c:v>10</c:v>
              </c:pt>
            </c:numLit>
          </c:cat>
          <c:val>
            <c:numRef>
              <c:f>[0]!Fraction_people</c:f>
              <c:numCache>
                <c:formatCode>General</c:formatCode>
                <c:ptCount val="11"/>
                <c:pt idx="0">
                  <c:v>0.08</c:v>
                </c:pt>
                <c:pt idx="1">
                  <c:v>0.27</c:v>
                </c:pt>
                <c:pt idx="2">
                  <c:v>0.2</c:v>
                </c:pt>
                <c:pt idx="3">
                  <c:v>0.17</c:v>
                </c:pt>
                <c:pt idx="4">
                  <c:v>0.13</c:v>
                </c:pt>
                <c:pt idx="5">
                  <c:v>7.0000000000000007E-2</c:v>
                </c:pt>
                <c:pt idx="6">
                  <c:v>0.01</c:v>
                </c:pt>
                <c:pt idx="7">
                  <c:v>0.03</c:v>
                </c:pt>
                <c:pt idx="8">
                  <c:v>0.02</c:v>
                </c:pt>
                <c:pt idx="9">
                  <c:v>0</c:v>
                </c:pt>
                <c:pt idx="10">
                  <c:v>0.02</c:v>
                </c:pt>
              </c:numCache>
            </c:numRef>
          </c:val>
          <c:extLst>
            <c:ext xmlns:c16="http://schemas.microsoft.com/office/drawing/2014/chart" uri="{C3380CC4-5D6E-409C-BE32-E72D297353CC}">
              <c16:uniqueId val="{00000001-5962-4480-988F-4AF608151CAF}"/>
            </c:ext>
          </c:extLst>
        </c:ser>
        <c:dLbls>
          <c:showLegendKey val="0"/>
          <c:showVal val="0"/>
          <c:showCatName val="0"/>
          <c:showSerName val="0"/>
          <c:showPercent val="0"/>
          <c:showBubbleSize val="0"/>
        </c:dLbls>
        <c:gapWidth val="219"/>
        <c:overlap val="-27"/>
        <c:axId val="615854328"/>
        <c:axId val="615857608"/>
      </c:barChart>
      <c:catAx>
        <c:axId val="6158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7608"/>
        <c:crosses val="autoZero"/>
        <c:auto val="1"/>
        <c:lblAlgn val="ctr"/>
        <c:lblOffset val="100"/>
        <c:noMultiLvlLbl val="0"/>
      </c:catAx>
      <c:valAx>
        <c:axId val="615857608"/>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Number</a:t>
            </a:r>
            <a:r>
              <a:rPr lang="en-US" sz="1050" baseline="0"/>
              <a:t> of pills consumer &amp; 25*fitted NegBinomial distribution</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"Formula"</c:v>
          </c:tx>
          <c:spPr>
            <a:solidFill>
              <a:schemeClr val="accent1"/>
            </a:solidFill>
            <a:ln>
              <a:noFill/>
            </a:ln>
            <a:effectLst/>
          </c:spPr>
          <c:invertIfNegative val="0"/>
          <c:cat>
            <c:numRef>
              <c:f>Paratetramol!$B$12:$B$22</c:f>
              <c:numCache>
                <c:formatCode>General</c:formatCode>
                <c:ptCount val="11"/>
                <c:pt idx="0">
                  <c:v>0</c:v>
                </c:pt>
                <c:pt idx="1">
                  <c:v>25</c:v>
                </c:pt>
                <c:pt idx="2">
                  <c:v>50</c:v>
                </c:pt>
                <c:pt idx="3">
                  <c:v>75</c:v>
                </c:pt>
                <c:pt idx="4">
                  <c:v>100</c:v>
                </c:pt>
                <c:pt idx="5">
                  <c:v>125</c:v>
                </c:pt>
                <c:pt idx="6">
                  <c:v>150</c:v>
                </c:pt>
                <c:pt idx="7">
                  <c:v>175</c:v>
                </c:pt>
                <c:pt idx="8">
                  <c:v>200</c:v>
                </c:pt>
                <c:pt idx="9">
                  <c:v>225</c:v>
                </c:pt>
                <c:pt idx="10">
                  <c:v>250</c:v>
                </c:pt>
              </c:numCache>
            </c:numRef>
          </c:cat>
          <c:val>
            <c:numRef>
              <c:f>Paratetramol!$I$12:$I$22</c:f>
              <c:numCache>
                <c:formatCode>0.0E+00</c:formatCode>
                <c:ptCount val="11"/>
                <c:pt idx="0">
                  <c:v>0.1473393507592308</c:v>
                </c:pt>
                <c:pt idx="1">
                  <c:v>0.20855781432892945</c:v>
                </c:pt>
                <c:pt idx="2">
                  <c:v>0.19680807918828688</c:v>
                </c:pt>
                <c:pt idx="3">
                  <c:v>0.15476691742293144</c:v>
                </c:pt>
                <c:pt idx="4">
                  <c:v>0.10953574134074398</c:v>
                </c:pt>
                <c:pt idx="5">
                  <c:v>7.2355299884453161E-2</c:v>
                </c:pt>
                <c:pt idx="6">
                  <c:v>4.5519296843968486E-2</c:v>
                </c:pt>
                <c:pt idx="7">
                  <c:v>2.7613819033550376E-2</c:v>
                </c:pt>
                <c:pt idx="8">
                  <c:v>1.6286319397012392E-2</c:v>
                </c:pt>
                <c:pt idx="9">
                  <c:v>9.3920324328162722E-3</c:v>
                </c:pt>
                <c:pt idx="10">
                  <c:v>5.3177423307516842E-3</c:v>
                </c:pt>
              </c:numCache>
            </c:numRef>
          </c:val>
          <c:extLst>
            <c:ext xmlns:c16="http://schemas.microsoft.com/office/drawing/2014/chart" uri="{C3380CC4-5D6E-409C-BE32-E72D297353CC}">
              <c16:uniqueId val="{00000000-84DE-4A2A-B6D6-A2E653AEE1E4}"/>
            </c:ext>
          </c:extLst>
        </c:ser>
        <c:ser>
          <c:idx val="1"/>
          <c:order val="1"/>
          <c:tx>
            <c:v>"Data distribution"</c:v>
          </c:tx>
          <c:spPr>
            <a:solidFill>
              <a:schemeClr val="accent2"/>
            </a:solidFill>
            <a:ln>
              <a:noFill/>
            </a:ln>
            <a:effectLst/>
          </c:spPr>
          <c:invertIfNegative val="0"/>
          <c:cat>
            <c:numRef>
              <c:f>Paratetramol!$B$12:$B$22</c:f>
              <c:numCache>
                <c:formatCode>General</c:formatCode>
                <c:ptCount val="11"/>
                <c:pt idx="0">
                  <c:v>0</c:v>
                </c:pt>
                <c:pt idx="1">
                  <c:v>25</c:v>
                </c:pt>
                <c:pt idx="2">
                  <c:v>50</c:v>
                </c:pt>
                <c:pt idx="3">
                  <c:v>75</c:v>
                </c:pt>
                <c:pt idx="4">
                  <c:v>100</c:v>
                </c:pt>
                <c:pt idx="5">
                  <c:v>125</c:v>
                </c:pt>
                <c:pt idx="6">
                  <c:v>150</c:v>
                </c:pt>
                <c:pt idx="7">
                  <c:v>175</c:v>
                </c:pt>
                <c:pt idx="8">
                  <c:v>200</c:v>
                </c:pt>
                <c:pt idx="9">
                  <c:v>225</c:v>
                </c:pt>
                <c:pt idx="10">
                  <c:v>250</c:v>
                </c:pt>
              </c:numCache>
            </c:numRef>
          </c:cat>
          <c:val>
            <c:numRef>
              <c:f>[0]!Fraction_people</c:f>
              <c:numCache>
                <c:formatCode>General</c:formatCode>
                <c:ptCount val="11"/>
                <c:pt idx="0">
                  <c:v>0.08</c:v>
                </c:pt>
                <c:pt idx="1">
                  <c:v>0.27</c:v>
                </c:pt>
                <c:pt idx="2">
                  <c:v>0.2</c:v>
                </c:pt>
                <c:pt idx="3">
                  <c:v>0.17</c:v>
                </c:pt>
                <c:pt idx="4">
                  <c:v>0.13</c:v>
                </c:pt>
                <c:pt idx="5">
                  <c:v>7.0000000000000007E-2</c:v>
                </c:pt>
                <c:pt idx="6">
                  <c:v>0.01</c:v>
                </c:pt>
                <c:pt idx="7">
                  <c:v>0.03</c:v>
                </c:pt>
                <c:pt idx="8">
                  <c:v>0.02</c:v>
                </c:pt>
                <c:pt idx="9">
                  <c:v>0</c:v>
                </c:pt>
                <c:pt idx="10">
                  <c:v>0.02</c:v>
                </c:pt>
              </c:numCache>
            </c:numRef>
          </c:val>
          <c:extLst>
            <c:ext xmlns:c16="http://schemas.microsoft.com/office/drawing/2014/chart" uri="{C3380CC4-5D6E-409C-BE32-E72D297353CC}">
              <c16:uniqueId val="{00000001-84DE-4A2A-B6D6-A2E653AEE1E4}"/>
            </c:ext>
          </c:extLst>
        </c:ser>
        <c:dLbls>
          <c:showLegendKey val="0"/>
          <c:showVal val="0"/>
          <c:showCatName val="0"/>
          <c:showSerName val="0"/>
          <c:showPercent val="0"/>
          <c:showBubbleSize val="0"/>
        </c:dLbls>
        <c:gapWidth val="219"/>
        <c:overlap val="-27"/>
        <c:axId val="615854328"/>
        <c:axId val="615857608"/>
      </c:barChart>
      <c:catAx>
        <c:axId val="6158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7608"/>
        <c:crosses val="autoZero"/>
        <c:auto val="1"/>
        <c:lblAlgn val="ctr"/>
        <c:lblOffset val="100"/>
        <c:noMultiLvlLbl val="0"/>
      </c:catAx>
      <c:valAx>
        <c:axId val="615857608"/>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679450</xdr:colOff>
      <xdr:row>6</xdr:row>
      <xdr:rowOff>76200</xdr:rowOff>
    </xdr:from>
    <xdr:to>
      <xdr:col>9</xdr:col>
      <xdr:colOff>660400</xdr:colOff>
      <xdr:row>7</xdr:row>
      <xdr:rowOff>63500</xdr:rowOff>
    </xdr:to>
    <xdr:sp macro="" textlink="">
      <xdr:nvSpPr>
        <xdr:cNvPr id="1072" name="Line 14">
          <a:extLst>
            <a:ext uri="{FF2B5EF4-FFF2-40B4-BE49-F238E27FC236}">
              <a16:creationId xmlns:a16="http://schemas.microsoft.com/office/drawing/2014/main" id="{1EF7814D-853A-4952-852B-898CDA4E255F}"/>
            </a:ext>
          </a:extLst>
        </xdr:cNvPr>
        <xdr:cNvSpPr>
          <a:spLocks noChangeShapeType="1"/>
        </xdr:cNvSpPr>
      </xdr:nvSpPr>
      <xdr:spPr bwMode="auto">
        <a:xfrm flipH="1" flipV="1">
          <a:off x="5137150" y="1771650"/>
          <a:ext cx="730250" cy="146050"/>
        </a:xfrm>
        <a:prstGeom prst="line">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692150</xdr:colOff>
      <xdr:row>7</xdr:row>
      <xdr:rowOff>57150</xdr:rowOff>
    </xdr:from>
    <xdr:to>
      <xdr:col>9</xdr:col>
      <xdr:colOff>635000</xdr:colOff>
      <xdr:row>7</xdr:row>
      <xdr:rowOff>88900</xdr:rowOff>
    </xdr:to>
    <xdr:sp macro="" textlink="">
      <xdr:nvSpPr>
        <xdr:cNvPr id="1073" name="Line 15">
          <a:extLst>
            <a:ext uri="{FF2B5EF4-FFF2-40B4-BE49-F238E27FC236}">
              <a16:creationId xmlns:a16="http://schemas.microsoft.com/office/drawing/2014/main" id="{D0F46ED0-A193-4B85-A377-8B14ABF8828B}"/>
            </a:ext>
          </a:extLst>
        </xdr:cNvPr>
        <xdr:cNvSpPr>
          <a:spLocks noChangeShapeType="1"/>
        </xdr:cNvSpPr>
      </xdr:nvSpPr>
      <xdr:spPr bwMode="auto">
        <a:xfrm flipH="1" flipV="1">
          <a:off x="5149850" y="1911350"/>
          <a:ext cx="692150" cy="31750"/>
        </a:xfrm>
        <a:prstGeom prst="line">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644525</xdr:colOff>
      <xdr:row>5</xdr:row>
      <xdr:rowOff>60325</xdr:rowOff>
    </xdr:from>
    <xdr:to>
      <xdr:col>14</xdr:col>
      <xdr:colOff>307975</xdr:colOff>
      <xdr:row>9</xdr:row>
      <xdr:rowOff>133379</xdr:rowOff>
    </xdr:to>
    <xdr:sp macro="" textlink="">
      <xdr:nvSpPr>
        <xdr:cNvPr id="1040" name="Text Box 16">
          <a:extLst>
            <a:ext uri="{FF2B5EF4-FFF2-40B4-BE49-F238E27FC236}">
              <a16:creationId xmlns:a16="http://schemas.microsoft.com/office/drawing/2014/main" id="{337E84EF-18DF-45A8-8437-AB2482BDA3C6}"/>
            </a:ext>
          </a:extLst>
        </xdr:cNvPr>
        <xdr:cNvSpPr txBox="1">
          <a:spLocks noChangeArrowheads="1"/>
        </xdr:cNvSpPr>
      </xdr:nvSpPr>
      <xdr:spPr bwMode="auto">
        <a:xfrm>
          <a:off x="5600700" y="1047750"/>
          <a:ext cx="2838450" cy="714375"/>
        </a:xfrm>
        <a:prstGeom prst="rect">
          <a:avLst/>
        </a:prstGeom>
        <a:solidFill>
          <a:srgbClr val="FFFF00"/>
        </a:solidFill>
        <a:ln w="19050">
          <a:solidFill>
            <a:srgbClr val="FF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Use Excel's Solver to maximise the LogLikelihood cell by varying s, p. The optimum values of s, p are the MLEs. The fitted distribution is then:</a:t>
          </a:r>
        </a:p>
        <a:p>
          <a:pPr algn="l" rtl="1">
            <a:defRPr sz="1000"/>
          </a:pPr>
          <a:r>
            <a:rPr lang="en-US" sz="1000" b="0" i="0" strike="noStrike">
              <a:solidFill>
                <a:srgbClr val="000000"/>
              </a:solidFill>
              <a:latin typeface="Arial"/>
              <a:cs typeface="Arial"/>
            </a:rPr>
            <a:t>=25 * [CB.NegBinomial(p, s) - s]</a:t>
          </a:r>
        </a:p>
      </xdr:txBody>
    </xdr:sp>
    <xdr:clientData/>
  </xdr:twoCellAnchor>
  <xdr:twoCellAnchor editAs="oneCell">
    <xdr:from>
      <xdr:col>1</xdr:col>
      <xdr:colOff>0</xdr:colOff>
      <xdr:row>0</xdr:row>
      <xdr:rowOff>57150</xdr:rowOff>
    </xdr:from>
    <xdr:to>
      <xdr:col>4</xdr:col>
      <xdr:colOff>228600</xdr:colOff>
      <xdr:row>2</xdr:row>
      <xdr:rowOff>133350</xdr:rowOff>
    </xdr:to>
    <xdr:pic>
      <xdr:nvPicPr>
        <xdr:cNvPr id="3" name="Picture 126">
          <a:hlinkClick xmlns:r="http://schemas.openxmlformats.org/officeDocument/2006/relationships" r:id="rId1"/>
          <a:extLst>
            <a:ext uri="{FF2B5EF4-FFF2-40B4-BE49-F238E27FC236}">
              <a16:creationId xmlns:a16="http://schemas.microsoft.com/office/drawing/2014/main" id="{615833D9-881F-4B91-969B-E100E5E5F8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57150"/>
          <a:ext cx="1917700" cy="1028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25400</xdr:colOff>
      <xdr:row>6</xdr:row>
      <xdr:rowOff>50800</xdr:rowOff>
    </xdr:from>
    <xdr:to>
      <xdr:col>8</xdr:col>
      <xdr:colOff>330200</xdr:colOff>
      <xdr:row>23</xdr:row>
      <xdr:rowOff>95250</xdr:rowOff>
    </xdr:to>
    <xdr:graphicFrame macro="">
      <xdr:nvGraphicFramePr>
        <xdr:cNvPr id="2" name="Chart 1">
          <a:extLst>
            <a:ext uri="{FF2B5EF4-FFF2-40B4-BE49-F238E27FC236}">
              <a16:creationId xmlns:a16="http://schemas.microsoft.com/office/drawing/2014/main" id="{2D800E88-D7AC-40C1-86A3-C0A728533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196850</xdr:colOff>
      <xdr:row>0</xdr:row>
      <xdr:rowOff>82550</xdr:rowOff>
    </xdr:from>
    <xdr:to>
      <xdr:col>4</xdr:col>
      <xdr:colOff>76200</xdr:colOff>
      <xdr:row>2</xdr:row>
      <xdr:rowOff>127000</xdr:rowOff>
    </xdr:to>
    <xdr:pic>
      <xdr:nvPicPr>
        <xdr:cNvPr id="3" name="Picture 126">
          <a:hlinkClick xmlns:r="http://schemas.openxmlformats.org/officeDocument/2006/relationships" r:id="rId2"/>
          <a:extLst>
            <a:ext uri="{FF2B5EF4-FFF2-40B4-BE49-F238E27FC236}">
              <a16:creationId xmlns:a16="http://schemas.microsoft.com/office/drawing/2014/main" id="{93EBDCFF-E87A-4DAF-AF8A-028143727CE4}"/>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6850" y="82550"/>
          <a:ext cx="1917700" cy="1028700"/>
        </a:xfrm>
        <a:prstGeom prst="rect">
          <a:avLst/>
        </a:prstGeom>
      </xdr:spPr>
    </xdr:pic>
    <xdr:clientData/>
  </xdr:twoCellAnchor>
  <xdr:twoCellAnchor>
    <xdr:from>
      <xdr:col>10</xdr:col>
      <xdr:colOff>514350</xdr:colOff>
      <xdr:row>6</xdr:row>
      <xdr:rowOff>57150</xdr:rowOff>
    </xdr:from>
    <xdr:to>
      <xdr:col>18</xdr:col>
      <xdr:colOff>209550</xdr:colOff>
      <xdr:row>23</xdr:row>
      <xdr:rowOff>101600</xdr:rowOff>
    </xdr:to>
    <xdr:graphicFrame macro="">
      <xdr:nvGraphicFramePr>
        <xdr:cNvPr id="4" name="Chart 3">
          <a:extLst>
            <a:ext uri="{FF2B5EF4-FFF2-40B4-BE49-F238E27FC236}">
              <a16:creationId xmlns:a16="http://schemas.microsoft.com/office/drawing/2014/main" id="{3A8DAE27-B551-4BCA-A2A4-9518C85EA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27</xdr:row>
      <xdr:rowOff>6350</xdr:rowOff>
    </xdr:from>
    <xdr:to>
      <xdr:col>8</xdr:col>
      <xdr:colOff>342900</xdr:colOff>
      <xdr:row>44</xdr:row>
      <xdr:rowOff>50800</xdr:rowOff>
    </xdr:to>
    <xdr:graphicFrame macro="">
      <xdr:nvGraphicFramePr>
        <xdr:cNvPr id="5" name="Chart 4">
          <a:extLst>
            <a:ext uri="{FF2B5EF4-FFF2-40B4-BE49-F238E27FC236}">
              <a16:creationId xmlns:a16="http://schemas.microsoft.com/office/drawing/2014/main" id="{ECEAF22A-D5A3-46A5-A191-CB01CCD7B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469900</xdr:colOff>
      <xdr:row>26</xdr:row>
      <xdr:rowOff>133350</xdr:rowOff>
    </xdr:from>
    <xdr:to>
      <xdr:col>18</xdr:col>
      <xdr:colOff>222250</xdr:colOff>
      <xdr:row>45</xdr:row>
      <xdr:rowOff>19050</xdr:rowOff>
    </xdr:to>
    <xdr:graphicFrame macro="">
      <xdr:nvGraphicFramePr>
        <xdr:cNvPr id="6" name="Chart 5">
          <a:extLst>
            <a:ext uri="{FF2B5EF4-FFF2-40B4-BE49-F238E27FC236}">
              <a16:creationId xmlns:a16="http://schemas.microsoft.com/office/drawing/2014/main" id="{88B21CB5-8AF1-4154-A58F-D83F2F601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3"/>
  <sheetViews>
    <sheetView showGridLines="0" tabSelected="1" workbookViewId="0">
      <selection activeCell="B4" sqref="B4:L5"/>
    </sheetView>
  </sheetViews>
  <sheetFormatPr defaultColWidth="9.1796875" defaultRowHeight="12.5" x14ac:dyDescent="0.25"/>
  <cols>
    <col min="1" max="1" width="3" style="1" bestFit="1" customWidth="1"/>
    <col min="2" max="2" width="10.81640625" style="1" customWidth="1"/>
    <col min="3" max="3" width="10.54296875" style="1" customWidth="1"/>
    <col min="4" max="4" width="2.81640625" style="1" customWidth="1"/>
    <col min="5" max="5" width="8" style="1" bestFit="1" customWidth="1"/>
    <col min="6" max="6" width="11.81640625" style="1" bestFit="1" customWidth="1"/>
    <col min="7" max="7" width="4.81640625" style="1" customWidth="1"/>
    <col min="8" max="8" width="12" style="1" customWidth="1"/>
    <col min="9" max="9" width="10.7265625" style="1" customWidth="1"/>
    <col min="10" max="10" width="14.54296875" style="1" bestFit="1" customWidth="1"/>
    <col min="11" max="11" width="9.1796875" style="1"/>
    <col min="12" max="12" width="5.453125" style="1" customWidth="1"/>
    <col min="13" max="16384" width="9.1796875" style="1"/>
  </cols>
  <sheetData>
    <row r="1" spans="1:12" ht="57" customHeight="1" x14ac:dyDescent="0.25"/>
    <row r="2" spans="1:12" ht="18" customHeight="1" x14ac:dyDescent="0.4">
      <c r="G2" s="7" t="s">
        <v>12</v>
      </c>
    </row>
    <row r="3" spans="1:12" ht="18.75" customHeight="1" thickBot="1" x14ac:dyDescent="0.4">
      <c r="E3" s="2"/>
    </row>
    <row r="4" spans="1:12" ht="15" customHeight="1" x14ac:dyDescent="0.25">
      <c r="B4" s="26" t="s">
        <v>13</v>
      </c>
      <c r="C4" s="27"/>
      <c r="D4" s="27"/>
      <c r="E4" s="27"/>
      <c r="F4" s="27"/>
      <c r="G4" s="27"/>
      <c r="H4" s="27"/>
      <c r="I4" s="27"/>
      <c r="J4" s="27"/>
      <c r="K4" s="27"/>
      <c r="L4" s="28"/>
    </row>
    <row r="5" spans="1:12" ht="12.75" customHeight="1" thickBot="1" x14ac:dyDescent="0.3">
      <c r="B5" s="29"/>
      <c r="C5" s="30"/>
      <c r="D5" s="30"/>
      <c r="E5" s="30"/>
      <c r="F5" s="30"/>
      <c r="G5" s="30"/>
      <c r="H5" s="30"/>
      <c r="I5" s="30"/>
      <c r="J5" s="30"/>
      <c r="K5" s="30"/>
      <c r="L5" s="31"/>
    </row>
    <row r="6" spans="1:12" ht="12.75" customHeight="1" x14ac:dyDescent="0.25"/>
    <row r="7" spans="1:12" ht="12.75" customHeight="1" x14ac:dyDescent="0.25">
      <c r="H7" s="4" t="s">
        <v>3</v>
      </c>
      <c r="I7" s="22">
        <v>0.52816901197984201</v>
      </c>
    </row>
    <row r="8" spans="1:12" ht="12.75" customHeight="1" x14ac:dyDescent="0.25">
      <c r="H8" s="5" t="s">
        <v>4</v>
      </c>
      <c r="I8" s="23">
        <v>3</v>
      </c>
    </row>
    <row r="9" spans="1:12" ht="12.75" customHeight="1" x14ac:dyDescent="0.25">
      <c r="H9" s="15" t="s">
        <v>10</v>
      </c>
      <c r="I9" s="17">
        <f>SUM(NegBin)</f>
        <v>-87.541754720001023</v>
      </c>
    </row>
    <row r="10" spans="1:12" ht="13" x14ac:dyDescent="0.3">
      <c r="A10" s="3"/>
      <c r="B10" s="24" t="s">
        <v>1</v>
      </c>
      <c r="C10" s="25"/>
      <c r="E10" s="24" t="s">
        <v>2</v>
      </c>
      <c r="F10" s="25"/>
    </row>
    <row r="11" spans="1:12" ht="13" x14ac:dyDescent="0.3">
      <c r="B11" s="4" t="s">
        <v>0</v>
      </c>
      <c r="C11" s="12" t="s">
        <v>5</v>
      </c>
      <c r="E11" s="4" t="s">
        <v>8</v>
      </c>
      <c r="F11" s="12" t="s">
        <v>9</v>
      </c>
      <c r="H11" s="18" t="s">
        <v>7</v>
      </c>
      <c r="I11" s="18" t="s">
        <v>11</v>
      </c>
      <c r="J11" s="11"/>
    </row>
    <row r="12" spans="1:12" x14ac:dyDescent="0.25">
      <c r="B12" s="4">
        <v>0</v>
      </c>
      <c r="C12" s="19">
        <v>8</v>
      </c>
      <c r="E12" s="4">
        <f>B12/25</f>
        <v>0</v>
      </c>
      <c r="F12" s="12">
        <f>C12</f>
        <v>8</v>
      </c>
      <c r="H12" s="8">
        <f t="shared" ref="H12:H22" si="0">n*LOG(NEGBINOMDIST(x,s,p))</f>
        <v>-6.6534499853267324</v>
      </c>
      <c r="I12" s="8">
        <f t="shared" ref="I12:I22" si="1">NEGBINOMDIST(E12,s,p)</f>
        <v>0.1473393507592308</v>
      </c>
      <c r="J12" s="11"/>
    </row>
    <row r="13" spans="1:12" x14ac:dyDescent="0.25">
      <c r="B13" s="5">
        <v>25</v>
      </c>
      <c r="C13" s="20">
        <v>27</v>
      </c>
      <c r="E13" s="5">
        <f t="shared" ref="E13:E22" si="2">B13/25</f>
        <v>1</v>
      </c>
      <c r="F13" s="13">
        <f t="shared" ref="F13:F22" si="3">C13</f>
        <v>27</v>
      </c>
      <c r="H13" s="9">
        <f t="shared" si="0"/>
        <v>-18.380885396161879</v>
      </c>
      <c r="I13" s="9">
        <f t="shared" si="1"/>
        <v>0.20855781432892945</v>
      </c>
    </row>
    <row r="14" spans="1:12" x14ac:dyDescent="0.25">
      <c r="B14" s="5">
        <v>50</v>
      </c>
      <c r="C14" s="20">
        <v>20</v>
      </c>
      <c r="E14" s="5">
        <f t="shared" si="2"/>
        <v>2</v>
      </c>
      <c r="F14" s="13">
        <f t="shared" si="3"/>
        <v>20</v>
      </c>
      <c r="H14" s="9">
        <f t="shared" si="0"/>
        <v>-14.119141545444023</v>
      </c>
      <c r="I14" s="9">
        <f t="shared" si="1"/>
        <v>0.19680807918828688</v>
      </c>
    </row>
    <row r="15" spans="1:12" x14ac:dyDescent="0.25">
      <c r="B15" s="5">
        <v>75</v>
      </c>
      <c r="C15" s="20">
        <v>17</v>
      </c>
      <c r="E15" s="5">
        <f t="shared" si="2"/>
        <v>3</v>
      </c>
      <c r="F15" s="13">
        <f t="shared" si="3"/>
        <v>17</v>
      </c>
      <c r="H15" s="9">
        <f t="shared" si="0"/>
        <v>-13.775471745814391</v>
      </c>
      <c r="I15" s="9">
        <f t="shared" si="1"/>
        <v>0.15476691742293144</v>
      </c>
    </row>
    <row r="16" spans="1:12" x14ac:dyDescent="0.25">
      <c r="B16" s="5">
        <v>100</v>
      </c>
      <c r="C16" s="20">
        <v>13</v>
      </c>
      <c r="E16" s="5">
        <f t="shared" si="2"/>
        <v>4</v>
      </c>
      <c r="F16" s="13">
        <f t="shared" si="3"/>
        <v>13</v>
      </c>
      <c r="H16" s="9">
        <f t="shared" si="0"/>
        <v>-12.485773925172166</v>
      </c>
      <c r="I16" s="9">
        <f t="shared" si="1"/>
        <v>0.10953574134074398</v>
      </c>
    </row>
    <row r="17" spans="2:9" x14ac:dyDescent="0.25">
      <c r="B17" s="5">
        <v>125</v>
      </c>
      <c r="C17" s="20">
        <v>7</v>
      </c>
      <c r="E17" s="5">
        <f t="shared" si="2"/>
        <v>5</v>
      </c>
      <c r="F17" s="13">
        <f t="shared" si="3"/>
        <v>7</v>
      </c>
      <c r="H17" s="9">
        <f t="shared" si="0"/>
        <v>-7.9837075650985128</v>
      </c>
      <c r="I17" s="9">
        <f t="shared" si="1"/>
        <v>7.2355299884453161E-2</v>
      </c>
    </row>
    <row r="18" spans="2:9" x14ac:dyDescent="0.25">
      <c r="B18" s="5">
        <v>150</v>
      </c>
      <c r="C18" s="20">
        <v>1</v>
      </c>
      <c r="E18" s="5">
        <f t="shared" si="2"/>
        <v>6</v>
      </c>
      <c r="F18" s="13">
        <f t="shared" si="3"/>
        <v>1</v>
      </c>
      <c r="H18" s="9">
        <f t="shared" si="0"/>
        <v>-1.3418044552936319</v>
      </c>
      <c r="I18" s="9">
        <f t="shared" si="1"/>
        <v>4.5519296843968486E-2</v>
      </c>
    </row>
    <row r="19" spans="2:9" x14ac:dyDescent="0.25">
      <c r="B19" s="5">
        <v>175</v>
      </c>
      <c r="C19" s="20">
        <v>3</v>
      </c>
      <c r="E19" s="5">
        <f t="shared" si="2"/>
        <v>7</v>
      </c>
      <c r="F19" s="13">
        <f t="shared" si="3"/>
        <v>3</v>
      </c>
      <c r="H19" s="9">
        <f>n*LOG(NEGBINOMDIST(x,s,p))</f>
        <v>-4.6766205768406959</v>
      </c>
      <c r="I19" s="9">
        <f t="shared" si="1"/>
        <v>2.7613819033550376E-2</v>
      </c>
    </row>
    <row r="20" spans="2:9" x14ac:dyDescent="0.25">
      <c r="B20" s="5">
        <v>200</v>
      </c>
      <c r="C20" s="20">
        <v>2</v>
      </c>
      <c r="E20" s="5">
        <f t="shared" si="2"/>
        <v>8</v>
      </c>
      <c r="F20" s="13">
        <f t="shared" si="3"/>
        <v>2</v>
      </c>
      <c r="H20" s="9">
        <f t="shared" si="0"/>
        <v>-3.5763541047010214</v>
      </c>
      <c r="I20" s="9">
        <f t="shared" si="1"/>
        <v>1.6286319397012392E-2</v>
      </c>
    </row>
    <row r="21" spans="2:9" x14ac:dyDescent="0.25">
      <c r="B21" s="5">
        <v>225</v>
      </c>
      <c r="C21" s="20">
        <v>0</v>
      </c>
      <c r="E21" s="5">
        <f t="shared" si="2"/>
        <v>9</v>
      </c>
      <c r="F21" s="13">
        <f t="shared" si="3"/>
        <v>0</v>
      </c>
      <c r="H21" s="9">
        <f t="shared" si="0"/>
        <v>0</v>
      </c>
      <c r="I21" s="9">
        <f t="shared" si="1"/>
        <v>9.3920324328162722E-3</v>
      </c>
    </row>
    <row r="22" spans="2:9" x14ac:dyDescent="0.25">
      <c r="B22" s="6">
        <v>250</v>
      </c>
      <c r="C22" s="21">
        <v>2</v>
      </c>
      <c r="E22" s="6">
        <f t="shared" si="2"/>
        <v>10</v>
      </c>
      <c r="F22" s="14">
        <f t="shared" si="3"/>
        <v>2</v>
      </c>
      <c r="H22" s="10">
        <f t="shared" si="0"/>
        <v>-4.5485454201479776</v>
      </c>
      <c r="I22" s="10">
        <f t="shared" si="1"/>
        <v>5.3177423307516842E-3</v>
      </c>
    </row>
    <row r="23" spans="2:9" x14ac:dyDescent="0.25">
      <c r="B23" s="15" t="s">
        <v>6</v>
      </c>
      <c r="C23" s="16">
        <f>SUM(C12:C22)</f>
        <v>100</v>
      </c>
    </row>
  </sheetData>
  <mergeCells count="3">
    <mergeCell ref="B10:C10"/>
    <mergeCell ref="E10:F10"/>
    <mergeCell ref="B4:L5"/>
  </mergeCells>
  <phoneticPr fontId="1" type="noConversion"/>
  <pageMargins left="0.75" right="0.75" top="1" bottom="1" header="0.5" footer="0.5"/>
  <pageSetup orientation="portrait" horizontalDpi="4294967295"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26"/>
  <sheetViews>
    <sheetView showGridLines="0" workbookViewId="0"/>
  </sheetViews>
  <sheetFormatPr defaultRowHeight="12.5" x14ac:dyDescent="0.25"/>
  <cols>
    <col min="1" max="1" width="3" customWidth="1"/>
    <col min="11" max="11" width="6.81640625" customWidth="1"/>
  </cols>
  <sheetData>
    <row r="1" spans="2:12" ht="65" customHeight="1" x14ac:dyDescent="0.25"/>
    <row r="5" spans="2:12" x14ac:dyDescent="0.25">
      <c r="B5" t="s">
        <v>14</v>
      </c>
      <c r="L5" t="s">
        <v>15</v>
      </c>
    </row>
    <row r="26" spans="2:12" x14ac:dyDescent="0.25">
      <c r="B26" t="s">
        <v>16</v>
      </c>
      <c r="L26" t="s">
        <v>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Paratetramol</vt:lpstr>
      <vt:lpstr>Graphs</vt:lpstr>
      <vt:lpstr>n</vt:lpstr>
      <vt:lpstr>NegBin</vt:lpstr>
      <vt:lpstr>p</vt:lpstr>
      <vt:lpstr>s</vt:lpstr>
      <vt:lpstr>x</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2004-10-13T19:29:01Z</dcterms:created>
  <dcterms:modified xsi:type="dcterms:W3CDTF">2017-09-22T16:23:08Z</dcterms:modified>
  <cp:category/>
</cp:coreProperties>
</file>