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CBM\CB-Changed Name Models\"/>
    </mc:Choice>
  </mc:AlternateContent>
  <bookViews>
    <workbookView xWindow="120" yWindow="120" windowWidth="15180" windowHeight="8070"/>
  </bookViews>
  <sheets>
    <sheet name="Prevalence estimate" sheetId="1" r:id="rId1"/>
  </sheets>
  <definedNames>
    <definedName name="_ZA100" localSheetId="0">'Prevalence estimate'!$E$15+"lTrue Prevalence estimate"+545+7032+0.0916474926819351+0.0132013201319312+0+1+"+"+0+300+315+100+0+0+8</definedName>
    <definedName name="_ZF102" localSheetId="0">'Prevalence estimate'!$F$15+"True Prevalence estimate. cell F15"+""+545+0+217+0+0+0+0+4+3+"-"+"+"+2.6+50+2+4+95+0.015+5+2+"-"+"+"+-1+-1+0</definedName>
    <definedName name="n">'Prevalence estimate'!$E$12</definedName>
    <definedName name="s">'Prevalence estimate'!$E$13</definedName>
    <definedName name="Se">'Prevalence estimate'!$E$10</definedName>
    <definedName name="Sp">'Prevalence estimate'!$E$11</definedName>
    <definedName name="ZA0" localSheetId="0">"Crystal Ball Data : Ver. 5.5"</definedName>
    <definedName name="ZA0A" localSheetId="0">1+100</definedName>
    <definedName name="ZA0C" localSheetId="0">0+0</definedName>
    <definedName name="ZA0D" localSheetId="0">0+0</definedName>
    <definedName name="ZA0F" localSheetId="0">1+102</definedName>
    <definedName name="ZA0T" localSheetId="0">20459439+0</definedName>
    <definedName name="ZA100AA" localSheetId="0">0+0.00000000001542648+0+0+0.00000000028024914+0.01+0+0.00000000000147838+"?"+0+0.00000000028024914+0.01+0+0.00000000329952166+0.02+0+0.00000000001789885+"?"+0+0.00000000329952166+0.02+8</definedName>
    <definedName name="ZA100AB" localSheetId="0">0+0.00000002765287482+0.03+0+0.00000000015476198+"?"+0+0.00000002765287482+0.03+0+0.00000017623127267+0.04+0+0.00000000101942074+"?"+0+0.00000017623127267+0.04+0+0.00000089621676141+0.05+8</definedName>
    <definedName name="ZA100AC" localSheetId="0">0+0.00000000536224017+"?"+0+0.00000089621676141+0.05+0+0.0000037712022511+0.06+0+0.00000002333709506+"?"+0+0.0000037712022511+0.06+0+0.00001350290401124+0.07+0+0.00000008637053131+"?"+8</definedName>
    <definedName name="ZA100AD" localSheetId="0">0+0.00001350290401124+0.07+0+0.00004205463607738+0.08+0+0.00000027778770044+"?"+0+0.00004205463607738+0.08+0+0.00011595686665483+0.09+0+0.00000079005751366+"?"+0+0.00011595686665483+0.09+8</definedName>
    <definedName name="ZA100AE" localSheetId="0">0+0.0002871445340595+0.1+0+0.00000201550700357+"?"+0+0.0002871445340595+0.1+0+0.00064618142295592+0.11+0+0.00000466662978508+"?"+0+0.00064618142295592+0.11+0+0.00133453813063258+0.12+8</definedName>
    <definedName name="ZA100AF" localSheetId="0">0+0.00000990359776794+"?"+0+0.00133453813063258+0.12+0+0.00255050297533754+0.13+0+0.00001942520552985+"?"+0+0.00255050297533754+0.13+0+0.00454246800778132+0.14+0+0.00003546485491559+"?"+8</definedName>
    <definedName name="ZA100AG" localSheetId="0">0+0.00454246800778132+0.14+0+0.00758475510337319+0.15+0+0.00006063611555577+"?"+0+0.00758475510337319+0.15+0+0.011935104185751+0.16+0+0.00009759929644562+"?"+0+0.011935104185751+0.16+8</definedName>
    <definedName name="ZA100AH" localSheetId="0">0+0.0177786255594474+0.17+0+0.00014856864872599+"?"+0+0.0177786255594474+0.17+0+0.0251686613566592+0.18+0+0.00021473643458053+"?"+0+0.0251686613566592+0.18+0+0.0339785172416981+0.19+8</definedName>
    <definedName name="ZA100AI" localSheetId="0">0+0.00029573589299179+"?"+0+0.0339785172416981+0.19+0+0.0438778326894157+0.2+0+0.00038928174965557+"?"+0+0.0438778326894157+0.2+0+0.0543430606647805+0.21+0+0.00049110446677098+"?"+0+0.0543430606647805+0.21+8</definedName>
    <definedName name="ZA100AJ" localSheetId="0">0+0.0647041305147254+0.22+0+0.00059523595589753+"?"+0+0.0647041305147254+0.22+0+0.0742209420178945+0.23+0+0.0006946253626631+"?"+0+0.0742209420178945+0.23+0+0.0821762918617612+0.24+8</definedName>
    <definedName name="ZA100AK" localSheetId="0">0+0.00078198616939828+"?"+0+0.0821762918617612+0.24+0+0.0879680980518504+0.25+0+0.00085072194956806+"?"+0+0.0879680980518504+0.25+0+0.0911842295861537+0.26+0+0.00089576163819002+"?"+8</definedName>
    <definedName name="ZA100AL" localSheetId="0">0+0.0911842295861537+0.26+0+0.0916474926819351+0.27+0+0.00091415861134044+"?"+0+0.0916474926819351+0.27+0+0.0894249963100997+0.28+0+0.00090536244496017+"?"+0+0.0894249963100997+0.28+8</definedName>
    <definedName name="ZA100AM" localSheetId="0">0+0.0848033654458178+0.29+0+0.00087114180877958+"?"+0+0.0848033654458178+0.29+0+0.0782373425192022+0.3+0+0.0008152035398251+"?"+0+0.0782373425192022+0.3+0+0.0702830275522549+0.31+0+0.00074260185035729+"?"+8</definedName>
    <definedName name="ZA100AN" localSheetId="0">0+0.0702830275522549+0.31+0+0.0615279369362028+0.32+0+0.00065905482244229+"?"+0+0.0615279369362028+0.32+0+0.0525285178290202+0.33+0+0.00057028227382612+"?"+0+0.0525285178290202+0.33+8</definedName>
    <definedName name="ZA100AO" localSheetId="0">0+0.0437625459459283+0.34+0+0.00048145531887474+"?"+0+0.0437625459459283+0.34+0+0.0355999576622305+0.35+0+0.00039681251804079+"?"+0+0.0355999576622305+0.35+0+0.0282920334428666+0.36+8</definedName>
    <definedName name="ZA100AP" localSheetId="0">0+0.00031945995552549+"?"+0+0.0282920334428666+0.36+0+0.0219760943303687+0.37+0+0.00025134063886618+"?"+0+0.0219760943303687+0.37+0+0.0166912870283755+0.38+0+0.00019333690679372+"?"+8</definedName>
    <definedName name="ZA100AQ" localSheetId="0">0+0.0166912870283755+0.38+0+0.0124005924547584+0.39+0+0.00014545939741567+"?"+0+0.0124005924547584+0.39+0+0.00901465496456035+0.4+0+0.00010707623709659+"?"+0+0.00901465496456035+0.4+8</definedName>
    <definedName name="ZA100AR" localSheetId="0">0+0.00641404947401488+0.41+0+0.00007714352219288+"?"+0+0.00641404947401488+0.41+0+0.00446783638007946+0.42+0+0.00005440942927047+"?"+0+0.00446783638007946+0.42+0+0.00304742439913888+0.43+8</definedName>
    <definedName name="ZA100AS" localSheetId="0">0+0.00003757630389609+"?"+0+0.00304742439913888+0.43+0+0.00203569579523222+0.44+0+0.00002541560097186+"?"+0+0.00203569579523222+0.44+0+0.0013319744694826+0.45+0+0.00001683835132357+"?"+8</definedName>
    <definedName name="ZA100AT" localSheetId="0">0+0.0013319744694826+0.45+0+0.00085374218529191+0.46+0+0.00001092858327387+"?"+0+0.00085374218529191+0.46+0+0.00053608862336421+0.47+0+0.00000694915404328+"?"+0+0.00053608862336421+0.47+8</definedName>
    <definedName name="ZA100AU" localSheetId="0">0+0.00032979460201829+0.48+0+0.00000432941612691+"?"+0+0.00032979460201829+0.48+0+0.00019877097804418+0.49+0+0.00000264282790031+"?"+0+0.00019877097804418+0.49+0+0.00011737020274629+0.5+8</definedName>
    <definedName name="ZA100AV" localSheetId="0">0+0.00000158070590395+"?"+0+0.00011737020274629+0.5+0+0.00006789518667245+0.51+0+0.00000092632694709+"?"+0+0.00006789518667245+0.51+0+0.00003847380942427+0.52+0+0.00000053184498048+"?"+8</definedName>
    <definedName name="ZA100AW" localSheetId="0">0+0.00003847380942427+0.52+0+0.00002135469730747+0.53+0+0.00000029914253366+"?"+0+0.00002135469730747+0.53+0+0.00001160830576508+0.54+0+0.00000016481501536+"?"+0+0.00001160830576508+0.54+8</definedName>
    <definedName name="ZA100AX" localSheetId="0">0+0.00000617909429522+0.55+0+0.0000000889370003+"?"+0+0.00000617909429522+0.55+0+0.00000322020055306+0.56+0+0.00000004699647424+"?"+0+0.00000322020055306+0.56+0+0.00000164267920189+0.57+8</definedName>
    <definedName name="ZA100AY" localSheetId="0">0+0.00000002431439877+"?"+0+0.00000164267920189+0.57+0+0.00000082003406724+0.58+0+0.00000001231356635+"?"+0+0.00000082003406724+0.58+0+0.00000040050285521+0.59+0+0.00000000610268461+"?"+8</definedName>
    <definedName name="ZA100AZ" localSheetId="0">0+0.00000040050285521+0.59+0+0.00000019131397065+0.6+0+0.00000000295908413+"?"+0+0.00000019131397065+0.6+0+0.00000008935421195+0.61+0+0.00000000140334091+"?"+0+0.00000008935421195+0.61+8</definedName>
    <definedName name="ZA100BA" localSheetId="0">0+0.00000004079034448+0.62+0+0.00000000065072278+"?"+0+0.00000004079034448+0.62+0+0.00000001819310455+0.63+0+0.00000000029491725+"?"+0+0.00000001819310455+0.63+0+0.000000007924691+0.64+8</definedName>
    <definedName name="ZA100BB" localSheetId="0">0+0.00000000013058898+"?"+0+0.000000007924691+0.64+0+0.00000000336967679+0.65+0+0.00000000005647184+"?"+0+0.00000000336967679+0.65+0+0.00000000139802056+0.66+0+0.00000000002383849+"?"+8</definedName>
    <definedName name="ZA100BC" localSheetId="0">0+0.00000000139802056+0.66+0+0.0000000005656285+0.67+0+0.00000000000981825+"?"+0+0.0000000005656285+0.67+0+0.00000000022304766+0.68+0+0.00000000000394338+"?"+0+0.00000000022304766+0.68+8</definedName>
    <definedName name="ZA100BD" localSheetId="0">0+0.00000000008567444+0.69+0+0.00000000000154361+"?"+0+0.00000000008567444+0.69+0+0.00000000003203407+0.7+0+0.00000000000058854+"?"+0+0.00000000003203407+0.7+0+0.00000000001165146+0.71+8</definedName>
    <definedName name="ZA100BE" localSheetId="0">0+0.00000000000021843+"?"+0+0.00000000001165146+0.71+0+0.00000000000411942+0.72+0+0.00000000000007885+"?"+0+0.00000000000411942+0.72+0+0.00000000000141461+0.73+0+0.00000000000002767+"?"+8</definedName>
    <definedName name="ZA100BF" localSheetId="0">0+0.00000000000141461+0.73+0+0.00000000000047143+0.74+0+0.00000000000000943+"?"+0+0.00000000000047143+0.74+0+0.00000000000015233+0.75+0+0.00000000000000312+"?"+0+0.00000000000015233+0.75+8</definedName>
    <definedName name="ZA100BG" localSheetId="0">0+0.00000000000004768+0.76+0+0.000000000000001+"?"+0+0.00000000000004768+0.76+0+0.00000000000001444+0.77+0+0.00000000000000031+"?"+0+0.00000000000001444+0.77+0+0.00000000000000423+0.78+8</definedName>
    <definedName name="ZA100BH" localSheetId="0">0+0.00000000000000009+"?"+0+0.00000000000000423+0.78+0+0.00000000000000119+0.79+0+0.00000000000000003+"?"+0+0.00000000000000119+0.79+0+0.00000000000000033+0.8+0+7.60176000192751E-18+"?"+8</definedName>
    <definedName name="ZA100BI" localSheetId="0">0+0.00000000000000033+0.8+0+0.00000000000000009+0.81+0+2.05521838587965E-18+"?"+0+0.00000000000000009+0.81+0+0.00000000000000002+0.82+0+5.3502155778807E-19+"?"+0+0.00000000000000002+0.82+8</definedName>
    <definedName name="ZA100BJ" localSheetId="0">0+5.22277471928049E-18+0.83+0+1.33913664009089E-19+"?"+0+5.22277471928049E-18+0.83+0+1.21259966370982E-18+0.84+0+3.21768719149516E-20+"?"+0+1.21259966370982E-18+0.84+8</definedName>
    <definedName name="ZA100BK" localSheetId="0">0+2.69349045195489E-19+0.85+0+7.40974354452659E-21+"?"+0+2.69349045195489E-19+0.85+0+5.71286968487307E-20+0.86+0+1.6323887102211E-21+"?"+0+5.71286968487307E-20+0.86+8</definedName>
    <definedName name="ZA100BL" localSheetId="0">0+1.15458848292951E-20+0.87+0+3.43372908390129E-22+"?"+0+1.15458848292951E-20+0.87+0+2.21847639552338E-21+0.88+0+6.88218061240925E-23+"?"+0+2.21847639552338E-21+0.88+8</definedName>
    <definedName name="ZA100BM" localSheetId="0">0+4.0427584973468E-22+0.89+0+1.31137612262903E-23+"?"+0+4.0427584973468E-22+0.89+0+6.96864680199782E-23+0.9+0+2.36981158877329E-24+"?"+0+6.96864680199782E-23+0.9+8</definedName>
    <definedName name="ZA100BN" localSheetId="0">0+1.13297663658942E-23+0.91+0+4.05081171929362E-25+"?"+0+1.13297663658942E-23+0.91+0+1.73196991106167E-24+0.92+0+6.53086813847797E-26+"?"+0+1.73196991106167E-24+0.92+8</definedName>
    <definedName name="ZA100BO" localSheetId="0">0+2.48101768975348E-25+0.93+0+9.90035840018513E-27+"?"+0+2.48101768975348E-25+0.93+0+3.31799990976085E-26+0.94+0+1.40640884036476E-27+"?"+0+3.31799990976085E-26+0.94+8</definedName>
    <definedName name="ZA100BP" localSheetId="0">0+4.1258506145929E-27+0.95+0+1.86529248561007E-28+"?"+0+4.1258506145929E-27+0.95+0+4.74899904709073E-28+0.96+0+2.30037525965098E-29+"?"+0+4.74899904709073E-28+0.96+8</definedName>
    <definedName name="ZA100BQ" localSheetId="0">0+5.03509122047362E-29+0.97+0+2.62625408456905E-30+"?"+0+5.03509122047362E-29+0.97+0+4.8907128433677E-30+0.98+0+2.7620812524052E-31+"?"+0+4.8907128433677E-30+0.98+8</definedName>
    <definedName name="ZA100BR" localSheetId="0">0+4.32599091118284E-31+0.99+0+2.66165596724299E-32+"?"+0+4.32599091118284E-31+0.99+0+3.46135068145082E-32+1+0+2.33606298966396E-33+"?"+9</definedName>
  </definedNames>
  <calcPr calcId="171027" calcMode="manual"/>
</workbook>
</file>

<file path=xl/calcChain.xml><?xml version="1.0" encoding="utf-8"?>
<calcChain xmlns="http://schemas.openxmlformats.org/spreadsheetml/2006/main">
  <c r="F15" i="1" l="1"/>
  <c r="D18" i="1"/>
  <c r="E18" i="1" s="1"/>
  <c r="I18" i="1" s="1"/>
  <c r="D19" i="1"/>
  <c r="E19" i="1"/>
  <c r="I19" i="1" s="1"/>
  <c r="D20" i="1"/>
  <c r="E20" i="1"/>
  <c r="I20" i="1"/>
  <c r="D21" i="1"/>
  <c r="E21" i="1"/>
  <c r="I21" i="1"/>
  <c r="D22" i="1"/>
  <c r="E22" i="1" s="1"/>
  <c r="I22" i="1" s="1"/>
  <c r="D23" i="1"/>
  <c r="E23" i="1"/>
  <c r="I23" i="1" s="1"/>
  <c r="D24" i="1"/>
  <c r="E24" i="1"/>
  <c r="I24" i="1"/>
  <c r="D25" i="1"/>
  <c r="E25" i="1"/>
  <c r="I25" i="1"/>
  <c r="D26" i="1"/>
  <c r="E26" i="1" s="1"/>
  <c r="I26" i="1" s="1"/>
  <c r="D27" i="1"/>
  <c r="E27" i="1"/>
  <c r="I27" i="1" s="1"/>
  <c r="D28" i="1"/>
  <c r="E28" i="1"/>
  <c r="I28" i="1"/>
  <c r="D29" i="1"/>
  <c r="E29" i="1"/>
  <c r="I29" i="1"/>
  <c r="D30" i="1"/>
  <c r="E30" i="1" s="1"/>
  <c r="I30" i="1" s="1"/>
  <c r="D31" i="1"/>
  <c r="E31" i="1"/>
  <c r="I31" i="1" s="1"/>
  <c r="D32" i="1"/>
  <c r="E32" i="1" s="1"/>
  <c r="I32" i="1" s="1"/>
  <c r="D33" i="1"/>
  <c r="E33" i="1"/>
  <c r="I33" i="1" s="1"/>
  <c r="D34" i="1"/>
  <c r="E34" i="1" s="1"/>
  <c r="I34" i="1" s="1"/>
  <c r="D35" i="1"/>
  <c r="E35" i="1"/>
  <c r="I35" i="1" s="1"/>
  <c r="D36" i="1"/>
  <c r="E36" i="1" s="1"/>
  <c r="I36" i="1" s="1"/>
  <c r="D37" i="1"/>
  <c r="E37" i="1"/>
  <c r="I37" i="1" s="1"/>
  <c r="D38" i="1"/>
  <c r="E38" i="1" s="1"/>
  <c r="I38" i="1" s="1"/>
  <c r="D39" i="1"/>
  <c r="E39" i="1"/>
  <c r="I39" i="1" s="1"/>
  <c r="D40" i="1"/>
  <c r="E40" i="1" s="1"/>
  <c r="I40" i="1" s="1"/>
  <c r="D41" i="1"/>
  <c r="E41" i="1"/>
  <c r="I41" i="1" s="1"/>
  <c r="D42" i="1"/>
  <c r="E42" i="1" s="1"/>
  <c r="I42" i="1" s="1"/>
  <c r="D43" i="1"/>
  <c r="E43" i="1"/>
  <c r="I43" i="1" s="1"/>
  <c r="D44" i="1"/>
  <c r="E44" i="1" s="1"/>
  <c r="I44" i="1" s="1"/>
  <c r="D45" i="1"/>
  <c r="E45" i="1"/>
  <c r="I45" i="1" s="1"/>
  <c r="D46" i="1"/>
  <c r="E46" i="1" s="1"/>
  <c r="I46" i="1" s="1"/>
  <c r="D47" i="1"/>
  <c r="E47" i="1"/>
  <c r="I47" i="1" s="1"/>
  <c r="D48" i="1"/>
  <c r="E48" i="1" s="1"/>
  <c r="I48" i="1" s="1"/>
  <c r="D49" i="1"/>
  <c r="E49" i="1"/>
  <c r="I49" i="1" s="1"/>
  <c r="D50" i="1"/>
  <c r="E50" i="1" s="1"/>
  <c r="I50" i="1" s="1"/>
  <c r="D51" i="1"/>
  <c r="E51" i="1"/>
  <c r="I51" i="1" s="1"/>
  <c r="D52" i="1"/>
  <c r="E52" i="1" s="1"/>
  <c r="I52" i="1" s="1"/>
  <c r="D53" i="1"/>
  <c r="E53" i="1"/>
  <c r="I53" i="1" s="1"/>
  <c r="D54" i="1"/>
  <c r="E54" i="1" s="1"/>
  <c r="I54" i="1" s="1"/>
  <c r="D55" i="1"/>
  <c r="E55" i="1"/>
  <c r="I55" i="1" s="1"/>
  <c r="D56" i="1"/>
  <c r="E56" i="1" s="1"/>
  <c r="I56" i="1" s="1"/>
  <c r="D57" i="1"/>
  <c r="E57" i="1"/>
  <c r="I57" i="1" s="1"/>
  <c r="D58" i="1"/>
  <c r="E58" i="1" s="1"/>
  <c r="I58" i="1" s="1"/>
  <c r="D59" i="1"/>
  <c r="E59" i="1"/>
  <c r="I59" i="1" s="1"/>
  <c r="D60" i="1"/>
  <c r="E60" i="1" s="1"/>
  <c r="I60" i="1" s="1"/>
  <c r="D61" i="1"/>
  <c r="E61" i="1"/>
  <c r="I61" i="1" s="1"/>
  <c r="D62" i="1"/>
  <c r="E62" i="1" s="1"/>
  <c r="I62" i="1" s="1"/>
  <c r="D63" i="1"/>
  <c r="E63" i="1"/>
  <c r="I63" i="1" s="1"/>
  <c r="D64" i="1"/>
  <c r="E64" i="1" s="1"/>
  <c r="I64" i="1" s="1"/>
  <c r="D65" i="1"/>
  <c r="E65" i="1"/>
  <c r="I65" i="1" s="1"/>
  <c r="D66" i="1"/>
  <c r="E66" i="1" s="1"/>
  <c r="I66" i="1" s="1"/>
  <c r="D67" i="1"/>
  <c r="E67" i="1"/>
  <c r="I67" i="1" s="1"/>
  <c r="D68" i="1"/>
  <c r="E68" i="1" s="1"/>
  <c r="I68" i="1" s="1"/>
  <c r="D69" i="1"/>
  <c r="E69" i="1"/>
  <c r="I69" i="1" s="1"/>
  <c r="D70" i="1"/>
  <c r="E70" i="1" s="1"/>
  <c r="I70" i="1" s="1"/>
  <c r="D71" i="1"/>
  <c r="E71" i="1"/>
  <c r="I71" i="1" s="1"/>
  <c r="D72" i="1"/>
  <c r="E72" i="1" s="1"/>
  <c r="I72" i="1" s="1"/>
  <c r="D73" i="1"/>
  <c r="E73" i="1"/>
  <c r="I73" i="1" s="1"/>
  <c r="D74" i="1"/>
  <c r="E74" i="1" s="1"/>
  <c r="I74" i="1" s="1"/>
  <c r="D75" i="1"/>
  <c r="E75" i="1"/>
  <c r="I75" i="1" s="1"/>
  <c r="D76" i="1"/>
  <c r="E76" i="1" s="1"/>
  <c r="I76" i="1" s="1"/>
  <c r="D77" i="1"/>
  <c r="E77" i="1"/>
  <c r="I77" i="1" s="1"/>
  <c r="D78" i="1"/>
  <c r="E78" i="1" s="1"/>
  <c r="I78" i="1" s="1"/>
  <c r="D79" i="1"/>
  <c r="E79" i="1"/>
  <c r="I79" i="1" s="1"/>
  <c r="D80" i="1"/>
  <c r="E80" i="1" s="1"/>
  <c r="I80" i="1" s="1"/>
  <c r="D81" i="1"/>
  <c r="E81" i="1"/>
  <c r="I81" i="1" s="1"/>
  <c r="D82" i="1"/>
  <c r="E82" i="1" s="1"/>
  <c r="I82" i="1" s="1"/>
  <c r="D83" i="1"/>
  <c r="E83" i="1"/>
  <c r="I83" i="1" s="1"/>
  <c r="D84" i="1"/>
  <c r="E84" i="1" s="1"/>
  <c r="I84" i="1" s="1"/>
  <c r="D85" i="1"/>
  <c r="E85" i="1"/>
  <c r="I85" i="1" s="1"/>
  <c r="D86" i="1"/>
  <c r="E86" i="1" s="1"/>
  <c r="I86" i="1" s="1"/>
  <c r="D87" i="1"/>
  <c r="E87" i="1"/>
  <c r="I87" i="1" s="1"/>
  <c r="D88" i="1"/>
  <c r="E88" i="1" s="1"/>
  <c r="I88" i="1" s="1"/>
  <c r="D89" i="1"/>
  <c r="E89" i="1"/>
  <c r="I89" i="1" s="1"/>
  <c r="D90" i="1"/>
  <c r="E90" i="1" s="1"/>
  <c r="I90" i="1" s="1"/>
  <c r="D91" i="1"/>
  <c r="E91" i="1"/>
  <c r="I91" i="1" s="1"/>
  <c r="D92" i="1"/>
  <c r="E92" i="1" s="1"/>
  <c r="I92" i="1" s="1"/>
  <c r="D93" i="1"/>
  <c r="E93" i="1"/>
  <c r="I93" i="1" s="1"/>
  <c r="D94" i="1"/>
  <c r="E94" i="1" s="1"/>
  <c r="I94" i="1" s="1"/>
  <c r="D95" i="1"/>
  <c r="E95" i="1"/>
  <c r="I95" i="1" s="1"/>
  <c r="D96" i="1"/>
  <c r="E96" i="1" s="1"/>
  <c r="I96" i="1" s="1"/>
  <c r="D97" i="1"/>
  <c r="E97" i="1"/>
  <c r="I97" i="1" s="1"/>
  <c r="D98" i="1"/>
  <c r="E98" i="1" s="1"/>
  <c r="I98" i="1" s="1"/>
  <c r="D99" i="1"/>
  <c r="E99" i="1"/>
  <c r="I99" i="1" s="1"/>
  <c r="D100" i="1"/>
  <c r="E100" i="1" s="1"/>
  <c r="I100" i="1" s="1"/>
  <c r="D101" i="1"/>
  <c r="E101" i="1"/>
  <c r="I101" i="1" s="1"/>
  <c r="D102" i="1"/>
  <c r="E102" i="1" s="1"/>
  <c r="I102" i="1" s="1"/>
  <c r="D103" i="1"/>
  <c r="E103" i="1"/>
  <c r="I103" i="1" s="1"/>
  <c r="D104" i="1"/>
  <c r="E104" i="1" s="1"/>
  <c r="I104" i="1" s="1"/>
  <c r="D105" i="1"/>
  <c r="E105" i="1"/>
  <c r="I105" i="1" s="1"/>
  <c r="D106" i="1"/>
  <c r="E106" i="1" s="1"/>
  <c r="I106" i="1" s="1"/>
  <c r="D107" i="1"/>
  <c r="E107" i="1"/>
  <c r="I107" i="1" s="1"/>
  <c r="D108" i="1"/>
  <c r="E108" i="1" s="1"/>
  <c r="I108" i="1" s="1"/>
  <c r="D109" i="1"/>
  <c r="E109" i="1"/>
  <c r="I109" i="1" s="1"/>
  <c r="D110" i="1"/>
  <c r="E110" i="1" s="1"/>
  <c r="I110" i="1" s="1"/>
  <c r="D111" i="1"/>
  <c r="E111" i="1"/>
  <c r="I111" i="1" s="1"/>
  <c r="D112" i="1"/>
  <c r="E112" i="1" s="1"/>
  <c r="I112" i="1" s="1"/>
  <c r="D113" i="1"/>
  <c r="E113" i="1"/>
  <c r="I113" i="1" s="1"/>
  <c r="D114" i="1"/>
  <c r="E114" i="1" s="1"/>
  <c r="I114" i="1" s="1"/>
  <c r="D115" i="1"/>
  <c r="E115" i="1"/>
  <c r="I115" i="1" s="1"/>
  <c r="D116" i="1"/>
  <c r="E116" i="1" s="1"/>
  <c r="I116" i="1" s="1"/>
  <c r="D117" i="1"/>
  <c r="E117" i="1"/>
  <c r="I117" i="1" s="1"/>
  <c r="D118" i="1"/>
  <c r="E118" i="1" s="1"/>
  <c r="I118" i="1" s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8" i="1"/>
</calcChain>
</file>

<file path=xl/comments1.xml><?xml version="1.0" encoding="utf-8"?>
<comments xmlns="http://schemas.openxmlformats.org/spreadsheetml/2006/main">
  <authors>
    <author>David Vose</author>
  </authors>
  <commentList>
    <comment ref="B10" authorId="0" shapeId="0">
      <text>
        <r>
          <rPr>
            <b/>
            <sz val="8"/>
            <color indexed="81"/>
            <rFont val="Tahoma"/>
            <family val="2"/>
          </rPr>
          <t>Risk Media:</t>
        </r>
        <r>
          <rPr>
            <sz val="8"/>
            <color indexed="81"/>
            <rFont val="Tahoma"/>
            <family val="2"/>
          </rPr>
          <t xml:space="preserve">
The probability that an individual with the required characteristic will be observed to have that characteristic (eg the probability that an infected person will test positive)</t>
        </r>
      </text>
    </comment>
    <comment ref="B11" authorId="0" shapeId="0">
      <text>
        <r>
          <rPr>
            <b/>
            <sz val="8"/>
            <color indexed="81"/>
            <rFont val="Tahoma"/>
            <family val="2"/>
          </rPr>
          <t>Risk Media:</t>
        </r>
        <r>
          <rPr>
            <sz val="8"/>
            <color indexed="81"/>
            <rFont val="Tahoma"/>
            <family val="2"/>
          </rPr>
          <t xml:space="preserve">
The probability that an individual without the required characteristic will be observed not to have that characteristic (eg the probability that an non-infected person will test negative)</t>
        </r>
      </text>
    </comment>
    <comment ref="B12" authorId="0" shapeId="0">
      <text>
        <r>
          <rPr>
            <b/>
            <sz val="8"/>
            <color indexed="81"/>
            <rFont val="Tahoma"/>
            <family val="2"/>
          </rPr>
          <t>Risk Media:</t>
        </r>
        <r>
          <rPr>
            <sz val="8"/>
            <color indexed="81"/>
            <rFont val="Tahoma"/>
            <family val="2"/>
          </rPr>
          <t xml:space="preserve">
The number of randomly sampled individuals</t>
        </r>
      </text>
    </comment>
  </commentList>
</comments>
</file>

<file path=xl/sharedStrings.xml><?xml version="1.0" encoding="utf-8"?>
<sst xmlns="http://schemas.openxmlformats.org/spreadsheetml/2006/main" count="12" uniqueCount="12">
  <si>
    <t>Test sensitivity</t>
  </si>
  <si>
    <t>Test specificity</t>
  </si>
  <si>
    <t>Individuals tested</t>
  </si>
  <si>
    <t>Prevalence</t>
  </si>
  <si>
    <t>Prior</t>
  </si>
  <si>
    <t>Likelihood</t>
  </si>
  <si>
    <t>Posterior</t>
  </si>
  <si>
    <t>True prevalence estimate</t>
  </si>
  <si>
    <t>Individuals with the required characteristic</t>
  </si>
  <si>
    <r>
      <t>Problem:</t>
    </r>
    <r>
      <rPr>
        <sz val="10"/>
        <rFont val="Times New Roman"/>
        <family val="1"/>
      </rPr>
      <t xml:space="preserve"> We are doing a random survey of people in some region to determine the prevalence of infection with a particular micro-organism. The test consists of randomly selecting a person, drawing a sample of their blood and looking for antibodies. The test is imperfect, however, as there remains a possibility that antibodies may not be detected in the blood of an infected person, and that antibodies may be misidentified in samples from non-infected people. Knowing Se - the probability that an infected person will test positive and Sp - the probability that a non-infected person will test negative, estimate true population prevalence.</t>
    </r>
  </si>
  <si>
    <t>Prevalence estimate for imperfect test</t>
  </si>
  <si>
    <t>Input CB.Custom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</si>
</sst>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6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  <charset val="204"/>
    </font>
    <font>
      <b/>
      <sz val="10"/>
      <color indexed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9"/>
      </patternFill>
    </fill>
    <fill>
      <patternFill patternType="solid">
        <fgColor indexed="15"/>
        <bgColor indexed="9"/>
      </patternFill>
    </fill>
    <fill>
      <patternFill patternType="solid">
        <fgColor indexed="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5" fillId="0" borderId="0" xfId="0" applyFont="1"/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9" fontId="0" fillId="0" borderId="9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9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9" fontId="0" fillId="0" borderId="13" xfId="0" applyNumberFormat="1" applyBorder="1"/>
    <xf numFmtId="0" fontId="0" fillId="0" borderId="0" xfId="0" applyBorder="1"/>
    <xf numFmtId="0" fontId="0" fillId="0" borderId="14" xfId="0" applyBorder="1"/>
    <xf numFmtId="9" fontId="0" fillId="0" borderId="15" xfId="0" applyNumberFormat="1" applyBorder="1"/>
    <xf numFmtId="0" fontId="0" fillId="0" borderId="16" xfId="0" applyBorder="1"/>
    <xf numFmtId="0" fontId="0" fillId="0" borderId="17" xfId="0" applyBorder="1"/>
    <xf numFmtId="0" fontId="10" fillId="3" borderId="18" xfId="0" applyFont="1" applyFill="1" applyBorder="1" applyAlignment="1">
      <alignment horizontal="center"/>
    </xf>
    <xf numFmtId="0" fontId="11" fillId="4" borderId="19" xfId="0" applyFont="1" applyFill="1" applyBorder="1" applyAlignment="1">
      <alignment horizontal="center"/>
    </xf>
    <xf numFmtId="0" fontId="6" fillId="5" borderId="20" xfId="0" applyFont="1" applyFill="1" applyBorder="1" applyAlignment="1">
      <alignment horizontal="left" vertical="center" wrapText="1"/>
    </xf>
    <xf numFmtId="0" fontId="6" fillId="5" borderId="21" xfId="0" applyFont="1" applyFill="1" applyBorder="1" applyAlignment="1">
      <alignment horizontal="left" vertical="center" wrapText="1"/>
    </xf>
    <xf numFmtId="0" fontId="6" fillId="5" borderId="22" xfId="0" applyFont="1" applyFill="1" applyBorder="1" applyAlignment="1">
      <alignment horizontal="left" vertical="center" wrapText="1"/>
    </xf>
    <xf numFmtId="0" fontId="6" fillId="5" borderId="9" xfId="0" applyFont="1" applyFill="1" applyBorder="1" applyAlignment="1">
      <alignment horizontal="left" vertical="center" wrapText="1"/>
    </xf>
    <xf numFmtId="0" fontId="6" fillId="5" borderId="0" xfId="0" applyFont="1" applyFill="1" applyBorder="1" applyAlignment="1">
      <alignment horizontal="left" vertical="center" wrapText="1"/>
    </xf>
    <xf numFmtId="0" fontId="6" fillId="5" borderId="23" xfId="0" applyFont="1" applyFill="1" applyBorder="1" applyAlignment="1">
      <alignment horizontal="left" vertical="center" wrapText="1"/>
    </xf>
    <xf numFmtId="0" fontId="6" fillId="5" borderId="10" xfId="0" applyFont="1" applyFill="1" applyBorder="1" applyAlignment="1">
      <alignment horizontal="left" vertical="center" wrapText="1"/>
    </xf>
    <xf numFmtId="0" fontId="6" fillId="5" borderId="12" xfId="0" applyFont="1" applyFill="1" applyBorder="1" applyAlignment="1">
      <alignment horizontal="left" vertical="center" wrapText="1"/>
    </xf>
    <xf numFmtId="0" fontId="6" fillId="5" borderId="24" xfId="0" applyFont="1" applyFill="1" applyBorder="1" applyAlignment="1">
      <alignment horizontal="left" vertical="center" wrapText="1"/>
    </xf>
    <xf numFmtId="0" fontId="8" fillId="0" borderId="20" xfId="0" applyFont="1" applyBorder="1" applyAlignment="1">
      <alignment horizontal="left"/>
    </xf>
    <xf numFmtId="0" fontId="8" fillId="0" borderId="21" xfId="0" applyFont="1" applyBorder="1" applyAlignment="1">
      <alignment horizontal="left"/>
    </xf>
    <xf numFmtId="0" fontId="8" fillId="0" borderId="25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2" borderId="26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0" borderId="10" xfId="0" applyFont="1" applyBorder="1" applyAlignment="1">
      <alignment horizontal="left"/>
    </xf>
    <xf numFmtId="0" fontId="8" fillId="0" borderId="12" xfId="0" applyFont="1" applyBorder="1" applyAlignment="1">
      <alignment horizontal="left"/>
    </xf>
    <xf numFmtId="0" fontId="8" fillId="0" borderId="28" xfId="0" applyFont="1" applyBorder="1" applyAlignment="1">
      <alignment horizontal="left"/>
    </xf>
    <xf numFmtId="0" fontId="8" fillId="0" borderId="29" xfId="0" applyFont="1" applyBorder="1" applyAlignment="1">
      <alignment horizontal="left"/>
    </xf>
    <xf numFmtId="0" fontId="8" fillId="0" borderId="3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Uncertainty distribution for prevalence</a:t>
            </a:r>
          </a:p>
        </c:rich>
      </c:tx>
      <c:layout>
        <c:manualLayout>
          <c:xMode val="edge"/>
          <c:yMode val="edge"/>
          <c:x val="0.259765625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65625E-2"/>
          <c:y val="0.14569536423841059"/>
          <c:w val="0.8515625"/>
          <c:h val="0.7185430463576159"/>
        </c:manualLayout>
      </c:layout>
      <c:scatterChart>
        <c:scatterStyle val="smoothMarker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'Prevalence estimate'!$B$18:$B$118</c:f>
              <c:numCache>
                <c:formatCode>0%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'Prevalence estimate'!$E$18:$E$118</c:f>
              <c:numCache>
                <c:formatCode>General</c:formatCode>
                <c:ptCount val="101"/>
                <c:pt idx="0">
                  <c:v>1.5426477031134307E-11</c:v>
                </c:pt>
                <c:pt idx="1">
                  <c:v>2.8024913763492347E-10</c:v>
                </c:pt>
                <c:pt idx="2">
                  <c:v>3.2995216573080724E-9</c:v>
                </c:pt>
                <c:pt idx="3">
                  <c:v>2.7652874816504433E-8</c:v>
                </c:pt>
                <c:pt idx="4">
                  <c:v>1.7623127266622976E-7</c:v>
                </c:pt>
                <c:pt idx="5">
                  <c:v>8.9621676140728279E-7</c:v>
                </c:pt>
                <c:pt idx="6">
                  <c:v>3.7712022511001259E-6</c:v>
                </c:pt>
                <c:pt idx="7">
                  <c:v>1.3502904011235142E-5</c:v>
                </c:pt>
                <c:pt idx="8">
                  <c:v>4.2054636077381827E-5</c:v>
                </c:pt>
                <c:pt idx="9">
                  <c:v>1.1595686665483478E-4</c:v>
                </c:pt>
                <c:pt idx="10">
                  <c:v>2.8714453405949858E-4</c:v>
                </c:pt>
                <c:pt idx="11">
                  <c:v>6.4618142295592615E-4</c:v>
                </c:pt>
                <c:pt idx="12">
                  <c:v>1.3345381306325761E-3</c:v>
                </c:pt>
                <c:pt idx="13">
                  <c:v>2.5505029753375495E-3</c:v>
                </c:pt>
                <c:pt idx="14">
                  <c:v>4.5424680077813234E-3</c:v>
                </c:pt>
                <c:pt idx="15">
                  <c:v>7.5847551033732755E-3</c:v>
                </c:pt>
                <c:pt idx="16">
                  <c:v>1.1935104185751019E-2</c:v>
                </c:pt>
                <c:pt idx="17">
                  <c:v>1.7778625559447273E-2</c:v>
                </c:pt>
                <c:pt idx="18">
                  <c:v>2.5168661356659412E-2</c:v>
                </c:pt>
                <c:pt idx="19">
                  <c:v>3.397851724169821E-2</c:v>
                </c:pt>
                <c:pt idx="20">
                  <c:v>4.3877832689415738E-2</c:v>
                </c:pt>
                <c:pt idx="21">
                  <c:v>5.4343060664780334E-2</c:v>
                </c:pt>
                <c:pt idx="22">
                  <c:v>6.4704130514725677E-2</c:v>
                </c:pt>
                <c:pt idx="23">
                  <c:v>7.4220942017894379E-2</c:v>
                </c:pt>
                <c:pt idx="24">
                  <c:v>8.2176291861760564E-2</c:v>
                </c:pt>
                <c:pt idx="25">
                  <c:v>8.7968098051850407E-2</c:v>
                </c:pt>
                <c:pt idx="26">
                  <c:v>9.1184229586153714E-2</c:v>
                </c:pt>
                <c:pt idx="27">
                  <c:v>9.1647492681934936E-2</c:v>
                </c:pt>
                <c:pt idx="28">
                  <c:v>8.9424996310098981E-2</c:v>
                </c:pt>
                <c:pt idx="29">
                  <c:v>8.4803365445818027E-2</c:v>
                </c:pt>
                <c:pt idx="30">
                  <c:v>7.8237342519202446E-2</c:v>
                </c:pt>
                <c:pt idx="31">
                  <c:v>7.0283027552254643E-2</c:v>
                </c:pt>
                <c:pt idx="32">
                  <c:v>6.1527936936203065E-2</c:v>
                </c:pt>
                <c:pt idx="33">
                  <c:v>5.2528517829020543E-2</c:v>
                </c:pt>
                <c:pt idx="34">
                  <c:v>4.3762545945928231E-2</c:v>
                </c:pt>
                <c:pt idx="35">
                  <c:v>3.559995766223048E-2</c:v>
                </c:pt>
                <c:pt idx="36">
                  <c:v>2.8292033442866918E-2</c:v>
                </c:pt>
                <c:pt idx="37">
                  <c:v>2.1976094330368626E-2</c:v>
                </c:pt>
                <c:pt idx="38">
                  <c:v>1.6691287028375579E-2</c:v>
                </c:pt>
                <c:pt idx="39">
                  <c:v>1.240059245475837E-2</c:v>
                </c:pt>
                <c:pt idx="40">
                  <c:v>9.0146549645603331E-3</c:v>
                </c:pt>
                <c:pt idx="41">
                  <c:v>6.4140494740148454E-3</c:v>
                </c:pt>
                <c:pt idx="42">
                  <c:v>4.467836380079397E-3</c:v>
                </c:pt>
                <c:pt idx="43">
                  <c:v>3.0474243991388769E-3</c:v>
                </c:pt>
                <c:pt idx="44">
                  <c:v>2.0356957952322443E-3</c:v>
                </c:pt>
                <c:pt idx="45">
                  <c:v>1.3319744694825972E-3</c:v>
                </c:pt>
                <c:pt idx="46">
                  <c:v>8.5374218529191354E-4</c:v>
                </c:pt>
                <c:pt idx="47">
                  <c:v>5.3608862336421972E-4</c:v>
                </c:pt>
                <c:pt idx="48">
                  <c:v>3.2979460201829335E-4</c:v>
                </c:pt>
                <c:pt idx="49">
                  <c:v>1.9877097804418017E-4</c:v>
                </c:pt>
                <c:pt idx="50">
                  <c:v>1.1737020274628826E-4</c:v>
                </c:pt>
                <c:pt idx="51">
                  <c:v>6.7895186672450704E-5</c:v>
                </c:pt>
                <c:pt idx="52">
                  <c:v>3.8473809424269861E-5</c:v>
                </c:pt>
                <c:pt idx="53">
                  <c:v>2.1354697307464855E-5</c:v>
                </c:pt>
                <c:pt idx="54">
                  <c:v>1.1608305765079395E-5</c:v>
                </c:pt>
                <c:pt idx="55">
                  <c:v>6.1790942952243756E-6</c:v>
                </c:pt>
                <c:pt idx="56">
                  <c:v>3.2202005530591224E-6</c:v>
                </c:pt>
                <c:pt idx="57">
                  <c:v>1.6426792018862749E-6</c:v>
                </c:pt>
                <c:pt idx="58">
                  <c:v>8.2003406723985676E-7</c:v>
                </c:pt>
                <c:pt idx="59">
                  <c:v>4.0050285520805676E-7</c:v>
                </c:pt>
                <c:pt idx="60">
                  <c:v>1.9131397064512392E-7</c:v>
                </c:pt>
                <c:pt idx="61">
                  <c:v>8.9354211950727546E-8</c:v>
                </c:pt>
                <c:pt idx="62">
                  <c:v>4.0790344479843133E-8</c:v>
                </c:pt>
                <c:pt idx="63">
                  <c:v>1.8193104553849145E-8</c:v>
                </c:pt>
                <c:pt idx="64">
                  <c:v>7.9246909967316727E-9</c:v>
                </c:pt>
                <c:pt idx="65">
                  <c:v>3.3696767944512506E-9</c:v>
                </c:pt>
                <c:pt idx="66">
                  <c:v>1.3980205586963298E-9</c:v>
                </c:pt>
                <c:pt idx="67">
                  <c:v>5.6562850096734872E-10</c:v>
                </c:pt>
                <c:pt idx="68">
                  <c:v>2.2304765590251882E-10</c:v>
                </c:pt>
                <c:pt idx="69">
                  <c:v>8.5674441794747027E-11</c:v>
                </c:pt>
                <c:pt idx="70">
                  <c:v>3.2034070189567277E-11</c:v>
                </c:pt>
                <c:pt idx="71">
                  <c:v>1.1651463546020822E-11</c:v>
                </c:pt>
                <c:pt idx="72">
                  <c:v>4.1194173787842793E-12</c:v>
                </c:pt>
                <c:pt idx="73">
                  <c:v>1.4146055091603391E-12</c:v>
                </c:pt>
                <c:pt idx="74">
                  <c:v>4.7142519578234621E-13</c:v>
                </c:pt>
                <c:pt idx="75">
                  <c:v>1.5232689545260136E-13</c:v>
                </c:pt>
                <c:pt idx="76">
                  <c:v>4.7676924825493722E-14</c:v>
                </c:pt>
                <c:pt idx="77">
                  <c:v>1.4439770372781361E-14</c:v>
                </c:pt>
                <c:pt idx="78">
                  <c:v>4.2272138450116329E-15</c:v>
                </c:pt>
                <c:pt idx="79">
                  <c:v>1.1947526766846539E-15</c:v>
                </c:pt>
                <c:pt idx="80">
                  <c:v>3.2559932370085227E-16</c:v>
                </c:pt>
                <c:pt idx="81">
                  <c:v>8.5444353475077433E-17</c:v>
                </c:pt>
                <c:pt idx="82">
                  <c:v>2.1559958082537754E-17</c:v>
                </c:pt>
                <c:pt idx="83">
                  <c:v>5.2227747192804452E-18</c:v>
                </c:pt>
                <c:pt idx="84">
                  <c:v>1.2125996637098254E-18</c:v>
                </c:pt>
                <c:pt idx="85">
                  <c:v>2.6934904519549577E-19</c:v>
                </c:pt>
                <c:pt idx="86">
                  <c:v>5.7128696848731197E-20</c:v>
                </c:pt>
                <c:pt idx="87">
                  <c:v>1.154588482929503E-20</c:v>
                </c:pt>
                <c:pt idx="88">
                  <c:v>2.2184763955233829E-21</c:v>
                </c:pt>
                <c:pt idx="89">
                  <c:v>4.0427584973468197E-22</c:v>
                </c:pt>
                <c:pt idx="90">
                  <c:v>6.9686468019979264E-23</c:v>
                </c:pt>
                <c:pt idx="91">
                  <c:v>1.1329766365894218E-23</c:v>
                </c:pt>
                <c:pt idx="92">
                  <c:v>1.7319699110616862E-24</c:v>
                </c:pt>
                <c:pt idx="93">
                  <c:v>2.4810176897535022E-25</c:v>
                </c:pt>
                <c:pt idx="94">
                  <c:v>3.3179999097608378E-26</c:v>
                </c:pt>
                <c:pt idx="95">
                  <c:v>4.1258506145928891E-27</c:v>
                </c:pt>
                <c:pt idx="96">
                  <c:v>4.7489990470907586E-28</c:v>
                </c:pt>
                <c:pt idx="97">
                  <c:v>5.0350912204736171E-29</c:v>
                </c:pt>
                <c:pt idx="98">
                  <c:v>4.8907128433677705E-30</c:v>
                </c:pt>
                <c:pt idx="99">
                  <c:v>4.3259909111828828E-31</c:v>
                </c:pt>
                <c:pt idx="100">
                  <c:v>3.4613506814508011E-32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6C-4DB3-8367-3D528F253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507168"/>
        <c:axId val="1"/>
      </c:scatterChart>
      <c:valAx>
        <c:axId val="586507168"/>
        <c:scaling>
          <c:orientation val="minMax"/>
          <c:max val="1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65071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www.epixanalytics.com/" TargetMode="Externa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158750</xdr:rowOff>
    </xdr:from>
    <xdr:to>
      <xdr:col>13</xdr:col>
      <xdr:colOff>419100</xdr:colOff>
      <xdr:row>33</xdr:row>
      <xdr:rowOff>114300</xdr:rowOff>
    </xdr:to>
    <xdr:graphicFrame macro="">
      <xdr:nvGraphicFramePr>
        <xdr:cNvPr id="1045" name="Chart 4">
          <a:extLst>
            <a:ext uri="{FF2B5EF4-FFF2-40B4-BE49-F238E27FC236}">
              <a16:creationId xmlns:a16="http://schemas.microsoft.com/office/drawing/2014/main" id="{908CF9AC-43A0-490E-A6EF-28C70E196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349250</xdr:colOff>
      <xdr:row>15</xdr:row>
      <xdr:rowOff>19050</xdr:rowOff>
    </xdr:from>
    <xdr:to>
      <xdr:col>6</xdr:col>
      <xdr:colOff>146050</xdr:colOff>
      <xdr:row>18</xdr:row>
      <xdr:rowOff>6350</xdr:rowOff>
    </xdr:to>
    <xdr:sp macro="" textlink="">
      <xdr:nvSpPr>
        <xdr:cNvPr id="1046" name="Line 5">
          <a:extLst>
            <a:ext uri="{FF2B5EF4-FFF2-40B4-BE49-F238E27FC236}">
              <a16:creationId xmlns:a16="http://schemas.microsoft.com/office/drawing/2014/main" id="{D2171A67-30C4-4D5B-8054-EE54B8C754F7}"/>
            </a:ext>
          </a:extLst>
        </xdr:cNvPr>
        <xdr:cNvSpPr>
          <a:spLocks noChangeShapeType="1"/>
        </xdr:cNvSpPr>
      </xdr:nvSpPr>
      <xdr:spPr bwMode="auto">
        <a:xfrm flipH="1" flipV="1">
          <a:off x="4032250" y="3175000"/>
          <a:ext cx="425450" cy="47625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57150</xdr:rowOff>
    </xdr:from>
    <xdr:to>
      <xdr:col>3</xdr:col>
      <xdr:colOff>552450</xdr:colOff>
      <xdr:row>2</xdr:row>
      <xdr:rowOff>133350</xdr:rowOff>
    </xdr:to>
    <xdr:pic>
      <xdr:nvPicPr>
        <xdr:cNvPr id="2" name="Picture 12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55949B7-A19E-4E3B-9197-7EB0872A3B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57150"/>
          <a:ext cx="2203450" cy="101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O118"/>
  <sheetViews>
    <sheetView showGridLines="0" tabSelected="1" workbookViewId="0"/>
  </sheetViews>
  <sheetFormatPr defaultRowHeight="12.5" x14ac:dyDescent="0.25"/>
  <cols>
    <col min="1" max="1" width="2.7265625" customWidth="1"/>
    <col min="2" max="2" width="13.81640625" customWidth="1"/>
    <col min="3" max="3" width="9.81640625" customWidth="1"/>
    <col min="4" max="4" width="16.1796875" customWidth="1"/>
    <col min="5" max="5" width="10.1796875" customWidth="1"/>
    <col min="6" max="6" width="9" customWidth="1"/>
    <col min="9" max="9" width="12.1796875" bestFit="1" customWidth="1"/>
  </cols>
  <sheetData>
    <row r="1" spans="2:15" s="3" customFormat="1" ht="57" customHeight="1" x14ac:dyDescent="0.25"/>
    <row r="2" spans="2:15" s="3" customFormat="1" ht="17.25" customHeight="1" x14ac:dyDescent="0.4">
      <c r="E2" s="4" t="s">
        <v>10</v>
      </c>
    </row>
    <row r="3" spans="2:15" s="3" customFormat="1" ht="17.25" customHeight="1" thickBot="1" x14ac:dyDescent="0.4">
      <c r="E3" s="5"/>
      <c r="L3"/>
      <c r="M3"/>
      <c r="N3"/>
      <c r="O3"/>
    </row>
    <row r="4" spans="2:15" s="3" customFormat="1" ht="12.75" customHeight="1" x14ac:dyDescent="0.25">
      <c r="B4" s="27" t="s">
        <v>9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9"/>
      <c r="N4"/>
      <c r="O4"/>
    </row>
    <row r="5" spans="2:15" s="3" customFormat="1" ht="12.75" customHeight="1" x14ac:dyDescent="0.25">
      <c r="B5" s="30"/>
      <c r="C5" s="31"/>
      <c r="D5" s="31"/>
      <c r="E5" s="31"/>
      <c r="F5" s="31"/>
      <c r="G5" s="31"/>
      <c r="H5" s="31"/>
      <c r="I5" s="31"/>
      <c r="J5" s="31"/>
      <c r="K5" s="31"/>
      <c r="L5" s="31"/>
      <c r="M5" s="32"/>
      <c r="N5"/>
      <c r="O5"/>
    </row>
    <row r="6" spans="2:15" s="3" customFormat="1" ht="12.75" customHeight="1" x14ac:dyDescent="0.25">
      <c r="B6" s="30"/>
      <c r="C6" s="31"/>
      <c r="D6" s="31"/>
      <c r="E6" s="31"/>
      <c r="F6" s="31"/>
      <c r="G6" s="31"/>
      <c r="H6" s="31"/>
      <c r="I6" s="31"/>
      <c r="J6" s="31"/>
      <c r="K6" s="31"/>
      <c r="L6" s="31"/>
      <c r="M6" s="32"/>
      <c r="N6"/>
      <c r="O6"/>
    </row>
    <row r="7" spans="2:15" s="3" customFormat="1" ht="12.75" customHeight="1" x14ac:dyDescent="0.25">
      <c r="B7" s="30"/>
      <c r="C7" s="31"/>
      <c r="D7" s="31"/>
      <c r="E7" s="31"/>
      <c r="F7" s="31"/>
      <c r="G7" s="31"/>
      <c r="H7" s="31"/>
      <c r="I7" s="31"/>
      <c r="J7" s="31"/>
      <c r="K7" s="31"/>
      <c r="L7" s="31"/>
      <c r="M7" s="32"/>
      <c r="N7"/>
      <c r="O7"/>
    </row>
    <row r="8" spans="2:15" s="3" customFormat="1" ht="15.65" customHeight="1" thickBot="1" x14ac:dyDescent="0.3">
      <c r="B8" s="33"/>
      <c r="C8" s="34"/>
      <c r="D8" s="34"/>
      <c r="E8" s="34"/>
      <c r="F8" s="34"/>
      <c r="G8" s="34"/>
      <c r="H8" s="34"/>
      <c r="I8" s="34"/>
      <c r="J8" s="34"/>
      <c r="K8" s="34"/>
      <c r="L8" s="34"/>
      <c r="M8" s="35"/>
      <c r="N8"/>
      <c r="O8"/>
    </row>
    <row r="9" spans="2:15" ht="13" thickBot="1" x14ac:dyDescent="0.3"/>
    <row r="10" spans="2:15" ht="13" x14ac:dyDescent="0.3">
      <c r="B10" s="36" t="s">
        <v>0</v>
      </c>
      <c r="C10" s="37"/>
      <c r="D10" s="38"/>
      <c r="E10" s="6">
        <v>0.8</v>
      </c>
    </row>
    <row r="11" spans="2:15" ht="13" x14ac:dyDescent="0.3">
      <c r="B11" s="39" t="s">
        <v>1</v>
      </c>
      <c r="C11" s="40"/>
      <c r="D11" s="41"/>
      <c r="E11" s="7">
        <v>0.95</v>
      </c>
    </row>
    <row r="12" spans="2:15" ht="13" x14ac:dyDescent="0.3">
      <c r="B12" s="39" t="s">
        <v>2</v>
      </c>
      <c r="C12" s="40"/>
      <c r="D12" s="41"/>
      <c r="E12" s="7">
        <v>100</v>
      </c>
    </row>
    <row r="13" spans="2:15" ht="13.5" thickBot="1" x14ac:dyDescent="0.35">
      <c r="B13" s="45" t="s">
        <v>8</v>
      </c>
      <c r="C13" s="46"/>
      <c r="D13" s="47"/>
      <c r="E13" s="8">
        <v>25</v>
      </c>
    </row>
    <row r="14" spans="2:15" ht="13" thickBot="1" x14ac:dyDescent="0.3"/>
    <row r="15" spans="2:15" ht="13.5" thickBot="1" x14ac:dyDescent="0.35">
      <c r="B15" s="48" t="s">
        <v>7</v>
      </c>
      <c r="C15" s="49"/>
      <c r="D15" s="49"/>
      <c r="E15" s="25">
        <v>0.26080972890232101</v>
      </c>
      <c r="F15" s="26">
        <f>E15</f>
        <v>0.26080972890232101</v>
      </c>
    </row>
    <row r="16" spans="2:15" ht="13" thickBot="1" x14ac:dyDescent="0.3"/>
    <row r="17" spans="2:9" ht="13" x14ac:dyDescent="0.3">
      <c r="B17" s="9" t="s">
        <v>3</v>
      </c>
      <c r="C17" s="10" t="s">
        <v>4</v>
      </c>
      <c r="D17" s="11" t="s">
        <v>5</v>
      </c>
      <c r="E17" s="12" t="s">
        <v>6</v>
      </c>
      <c r="G17" s="42" t="s">
        <v>11</v>
      </c>
      <c r="H17" s="43"/>
      <c r="I17" s="44"/>
    </row>
    <row r="18" spans="2:9" x14ac:dyDescent="0.25">
      <c r="B18" s="13">
        <v>0</v>
      </c>
      <c r="C18" s="2">
        <v>1</v>
      </c>
      <c r="D18" s="1">
        <f t="shared" ref="D18:D49" si="0">BINOMDIST(s,n,B18*Se+(1-B18)*(1-Sp),0)</f>
        <v>1.5426477031134307E-11</v>
      </c>
      <c r="E18" s="14">
        <f>C18*D18</f>
        <v>1.5426477031134307E-11</v>
      </c>
      <c r="G18" s="19">
        <f>B18</f>
        <v>0</v>
      </c>
      <c r="H18" s="20"/>
      <c r="I18" s="21">
        <f>E18</f>
        <v>1.5426477031134307E-11</v>
      </c>
    </row>
    <row r="19" spans="2:9" x14ac:dyDescent="0.25">
      <c r="B19" s="13">
        <v>0.01</v>
      </c>
      <c r="C19" s="2">
        <v>1</v>
      </c>
      <c r="D19" s="1">
        <f t="shared" si="0"/>
        <v>2.8024913763492347E-10</v>
      </c>
      <c r="E19" s="14">
        <f t="shared" ref="E19:E82" si="1">C19*D19</f>
        <v>2.8024913763492347E-10</v>
      </c>
      <c r="G19" s="19">
        <f t="shared" ref="G19:G82" si="2">B19</f>
        <v>0.01</v>
      </c>
      <c r="H19" s="20"/>
      <c r="I19" s="21">
        <f t="shared" ref="I19:I82" si="3">E19</f>
        <v>2.8024913763492347E-10</v>
      </c>
    </row>
    <row r="20" spans="2:9" x14ac:dyDescent="0.25">
      <c r="B20" s="13">
        <v>0.02</v>
      </c>
      <c r="C20" s="2">
        <v>1</v>
      </c>
      <c r="D20" s="1">
        <f t="shared" si="0"/>
        <v>3.2995216573080724E-9</v>
      </c>
      <c r="E20" s="14">
        <f t="shared" si="1"/>
        <v>3.2995216573080724E-9</v>
      </c>
      <c r="G20" s="19">
        <f t="shared" si="2"/>
        <v>0.02</v>
      </c>
      <c r="H20" s="20"/>
      <c r="I20" s="21">
        <f t="shared" si="3"/>
        <v>3.2995216573080724E-9</v>
      </c>
    </row>
    <row r="21" spans="2:9" x14ac:dyDescent="0.25">
      <c r="B21" s="13">
        <v>0.03</v>
      </c>
      <c r="C21" s="2">
        <v>1</v>
      </c>
      <c r="D21" s="1">
        <f t="shared" si="0"/>
        <v>2.7652874816504433E-8</v>
      </c>
      <c r="E21" s="14">
        <f t="shared" si="1"/>
        <v>2.7652874816504433E-8</v>
      </c>
      <c r="G21" s="19">
        <f t="shared" si="2"/>
        <v>0.03</v>
      </c>
      <c r="H21" s="20"/>
      <c r="I21" s="21">
        <f t="shared" si="3"/>
        <v>2.7652874816504433E-8</v>
      </c>
    </row>
    <row r="22" spans="2:9" x14ac:dyDescent="0.25">
      <c r="B22" s="13">
        <v>0.04</v>
      </c>
      <c r="C22" s="2">
        <v>1</v>
      </c>
      <c r="D22" s="1">
        <f t="shared" si="0"/>
        <v>1.7623127266622976E-7</v>
      </c>
      <c r="E22" s="14">
        <f t="shared" si="1"/>
        <v>1.7623127266622976E-7</v>
      </c>
      <c r="G22" s="19">
        <f t="shared" si="2"/>
        <v>0.04</v>
      </c>
      <c r="H22" s="20"/>
      <c r="I22" s="21">
        <f t="shared" si="3"/>
        <v>1.7623127266622976E-7</v>
      </c>
    </row>
    <row r="23" spans="2:9" x14ac:dyDescent="0.25">
      <c r="B23" s="13">
        <v>0.05</v>
      </c>
      <c r="C23" s="2">
        <v>1</v>
      </c>
      <c r="D23" s="1">
        <f t="shared" si="0"/>
        <v>8.9621676140728279E-7</v>
      </c>
      <c r="E23" s="14">
        <f t="shared" si="1"/>
        <v>8.9621676140728279E-7</v>
      </c>
      <c r="G23" s="19">
        <f t="shared" si="2"/>
        <v>0.05</v>
      </c>
      <c r="H23" s="20"/>
      <c r="I23" s="21">
        <f t="shared" si="3"/>
        <v>8.9621676140728279E-7</v>
      </c>
    </row>
    <row r="24" spans="2:9" x14ac:dyDescent="0.25">
      <c r="B24" s="13">
        <v>0.06</v>
      </c>
      <c r="C24" s="2">
        <v>1</v>
      </c>
      <c r="D24" s="1">
        <f t="shared" si="0"/>
        <v>3.7712022511001259E-6</v>
      </c>
      <c r="E24" s="14">
        <f t="shared" si="1"/>
        <v>3.7712022511001259E-6</v>
      </c>
      <c r="G24" s="19">
        <f t="shared" si="2"/>
        <v>0.06</v>
      </c>
      <c r="H24" s="20"/>
      <c r="I24" s="21">
        <f t="shared" si="3"/>
        <v>3.7712022511001259E-6</v>
      </c>
    </row>
    <row r="25" spans="2:9" x14ac:dyDescent="0.25">
      <c r="B25" s="13">
        <v>7.0000000000000007E-2</v>
      </c>
      <c r="C25" s="2">
        <v>1</v>
      </c>
      <c r="D25" s="1">
        <f t="shared" si="0"/>
        <v>1.3502904011235142E-5</v>
      </c>
      <c r="E25" s="14">
        <f t="shared" si="1"/>
        <v>1.3502904011235142E-5</v>
      </c>
      <c r="G25" s="19">
        <f t="shared" si="2"/>
        <v>7.0000000000000007E-2</v>
      </c>
      <c r="H25" s="20"/>
      <c r="I25" s="21">
        <f t="shared" si="3"/>
        <v>1.3502904011235142E-5</v>
      </c>
    </row>
    <row r="26" spans="2:9" x14ac:dyDescent="0.25">
      <c r="B26" s="13">
        <v>0.08</v>
      </c>
      <c r="C26" s="2">
        <v>1</v>
      </c>
      <c r="D26" s="1">
        <f t="shared" si="0"/>
        <v>4.2054636077381827E-5</v>
      </c>
      <c r="E26" s="14">
        <f t="shared" si="1"/>
        <v>4.2054636077381827E-5</v>
      </c>
      <c r="G26" s="19">
        <f t="shared" si="2"/>
        <v>0.08</v>
      </c>
      <c r="H26" s="20"/>
      <c r="I26" s="21">
        <f t="shared" si="3"/>
        <v>4.2054636077381827E-5</v>
      </c>
    </row>
    <row r="27" spans="2:9" x14ac:dyDescent="0.25">
      <c r="B27" s="13">
        <v>0.09</v>
      </c>
      <c r="C27" s="2">
        <v>1</v>
      </c>
      <c r="D27" s="1">
        <f t="shared" si="0"/>
        <v>1.1595686665483478E-4</v>
      </c>
      <c r="E27" s="14">
        <f t="shared" si="1"/>
        <v>1.1595686665483478E-4</v>
      </c>
      <c r="G27" s="19">
        <f t="shared" si="2"/>
        <v>0.09</v>
      </c>
      <c r="H27" s="20"/>
      <c r="I27" s="21">
        <f t="shared" si="3"/>
        <v>1.1595686665483478E-4</v>
      </c>
    </row>
    <row r="28" spans="2:9" x14ac:dyDescent="0.25">
      <c r="B28" s="13">
        <v>0.1</v>
      </c>
      <c r="C28" s="2">
        <v>1</v>
      </c>
      <c r="D28" s="1">
        <f t="shared" si="0"/>
        <v>2.8714453405949858E-4</v>
      </c>
      <c r="E28" s="14">
        <f t="shared" si="1"/>
        <v>2.8714453405949858E-4</v>
      </c>
      <c r="G28" s="19">
        <f t="shared" si="2"/>
        <v>0.1</v>
      </c>
      <c r="H28" s="20"/>
      <c r="I28" s="21">
        <f t="shared" si="3"/>
        <v>2.8714453405949858E-4</v>
      </c>
    </row>
    <row r="29" spans="2:9" x14ac:dyDescent="0.25">
      <c r="B29" s="13">
        <v>0.11</v>
      </c>
      <c r="C29" s="2">
        <v>1</v>
      </c>
      <c r="D29" s="1">
        <f t="shared" si="0"/>
        <v>6.4618142295592615E-4</v>
      </c>
      <c r="E29" s="14">
        <f t="shared" si="1"/>
        <v>6.4618142295592615E-4</v>
      </c>
      <c r="G29" s="19">
        <f t="shared" si="2"/>
        <v>0.11</v>
      </c>
      <c r="H29" s="20"/>
      <c r="I29" s="21">
        <f t="shared" si="3"/>
        <v>6.4618142295592615E-4</v>
      </c>
    </row>
    <row r="30" spans="2:9" x14ac:dyDescent="0.25">
      <c r="B30" s="13">
        <v>0.12</v>
      </c>
      <c r="C30" s="2">
        <v>1</v>
      </c>
      <c r="D30" s="1">
        <f t="shared" si="0"/>
        <v>1.3345381306325761E-3</v>
      </c>
      <c r="E30" s="14">
        <f t="shared" si="1"/>
        <v>1.3345381306325761E-3</v>
      </c>
      <c r="G30" s="19">
        <f t="shared" si="2"/>
        <v>0.12</v>
      </c>
      <c r="H30" s="20"/>
      <c r="I30" s="21">
        <f t="shared" si="3"/>
        <v>1.3345381306325761E-3</v>
      </c>
    </row>
    <row r="31" spans="2:9" x14ac:dyDescent="0.25">
      <c r="B31" s="13">
        <v>0.13</v>
      </c>
      <c r="C31" s="2">
        <v>1</v>
      </c>
      <c r="D31" s="1">
        <f t="shared" si="0"/>
        <v>2.5505029753375495E-3</v>
      </c>
      <c r="E31" s="14">
        <f t="shared" si="1"/>
        <v>2.5505029753375495E-3</v>
      </c>
      <c r="G31" s="19">
        <f t="shared" si="2"/>
        <v>0.13</v>
      </c>
      <c r="H31" s="20"/>
      <c r="I31" s="21">
        <f t="shared" si="3"/>
        <v>2.5505029753375495E-3</v>
      </c>
    </row>
    <row r="32" spans="2:9" x14ac:dyDescent="0.25">
      <c r="B32" s="13">
        <v>0.14000000000000001</v>
      </c>
      <c r="C32" s="2">
        <v>1</v>
      </c>
      <c r="D32" s="1">
        <f t="shared" si="0"/>
        <v>4.5424680077813234E-3</v>
      </c>
      <c r="E32" s="14">
        <f t="shared" si="1"/>
        <v>4.5424680077813234E-3</v>
      </c>
      <c r="G32" s="19">
        <f t="shared" si="2"/>
        <v>0.14000000000000001</v>
      </c>
      <c r="H32" s="20"/>
      <c r="I32" s="21">
        <f t="shared" si="3"/>
        <v>4.5424680077813234E-3</v>
      </c>
    </row>
    <row r="33" spans="2:9" x14ac:dyDescent="0.25">
      <c r="B33" s="13">
        <v>0.15</v>
      </c>
      <c r="C33" s="2">
        <v>1</v>
      </c>
      <c r="D33" s="1">
        <f t="shared" si="0"/>
        <v>7.5847551033732755E-3</v>
      </c>
      <c r="E33" s="14">
        <f t="shared" si="1"/>
        <v>7.5847551033732755E-3</v>
      </c>
      <c r="G33" s="19">
        <f t="shared" si="2"/>
        <v>0.15</v>
      </c>
      <c r="H33" s="20"/>
      <c r="I33" s="21">
        <f t="shared" si="3"/>
        <v>7.5847551033732755E-3</v>
      </c>
    </row>
    <row r="34" spans="2:9" x14ac:dyDescent="0.25">
      <c r="B34" s="13">
        <v>0.16</v>
      </c>
      <c r="C34" s="2">
        <v>1</v>
      </c>
      <c r="D34" s="1">
        <f t="shared" si="0"/>
        <v>1.1935104185751019E-2</v>
      </c>
      <c r="E34" s="14">
        <f t="shared" si="1"/>
        <v>1.1935104185751019E-2</v>
      </c>
      <c r="G34" s="19">
        <f t="shared" si="2"/>
        <v>0.16</v>
      </c>
      <c r="H34" s="20"/>
      <c r="I34" s="21">
        <f t="shared" si="3"/>
        <v>1.1935104185751019E-2</v>
      </c>
    </row>
    <row r="35" spans="2:9" x14ac:dyDescent="0.25">
      <c r="B35" s="13">
        <v>0.17</v>
      </c>
      <c r="C35" s="2">
        <v>1</v>
      </c>
      <c r="D35" s="1">
        <f t="shared" si="0"/>
        <v>1.7778625559447273E-2</v>
      </c>
      <c r="E35" s="14">
        <f t="shared" si="1"/>
        <v>1.7778625559447273E-2</v>
      </c>
      <c r="G35" s="19">
        <f t="shared" si="2"/>
        <v>0.17</v>
      </c>
      <c r="H35" s="20"/>
      <c r="I35" s="21">
        <f t="shared" si="3"/>
        <v>1.7778625559447273E-2</v>
      </c>
    </row>
    <row r="36" spans="2:9" x14ac:dyDescent="0.25">
      <c r="B36" s="13">
        <v>0.18</v>
      </c>
      <c r="C36" s="2">
        <v>1</v>
      </c>
      <c r="D36" s="1">
        <f t="shared" si="0"/>
        <v>2.5168661356659412E-2</v>
      </c>
      <c r="E36" s="14">
        <f t="shared" si="1"/>
        <v>2.5168661356659412E-2</v>
      </c>
      <c r="G36" s="19">
        <f t="shared" si="2"/>
        <v>0.18</v>
      </c>
      <c r="H36" s="20"/>
      <c r="I36" s="21">
        <f t="shared" si="3"/>
        <v>2.5168661356659412E-2</v>
      </c>
    </row>
    <row r="37" spans="2:9" x14ac:dyDescent="0.25">
      <c r="B37" s="13">
        <v>0.19</v>
      </c>
      <c r="C37" s="2">
        <v>1</v>
      </c>
      <c r="D37" s="1">
        <f t="shared" si="0"/>
        <v>3.397851724169821E-2</v>
      </c>
      <c r="E37" s="14">
        <f t="shared" si="1"/>
        <v>3.397851724169821E-2</v>
      </c>
      <c r="G37" s="19">
        <f t="shared" si="2"/>
        <v>0.19</v>
      </c>
      <c r="H37" s="20"/>
      <c r="I37" s="21">
        <f t="shared" si="3"/>
        <v>3.397851724169821E-2</v>
      </c>
    </row>
    <row r="38" spans="2:9" x14ac:dyDescent="0.25">
      <c r="B38" s="13">
        <v>0.2</v>
      </c>
      <c r="C38" s="2">
        <v>1</v>
      </c>
      <c r="D38" s="1">
        <f t="shared" si="0"/>
        <v>4.3877832689415738E-2</v>
      </c>
      <c r="E38" s="14">
        <f t="shared" si="1"/>
        <v>4.3877832689415738E-2</v>
      </c>
      <c r="G38" s="19">
        <f t="shared" si="2"/>
        <v>0.2</v>
      </c>
      <c r="H38" s="20"/>
      <c r="I38" s="21">
        <f t="shared" si="3"/>
        <v>4.3877832689415738E-2</v>
      </c>
    </row>
    <row r="39" spans="2:9" x14ac:dyDescent="0.25">
      <c r="B39" s="13">
        <v>0.21</v>
      </c>
      <c r="C39" s="2">
        <v>1</v>
      </c>
      <c r="D39" s="1">
        <f t="shared" si="0"/>
        <v>5.4343060664780334E-2</v>
      </c>
      <c r="E39" s="14">
        <f t="shared" si="1"/>
        <v>5.4343060664780334E-2</v>
      </c>
      <c r="G39" s="19">
        <f t="shared" si="2"/>
        <v>0.21</v>
      </c>
      <c r="H39" s="20"/>
      <c r="I39" s="21">
        <f t="shared" si="3"/>
        <v>5.4343060664780334E-2</v>
      </c>
    </row>
    <row r="40" spans="2:9" x14ac:dyDescent="0.25">
      <c r="B40" s="13">
        <v>0.22</v>
      </c>
      <c r="C40" s="2">
        <v>1</v>
      </c>
      <c r="D40" s="1">
        <f t="shared" si="0"/>
        <v>6.4704130514725677E-2</v>
      </c>
      <c r="E40" s="14">
        <f t="shared" si="1"/>
        <v>6.4704130514725677E-2</v>
      </c>
      <c r="G40" s="19">
        <f t="shared" si="2"/>
        <v>0.22</v>
      </c>
      <c r="H40" s="20"/>
      <c r="I40" s="21">
        <f t="shared" si="3"/>
        <v>6.4704130514725677E-2</v>
      </c>
    </row>
    <row r="41" spans="2:9" x14ac:dyDescent="0.25">
      <c r="B41" s="13">
        <v>0.23</v>
      </c>
      <c r="C41" s="2">
        <v>1</v>
      </c>
      <c r="D41" s="1">
        <f t="shared" si="0"/>
        <v>7.4220942017894379E-2</v>
      </c>
      <c r="E41" s="14">
        <f t="shared" si="1"/>
        <v>7.4220942017894379E-2</v>
      </c>
      <c r="G41" s="19">
        <f t="shared" si="2"/>
        <v>0.23</v>
      </c>
      <c r="H41" s="20"/>
      <c r="I41" s="21">
        <f t="shared" si="3"/>
        <v>7.4220942017894379E-2</v>
      </c>
    </row>
    <row r="42" spans="2:9" x14ac:dyDescent="0.25">
      <c r="B42" s="13">
        <v>0.24</v>
      </c>
      <c r="C42" s="2">
        <v>1</v>
      </c>
      <c r="D42" s="1">
        <f t="shared" si="0"/>
        <v>8.2176291861760564E-2</v>
      </c>
      <c r="E42" s="14">
        <f t="shared" si="1"/>
        <v>8.2176291861760564E-2</v>
      </c>
      <c r="G42" s="19">
        <f t="shared" si="2"/>
        <v>0.24</v>
      </c>
      <c r="H42" s="20"/>
      <c r="I42" s="21">
        <f t="shared" si="3"/>
        <v>8.2176291861760564E-2</v>
      </c>
    </row>
    <row r="43" spans="2:9" x14ac:dyDescent="0.25">
      <c r="B43" s="13">
        <v>0.25</v>
      </c>
      <c r="C43" s="2">
        <v>1</v>
      </c>
      <c r="D43" s="1">
        <f t="shared" si="0"/>
        <v>8.7968098051850407E-2</v>
      </c>
      <c r="E43" s="14">
        <f t="shared" si="1"/>
        <v>8.7968098051850407E-2</v>
      </c>
      <c r="G43" s="19">
        <f t="shared" si="2"/>
        <v>0.25</v>
      </c>
      <c r="H43" s="20"/>
      <c r="I43" s="21">
        <f t="shared" si="3"/>
        <v>8.7968098051850407E-2</v>
      </c>
    </row>
    <row r="44" spans="2:9" x14ac:dyDescent="0.25">
      <c r="B44" s="13">
        <v>0.26</v>
      </c>
      <c r="C44" s="2">
        <v>1</v>
      </c>
      <c r="D44" s="1">
        <f t="shared" si="0"/>
        <v>9.1184229586153714E-2</v>
      </c>
      <c r="E44" s="14">
        <f t="shared" si="1"/>
        <v>9.1184229586153714E-2</v>
      </c>
      <c r="G44" s="19">
        <f t="shared" si="2"/>
        <v>0.26</v>
      </c>
      <c r="H44" s="20"/>
      <c r="I44" s="21">
        <f t="shared" si="3"/>
        <v>9.1184229586153714E-2</v>
      </c>
    </row>
    <row r="45" spans="2:9" x14ac:dyDescent="0.25">
      <c r="B45" s="13">
        <v>0.27</v>
      </c>
      <c r="C45" s="2">
        <v>1</v>
      </c>
      <c r="D45" s="1">
        <f t="shared" si="0"/>
        <v>9.1647492681934936E-2</v>
      </c>
      <c r="E45" s="14">
        <f t="shared" si="1"/>
        <v>9.1647492681934936E-2</v>
      </c>
      <c r="G45" s="19">
        <f t="shared" si="2"/>
        <v>0.27</v>
      </c>
      <c r="H45" s="20"/>
      <c r="I45" s="21">
        <f t="shared" si="3"/>
        <v>9.1647492681934936E-2</v>
      </c>
    </row>
    <row r="46" spans="2:9" x14ac:dyDescent="0.25">
      <c r="B46" s="13">
        <v>0.28000000000000003</v>
      </c>
      <c r="C46" s="2">
        <v>1</v>
      </c>
      <c r="D46" s="1">
        <f t="shared" si="0"/>
        <v>8.9424996310098981E-2</v>
      </c>
      <c r="E46" s="14">
        <f t="shared" si="1"/>
        <v>8.9424996310098981E-2</v>
      </c>
      <c r="G46" s="19">
        <f t="shared" si="2"/>
        <v>0.28000000000000003</v>
      </c>
      <c r="H46" s="20"/>
      <c r="I46" s="21">
        <f t="shared" si="3"/>
        <v>8.9424996310098981E-2</v>
      </c>
    </row>
    <row r="47" spans="2:9" x14ac:dyDescent="0.25">
      <c r="B47" s="13">
        <v>0.28999999999999998</v>
      </c>
      <c r="C47" s="2">
        <v>1</v>
      </c>
      <c r="D47" s="1">
        <f t="shared" si="0"/>
        <v>8.4803365445818027E-2</v>
      </c>
      <c r="E47" s="14">
        <f t="shared" si="1"/>
        <v>8.4803365445818027E-2</v>
      </c>
      <c r="G47" s="19">
        <f t="shared" si="2"/>
        <v>0.28999999999999998</v>
      </c>
      <c r="H47" s="20"/>
      <c r="I47" s="21">
        <f t="shared" si="3"/>
        <v>8.4803365445818027E-2</v>
      </c>
    </row>
    <row r="48" spans="2:9" x14ac:dyDescent="0.25">
      <c r="B48" s="13">
        <v>0.3</v>
      </c>
      <c r="C48" s="2">
        <v>1</v>
      </c>
      <c r="D48" s="1">
        <f t="shared" si="0"/>
        <v>7.8237342519202446E-2</v>
      </c>
      <c r="E48" s="14">
        <f t="shared" si="1"/>
        <v>7.8237342519202446E-2</v>
      </c>
      <c r="G48" s="19">
        <f t="shared" si="2"/>
        <v>0.3</v>
      </c>
      <c r="H48" s="20"/>
      <c r="I48" s="21">
        <f t="shared" si="3"/>
        <v>7.8237342519202446E-2</v>
      </c>
    </row>
    <row r="49" spans="2:9" x14ac:dyDescent="0.25">
      <c r="B49" s="13">
        <v>0.31</v>
      </c>
      <c r="C49" s="2">
        <v>1</v>
      </c>
      <c r="D49" s="1">
        <f t="shared" si="0"/>
        <v>7.0283027552254643E-2</v>
      </c>
      <c r="E49" s="14">
        <f t="shared" si="1"/>
        <v>7.0283027552254643E-2</v>
      </c>
      <c r="G49" s="19">
        <f t="shared" si="2"/>
        <v>0.31</v>
      </c>
      <c r="H49" s="20"/>
      <c r="I49" s="21">
        <f t="shared" si="3"/>
        <v>7.0283027552254643E-2</v>
      </c>
    </row>
    <row r="50" spans="2:9" x14ac:dyDescent="0.25">
      <c r="B50" s="13">
        <v>0.32</v>
      </c>
      <c r="C50" s="2">
        <v>1</v>
      </c>
      <c r="D50" s="1">
        <f t="shared" ref="D50:D81" si="4">BINOMDIST(s,n,B50*Se+(1-B50)*(1-Sp),0)</f>
        <v>6.1527936936203065E-2</v>
      </c>
      <c r="E50" s="14">
        <f t="shared" si="1"/>
        <v>6.1527936936203065E-2</v>
      </c>
      <c r="G50" s="19">
        <f t="shared" si="2"/>
        <v>0.32</v>
      </c>
      <c r="H50" s="20"/>
      <c r="I50" s="21">
        <f t="shared" si="3"/>
        <v>6.1527936936203065E-2</v>
      </c>
    </row>
    <row r="51" spans="2:9" x14ac:dyDescent="0.25">
      <c r="B51" s="13">
        <v>0.33</v>
      </c>
      <c r="C51" s="2">
        <v>1</v>
      </c>
      <c r="D51" s="1">
        <f t="shared" si="4"/>
        <v>5.2528517829020543E-2</v>
      </c>
      <c r="E51" s="14">
        <f t="shared" si="1"/>
        <v>5.2528517829020543E-2</v>
      </c>
      <c r="G51" s="19">
        <f t="shared" si="2"/>
        <v>0.33</v>
      </c>
      <c r="H51" s="20"/>
      <c r="I51" s="21">
        <f t="shared" si="3"/>
        <v>5.2528517829020543E-2</v>
      </c>
    </row>
    <row r="52" spans="2:9" x14ac:dyDescent="0.25">
      <c r="B52" s="13">
        <v>0.34</v>
      </c>
      <c r="C52" s="2">
        <v>1</v>
      </c>
      <c r="D52" s="1">
        <f t="shared" si="4"/>
        <v>4.3762545945928231E-2</v>
      </c>
      <c r="E52" s="14">
        <f t="shared" si="1"/>
        <v>4.3762545945928231E-2</v>
      </c>
      <c r="G52" s="19">
        <f t="shared" si="2"/>
        <v>0.34</v>
      </c>
      <c r="H52" s="20"/>
      <c r="I52" s="21">
        <f t="shared" si="3"/>
        <v>4.3762545945928231E-2</v>
      </c>
    </row>
    <row r="53" spans="2:9" x14ac:dyDescent="0.25">
      <c r="B53" s="13">
        <v>0.35</v>
      </c>
      <c r="C53" s="2">
        <v>1</v>
      </c>
      <c r="D53" s="1">
        <f t="shared" si="4"/>
        <v>3.559995766223048E-2</v>
      </c>
      <c r="E53" s="14">
        <f t="shared" si="1"/>
        <v>3.559995766223048E-2</v>
      </c>
      <c r="G53" s="19">
        <f t="shared" si="2"/>
        <v>0.35</v>
      </c>
      <c r="H53" s="20"/>
      <c r="I53" s="21">
        <f t="shared" si="3"/>
        <v>3.559995766223048E-2</v>
      </c>
    </row>
    <row r="54" spans="2:9" x14ac:dyDescent="0.25">
      <c r="B54" s="13">
        <v>0.36</v>
      </c>
      <c r="C54" s="2">
        <v>1</v>
      </c>
      <c r="D54" s="1">
        <f t="shared" si="4"/>
        <v>2.8292033442866918E-2</v>
      </c>
      <c r="E54" s="14">
        <f t="shared" si="1"/>
        <v>2.8292033442866918E-2</v>
      </c>
      <c r="G54" s="19">
        <f t="shared" si="2"/>
        <v>0.36</v>
      </c>
      <c r="H54" s="20"/>
      <c r="I54" s="21">
        <f t="shared" si="3"/>
        <v>2.8292033442866918E-2</v>
      </c>
    </row>
    <row r="55" spans="2:9" x14ac:dyDescent="0.25">
      <c r="B55" s="13">
        <v>0.37</v>
      </c>
      <c r="C55" s="2">
        <v>1</v>
      </c>
      <c r="D55" s="1">
        <f t="shared" si="4"/>
        <v>2.1976094330368626E-2</v>
      </c>
      <c r="E55" s="14">
        <f t="shared" si="1"/>
        <v>2.1976094330368626E-2</v>
      </c>
      <c r="G55" s="19">
        <f t="shared" si="2"/>
        <v>0.37</v>
      </c>
      <c r="H55" s="20"/>
      <c r="I55" s="21">
        <f t="shared" si="3"/>
        <v>2.1976094330368626E-2</v>
      </c>
    </row>
    <row r="56" spans="2:9" x14ac:dyDescent="0.25">
      <c r="B56" s="13">
        <v>0.38</v>
      </c>
      <c r="C56" s="2">
        <v>1</v>
      </c>
      <c r="D56" s="1">
        <f t="shared" si="4"/>
        <v>1.6691287028375579E-2</v>
      </c>
      <c r="E56" s="14">
        <f t="shared" si="1"/>
        <v>1.6691287028375579E-2</v>
      </c>
      <c r="G56" s="19">
        <f t="shared" si="2"/>
        <v>0.38</v>
      </c>
      <c r="H56" s="20"/>
      <c r="I56" s="21">
        <f t="shared" si="3"/>
        <v>1.6691287028375579E-2</v>
      </c>
    </row>
    <row r="57" spans="2:9" x14ac:dyDescent="0.25">
      <c r="B57" s="13">
        <v>0.39</v>
      </c>
      <c r="C57" s="2">
        <v>1</v>
      </c>
      <c r="D57" s="1">
        <f t="shared" si="4"/>
        <v>1.240059245475837E-2</v>
      </c>
      <c r="E57" s="14">
        <f t="shared" si="1"/>
        <v>1.240059245475837E-2</v>
      </c>
      <c r="G57" s="19">
        <f t="shared" si="2"/>
        <v>0.39</v>
      </c>
      <c r="H57" s="20"/>
      <c r="I57" s="21">
        <f t="shared" si="3"/>
        <v>1.240059245475837E-2</v>
      </c>
    </row>
    <row r="58" spans="2:9" x14ac:dyDescent="0.25">
      <c r="B58" s="13">
        <v>0.4</v>
      </c>
      <c r="C58" s="2">
        <v>1</v>
      </c>
      <c r="D58" s="1">
        <f t="shared" si="4"/>
        <v>9.0146549645603331E-3</v>
      </c>
      <c r="E58" s="14">
        <f t="shared" si="1"/>
        <v>9.0146549645603331E-3</v>
      </c>
      <c r="G58" s="19">
        <f t="shared" si="2"/>
        <v>0.4</v>
      </c>
      <c r="H58" s="20"/>
      <c r="I58" s="21">
        <f t="shared" si="3"/>
        <v>9.0146549645603331E-3</v>
      </c>
    </row>
    <row r="59" spans="2:9" x14ac:dyDescent="0.25">
      <c r="B59" s="13">
        <v>0.41</v>
      </c>
      <c r="C59" s="2">
        <v>1</v>
      </c>
      <c r="D59" s="1">
        <f t="shared" si="4"/>
        <v>6.4140494740148454E-3</v>
      </c>
      <c r="E59" s="14">
        <f t="shared" si="1"/>
        <v>6.4140494740148454E-3</v>
      </c>
      <c r="G59" s="19">
        <f t="shared" si="2"/>
        <v>0.41</v>
      </c>
      <c r="H59" s="20"/>
      <c r="I59" s="21">
        <f t="shared" si="3"/>
        <v>6.4140494740148454E-3</v>
      </c>
    </row>
    <row r="60" spans="2:9" x14ac:dyDescent="0.25">
      <c r="B60" s="13">
        <v>0.42</v>
      </c>
      <c r="C60" s="2">
        <v>1</v>
      </c>
      <c r="D60" s="1">
        <f t="shared" si="4"/>
        <v>4.467836380079397E-3</v>
      </c>
      <c r="E60" s="14">
        <f t="shared" si="1"/>
        <v>4.467836380079397E-3</v>
      </c>
      <c r="G60" s="19">
        <f t="shared" si="2"/>
        <v>0.42</v>
      </c>
      <c r="H60" s="20"/>
      <c r="I60" s="21">
        <f t="shared" si="3"/>
        <v>4.467836380079397E-3</v>
      </c>
    </row>
    <row r="61" spans="2:9" x14ac:dyDescent="0.25">
      <c r="B61" s="13">
        <v>0.43</v>
      </c>
      <c r="C61" s="2">
        <v>1</v>
      </c>
      <c r="D61" s="1">
        <f t="shared" si="4"/>
        <v>3.0474243991388769E-3</v>
      </c>
      <c r="E61" s="14">
        <f t="shared" si="1"/>
        <v>3.0474243991388769E-3</v>
      </c>
      <c r="G61" s="19">
        <f t="shared" si="2"/>
        <v>0.43</v>
      </c>
      <c r="H61" s="20"/>
      <c r="I61" s="21">
        <f t="shared" si="3"/>
        <v>3.0474243991388769E-3</v>
      </c>
    </row>
    <row r="62" spans="2:9" x14ac:dyDescent="0.25">
      <c r="B62" s="13">
        <v>0.44</v>
      </c>
      <c r="C62" s="2">
        <v>1</v>
      </c>
      <c r="D62" s="1">
        <f t="shared" si="4"/>
        <v>2.0356957952322443E-3</v>
      </c>
      <c r="E62" s="14">
        <f t="shared" si="1"/>
        <v>2.0356957952322443E-3</v>
      </c>
      <c r="G62" s="19">
        <f t="shared" si="2"/>
        <v>0.44</v>
      </c>
      <c r="H62" s="20"/>
      <c r="I62" s="21">
        <f t="shared" si="3"/>
        <v>2.0356957952322443E-3</v>
      </c>
    </row>
    <row r="63" spans="2:9" x14ac:dyDescent="0.25">
      <c r="B63" s="13">
        <v>0.45</v>
      </c>
      <c r="C63" s="2">
        <v>1</v>
      </c>
      <c r="D63" s="1">
        <f t="shared" si="4"/>
        <v>1.3319744694825972E-3</v>
      </c>
      <c r="E63" s="14">
        <f t="shared" si="1"/>
        <v>1.3319744694825972E-3</v>
      </c>
      <c r="G63" s="19">
        <f t="shared" si="2"/>
        <v>0.45</v>
      </c>
      <c r="H63" s="20"/>
      <c r="I63" s="21">
        <f t="shared" si="3"/>
        <v>1.3319744694825972E-3</v>
      </c>
    </row>
    <row r="64" spans="2:9" x14ac:dyDescent="0.25">
      <c r="B64" s="13">
        <v>0.46</v>
      </c>
      <c r="C64" s="2">
        <v>1</v>
      </c>
      <c r="D64" s="1">
        <f t="shared" si="4"/>
        <v>8.5374218529191354E-4</v>
      </c>
      <c r="E64" s="14">
        <f t="shared" si="1"/>
        <v>8.5374218529191354E-4</v>
      </c>
      <c r="G64" s="19">
        <f t="shared" si="2"/>
        <v>0.46</v>
      </c>
      <c r="H64" s="20"/>
      <c r="I64" s="21">
        <f t="shared" si="3"/>
        <v>8.5374218529191354E-4</v>
      </c>
    </row>
    <row r="65" spans="2:9" x14ac:dyDescent="0.25">
      <c r="B65" s="13">
        <v>0.47</v>
      </c>
      <c r="C65" s="2">
        <v>1</v>
      </c>
      <c r="D65" s="1">
        <f t="shared" si="4"/>
        <v>5.3608862336421972E-4</v>
      </c>
      <c r="E65" s="14">
        <f t="shared" si="1"/>
        <v>5.3608862336421972E-4</v>
      </c>
      <c r="G65" s="19">
        <f t="shared" si="2"/>
        <v>0.47</v>
      </c>
      <c r="H65" s="20"/>
      <c r="I65" s="21">
        <f t="shared" si="3"/>
        <v>5.3608862336421972E-4</v>
      </c>
    </row>
    <row r="66" spans="2:9" x14ac:dyDescent="0.25">
      <c r="B66" s="13">
        <v>0.48</v>
      </c>
      <c r="C66" s="2">
        <v>1</v>
      </c>
      <c r="D66" s="1">
        <f t="shared" si="4"/>
        <v>3.2979460201829335E-4</v>
      </c>
      <c r="E66" s="14">
        <f t="shared" si="1"/>
        <v>3.2979460201829335E-4</v>
      </c>
      <c r="G66" s="19">
        <f t="shared" si="2"/>
        <v>0.48</v>
      </c>
      <c r="H66" s="20"/>
      <c r="I66" s="21">
        <f t="shared" si="3"/>
        <v>3.2979460201829335E-4</v>
      </c>
    </row>
    <row r="67" spans="2:9" x14ac:dyDescent="0.25">
      <c r="B67" s="13">
        <v>0.49</v>
      </c>
      <c r="C67" s="2">
        <v>1</v>
      </c>
      <c r="D67" s="1">
        <f t="shared" si="4"/>
        <v>1.9877097804418017E-4</v>
      </c>
      <c r="E67" s="14">
        <f t="shared" si="1"/>
        <v>1.9877097804418017E-4</v>
      </c>
      <c r="G67" s="19">
        <f t="shared" si="2"/>
        <v>0.49</v>
      </c>
      <c r="H67" s="20"/>
      <c r="I67" s="21">
        <f t="shared" si="3"/>
        <v>1.9877097804418017E-4</v>
      </c>
    </row>
    <row r="68" spans="2:9" x14ac:dyDescent="0.25">
      <c r="B68" s="13">
        <v>0.5</v>
      </c>
      <c r="C68" s="2">
        <v>1</v>
      </c>
      <c r="D68" s="1">
        <f t="shared" si="4"/>
        <v>1.1737020274628826E-4</v>
      </c>
      <c r="E68" s="14">
        <f t="shared" si="1"/>
        <v>1.1737020274628826E-4</v>
      </c>
      <c r="G68" s="19">
        <f t="shared" si="2"/>
        <v>0.5</v>
      </c>
      <c r="H68" s="20"/>
      <c r="I68" s="21">
        <f t="shared" si="3"/>
        <v>1.1737020274628826E-4</v>
      </c>
    </row>
    <row r="69" spans="2:9" x14ac:dyDescent="0.25">
      <c r="B69" s="13">
        <v>0.51</v>
      </c>
      <c r="C69" s="2">
        <v>1</v>
      </c>
      <c r="D69" s="1">
        <f t="shared" si="4"/>
        <v>6.7895186672450704E-5</v>
      </c>
      <c r="E69" s="14">
        <f t="shared" si="1"/>
        <v>6.7895186672450704E-5</v>
      </c>
      <c r="G69" s="19">
        <f t="shared" si="2"/>
        <v>0.51</v>
      </c>
      <c r="H69" s="20"/>
      <c r="I69" s="21">
        <f t="shared" si="3"/>
        <v>6.7895186672450704E-5</v>
      </c>
    </row>
    <row r="70" spans="2:9" x14ac:dyDescent="0.25">
      <c r="B70" s="13">
        <v>0.52</v>
      </c>
      <c r="C70" s="2">
        <v>1</v>
      </c>
      <c r="D70" s="1">
        <f t="shared" si="4"/>
        <v>3.8473809424269861E-5</v>
      </c>
      <c r="E70" s="14">
        <f t="shared" si="1"/>
        <v>3.8473809424269861E-5</v>
      </c>
      <c r="G70" s="19">
        <f t="shared" si="2"/>
        <v>0.52</v>
      </c>
      <c r="H70" s="20"/>
      <c r="I70" s="21">
        <f t="shared" si="3"/>
        <v>3.8473809424269861E-5</v>
      </c>
    </row>
    <row r="71" spans="2:9" x14ac:dyDescent="0.25">
      <c r="B71" s="13">
        <v>0.53</v>
      </c>
      <c r="C71" s="2">
        <v>1</v>
      </c>
      <c r="D71" s="1">
        <f t="shared" si="4"/>
        <v>2.1354697307464855E-5</v>
      </c>
      <c r="E71" s="14">
        <f t="shared" si="1"/>
        <v>2.1354697307464855E-5</v>
      </c>
      <c r="G71" s="19">
        <f t="shared" si="2"/>
        <v>0.53</v>
      </c>
      <c r="H71" s="20"/>
      <c r="I71" s="21">
        <f t="shared" si="3"/>
        <v>2.1354697307464855E-5</v>
      </c>
    </row>
    <row r="72" spans="2:9" x14ac:dyDescent="0.25">
      <c r="B72" s="13">
        <v>0.54</v>
      </c>
      <c r="C72" s="2">
        <v>1</v>
      </c>
      <c r="D72" s="1">
        <f t="shared" si="4"/>
        <v>1.1608305765079395E-5</v>
      </c>
      <c r="E72" s="14">
        <f t="shared" si="1"/>
        <v>1.1608305765079395E-5</v>
      </c>
      <c r="G72" s="19">
        <f t="shared" si="2"/>
        <v>0.54</v>
      </c>
      <c r="H72" s="20"/>
      <c r="I72" s="21">
        <f t="shared" si="3"/>
        <v>1.1608305765079395E-5</v>
      </c>
    </row>
    <row r="73" spans="2:9" x14ac:dyDescent="0.25">
      <c r="B73" s="13">
        <v>0.55000000000000004</v>
      </c>
      <c r="C73" s="2">
        <v>1</v>
      </c>
      <c r="D73" s="1">
        <f t="shared" si="4"/>
        <v>6.1790942952243756E-6</v>
      </c>
      <c r="E73" s="14">
        <f t="shared" si="1"/>
        <v>6.1790942952243756E-6</v>
      </c>
      <c r="G73" s="19">
        <f t="shared" si="2"/>
        <v>0.55000000000000004</v>
      </c>
      <c r="H73" s="20"/>
      <c r="I73" s="21">
        <f t="shared" si="3"/>
        <v>6.1790942952243756E-6</v>
      </c>
    </row>
    <row r="74" spans="2:9" x14ac:dyDescent="0.25">
      <c r="B74" s="13">
        <v>0.56000000000000005</v>
      </c>
      <c r="C74" s="2">
        <v>1</v>
      </c>
      <c r="D74" s="1">
        <f t="shared" si="4"/>
        <v>3.2202005530591224E-6</v>
      </c>
      <c r="E74" s="14">
        <f t="shared" si="1"/>
        <v>3.2202005530591224E-6</v>
      </c>
      <c r="G74" s="19">
        <f t="shared" si="2"/>
        <v>0.56000000000000005</v>
      </c>
      <c r="H74" s="20"/>
      <c r="I74" s="21">
        <f t="shared" si="3"/>
        <v>3.2202005530591224E-6</v>
      </c>
    </row>
    <row r="75" spans="2:9" x14ac:dyDescent="0.25">
      <c r="B75" s="13">
        <v>0.56999999999999995</v>
      </c>
      <c r="C75" s="2">
        <v>1</v>
      </c>
      <c r="D75" s="1">
        <f t="shared" si="4"/>
        <v>1.6426792018862749E-6</v>
      </c>
      <c r="E75" s="14">
        <f t="shared" si="1"/>
        <v>1.6426792018862749E-6</v>
      </c>
      <c r="G75" s="19">
        <f t="shared" si="2"/>
        <v>0.56999999999999995</v>
      </c>
      <c r="H75" s="20"/>
      <c r="I75" s="21">
        <f t="shared" si="3"/>
        <v>1.6426792018862749E-6</v>
      </c>
    </row>
    <row r="76" spans="2:9" x14ac:dyDescent="0.25">
      <c r="B76" s="13">
        <v>0.57999999999999996</v>
      </c>
      <c r="C76" s="2">
        <v>1</v>
      </c>
      <c r="D76" s="1">
        <f t="shared" si="4"/>
        <v>8.2003406723985676E-7</v>
      </c>
      <c r="E76" s="14">
        <f t="shared" si="1"/>
        <v>8.2003406723985676E-7</v>
      </c>
      <c r="G76" s="19">
        <f t="shared" si="2"/>
        <v>0.57999999999999996</v>
      </c>
      <c r="H76" s="20"/>
      <c r="I76" s="21">
        <f t="shared" si="3"/>
        <v>8.2003406723985676E-7</v>
      </c>
    </row>
    <row r="77" spans="2:9" x14ac:dyDescent="0.25">
      <c r="B77" s="13">
        <v>0.59</v>
      </c>
      <c r="C77" s="2">
        <v>1</v>
      </c>
      <c r="D77" s="1">
        <f t="shared" si="4"/>
        <v>4.0050285520805676E-7</v>
      </c>
      <c r="E77" s="14">
        <f t="shared" si="1"/>
        <v>4.0050285520805676E-7</v>
      </c>
      <c r="G77" s="19">
        <f t="shared" si="2"/>
        <v>0.59</v>
      </c>
      <c r="H77" s="20"/>
      <c r="I77" s="21">
        <f t="shared" si="3"/>
        <v>4.0050285520805676E-7</v>
      </c>
    </row>
    <row r="78" spans="2:9" x14ac:dyDescent="0.25">
      <c r="B78" s="13">
        <v>0.6</v>
      </c>
      <c r="C78" s="2">
        <v>1</v>
      </c>
      <c r="D78" s="1">
        <f t="shared" si="4"/>
        <v>1.9131397064512392E-7</v>
      </c>
      <c r="E78" s="14">
        <f t="shared" si="1"/>
        <v>1.9131397064512392E-7</v>
      </c>
      <c r="G78" s="19">
        <f t="shared" si="2"/>
        <v>0.6</v>
      </c>
      <c r="H78" s="20"/>
      <c r="I78" s="21">
        <f t="shared" si="3"/>
        <v>1.9131397064512392E-7</v>
      </c>
    </row>
    <row r="79" spans="2:9" x14ac:dyDescent="0.25">
      <c r="B79" s="13">
        <v>0.61</v>
      </c>
      <c r="C79" s="2">
        <v>1</v>
      </c>
      <c r="D79" s="1">
        <f t="shared" si="4"/>
        <v>8.9354211950727546E-8</v>
      </c>
      <c r="E79" s="14">
        <f t="shared" si="1"/>
        <v>8.9354211950727546E-8</v>
      </c>
      <c r="G79" s="19">
        <f t="shared" si="2"/>
        <v>0.61</v>
      </c>
      <c r="H79" s="20"/>
      <c r="I79" s="21">
        <f t="shared" si="3"/>
        <v>8.9354211950727546E-8</v>
      </c>
    </row>
    <row r="80" spans="2:9" x14ac:dyDescent="0.25">
      <c r="B80" s="13">
        <v>0.62</v>
      </c>
      <c r="C80" s="2">
        <v>1</v>
      </c>
      <c r="D80" s="1">
        <f t="shared" si="4"/>
        <v>4.0790344479843133E-8</v>
      </c>
      <c r="E80" s="14">
        <f t="shared" si="1"/>
        <v>4.0790344479843133E-8</v>
      </c>
      <c r="G80" s="19">
        <f t="shared" si="2"/>
        <v>0.62</v>
      </c>
      <c r="H80" s="20"/>
      <c r="I80" s="21">
        <f t="shared" si="3"/>
        <v>4.0790344479843133E-8</v>
      </c>
    </row>
    <row r="81" spans="2:9" x14ac:dyDescent="0.25">
      <c r="B81" s="13">
        <v>0.63</v>
      </c>
      <c r="C81" s="2">
        <v>1</v>
      </c>
      <c r="D81" s="1">
        <f t="shared" si="4"/>
        <v>1.8193104553849145E-8</v>
      </c>
      <c r="E81" s="14">
        <f t="shared" si="1"/>
        <v>1.8193104553849145E-8</v>
      </c>
      <c r="G81" s="19">
        <f t="shared" si="2"/>
        <v>0.63</v>
      </c>
      <c r="H81" s="20"/>
      <c r="I81" s="21">
        <f t="shared" si="3"/>
        <v>1.8193104553849145E-8</v>
      </c>
    </row>
    <row r="82" spans="2:9" x14ac:dyDescent="0.25">
      <c r="B82" s="13">
        <v>0.64</v>
      </c>
      <c r="C82" s="2">
        <v>1</v>
      </c>
      <c r="D82" s="1">
        <f t="shared" ref="D82:D118" si="5">BINOMDIST(s,n,B82*Se+(1-B82)*(1-Sp),0)</f>
        <v>7.9246909967316727E-9</v>
      </c>
      <c r="E82" s="14">
        <f t="shared" si="1"/>
        <v>7.9246909967316727E-9</v>
      </c>
      <c r="G82" s="19">
        <f t="shared" si="2"/>
        <v>0.64</v>
      </c>
      <c r="H82" s="20"/>
      <c r="I82" s="21">
        <f t="shared" si="3"/>
        <v>7.9246909967316727E-9</v>
      </c>
    </row>
    <row r="83" spans="2:9" x14ac:dyDescent="0.25">
      <c r="B83" s="13">
        <v>0.65</v>
      </c>
      <c r="C83" s="2">
        <v>1</v>
      </c>
      <c r="D83" s="1">
        <f t="shared" si="5"/>
        <v>3.3696767944512506E-9</v>
      </c>
      <c r="E83" s="14">
        <f t="shared" ref="E83:E118" si="6">C83*D83</f>
        <v>3.3696767944512506E-9</v>
      </c>
      <c r="G83" s="19">
        <f t="shared" ref="G83:G118" si="7">B83</f>
        <v>0.65</v>
      </c>
      <c r="H83" s="20"/>
      <c r="I83" s="21">
        <f t="shared" ref="I83:I118" si="8">E83</f>
        <v>3.3696767944512506E-9</v>
      </c>
    </row>
    <row r="84" spans="2:9" x14ac:dyDescent="0.25">
      <c r="B84" s="13">
        <v>0.66</v>
      </c>
      <c r="C84" s="2">
        <v>1</v>
      </c>
      <c r="D84" s="1">
        <f t="shared" si="5"/>
        <v>1.3980205586963298E-9</v>
      </c>
      <c r="E84" s="14">
        <f t="shared" si="6"/>
        <v>1.3980205586963298E-9</v>
      </c>
      <c r="G84" s="19">
        <f t="shared" si="7"/>
        <v>0.66</v>
      </c>
      <c r="H84" s="20"/>
      <c r="I84" s="21">
        <f t="shared" si="8"/>
        <v>1.3980205586963298E-9</v>
      </c>
    </row>
    <row r="85" spans="2:9" x14ac:dyDescent="0.25">
      <c r="B85" s="13">
        <v>0.67</v>
      </c>
      <c r="C85" s="2">
        <v>1</v>
      </c>
      <c r="D85" s="1">
        <f t="shared" si="5"/>
        <v>5.6562850096734872E-10</v>
      </c>
      <c r="E85" s="14">
        <f t="shared" si="6"/>
        <v>5.6562850096734872E-10</v>
      </c>
      <c r="G85" s="19">
        <f t="shared" si="7"/>
        <v>0.67</v>
      </c>
      <c r="H85" s="20"/>
      <c r="I85" s="21">
        <f t="shared" si="8"/>
        <v>5.6562850096734872E-10</v>
      </c>
    </row>
    <row r="86" spans="2:9" x14ac:dyDescent="0.25">
      <c r="B86" s="13">
        <v>0.68</v>
      </c>
      <c r="C86" s="2">
        <v>1</v>
      </c>
      <c r="D86" s="1">
        <f t="shared" si="5"/>
        <v>2.2304765590251882E-10</v>
      </c>
      <c r="E86" s="14">
        <f t="shared" si="6"/>
        <v>2.2304765590251882E-10</v>
      </c>
      <c r="G86" s="19">
        <f t="shared" si="7"/>
        <v>0.68</v>
      </c>
      <c r="H86" s="20"/>
      <c r="I86" s="21">
        <f t="shared" si="8"/>
        <v>2.2304765590251882E-10</v>
      </c>
    </row>
    <row r="87" spans="2:9" x14ac:dyDescent="0.25">
      <c r="B87" s="13">
        <v>0.69</v>
      </c>
      <c r="C87" s="2">
        <v>1</v>
      </c>
      <c r="D87" s="1">
        <f t="shared" si="5"/>
        <v>8.5674441794747027E-11</v>
      </c>
      <c r="E87" s="14">
        <f t="shared" si="6"/>
        <v>8.5674441794747027E-11</v>
      </c>
      <c r="G87" s="19">
        <f t="shared" si="7"/>
        <v>0.69</v>
      </c>
      <c r="H87" s="20"/>
      <c r="I87" s="21">
        <f t="shared" si="8"/>
        <v>8.5674441794747027E-11</v>
      </c>
    </row>
    <row r="88" spans="2:9" x14ac:dyDescent="0.25">
      <c r="B88" s="13">
        <v>0.7</v>
      </c>
      <c r="C88" s="2">
        <v>1</v>
      </c>
      <c r="D88" s="1">
        <f t="shared" si="5"/>
        <v>3.2034070189567277E-11</v>
      </c>
      <c r="E88" s="14">
        <f t="shared" si="6"/>
        <v>3.2034070189567277E-11</v>
      </c>
      <c r="G88" s="19">
        <f t="shared" si="7"/>
        <v>0.7</v>
      </c>
      <c r="H88" s="20"/>
      <c r="I88" s="21">
        <f t="shared" si="8"/>
        <v>3.2034070189567277E-11</v>
      </c>
    </row>
    <row r="89" spans="2:9" x14ac:dyDescent="0.25">
      <c r="B89" s="13">
        <v>0.71</v>
      </c>
      <c r="C89" s="2">
        <v>1</v>
      </c>
      <c r="D89" s="1">
        <f t="shared" si="5"/>
        <v>1.1651463546020822E-11</v>
      </c>
      <c r="E89" s="14">
        <f t="shared" si="6"/>
        <v>1.1651463546020822E-11</v>
      </c>
      <c r="G89" s="19">
        <f t="shared" si="7"/>
        <v>0.71</v>
      </c>
      <c r="H89" s="20"/>
      <c r="I89" s="21">
        <f t="shared" si="8"/>
        <v>1.1651463546020822E-11</v>
      </c>
    </row>
    <row r="90" spans="2:9" x14ac:dyDescent="0.25">
      <c r="B90" s="13">
        <v>0.72</v>
      </c>
      <c r="C90" s="2">
        <v>1</v>
      </c>
      <c r="D90" s="1">
        <f t="shared" si="5"/>
        <v>4.1194173787842793E-12</v>
      </c>
      <c r="E90" s="14">
        <f t="shared" si="6"/>
        <v>4.1194173787842793E-12</v>
      </c>
      <c r="G90" s="19">
        <f t="shared" si="7"/>
        <v>0.72</v>
      </c>
      <c r="H90" s="20"/>
      <c r="I90" s="21">
        <f t="shared" si="8"/>
        <v>4.1194173787842793E-12</v>
      </c>
    </row>
    <row r="91" spans="2:9" x14ac:dyDescent="0.25">
      <c r="B91" s="13">
        <v>0.73</v>
      </c>
      <c r="C91" s="2">
        <v>1</v>
      </c>
      <c r="D91" s="1">
        <f t="shared" si="5"/>
        <v>1.4146055091603391E-12</v>
      </c>
      <c r="E91" s="14">
        <f t="shared" si="6"/>
        <v>1.4146055091603391E-12</v>
      </c>
      <c r="G91" s="19">
        <f t="shared" si="7"/>
        <v>0.73</v>
      </c>
      <c r="H91" s="20"/>
      <c r="I91" s="21">
        <f t="shared" si="8"/>
        <v>1.4146055091603391E-12</v>
      </c>
    </row>
    <row r="92" spans="2:9" x14ac:dyDescent="0.25">
      <c r="B92" s="13">
        <v>0.74</v>
      </c>
      <c r="C92" s="2">
        <v>1</v>
      </c>
      <c r="D92" s="1">
        <f t="shared" si="5"/>
        <v>4.7142519578234621E-13</v>
      </c>
      <c r="E92" s="14">
        <f t="shared" si="6"/>
        <v>4.7142519578234621E-13</v>
      </c>
      <c r="G92" s="19">
        <f t="shared" si="7"/>
        <v>0.74</v>
      </c>
      <c r="H92" s="20"/>
      <c r="I92" s="21">
        <f t="shared" si="8"/>
        <v>4.7142519578234621E-13</v>
      </c>
    </row>
    <row r="93" spans="2:9" x14ac:dyDescent="0.25">
      <c r="B93" s="13">
        <v>0.75</v>
      </c>
      <c r="C93" s="2">
        <v>1</v>
      </c>
      <c r="D93" s="1">
        <f t="shared" si="5"/>
        <v>1.5232689545260136E-13</v>
      </c>
      <c r="E93" s="14">
        <f t="shared" si="6"/>
        <v>1.5232689545260136E-13</v>
      </c>
      <c r="G93" s="19">
        <f t="shared" si="7"/>
        <v>0.75</v>
      </c>
      <c r="H93" s="20"/>
      <c r="I93" s="21">
        <f t="shared" si="8"/>
        <v>1.5232689545260136E-13</v>
      </c>
    </row>
    <row r="94" spans="2:9" x14ac:dyDescent="0.25">
      <c r="B94" s="13">
        <v>0.76</v>
      </c>
      <c r="C94" s="2">
        <v>1</v>
      </c>
      <c r="D94" s="1">
        <f t="shared" si="5"/>
        <v>4.7676924825493722E-14</v>
      </c>
      <c r="E94" s="14">
        <f t="shared" si="6"/>
        <v>4.7676924825493722E-14</v>
      </c>
      <c r="G94" s="19">
        <f t="shared" si="7"/>
        <v>0.76</v>
      </c>
      <c r="H94" s="20"/>
      <c r="I94" s="21">
        <f t="shared" si="8"/>
        <v>4.7676924825493722E-14</v>
      </c>
    </row>
    <row r="95" spans="2:9" x14ac:dyDescent="0.25">
      <c r="B95" s="13">
        <v>0.77</v>
      </c>
      <c r="C95" s="2">
        <v>1</v>
      </c>
      <c r="D95" s="1">
        <f t="shared" si="5"/>
        <v>1.4439770372781361E-14</v>
      </c>
      <c r="E95" s="14">
        <f t="shared" si="6"/>
        <v>1.4439770372781361E-14</v>
      </c>
      <c r="G95" s="19">
        <f t="shared" si="7"/>
        <v>0.77</v>
      </c>
      <c r="H95" s="20"/>
      <c r="I95" s="21">
        <f t="shared" si="8"/>
        <v>1.4439770372781361E-14</v>
      </c>
    </row>
    <row r="96" spans="2:9" x14ac:dyDescent="0.25">
      <c r="B96" s="13">
        <v>0.78</v>
      </c>
      <c r="C96" s="2">
        <v>1</v>
      </c>
      <c r="D96" s="1">
        <f t="shared" si="5"/>
        <v>4.2272138450116329E-15</v>
      </c>
      <c r="E96" s="14">
        <f t="shared" si="6"/>
        <v>4.2272138450116329E-15</v>
      </c>
      <c r="G96" s="19">
        <f t="shared" si="7"/>
        <v>0.78</v>
      </c>
      <c r="H96" s="20"/>
      <c r="I96" s="21">
        <f t="shared" si="8"/>
        <v>4.2272138450116329E-15</v>
      </c>
    </row>
    <row r="97" spans="2:9" x14ac:dyDescent="0.25">
      <c r="B97" s="13">
        <v>0.79</v>
      </c>
      <c r="C97" s="2">
        <v>1</v>
      </c>
      <c r="D97" s="1">
        <f t="shared" si="5"/>
        <v>1.1947526766846539E-15</v>
      </c>
      <c r="E97" s="14">
        <f t="shared" si="6"/>
        <v>1.1947526766846539E-15</v>
      </c>
      <c r="G97" s="19">
        <f t="shared" si="7"/>
        <v>0.79</v>
      </c>
      <c r="H97" s="20"/>
      <c r="I97" s="21">
        <f t="shared" si="8"/>
        <v>1.1947526766846539E-15</v>
      </c>
    </row>
    <row r="98" spans="2:9" x14ac:dyDescent="0.25">
      <c r="B98" s="13">
        <v>0.8</v>
      </c>
      <c r="C98" s="2">
        <v>1</v>
      </c>
      <c r="D98" s="1">
        <f t="shared" si="5"/>
        <v>3.2559932370085227E-16</v>
      </c>
      <c r="E98" s="14">
        <f t="shared" si="6"/>
        <v>3.2559932370085227E-16</v>
      </c>
      <c r="G98" s="19">
        <f t="shared" si="7"/>
        <v>0.8</v>
      </c>
      <c r="H98" s="20"/>
      <c r="I98" s="21">
        <f t="shared" si="8"/>
        <v>3.2559932370085227E-16</v>
      </c>
    </row>
    <row r="99" spans="2:9" x14ac:dyDescent="0.25">
      <c r="B99" s="13">
        <v>0.81</v>
      </c>
      <c r="C99" s="2">
        <v>1</v>
      </c>
      <c r="D99" s="1">
        <f t="shared" si="5"/>
        <v>8.5444353475077433E-17</v>
      </c>
      <c r="E99" s="14">
        <f t="shared" si="6"/>
        <v>8.5444353475077433E-17</v>
      </c>
      <c r="G99" s="19">
        <f t="shared" si="7"/>
        <v>0.81</v>
      </c>
      <c r="H99" s="20"/>
      <c r="I99" s="21">
        <f t="shared" si="8"/>
        <v>8.5444353475077433E-17</v>
      </c>
    </row>
    <row r="100" spans="2:9" x14ac:dyDescent="0.25">
      <c r="B100" s="13">
        <v>0.82</v>
      </c>
      <c r="C100" s="2">
        <v>1</v>
      </c>
      <c r="D100" s="1">
        <f t="shared" si="5"/>
        <v>2.1559958082537754E-17</v>
      </c>
      <c r="E100" s="14">
        <f t="shared" si="6"/>
        <v>2.1559958082537754E-17</v>
      </c>
      <c r="G100" s="19">
        <f t="shared" si="7"/>
        <v>0.82</v>
      </c>
      <c r="H100" s="20"/>
      <c r="I100" s="21">
        <f t="shared" si="8"/>
        <v>2.1559958082537754E-17</v>
      </c>
    </row>
    <row r="101" spans="2:9" x14ac:dyDescent="0.25">
      <c r="B101" s="13">
        <v>0.83</v>
      </c>
      <c r="C101" s="2">
        <v>1</v>
      </c>
      <c r="D101" s="1">
        <f t="shared" si="5"/>
        <v>5.2227747192804452E-18</v>
      </c>
      <c r="E101" s="14">
        <f t="shared" si="6"/>
        <v>5.2227747192804452E-18</v>
      </c>
      <c r="G101" s="19">
        <f t="shared" si="7"/>
        <v>0.83</v>
      </c>
      <c r="H101" s="20"/>
      <c r="I101" s="21">
        <f t="shared" si="8"/>
        <v>5.2227747192804452E-18</v>
      </c>
    </row>
    <row r="102" spans="2:9" x14ac:dyDescent="0.25">
      <c r="B102" s="13">
        <v>0.84</v>
      </c>
      <c r="C102" s="2">
        <v>1</v>
      </c>
      <c r="D102" s="1">
        <f t="shared" si="5"/>
        <v>1.2125996637098254E-18</v>
      </c>
      <c r="E102" s="14">
        <f t="shared" si="6"/>
        <v>1.2125996637098254E-18</v>
      </c>
      <c r="G102" s="19">
        <f t="shared" si="7"/>
        <v>0.84</v>
      </c>
      <c r="H102" s="20"/>
      <c r="I102" s="21">
        <f t="shared" si="8"/>
        <v>1.2125996637098254E-18</v>
      </c>
    </row>
    <row r="103" spans="2:9" x14ac:dyDescent="0.25">
      <c r="B103" s="13">
        <v>0.85</v>
      </c>
      <c r="C103" s="2">
        <v>1</v>
      </c>
      <c r="D103" s="1">
        <f t="shared" si="5"/>
        <v>2.6934904519549577E-19</v>
      </c>
      <c r="E103" s="14">
        <f t="shared" si="6"/>
        <v>2.6934904519549577E-19</v>
      </c>
      <c r="G103" s="19">
        <f t="shared" si="7"/>
        <v>0.85</v>
      </c>
      <c r="H103" s="20"/>
      <c r="I103" s="21">
        <f t="shared" si="8"/>
        <v>2.6934904519549577E-19</v>
      </c>
    </row>
    <row r="104" spans="2:9" x14ac:dyDescent="0.25">
      <c r="B104" s="13">
        <v>0.86</v>
      </c>
      <c r="C104" s="2">
        <v>1</v>
      </c>
      <c r="D104" s="1">
        <f t="shared" si="5"/>
        <v>5.7128696848731197E-20</v>
      </c>
      <c r="E104" s="14">
        <f t="shared" si="6"/>
        <v>5.7128696848731197E-20</v>
      </c>
      <c r="G104" s="19">
        <f t="shared" si="7"/>
        <v>0.86</v>
      </c>
      <c r="H104" s="20"/>
      <c r="I104" s="21">
        <f t="shared" si="8"/>
        <v>5.7128696848731197E-20</v>
      </c>
    </row>
    <row r="105" spans="2:9" x14ac:dyDescent="0.25">
      <c r="B105" s="13">
        <v>0.87</v>
      </c>
      <c r="C105" s="2">
        <v>1</v>
      </c>
      <c r="D105" s="1">
        <f t="shared" si="5"/>
        <v>1.154588482929503E-20</v>
      </c>
      <c r="E105" s="14">
        <f t="shared" si="6"/>
        <v>1.154588482929503E-20</v>
      </c>
      <c r="G105" s="19">
        <f t="shared" si="7"/>
        <v>0.87</v>
      </c>
      <c r="H105" s="20"/>
      <c r="I105" s="21">
        <f t="shared" si="8"/>
        <v>1.154588482929503E-20</v>
      </c>
    </row>
    <row r="106" spans="2:9" x14ac:dyDescent="0.25">
      <c r="B106" s="13">
        <v>0.88</v>
      </c>
      <c r="C106" s="2">
        <v>1</v>
      </c>
      <c r="D106" s="1">
        <f t="shared" si="5"/>
        <v>2.2184763955233829E-21</v>
      </c>
      <c r="E106" s="14">
        <f t="shared" si="6"/>
        <v>2.2184763955233829E-21</v>
      </c>
      <c r="G106" s="19">
        <f t="shared" si="7"/>
        <v>0.88</v>
      </c>
      <c r="H106" s="20"/>
      <c r="I106" s="21">
        <f t="shared" si="8"/>
        <v>2.2184763955233829E-21</v>
      </c>
    </row>
    <row r="107" spans="2:9" x14ac:dyDescent="0.25">
      <c r="B107" s="13">
        <v>0.89</v>
      </c>
      <c r="C107" s="2">
        <v>1</v>
      </c>
      <c r="D107" s="1">
        <f t="shared" si="5"/>
        <v>4.0427584973468197E-22</v>
      </c>
      <c r="E107" s="14">
        <f t="shared" si="6"/>
        <v>4.0427584973468197E-22</v>
      </c>
      <c r="G107" s="19">
        <f t="shared" si="7"/>
        <v>0.89</v>
      </c>
      <c r="H107" s="20"/>
      <c r="I107" s="21">
        <f t="shared" si="8"/>
        <v>4.0427584973468197E-22</v>
      </c>
    </row>
    <row r="108" spans="2:9" x14ac:dyDescent="0.25">
      <c r="B108" s="13">
        <v>0.9</v>
      </c>
      <c r="C108" s="2">
        <v>1</v>
      </c>
      <c r="D108" s="1">
        <f t="shared" si="5"/>
        <v>6.9686468019979264E-23</v>
      </c>
      <c r="E108" s="14">
        <f t="shared" si="6"/>
        <v>6.9686468019979264E-23</v>
      </c>
      <c r="G108" s="19">
        <f t="shared" si="7"/>
        <v>0.9</v>
      </c>
      <c r="H108" s="20"/>
      <c r="I108" s="21">
        <f t="shared" si="8"/>
        <v>6.9686468019979264E-23</v>
      </c>
    </row>
    <row r="109" spans="2:9" x14ac:dyDescent="0.25">
      <c r="B109" s="13">
        <v>0.91</v>
      </c>
      <c r="C109" s="2">
        <v>1</v>
      </c>
      <c r="D109" s="1">
        <f t="shared" si="5"/>
        <v>1.1329766365894218E-23</v>
      </c>
      <c r="E109" s="14">
        <f t="shared" si="6"/>
        <v>1.1329766365894218E-23</v>
      </c>
      <c r="G109" s="19">
        <f t="shared" si="7"/>
        <v>0.91</v>
      </c>
      <c r="H109" s="20"/>
      <c r="I109" s="21">
        <f t="shared" si="8"/>
        <v>1.1329766365894218E-23</v>
      </c>
    </row>
    <row r="110" spans="2:9" x14ac:dyDescent="0.25">
      <c r="B110" s="13">
        <v>0.92</v>
      </c>
      <c r="C110" s="2">
        <v>1</v>
      </c>
      <c r="D110" s="1">
        <f t="shared" si="5"/>
        <v>1.7319699110616862E-24</v>
      </c>
      <c r="E110" s="14">
        <f t="shared" si="6"/>
        <v>1.7319699110616862E-24</v>
      </c>
      <c r="G110" s="19">
        <f t="shared" si="7"/>
        <v>0.92</v>
      </c>
      <c r="H110" s="20"/>
      <c r="I110" s="21">
        <f t="shared" si="8"/>
        <v>1.7319699110616862E-24</v>
      </c>
    </row>
    <row r="111" spans="2:9" x14ac:dyDescent="0.25">
      <c r="B111" s="13">
        <v>0.93</v>
      </c>
      <c r="C111" s="2">
        <v>1</v>
      </c>
      <c r="D111" s="1">
        <f t="shared" si="5"/>
        <v>2.4810176897535022E-25</v>
      </c>
      <c r="E111" s="14">
        <f t="shared" si="6"/>
        <v>2.4810176897535022E-25</v>
      </c>
      <c r="G111" s="19">
        <f t="shared" si="7"/>
        <v>0.93</v>
      </c>
      <c r="H111" s="20"/>
      <c r="I111" s="21">
        <f t="shared" si="8"/>
        <v>2.4810176897535022E-25</v>
      </c>
    </row>
    <row r="112" spans="2:9" x14ac:dyDescent="0.25">
      <c r="B112" s="13">
        <v>0.94</v>
      </c>
      <c r="C112" s="2">
        <v>1</v>
      </c>
      <c r="D112" s="1">
        <f t="shared" si="5"/>
        <v>3.3179999097608378E-26</v>
      </c>
      <c r="E112" s="14">
        <f t="shared" si="6"/>
        <v>3.3179999097608378E-26</v>
      </c>
      <c r="G112" s="19">
        <f t="shared" si="7"/>
        <v>0.94</v>
      </c>
      <c r="H112" s="20"/>
      <c r="I112" s="21">
        <f t="shared" si="8"/>
        <v>3.3179999097608378E-26</v>
      </c>
    </row>
    <row r="113" spans="2:9" x14ac:dyDescent="0.25">
      <c r="B113" s="13">
        <v>0.95</v>
      </c>
      <c r="C113" s="2">
        <v>1</v>
      </c>
      <c r="D113" s="1">
        <f t="shared" si="5"/>
        <v>4.1258506145928891E-27</v>
      </c>
      <c r="E113" s="14">
        <f t="shared" si="6"/>
        <v>4.1258506145928891E-27</v>
      </c>
      <c r="G113" s="19">
        <f t="shared" si="7"/>
        <v>0.95</v>
      </c>
      <c r="H113" s="20"/>
      <c r="I113" s="21">
        <f t="shared" si="8"/>
        <v>4.1258506145928891E-27</v>
      </c>
    </row>
    <row r="114" spans="2:9" x14ac:dyDescent="0.25">
      <c r="B114" s="13">
        <v>0.96</v>
      </c>
      <c r="C114" s="2">
        <v>1</v>
      </c>
      <c r="D114" s="1">
        <f t="shared" si="5"/>
        <v>4.7489990470907586E-28</v>
      </c>
      <c r="E114" s="14">
        <f t="shared" si="6"/>
        <v>4.7489990470907586E-28</v>
      </c>
      <c r="G114" s="19">
        <f t="shared" si="7"/>
        <v>0.96</v>
      </c>
      <c r="H114" s="20"/>
      <c r="I114" s="21">
        <f t="shared" si="8"/>
        <v>4.7489990470907586E-28</v>
      </c>
    </row>
    <row r="115" spans="2:9" x14ac:dyDescent="0.25">
      <c r="B115" s="13">
        <v>0.97</v>
      </c>
      <c r="C115" s="2">
        <v>1</v>
      </c>
      <c r="D115" s="1">
        <f t="shared" si="5"/>
        <v>5.0350912204736171E-29</v>
      </c>
      <c r="E115" s="14">
        <f t="shared" si="6"/>
        <v>5.0350912204736171E-29</v>
      </c>
      <c r="G115" s="19">
        <f t="shared" si="7"/>
        <v>0.97</v>
      </c>
      <c r="H115" s="20"/>
      <c r="I115" s="21">
        <f t="shared" si="8"/>
        <v>5.0350912204736171E-29</v>
      </c>
    </row>
    <row r="116" spans="2:9" x14ac:dyDescent="0.25">
      <c r="B116" s="13">
        <v>0.98</v>
      </c>
      <c r="C116" s="2">
        <v>1</v>
      </c>
      <c r="D116" s="1">
        <f t="shared" si="5"/>
        <v>4.8907128433677705E-30</v>
      </c>
      <c r="E116" s="14">
        <f t="shared" si="6"/>
        <v>4.8907128433677705E-30</v>
      </c>
      <c r="G116" s="19">
        <f t="shared" si="7"/>
        <v>0.98</v>
      </c>
      <c r="H116" s="20"/>
      <c r="I116" s="21">
        <f t="shared" si="8"/>
        <v>4.8907128433677705E-30</v>
      </c>
    </row>
    <row r="117" spans="2:9" x14ac:dyDescent="0.25">
      <c r="B117" s="13">
        <v>0.99</v>
      </c>
      <c r="C117" s="2">
        <v>1</v>
      </c>
      <c r="D117" s="1">
        <f t="shared" si="5"/>
        <v>4.3259909111828828E-31</v>
      </c>
      <c r="E117" s="14">
        <f t="shared" si="6"/>
        <v>4.3259909111828828E-31</v>
      </c>
      <c r="G117" s="19">
        <f t="shared" si="7"/>
        <v>0.99</v>
      </c>
      <c r="H117" s="20"/>
      <c r="I117" s="21">
        <f t="shared" si="8"/>
        <v>4.3259909111828828E-31</v>
      </c>
    </row>
    <row r="118" spans="2:9" ht="13" thickBot="1" x14ac:dyDescent="0.3">
      <c r="B118" s="15">
        <v>1</v>
      </c>
      <c r="C118" s="16">
        <v>1</v>
      </c>
      <c r="D118" s="17">
        <f t="shared" si="5"/>
        <v>3.4613506814508011E-32</v>
      </c>
      <c r="E118" s="18">
        <f t="shared" si="6"/>
        <v>3.4613506814508011E-32</v>
      </c>
      <c r="G118" s="22">
        <f t="shared" si="7"/>
        <v>1</v>
      </c>
      <c r="H118" s="23"/>
      <c r="I118" s="24">
        <f t="shared" si="8"/>
        <v>3.4613506814508011E-32</v>
      </c>
    </row>
  </sheetData>
  <mergeCells count="7">
    <mergeCell ref="B4:M8"/>
    <mergeCell ref="B10:D10"/>
    <mergeCell ref="B11:D11"/>
    <mergeCell ref="G17:I17"/>
    <mergeCell ref="B12:D12"/>
    <mergeCell ref="B13:D13"/>
    <mergeCell ref="B15:D15"/>
  </mergeCells>
  <phoneticPr fontId="1" type="noConversion"/>
  <pageMargins left="0.75" right="0.75" top="1" bottom="1" header="0.5" footer="0.5"/>
  <pageSetup orientation="portrait" horizontalDpi="1200" verticalDpi="12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Prevalence estimate</vt:lpstr>
      <vt:lpstr>n</vt:lpstr>
      <vt:lpstr>s</vt:lpstr>
      <vt:lpstr>Se</vt:lpstr>
      <vt:lpstr>Sp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2003-07-10T20:29:49Z</dcterms:created>
  <dcterms:modified xsi:type="dcterms:W3CDTF">2017-09-22T16:23:14Z</dcterms:modified>
  <cp:category/>
</cp:coreProperties>
</file>