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120" yWindow="110" windowWidth="15180" windowHeight="8070"/>
  </bookViews>
  <sheets>
    <sheet name="Correlated risk portfolio" sheetId="1" r:id="rId1"/>
  </sheets>
  <definedNames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3000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TRUE</definedName>
    <definedName name="RiskUseDifferentSeedForEachSim">FALSE</definedName>
    <definedName name="RiskUseFixedSeed">FALSE</definedName>
    <definedName name="RiskUseMultipleCPUs">FALSE</definedName>
  </definedNames>
  <calcPr calcId="171027" calcMode="manual"/>
</workbook>
</file>

<file path=xl/calcChain.xml><?xml version="1.0" encoding="utf-8"?>
<calcChain xmlns="http://schemas.openxmlformats.org/spreadsheetml/2006/main">
  <c r="C10" i="1" l="1"/>
  <c r="E10" i="1"/>
  <c r="C11" i="1"/>
  <c r="E11" i="1"/>
  <c r="E20" i="1" s="1"/>
  <c r="C12" i="1"/>
  <c r="E12" i="1"/>
  <c r="C13" i="1"/>
  <c r="C20" i="1" s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D20" i="1"/>
  <c r="F13" i="1"/>
  <c r="F11" i="1"/>
  <c r="F16" i="1"/>
  <c r="F19" i="1"/>
  <c r="F10" i="1"/>
  <c r="F12" i="1"/>
  <c r="F17" i="1"/>
  <c r="F14" i="1"/>
  <c r="F15" i="1"/>
  <c r="F18" i="1"/>
  <c r="F20" i="1" l="1"/>
  <c r="H14" i="1"/>
  <c r="H16" i="1"/>
  <c r="H19" i="1"/>
  <c r="H15" i="1"/>
  <c r="H11" i="1"/>
  <c r="H10" i="1"/>
  <c r="H13" i="1"/>
  <c r="H12" i="1"/>
  <c r="H18" i="1"/>
  <c r="G14" i="1" l="1"/>
  <c r="G13" i="1"/>
  <c r="H20" i="1"/>
  <c r="G17" i="1"/>
  <c r="H17" i="1"/>
</calcChain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<sst xmlns="http://schemas.openxmlformats.org/spreadsheetml/2006/main" count="20" uniqueCount="20">
  <si>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</si>
  <si>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</si>
  <si>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</si>
  <si>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Risk</t>
  </si>
  <si>
    <t>Min (80%)</t>
  </si>
  <si>
    <t>Most likely</t>
  </si>
  <si>
    <t>Max (150%)</t>
  </si>
  <si>
    <t>Distribution</t>
  </si>
  <si>
    <t xml:space="preserve">Probability </t>
  </si>
  <si>
    <t>Risk distribution</t>
  </si>
  <si>
    <t>D</t>
  </si>
  <si>
    <t>E</t>
  </si>
  <si>
    <t>F</t>
  </si>
  <si>
    <t>G</t>
  </si>
  <si>
    <t>H</t>
  </si>
  <si>
    <t>I</t>
  </si>
  <si>
    <t>J</t>
  </si>
  <si>
    <t>Sum</t>
  </si>
  <si>
    <t>Correlated risk portfolio</t>
  </si>
  <si>
    <r>
      <t>Problem:</t>
    </r>
    <r>
      <rPr>
        <sz val="10"/>
        <rFont val="Times New Roman"/>
        <family val="1"/>
      </rPr>
      <t xml:space="preserve"> We have a portfolio of risks (A to J), each of which is described by a PERT distribution. The risks are correlated in the following way: </t>
    </r>
    <r>
      <rPr>
        <b/>
        <sz val="10"/>
        <rFont val="Times New Roman"/>
        <family val="1"/>
      </rPr>
      <t>a)</t>
    </r>
    <r>
      <rPr>
        <sz val="10"/>
        <rFont val="Times New Roman"/>
        <family val="1"/>
      </rPr>
      <t xml:space="preserve"> If A or C occurs, D increases in size by 50%; </t>
    </r>
    <r>
      <rPr>
        <b/>
        <sz val="10"/>
        <rFont val="Times New Roman"/>
        <family val="1"/>
      </rPr>
      <t>b)</t>
    </r>
    <r>
      <rPr>
        <sz val="10"/>
        <rFont val="Times New Roman"/>
        <family val="1"/>
      </rPr>
      <t xml:space="preserve"> If A or D occurs, E increases to 45% probability and </t>
    </r>
    <r>
      <rPr>
        <b/>
        <sz val="10"/>
        <rFont val="Times New Roman"/>
        <family val="1"/>
      </rPr>
      <t>c)</t>
    </r>
    <r>
      <rPr>
        <sz val="10"/>
        <rFont val="Times New Roman"/>
        <family val="1"/>
      </rPr>
      <t xml:space="preserve"> If all of B, C, E, F occur, H increases in size by 320% and to 13% probability. Our task is to calculate the total risk of the portfolio.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</si>
</sst>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6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hidden="1"/>
    </xf>
    <xf numFmtId="0" fontId="4" fillId="0" borderId="0" xfId="0" applyFont="1"/>
    <xf numFmtId="0" fontId="7" fillId="0" borderId="0" xfId="0" applyFont="1" applyProtection="1">
      <protection locked="0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0" fontId="12" fillId="0" borderId="18" xfId="0" applyFont="1" applyBorder="1"/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9" fontId="13" fillId="0" borderId="4" xfId="1" applyFont="1" applyBorder="1" applyAlignment="1">
      <alignment horizontal="center"/>
    </xf>
    <xf numFmtId="9" fontId="13" fillId="0" borderId="4" xfId="0" applyNumberFormat="1" applyFont="1" applyBorder="1" applyAlignment="1">
      <alignment horizontal="center"/>
    </xf>
    <xf numFmtId="0" fontId="6" fillId="3" borderId="20" xfId="0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3" borderId="22" xfId="0" applyFont="1" applyFill="1" applyBorder="1" applyAlignment="1">
      <alignment horizontal="left"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24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left"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6" fillId="3" borderId="27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4</xdr:col>
      <xdr:colOff>660400</xdr:colOff>
      <xdr:row>1</xdr:row>
      <xdr:rowOff>203200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9F8B7-C2BB-45AA-A30F-EC71797C6D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0"/>
          <a:ext cx="262255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"/>
  <sheetViews>
    <sheetView showGridLines="0" tabSelected="1" workbookViewId="0"/>
  </sheetViews>
  <sheetFormatPr defaultColWidth="9.1796875" defaultRowHeight="12.5" x14ac:dyDescent="0.25"/>
  <cols>
    <col min="1" max="1" width="3" style="1" bestFit="1" customWidth="1"/>
    <col min="2" max="2" width="7.1796875" style="1" customWidth="1"/>
    <col min="3" max="3" width="9.81640625" style="1" customWidth="1"/>
    <col min="4" max="4" width="10.54296875" style="1" bestFit="1" customWidth="1"/>
    <col min="5" max="5" width="11" style="1" bestFit="1" customWidth="1"/>
    <col min="6" max="6" width="11.7265625" style="1" customWidth="1"/>
    <col min="7" max="7" width="11.26953125" style="1" customWidth="1"/>
    <col min="8" max="8" width="15.54296875" style="1" bestFit="1" customWidth="1"/>
    <col min="9" max="9" width="8" style="1" bestFit="1" customWidth="1"/>
    <col min="10" max="10" width="11.81640625" style="1" bestFit="1" customWidth="1"/>
    <col min="11" max="11" width="10.1796875" style="1" bestFit="1" customWidth="1"/>
    <col min="12" max="16384" width="9.1796875" style="1"/>
  </cols>
  <sheetData>
    <row r="1" spans="1:9" ht="92.25" customHeight="1" x14ac:dyDescent="0.25"/>
    <row r="2" spans="1:9" ht="17.25" customHeight="1" x14ac:dyDescent="0.4">
      <c r="F2" s="4" t="s">
        <v>18</v>
      </c>
    </row>
    <row r="3" spans="1:9" ht="17.25" customHeight="1" thickBot="1" x14ac:dyDescent="0.4">
      <c r="E3" s="3"/>
    </row>
    <row r="4" spans="1:9" ht="12.75" customHeight="1" x14ac:dyDescent="0.25">
      <c r="B4" s="30" t="s">
        <v>19</v>
      </c>
      <c r="C4" s="31"/>
      <c r="D4" s="31"/>
      <c r="E4" s="31"/>
      <c r="F4" s="31"/>
      <c r="G4" s="31"/>
      <c r="H4" s="32"/>
    </row>
    <row r="5" spans="1:9" ht="12.75" customHeight="1" x14ac:dyDescent="0.25">
      <c r="B5" s="33"/>
      <c r="C5" s="34"/>
      <c r="D5" s="34"/>
      <c r="E5" s="34"/>
      <c r="F5" s="34"/>
      <c r="G5" s="34"/>
      <c r="H5" s="35"/>
    </row>
    <row r="6" spans="1:9" ht="18.75" customHeight="1" x14ac:dyDescent="0.25">
      <c r="B6" s="33"/>
      <c r="C6" s="34"/>
      <c r="D6" s="34"/>
      <c r="E6" s="34"/>
      <c r="F6" s="34"/>
      <c r="G6" s="34"/>
      <c r="H6" s="35"/>
    </row>
    <row r="7" spans="1:9" ht="12.75" customHeight="1" thickBot="1" x14ac:dyDescent="0.3">
      <c r="B7" s="36"/>
      <c r="C7" s="37"/>
      <c r="D7" s="37"/>
      <c r="E7" s="37"/>
      <c r="F7" s="37"/>
      <c r="G7" s="37"/>
      <c r="H7" s="38"/>
    </row>
    <row r="8" spans="1:9" ht="13" thickBot="1" x14ac:dyDescent="0.3">
      <c r="A8" s="2"/>
    </row>
    <row r="9" spans="1:9" ht="13" x14ac:dyDescent="0.3">
      <c r="B9" s="12" t="s">
        <v>3</v>
      </c>
      <c r="C9" s="13" t="s">
        <v>4</v>
      </c>
      <c r="D9" s="14" t="s">
        <v>5</v>
      </c>
      <c r="E9" s="14" t="s">
        <v>6</v>
      </c>
      <c r="F9" s="15" t="s">
        <v>7</v>
      </c>
      <c r="G9" s="14" t="s">
        <v>8</v>
      </c>
      <c r="H9" s="16" t="s">
        <v>9</v>
      </c>
      <c r="I9"/>
    </row>
    <row r="10" spans="1:9" ht="13" x14ac:dyDescent="0.3">
      <c r="B10" s="17" t="s">
        <v>0</v>
      </c>
      <c r="C10" s="7">
        <f t="shared" ref="C10:C19" si="0">D10*0.8</f>
        <v>8</v>
      </c>
      <c r="D10" s="25">
        <v>10</v>
      </c>
      <c r="E10" s="10">
        <f t="shared" ref="E10:E19" si="1">D10*1.5</f>
        <v>15</v>
      </c>
      <c r="F10" s="6" t="e">
        <f ca="1">_xll.RiskPert(C10,D10,E10)</f>
        <v>#NAME?</v>
      </c>
      <c r="G10" s="28">
        <v>0.3</v>
      </c>
      <c r="H10" s="18" t="e">
        <f ca="1">_xll.RiskBinomial(1,G10)*F10</f>
        <v>#NAME?</v>
      </c>
      <c r="I10"/>
    </row>
    <row r="11" spans="1:9" ht="13" x14ac:dyDescent="0.3">
      <c r="B11" s="17" t="s">
        <v>1</v>
      </c>
      <c r="C11" s="7">
        <f t="shared" si="0"/>
        <v>9.6000000000000014</v>
      </c>
      <c r="D11" s="25">
        <v>12</v>
      </c>
      <c r="E11" s="10">
        <f t="shared" si="1"/>
        <v>18</v>
      </c>
      <c r="F11" s="6" t="e">
        <f ca="1">_xll.RiskPert(C11,D11,E11)</f>
        <v>#NAME?</v>
      </c>
      <c r="G11" s="29">
        <v>0.2</v>
      </c>
      <c r="H11" s="18" t="e">
        <f ca="1">_xll.RiskBinomial(1,G11)*F11</f>
        <v>#NAME?</v>
      </c>
      <c r="I11"/>
    </row>
    <row r="12" spans="1:9" ht="13" x14ac:dyDescent="0.3">
      <c r="B12" s="17" t="s">
        <v>2</v>
      </c>
      <c r="C12" s="7">
        <f t="shared" si="0"/>
        <v>10.4</v>
      </c>
      <c r="D12" s="25">
        <v>13</v>
      </c>
      <c r="E12" s="10">
        <f t="shared" si="1"/>
        <v>19.5</v>
      </c>
      <c r="F12" s="6" t="e">
        <f ca="1">_xll.RiskPert(C12,D12,E12)</f>
        <v>#NAME?</v>
      </c>
      <c r="G12" s="29">
        <v>0.1</v>
      </c>
      <c r="H12" s="18" t="e">
        <f ca="1">_xll.RiskBinomial(1,G12)*F12</f>
        <v>#NAME?</v>
      </c>
      <c r="I12"/>
    </row>
    <row r="13" spans="1:9" ht="13" x14ac:dyDescent="0.3">
      <c r="B13" s="17" t="s">
        <v>10</v>
      </c>
      <c r="C13" s="7">
        <f t="shared" si="0"/>
        <v>11.200000000000001</v>
      </c>
      <c r="D13" s="25">
        <v>14</v>
      </c>
      <c r="E13" s="10">
        <f t="shared" si="1"/>
        <v>21</v>
      </c>
      <c r="F13" s="6" t="e">
        <f ca="1">_xll.RiskPert(C13,D13,E13)</f>
        <v>#NAME?</v>
      </c>
      <c r="G13" s="29" t="e">
        <f ca="1">IF(OR(H10,H12),50%,15%)</f>
        <v>#NAME?</v>
      </c>
      <c r="H13" s="18" t="e">
        <f ca="1">_xll.RiskBinomial(1,G13)*F13</f>
        <v>#NAME?</v>
      </c>
      <c r="I13"/>
    </row>
    <row r="14" spans="1:9" ht="13" x14ac:dyDescent="0.3">
      <c r="B14" s="17" t="s">
        <v>11</v>
      </c>
      <c r="C14" s="7">
        <f t="shared" si="0"/>
        <v>6.4</v>
      </c>
      <c r="D14" s="25">
        <v>8</v>
      </c>
      <c r="E14" s="10">
        <f t="shared" si="1"/>
        <v>12</v>
      </c>
      <c r="F14" s="6" t="e">
        <f ca="1">_xll.RiskPert(C14,D14,E14)</f>
        <v>#NAME?</v>
      </c>
      <c r="G14" s="29" t="e">
        <f ca="1">IF(OR(H10,H13),45%,22%)</f>
        <v>#NAME?</v>
      </c>
      <c r="H14" s="18" t="e">
        <f ca="1">_xll.RiskBinomial(1,G14)*F14</f>
        <v>#NAME?</v>
      </c>
      <c r="I14"/>
    </row>
    <row r="15" spans="1:9" ht="13" x14ac:dyDescent="0.3">
      <c r="B15" s="17" t="s">
        <v>12</v>
      </c>
      <c r="C15" s="7">
        <f t="shared" si="0"/>
        <v>4.8000000000000007</v>
      </c>
      <c r="D15" s="25">
        <v>6</v>
      </c>
      <c r="E15" s="10">
        <f t="shared" si="1"/>
        <v>9</v>
      </c>
      <c r="F15" s="6" t="e">
        <f ca="1">_xll.RiskPert(C15,D15,E15)</f>
        <v>#NAME?</v>
      </c>
      <c r="G15" s="29">
        <v>0.12</v>
      </c>
      <c r="H15" s="18" t="e">
        <f ca="1">_xll.RiskBinomial(1,G15)*F15</f>
        <v>#NAME?</v>
      </c>
      <c r="I15"/>
    </row>
    <row r="16" spans="1:9" ht="13" x14ac:dyDescent="0.3">
      <c r="B16" s="17" t="s">
        <v>13</v>
      </c>
      <c r="C16" s="7">
        <f t="shared" si="0"/>
        <v>6.4</v>
      </c>
      <c r="D16" s="25">
        <v>8</v>
      </c>
      <c r="E16" s="10">
        <f t="shared" si="1"/>
        <v>12</v>
      </c>
      <c r="F16" s="6" t="e">
        <f ca="1">_xll.RiskPert(C16,D16,E16)</f>
        <v>#NAME?</v>
      </c>
      <c r="G16" s="29">
        <v>7.0000000000000007E-2</v>
      </c>
      <c r="H16" s="18" t="e">
        <f ca="1">_xll.RiskBinomial(1,G16)*F16</f>
        <v>#NAME?</v>
      </c>
      <c r="I16"/>
    </row>
    <row r="17" spans="1:9" ht="13" x14ac:dyDescent="0.3">
      <c r="B17" s="17" t="s">
        <v>14</v>
      </c>
      <c r="C17" s="7">
        <f t="shared" si="0"/>
        <v>9.6000000000000014</v>
      </c>
      <c r="D17" s="25">
        <v>12</v>
      </c>
      <c r="E17" s="10">
        <f t="shared" si="1"/>
        <v>18</v>
      </c>
      <c r="F17" s="6" t="e">
        <f ca="1">_xll.RiskPert(C17,D17,E17)</f>
        <v>#NAME?</v>
      </c>
      <c r="G17" s="29" t="e">
        <f ca="1">IF(AND(H11,H12,H14,H15),13%,5%)</f>
        <v>#NAME?</v>
      </c>
      <c r="H17" s="18" t="e">
        <f ca="1">IF(AND(H11,H12,H14,H15),3.2,1)*_xll.RiskBinomial(1,G17)*F17</f>
        <v>#NAME?</v>
      </c>
      <c r="I17"/>
    </row>
    <row r="18" spans="1:9" ht="13" x14ac:dyDescent="0.3">
      <c r="B18" s="17" t="s">
        <v>15</v>
      </c>
      <c r="C18" s="7">
        <f t="shared" si="0"/>
        <v>8.8000000000000007</v>
      </c>
      <c r="D18" s="25">
        <v>11</v>
      </c>
      <c r="E18" s="10">
        <f t="shared" si="1"/>
        <v>16.5</v>
      </c>
      <c r="F18" s="6" t="e">
        <f ca="1">_xll.RiskPert(C18,D18,E18)</f>
        <v>#NAME?</v>
      </c>
      <c r="G18" s="29">
        <v>0.19</v>
      </c>
      <c r="H18" s="18" t="e">
        <f ca="1">_xll.RiskBinomial(1,G18)*F18</f>
        <v>#NAME?</v>
      </c>
      <c r="I18"/>
    </row>
    <row r="19" spans="1:9" ht="13" x14ac:dyDescent="0.3">
      <c r="A19"/>
      <c r="B19" s="19" t="s">
        <v>16</v>
      </c>
      <c r="C19" s="8">
        <f t="shared" si="0"/>
        <v>11.200000000000001</v>
      </c>
      <c r="D19" s="26">
        <v>14</v>
      </c>
      <c r="E19" s="11">
        <f t="shared" si="1"/>
        <v>21</v>
      </c>
      <c r="F19" s="6" t="e">
        <f ca="1">_xll.RiskPert(C19,D19,E19)</f>
        <v>#NAME?</v>
      </c>
      <c r="G19" s="28">
        <v>0.23</v>
      </c>
      <c r="H19" s="18" t="e">
        <f ca="1">_xll.RiskBinomial(1,G19)*F19</f>
        <v>#NAME?</v>
      </c>
      <c r="I19"/>
    </row>
    <row r="20" spans="1:9" ht="13.5" thickBot="1" x14ac:dyDescent="0.35">
      <c r="A20"/>
      <c r="B20" s="20" t="s">
        <v>17</v>
      </c>
      <c r="C20" s="21">
        <f>SUM(C10:C19)</f>
        <v>86.4</v>
      </c>
      <c r="D20" s="22">
        <f>SUM(D10:D19)</f>
        <v>108</v>
      </c>
      <c r="E20" s="22">
        <f>SUM(E10:E19)</f>
        <v>162</v>
      </c>
      <c r="F20" s="23" t="e">
        <f ca="1">SUM(F10:F19)</f>
        <v>#NAME?</v>
      </c>
      <c r="G20" s="24"/>
      <c r="H20" s="27" t="e">
        <f ca="1">SUM(H10:H19)</f>
        <v>#NAME?</v>
      </c>
      <c r="I20" s="9"/>
    </row>
    <row r="21" spans="1:9" x14ac:dyDescent="0.25">
      <c r="A21" s="5"/>
      <c r="B21"/>
      <c r="C21"/>
      <c r="D21"/>
      <c r="E21"/>
      <c r="F21"/>
      <c r="G21"/>
      <c r="H21"/>
      <c r="I21"/>
    </row>
    <row r="22" spans="1:9" x14ac:dyDescent="0.25">
      <c r="A22" s="5"/>
      <c r="B22"/>
      <c r="C22"/>
      <c r="D22"/>
      <c r="E22"/>
      <c r="F22"/>
      <c r="G22"/>
      <c r="H22"/>
      <c r="I22"/>
    </row>
    <row r="23" spans="1:9" x14ac:dyDescent="0.25">
      <c r="A23" s="5"/>
      <c r="B23"/>
      <c r="C23"/>
      <c r="D23"/>
      <c r="E23"/>
      <c r="F23"/>
      <c r="G23"/>
      <c r="H23"/>
      <c r="I23"/>
    </row>
  </sheetData>
  <mergeCells count="1">
    <mergeCell ref="B4:H7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Correlated risk portfolio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2003-03-28T17:02:24Z</dcterms:created>
  <dcterms:modified xsi:type="dcterms:W3CDTF">2017-09-22T16:20:02Z</dcterms:modified>
  <cp:category/>
</cp:coreProperties>
</file>