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0" windowWidth="9500" windowHeight="4990"/>
  </bookViews>
  <sheets>
    <sheet name="New product sales model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c">'New product sales models'!#REF!</definedName>
    <definedName name="FinalRate">'New product sales models'!$E$15</definedName>
    <definedName name="HalfRangeTime">'New product sales models'!$F$48</definedName>
    <definedName name="InitialRate">'New product sales models'!$E$13</definedName>
    <definedName name="m">'New product sales models'!#REF!</definedName>
    <definedName name="Multiplier">'New product sales models'!$E$14</definedName>
    <definedName name="Pal_Workbook_GUID" hidden="1">"V69V9QDQMXIVYNGL7GZ8K6YV"</definedName>
    <definedName name="Parameter1">'New product sales models'!$O$48</definedName>
    <definedName name="Parameter2">'New product sales models'!$P$48</definedName>
    <definedName name="Periods">'New product sales models'!$E$16</definedName>
    <definedName name="Ratio">'New product sales models'!$O$16</definedName>
    <definedName name="Ratio2">'New product sales models'!$F$47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FALSE</definedName>
    <definedName name="RiskUseDifferentSeedForEachSim" hidden="1">FALSE</definedName>
    <definedName name="RiskUseFixedSeed" hidden="1">TRUE</definedName>
    <definedName name="RiskUseMultipleCPUs" hidden="1">TRUE</definedName>
    <definedName name="s">'New product sales models'!#REF!</definedName>
    <definedName name="Start">'New product sales models'!#REF!</definedName>
  </definedNames>
  <calcPr calcId="171027" calcMode="manual"/>
</workbook>
</file>

<file path=xl/calcChain.xml><?xml version="1.0" encoding="utf-8"?>
<calcChain xmlns="http://schemas.openxmlformats.org/spreadsheetml/2006/main">
  <c r="L52" i="1" l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P46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F46" i="1"/>
  <c r="B21" i="1"/>
  <c r="L21" i="1"/>
  <c r="L20" i="1"/>
  <c r="O15" i="1"/>
  <c r="B22" i="1"/>
  <c r="B23" i="1"/>
  <c r="L22" i="1"/>
  <c r="B24" i="1"/>
  <c r="L23" i="1"/>
  <c r="B25" i="1"/>
  <c r="L24" i="1"/>
  <c r="L25" i="1"/>
  <c r="B26" i="1"/>
  <c r="B27" i="1"/>
  <c r="L26" i="1"/>
  <c r="B28" i="1"/>
  <c r="L27" i="1"/>
  <c r="L28" i="1"/>
  <c r="B29" i="1"/>
  <c r="L29" i="1"/>
  <c r="B30" i="1"/>
  <c r="L30" i="1"/>
  <c r="B31" i="1"/>
  <c r="L31" i="1"/>
  <c r="B32" i="1"/>
  <c r="B33" i="1"/>
  <c r="L32" i="1"/>
  <c r="B34" i="1"/>
  <c r="L33" i="1"/>
  <c r="L34" i="1"/>
  <c r="E13" i="1"/>
  <c r="D34" i="1"/>
  <c r="D22" i="1"/>
  <c r="D21" i="1"/>
  <c r="D31" i="1"/>
  <c r="D30" i="1"/>
  <c r="D33" i="1"/>
  <c r="D26" i="1"/>
  <c r="D29" i="1"/>
  <c r="D28" i="1"/>
  <c r="D20" i="1"/>
  <c r="E14" i="1"/>
  <c r="D23" i="1"/>
  <c r="D24" i="1"/>
  <c r="D32" i="1"/>
  <c r="D27" i="1"/>
  <c r="D25" i="1"/>
  <c r="O13" i="1" l="1"/>
  <c r="E15" i="1"/>
  <c r="P44" i="1"/>
  <c r="F44" i="1"/>
  <c r="C58" i="1" l="1"/>
  <c r="M63" i="1"/>
  <c r="C53" i="1"/>
  <c r="C63" i="1"/>
  <c r="C22" i="1"/>
  <c r="M22" i="1" s="1"/>
  <c r="C31" i="1"/>
  <c r="M31" i="1" s="1"/>
  <c r="M51" i="1"/>
  <c r="M64" i="1"/>
  <c r="C59" i="1"/>
  <c r="C21" i="1"/>
  <c r="M21" i="1" s="1"/>
  <c r="C62" i="1"/>
  <c r="M52" i="1"/>
  <c r="C65" i="1"/>
  <c r="M59" i="1"/>
  <c r="M57" i="1"/>
  <c r="C57" i="1"/>
  <c r="M54" i="1"/>
  <c r="C25" i="1"/>
  <c r="M25" i="1" s="1"/>
  <c r="C32" i="1"/>
  <c r="M32" i="1" s="1"/>
  <c r="C64" i="1"/>
  <c r="C51" i="1"/>
  <c r="C26" i="1"/>
  <c r="M26" i="1" s="1"/>
  <c r="M61" i="1"/>
  <c r="M60" i="1"/>
  <c r="C56" i="1"/>
  <c r="M56" i="1"/>
  <c r="C55" i="1"/>
  <c r="C28" i="1"/>
  <c r="M28" i="1" s="1"/>
  <c r="M58" i="1"/>
  <c r="M62" i="1"/>
  <c r="C61" i="1"/>
  <c r="C54" i="1"/>
  <c r="O14" i="1"/>
  <c r="C30" i="1"/>
  <c r="M30" i="1" s="1"/>
  <c r="C52" i="1"/>
  <c r="C23" i="1"/>
  <c r="M23" i="1" s="1"/>
  <c r="M53" i="1"/>
  <c r="M55" i="1"/>
  <c r="C27" i="1"/>
  <c r="M27" i="1" s="1"/>
  <c r="M65" i="1"/>
  <c r="F45" i="1"/>
  <c r="P45" i="1"/>
  <c r="C60" i="1"/>
  <c r="C29" i="1"/>
  <c r="M29" i="1" s="1"/>
  <c r="C33" i="1"/>
  <c r="M33" i="1" s="1"/>
  <c r="C20" i="1"/>
  <c r="M20" i="1" s="1"/>
  <c r="C34" i="1"/>
  <c r="M34" i="1" s="1"/>
  <c r="C24" i="1"/>
  <c r="M24" i="1" s="1"/>
  <c r="D58" i="1"/>
  <c r="N54" i="1"/>
  <c r="N53" i="1"/>
  <c r="N64" i="1"/>
  <c r="N52" i="1"/>
  <c r="N51" i="1"/>
  <c r="N61" i="1"/>
  <c r="N27" i="1"/>
  <c r="D57" i="1"/>
  <c r="N24" i="1"/>
  <c r="N33" i="1"/>
  <c r="N56" i="1"/>
  <c r="D55" i="1"/>
  <c r="D64" i="1"/>
  <c r="D59" i="1"/>
  <c r="D56" i="1"/>
  <c r="N29" i="1"/>
  <c r="N65" i="1"/>
  <c r="N57" i="1"/>
  <c r="D61" i="1"/>
  <c r="N34" i="1"/>
  <c r="D54" i="1"/>
  <c r="N22" i="1"/>
  <c r="D51" i="1"/>
  <c r="N21" i="1"/>
  <c r="D62" i="1"/>
  <c r="D65" i="1"/>
  <c r="N58" i="1"/>
  <c r="D53" i="1"/>
  <c r="N32" i="1"/>
  <c r="D52" i="1"/>
  <c r="D63" i="1"/>
  <c r="N23" i="1"/>
  <c r="N60" i="1"/>
  <c r="N28" i="1"/>
  <c r="D60" i="1"/>
  <c r="N59" i="1"/>
  <c r="N26" i="1"/>
  <c r="N55" i="1"/>
  <c r="N63" i="1"/>
  <c r="N31" i="1"/>
  <c r="N25" i="1"/>
  <c r="N30" i="1"/>
  <c r="N20" i="1"/>
  <c r="N62" i="1"/>
</calcChain>
</file>

<file path=xl/comments1.xml><?xml version="1.0" encoding="utf-8"?>
<comments xmlns="http://schemas.openxmlformats.org/spreadsheetml/2006/main">
  <authors>
    <author>David</author>
  </authors>
  <commentList>
    <comment ref="O13" authorId="0" shapeId="0">
      <text>
        <r>
          <rPr>
            <sz val="8"/>
            <color indexed="81"/>
            <rFont val="Tahoma"/>
            <family val="2"/>
          </rPr>
          <t>Same data as Poisson model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Alternatively, one could estimate the final sales rate directly</t>
        </r>
      </text>
    </comment>
    <comment ref="F44" authorId="0" shapeId="0">
      <text>
        <r>
          <rPr>
            <sz val="8"/>
            <color indexed="81"/>
            <rFont val="Tahoma"/>
            <family val="2"/>
          </rPr>
          <t>Same data as Poisson model</t>
        </r>
      </text>
    </comment>
    <comment ref="P44" authorId="0" shapeId="0">
      <text>
        <r>
          <rPr>
            <sz val="8"/>
            <color indexed="81"/>
            <rFont val="Tahoma"/>
            <family val="2"/>
          </rPr>
          <t>Same data as Poisson model</t>
        </r>
      </text>
    </comment>
    <comment ref="F48" authorId="0" shapeId="0">
      <text>
        <r>
          <rPr>
            <sz val="8"/>
            <color indexed="81"/>
            <rFont val="Tahoma"/>
            <family val="2"/>
          </rPr>
          <t>For example, if initial mean sales = 100, and final mean sales = 500, when will mean sales be 300?</t>
        </r>
      </text>
    </comment>
    <comment ref="P48" authorId="0" shapeId="0">
      <text>
        <r>
          <rPr>
            <sz val="8"/>
            <color indexed="81"/>
            <rFont val="Tahoma"/>
            <family val="2"/>
          </rPr>
          <t>Varying these parameters will change growth curve shape.
Experiment! Try: (1,1), (1,4), (2,4), (4,2), (3,3)
Both parameters must be &gt; 0, or &gt;=1 for best results</t>
        </r>
      </text>
    </comment>
  </commentList>
</comments>
</file>

<file path=xl/sharedStrings.xml><?xml version="1.0" encoding="utf-8"?>
<sst xmlns="http://schemas.openxmlformats.org/spreadsheetml/2006/main" count="47" uniqueCount="23">
  <si>
    <t>Period t</t>
  </si>
  <si>
    <t>New product sales</t>
  </si>
  <si>
    <t>A Poisson model of sales</t>
  </si>
  <si>
    <t>Sales in each period are assumed to occur with a Poisson process</t>
  </si>
  <si>
    <t>Initial sales rate:</t>
  </si>
  <si>
    <t>Final sales rate:</t>
  </si>
  <si>
    <t>Multiplier for final sales rate:</t>
  </si>
  <si>
    <t>Growth in sales rate is assumed to be linear over the timeframe</t>
  </si>
  <si>
    <t>Periods</t>
  </si>
  <si>
    <t>Sales in t</t>
  </si>
  <si>
    <t>A random walk model of sales</t>
  </si>
  <si>
    <t>Standard deviation of sales is proportional to mean</t>
  </si>
  <si>
    <t>Sales in each period are assumed to occur with a Lognormally distributed random walk</t>
  </si>
  <si>
    <t>Stdev/mean</t>
  </si>
  <si>
    <t>Sales rate</t>
  </si>
  <si>
    <t>Mean sales</t>
  </si>
  <si>
    <t>Periods until half of (final-initial) sales reached</t>
  </si>
  <si>
    <t>An exponentially reducing growth model of sales</t>
  </si>
  <si>
    <t>Growth in sales rate slows down exponentially over the timeframe</t>
  </si>
  <si>
    <t>A model of sales with various ramping shapes</t>
  </si>
  <si>
    <t>Mean growth can take a variety of shapes</t>
  </si>
  <si>
    <t>Parameters to control growth curve</t>
  </si>
  <si>
    <r>
      <t>Problem:</t>
    </r>
    <r>
      <rPr>
        <sz val="10"/>
        <rFont val="Times New Roman"/>
        <family val="1"/>
      </rPr>
      <t xml:space="preserve"> Model sales of a new product that will either do very well, poorly or something in between. This spreadsheet demonstrates four possible approaches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</si>
</sst>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0" fillId="2" borderId="0" xfId="0" applyFill="1" applyProtection="1">
      <protection locked="0"/>
    </xf>
    <xf numFmtId="0" fontId="0" fillId="2" borderId="0" xfId="0" applyFill="1"/>
    <xf numFmtId="9" fontId="9" fillId="0" borderId="0" xfId="0" applyNumberFormat="1" applyFont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9" fillId="0" borderId="8" xfId="0" applyFont="1" applyBorder="1"/>
    <xf numFmtId="0" fontId="9" fillId="0" borderId="9" xfId="0" applyFont="1" applyBorder="1"/>
    <xf numFmtId="1" fontId="0" fillId="0" borderId="10" xfId="0" applyNumberFormat="1" applyBorder="1"/>
    <xf numFmtId="1" fontId="2" fillId="0" borderId="4" xfId="0" applyNumberFormat="1" applyFont="1" applyBorder="1" applyAlignment="1">
      <alignment horizontal="center"/>
    </xf>
    <xf numFmtId="1" fontId="0" fillId="0" borderId="6" xfId="0" applyNumberFormat="1" applyBorder="1"/>
    <xf numFmtId="1" fontId="2" fillId="0" borderId="11" xfId="0" applyNumberFormat="1" applyFont="1" applyBorder="1" applyAlignment="1">
      <alignment horizontal="center"/>
    </xf>
    <xf numFmtId="1" fontId="0" fillId="0" borderId="12" xfId="0" applyNumberFormat="1" applyBorder="1"/>
    <xf numFmtId="1" fontId="2" fillId="0" borderId="13" xfId="0" applyNumberFormat="1" applyFont="1" applyBorder="1" applyAlignment="1">
      <alignment horizont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2750504302268"/>
          <c:y val="8.6792612751718665E-2"/>
          <c:w val="0.78477891439805403"/>
          <c:h val="0.74339759617776413"/>
        </c:manualLayout>
      </c:layout>
      <c:scatterChart>
        <c:scatterStyle val="lineMarker"/>
        <c:varyColors val="0"/>
        <c:ser>
          <c:idx val="0"/>
          <c:order val="0"/>
          <c:tx>
            <c:v>Sales forecast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'New product sales models'!$B$20:$B$34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models'!$D$20:$D$34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5-4C48-8DAF-C64642A2475D}"/>
            </c:ext>
          </c:extLst>
        </c:ser>
        <c:ser>
          <c:idx val="1"/>
          <c:order val="1"/>
          <c:tx>
            <c:v>Mean sales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'New product sales models'!$B$20:$B$34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models'!$C$20:$C$34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5-4C48-8DAF-C64642A2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13120"/>
        <c:axId val="1"/>
      </c:scatterChart>
      <c:valAx>
        <c:axId val="6490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t</a:t>
                </a:r>
              </a:p>
            </c:rich>
          </c:tx>
          <c:layout>
            <c:manualLayout>
              <c:xMode val="edge"/>
              <c:yMode val="edge"/>
              <c:x val="0.51443712880599823"/>
              <c:y val="0.90566202301635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period t</a:t>
                </a:r>
              </a:p>
            </c:rich>
          </c:tx>
          <c:layout>
            <c:manualLayout>
              <c:xMode val="edge"/>
              <c:yMode val="edge"/>
              <c:x val="3.937007874015748E-2"/>
              <c:y val="0.28301918029477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013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8088790948912958"/>
          <c:y val="0.61282212800323033"/>
          <c:w val="0.96075165945553742"/>
          <c:h val="0.76410458308096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4630752810497"/>
          <c:y val="8.646616541353383E-2"/>
          <c:w val="0.78534131797759277"/>
          <c:h val="0.74436090225563911"/>
        </c:manualLayout>
      </c:layout>
      <c:scatterChart>
        <c:scatterStyle val="lineMarker"/>
        <c:varyColors val="0"/>
        <c:ser>
          <c:idx val="0"/>
          <c:order val="0"/>
          <c:tx>
            <c:v>Sales forecast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'New product sales models'!$L$20:$L$34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models'!$N$20:$N$34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A-4502-A1C1-8196BB4ED8BB}"/>
            </c:ext>
          </c:extLst>
        </c:ser>
        <c:ser>
          <c:idx val="1"/>
          <c:order val="1"/>
          <c:tx>
            <c:v>Mean sales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'New product sales models'!$L$20:$L$34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models'!$M$20:$M$34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A-4502-A1C1-8196BB4E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10496"/>
        <c:axId val="1"/>
      </c:scatterChart>
      <c:valAx>
        <c:axId val="6490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t</a:t>
                </a:r>
              </a:p>
            </c:rich>
          </c:tx>
          <c:layout>
            <c:manualLayout>
              <c:xMode val="edge"/>
              <c:yMode val="edge"/>
              <c:x val="0.51570725294772568"/>
              <c:y val="0.906015185601799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period t</a:t>
                </a:r>
              </a:p>
            </c:rich>
          </c:tx>
          <c:layout>
            <c:manualLayout>
              <c:xMode val="edge"/>
              <c:yMode val="edge"/>
              <c:x val="3.9267059249621053E-2"/>
              <c:y val="0.28571428571428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010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8313538746327918"/>
          <c:y val="0.60969628796400444"/>
          <c:w val="0.96252236783860279"/>
          <c:h val="0.760206893781134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2750504302268"/>
          <c:y val="8.6792612751718665E-2"/>
          <c:w val="0.78477891439805403"/>
          <c:h val="0.74339759617776413"/>
        </c:manualLayout>
      </c:layout>
      <c:scatterChart>
        <c:scatterStyle val="lineMarker"/>
        <c:varyColors val="0"/>
        <c:ser>
          <c:idx val="0"/>
          <c:order val="0"/>
          <c:tx>
            <c:v>Sales forecast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'New product sales models'!$B$51:$B$65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models'!$D$51:$D$65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3-41F1-A679-832EBDD3E226}"/>
            </c:ext>
          </c:extLst>
        </c:ser>
        <c:ser>
          <c:idx val="1"/>
          <c:order val="1"/>
          <c:tx>
            <c:v>Mean sales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'New product sales models'!$B$51:$B$65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models'!$C$51:$C$65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3-41F1-A679-832EBDD3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62144"/>
        <c:axId val="1"/>
      </c:scatterChart>
      <c:valAx>
        <c:axId val="64856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t</a:t>
                </a:r>
              </a:p>
            </c:rich>
          </c:tx>
          <c:layout>
            <c:manualLayout>
              <c:xMode val="edge"/>
              <c:yMode val="edge"/>
              <c:x val="0.51443712880599823"/>
              <c:y val="0.90566202301635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period t</a:t>
                </a:r>
              </a:p>
            </c:rich>
          </c:tx>
          <c:layout>
            <c:manualLayout>
              <c:xMode val="edge"/>
              <c:yMode val="edge"/>
              <c:x val="3.937007874015748E-2"/>
              <c:y val="0.28301918029477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562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8088790948912958"/>
          <c:y val="0.61282212800323033"/>
          <c:w val="0.96075165945553742"/>
          <c:h val="0.76410458308096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2750504302268"/>
          <c:y val="8.6792612751718665E-2"/>
          <c:w val="0.78477891439805403"/>
          <c:h val="0.74339759617776413"/>
        </c:manualLayout>
      </c:layout>
      <c:scatterChart>
        <c:scatterStyle val="lineMarker"/>
        <c:varyColors val="0"/>
        <c:ser>
          <c:idx val="0"/>
          <c:order val="0"/>
          <c:tx>
            <c:v>Sales forecast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'New product sales models'!$L$51:$L$65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models'!$N$51:$N$65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E-4B97-9FB9-59750E8BA945}"/>
            </c:ext>
          </c:extLst>
        </c:ser>
        <c:ser>
          <c:idx val="1"/>
          <c:order val="1"/>
          <c:tx>
            <c:v>Mean sales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'New product sales models'!$L$51:$L$65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product sales models'!$M$51:$M$65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E-4B97-9FB9-59750E8B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60504"/>
        <c:axId val="1"/>
      </c:scatterChart>
      <c:valAx>
        <c:axId val="64856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 t</a:t>
                </a:r>
              </a:p>
            </c:rich>
          </c:tx>
          <c:layout>
            <c:manualLayout>
              <c:xMode val="edge"/>
              <c:yMode val="edge"/>
              <c:x val="0.51443712880599823"/>
              <c:y val="0.90566202301635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in period t</a:t>
                </a:r>
              </a:p>
            </c:rich>
          </c:tx>
          <c:layout>
            <c:manualLayout>
              <c:xMode val="edge"/>
              <c:yMode val="edge"/>
              <c:x val="3.937007874015748E-2"/>
              <c:y val="0.28301918029477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560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8088790948912958"/>
          <c:y val="0.61282212800323033"/>
          <c:w val="0.96075165945553742"/>
          <c:h val="0.76410458308096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://www.epixanalytics.com/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18</xdr:row>
      <xdr:rowOff>0</xdr:rowOff>
    </xdr:from>
    <xdr:to>
      <xdr:col>8</xdr:col>
      <xdr:colOff>565150</xdr:colOff>
      <xdr:row>33</xdr:row>
      <xdr:rowOff>82550</xdr:rowOff>
    </xdr:to>
    <xdr:graphicFrame macro="">
      <xdr:nvGraphicFramePr>
        <xdr:cNvPr id="1095" name="Chart 1">
          <a:extLst>
            <a:ext uri="{FF2B5EF4-FFF2-40B4-BE49-F238E27FC236}">
              <a16:creationId xmlns:a16="http://schemas.microsoft.com/office/drawing/2014/main" id="{55AE52D6-4B90-437E-89BC-33DF8427F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18</xdr:row>
      <xdr:rowOff>0</xdr:rowOff>
    </xdr:from>
    <xdr:to>
      <xdr:col>18</xdr:col>
      <xdr:colOff>571500</xdr:colOff>
      <xdr:row>33</xdr:row>
      <xdr:rowOff>95250</xdr:rowOff>
    </xdr:to>
    <xdr:graphicFrame macro="">
      <xdr:nvGraphicFramePr>
        <xdr:cNvPr id="1096" name="Chart 10">
          <a:extLst>
            <a:ext uri="{FF2B5EF4-FFF2-40B4-BE49-F238E27FC236}">
              <a16:creationId xmlns:a16="http://schemas.microsoft.com/office/drawing/2014/main" id="{DC2E2426-7818-4BB8-9DF9-7010FDB08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49</xdr:row>
      <xdr:rowOff>0</xdr:rowOff>
    </xdr:from>
    <xdr:to>
      <xdr:col>8</xdr:col>
      <xdr:colOff>565150</xdr:colOff>
      <xdr:row>64</xdr:row>
      <xdr:rowOff>82550</xdr:rowOff>
    </xdr:to>
    <xdr:graphicFrame macro="">
      <xdr:nvGraphicFramePr>
        <xdr:cNvPr id="1097" name="Chart 11">
          <a:extLst>
            <a:ext uri="{FF2B5EF4-FFF2-40B4-BE49-F238E27FC236}">
              <a16:creationId xmlns:a16="http://schemas.microsoft.com/office/drawing/2014/main" id="{E4A688D3-036D-4910-9164-352647ACC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49</xdr:row>
      <xdr:rowOff>0</xdr:rowOff>
    </xdr:from>
    <xdr:to>
      <xdr:col>18</xdr:col>
      <xdr:colOff>565150</xdr:colOff>
      <xdr:row>64</xdr:row>
      <xdr:rowOff>82550</xdr:rowOff>
    </xdr:to>
    <xdr:graphicFrame macro="">
      <xdr:nvGraphicFramePr>
        <xdr:cNvPr id="1098" name="Chart 21">
          <a:extLst>
            <a:ext uri="{FF2B5EF4-FFF2-40B4-BE49-F238E27FC236}">
              <a16:creationId xmlns:a16="http://schemas.microsoft.com/office/drawing/2014/main" id="{795C0F53-B50B-4133-82A9-56EB6ADD6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450850</xdr:colOff>
      <xdr:row>2</xdr:row>
      <xdr:rowOff>6350</xdr:rowOff>
    </xdr:to>
    <xdr:pic>
      <xdr:nvPicPr>
        <xdr:cNvPr id="3" name="Pictur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C955C9-9FD7-4443-8E09-1475A7EE9D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26035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65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3" max="3" width="10.7265625" customWidth="1"/>
    <col min="4" max="4" width="10.54296875" bestFit="1" customWidth="1"/>
    <col min="7" max="7" width="14.26953125" customWidth="1"/>
    <col min="8" max="8" width="14.54296875" customWidth="1"/>
    <col min="10" max="10" width="3.54296875" style="9" customWidth="1"/>
    <col min="11" max="11" width="3.26953125" customWidth="1"/>
    <col min="13" max="13" width="12" bestFit="1" customWidth="1"/>
    <col min="14" max="14" width="9.7265625" customWidth="1"/>
    <col min="17" max="17" width="14.26953125" customWidth="1"/>
    <col min="18" max="18" width="14.54296875" customWidth="1"/>
  </cols>
  <sheetData>
    <row r="1" spans="1:15" s="2" customFormat="1" ht="90" customHeight="1" x14ac:dyDescent="0.25">
      <c r="J1" s="8"/>
    </row>
    <row r="2" spans="1:15" s="2" customFormat="1" ht="17.25" customHeight="1" x14ac:dyDescent="0.4">
      <c r="F2" s="3" t="s">
        <v>1</v>
      </c>
      <c r="J2" s="8"/>
    </row>
    <row r="3" spans="1:15" s="2" customFormat="1" ht="17.25" customHeight="1" x14ac:dyDescent="0.35">
      <c r="E3" s="4"/>
      <c r="H3"/>
      <c r="I3"/>
      <c r="J3" s="9"/>
      <c r="K3"/>
    </row>
    <row r="4" spans="1:15" s="2" customFormat="1" ht="12.75" customHeight="1" x14ac:dyDescent="0.25">
      <c r="B4" s="26" t="s">
        <v>22</v>
      </c>
      <c r="C4" s="27"/>
      <c r="D4" s="27"/>
      <c r="E4" s="27"/>
      <c r="F4" s="27"/>
      <c r="G4" s="28"/>
      <c r="H4"/>
      <c r="I4"/>
      <c r="J4" s="9"/>
      <c r="K4"/>
    </row>
    <row r="5" spans="1:15" s="2" customFormat="1" ht="16.5" customHeight="1" x14ac:dyDescent="0.25">
      <c r="B5" s="29"/>
      <c r="C5" s="30"/>
      <c r="D5" s="30"/>
      <c r="E5" s="30"/>
      <c r="F5" s="30"/>
      <c r="G5" s="31"/>
      <c r="H5"/>
      <c r="I5"/>
      <c r="J5" s="9"/>
      <c r="K5"/>
    </row>
    <row r="6" spans="1:15" s="2" customFormat="1" ht="12.75" customHeight="1" x14ac:dyDescent="0.25">
      <c r="A6"/>
      <c r="B6"/>
      <c r="C6"/>
      <c r="D6"/>
      <c r="E6"/>
      <c r="F6"/>
      <c r="G6"/>
      <c r="H6"/>
      <c r="I6"/>
      <c r="J6" s="9"/>
      <c r="K6"/>
    </row>
    <row r="8" spans="1:15" ht="13" x14ac:dyDescent="0.3">
      <c r="B8" s="14" t="s">
        <v>2</v>
      </c>
      <c r="L8" s="14" t="s">
        <v>10</v>
      </c>
    </row>
    <row r="9" spans="1:15" x14ac:dyDescent="0.25">
      <c r="B9" t="s">
        <v>3</v>
      </c>
      <c r="L9" t="s">
        <v>12</v>
      </c>
    </row>
    <row r="10" spans="1:15" x14ac:dyDescent="0.25">
      <c r="B10" t="s">
        <v>7</v>
      </c>
      <c r="L10" t="s">
        <v>7</v>
      </c>
    </row>
    <row r="11" spans="1:15" x14ac:dyDescent="0.25">
      <c r="L11" t="s">
        <v>11</v>
      </c>
    </row>
    <row r="13" spans="1:15" x14ac:dyDescent="0.25">
      <c r="B13" t="s">
        <v>4</v>
      </c>
      <c r="E13" s="7" t="e">
        <f ca="1">_xll.RiskTriang(100,200,500)</f>
        <v>#NAME?</v>
      </c>
      <c r="L13" t="s">
        <v>4</v>
      </c>
      <c r="O13" s="15" t="e">
        <f ca="1">InitialRate</f>
        <v>#NAME?</v>
      </c>
    </row>
    <row r="14" spans="1:15" x14ac:dyDescent="0.25">
      <c r="B14" t="s">
        <v>6</v>
      </c>
      <c r="E14" s="7" t="e">
        <f ca="1">_xll.RiskTriang(1,2,10)</f>
        <v>#NAME?</v>
      </c>
      <c r="L14" t="s">
        <v>5</v>
      </c>
      <c r="O14" s="16" t="e">
        <f ca="1">FinalRate</f>
        <v>#NAME?</v>
      </c>
    </row>
    <row r="15" spans="1:15" x14ac:dyDescent="0.25">
      <c r="B15" t="s">
        <v>5</v>
      </c>
      <c r="E15" t="e">
        <f ca="1">InitialRate*Multiplier</f>
        <v>#NAME?</v>
      </c>
      <c r="L15" t="s">
        <v>8</v>
      </c>
      <c r="O15" s="17">
        <f>Periods</f>
        <v>15</v>
      </c>
    </row>
    <row r="16" spans="1:15" x14ac:dyDescent="0.25">
      <c r="B16" t="s">
        <v>8</v>
      </c>
      <c r="E16" s="7">
        <v>15</v>
      </c>
      <c r="L16" t="s">
        <v>13</v>
      </c>
      <c r="O16" s="10">
        <v>0.15</v>
      </c>
    </row>
    <row r="18" spans="2:14" ht="13" thickBot="1" x14ac:dyDescent="0.3">
      <c r="B18" s="1"/>
      <c r="C18" s="1"/>
      <c r="L18" s="1"/>
      <c r="M18" s="1"/>
    </row>
    <row r="19" spans="2:14" ht="13.5" thickBot="1" x14ac:dyDescent="0.35">
      <c r="B19" s="11" t="s">
        <v>0</v>
      </c>
      <c r="C19" s="11" t="s">
        <v>14</v>
      </c>
      <c r="D19" s="12" t="s">
        <v>9</v>
      </c>
      <c r="L19" s="11" t="s">
        <v>0</v>
      </c>
      <c r="M19" s="11" t="s">
        <v>15</v>
      </c>
      <c r="N19" s="12" t="s">
        <v>9</v>
      </c>
    </row>
    <row r="20" spans="2:14" x14ac:dyDescent="0.25">
      <c r="B20" s="13">
        <v>1</v>
      </c>
      <c r="C20" s="20" t="e">
        <f t="shared" ref="C20:C34" ca="1" si="0">IF(B20="",NA(),(FinalRate-InitialRate)*(B20-1)/(Periods-1)+InitialRate)</f>
        <v>#NAME?</v>
      </c>
      <c r="D20" s="21" t="e">
        <f ca="1">IF(B20="",NA(),_xll.RiskPoisson(C20))</f>
        <v>#NAME?</v>
      </c>
      <c r="L20" s="13">
        <f>B20</f>
        <v>1</v>
      </c>
      <c r="M20" s="20" t="e">
        <f ca="1">C20</f>
        <v>#NAME?</v>
      </c>
      <c r="N20" s="21" t="e">
        <f ca="1">IF(L20="",NA(),_xll.RiskLognorm(M20,M20*Ratio))</f>
        <v>#NAME?</v>
      </c>
    </row>
    <row r="21" spans="2:14" x14ac:dyDescent="0.25">
      <c r="B21" s="5">
        <f t="shared" ref="B21:B34" si="1">IF(B20&lt;Periods,B20+1,NA())</f>
        <v>2</v>
      </c>
      <c r="C21" s="22" t="e">
        <f t="shared" ca="1" si="0"/>
        <v>#NAME?</v>
      </c>
      <c r="D21" s="23" t="e">
        <f ca="1">IF(B21="",NA(),_xll.RiskPoisson(C21))</f>
        <v>#NAME?</v>
      </c>
      <c r="L21" s="5">
        <f t="shared" ref="L21:L34" si="2">B21</f>
        <v>2</v>
      </c>
      <c r="M21" s="22" t="e">
        <f t="shared" ref="M21:M34" ca="1" si="3">C21</f>
        <v>#NAME?</v>
      </c>
      <c r="N21" s="23" t="e">
        <f ca="1">IF(L21="",NA(),_xll.RiskLognorm(M21,M21*Ratio))</f>
        <v>#NAME?</v>
      </c>
    </row>
    <row r="22" spans="2:14" x14ac:dyDescent="0.25">
      <c r="B22" s="5">
        <f t="shared" si="1"/>
        <v>3</v>
      </c>
      <c r="C22" s="22" t="e">
        <f t="shared" ca="1" si="0"/>
        <v>#NAME?</v>
      </c>
      <c r="D22" s="23" t="e">
        <f ca="1">IF(B22="",NA(),_xll.RiskPoisson(C22))</f>
        <v>#NAME?</v>
      </c>
      <c r="L22" s="5">
        <f t="shared" si="2"/>
        <v>3</v>
      </c>
      <c r="M22" s="22" t="e">
        <f t="shared" ca="1" si="3"/>
        <v>#NAME?</v>
      </c>
      <c r="N22" s="23" t="e">
        <f ca="1">IF(L22="",NA(),_xll.RiskLognorm(M22,M22*Ratio))</f>
        <v>#NAME?</v>
      </c>
    </row>
    <row r="23" spans="2:14" x14ac:dyDescent="0.25">
      <c r="B23" s="5">
        <f t="shared" si="1"/>
        <v>4</v>
      </c>
      <c r="C23" s="22" t="e">
        <f t="shared" ca="1" si="0"/>
        <v>#NAME?</v>
      </c>
      <c r="D23" s="23" t="e">
        <f ca="1">IF(B23="",NA(),_xll.RiskPoisson(C23))</f>
        <v>#NAME?</v>
      </c>
      <c r="L23" s="5">
        <f t="shared" si="2"/>
        <v>4</v>
      </c>
      <c r="M23" s="22" t="e">
        <f t="shared" ca="1" si="3"/>
        <v>#NAME?</v>
      </c>
      <c r="N23" s="23" t="e">
        <f ca="1">IF(L23="",NA(),_xll.RiskLognorm(M23,M23*Ratio))</f>
        <v>#NAME?</v>
      </c>
    </row>
    <row r="24" spans="2:14" x14ac:dyDescent="0.25">
      <c r="B24" s="5">
        <f t="shared" si="1"/>
        <v>5</v>
      </c>
      <c r="C24" s="22" t="e">
        <f t="shared" ca="1" si="0"/>
        <v>#NAME?</v>
      </c>
      <c r="D24" s="23" t="e">
        <f ca="1">IF(B24="",NA(),_xll.RiskPoisson(C24))</f>
        <v>#NAME?</v>
      </c>
      <c r="L24" s="5">
        <f t="shared" si="2"/>
        <v>5</v>
      </c>
      <c r="M24" s="22" t="e">
        <f t="shared" ca="1" si="3"/>
        <v>#NAME?</v>
      </c>
      <c r="N24" s="23" t="e">
        <f ca="1">IF(L24="",NA(),_xll.RiskLognorm(M24,M24*Ratio))</f>
        <v>#NAME?</v>
      </c>
    </row>
    <row r="25" spans="2:14" x14ac:dyDescent="0.25">
      <c r="B25" s="5">
        <f t="shared" si="1"/>
        <v>6</v>
      </c>
      <c r="C25" s="22" t="e">
        <f t="shared" ca="1" si="0"/>
        <v>#NAME?</v>
      </c>
      <c r="D25" s="23" t="e">
        <f ca="1">IF(B25="",NA(),_xll.RiskPoisson(C25))</f>
        <v>#NAME?</v>
      </c>
      <c r="L25" s="5">
        <f t="shared" si="2"/>
        <v>6</v>
      </c>
      <c r="M25" s="22" t="e">
        <f t="shared" ca="1" si="3"/>
        <v>#NAME?</v>
      </c>
      <c r="N25" s="23" t="e">
        <f ca="1">IF(L25="",NA(),_xll.RiskLognorm(M25,M25*Ratio))</f>
        <v>#NAME?</v>
      </c>
    </row>
    <row r="26" spans="2:14" x14ac:dyDescent="0.25">
      <c r="B26" s="5">
        <f t="shared" si="1"/>
        <v>7</v>
      </c>
      <c r="C26" s="22" t="e">
        <f t="shared" ca="1" si="0"/>
        <v>#NAME?</v>
      </c>
      <c r="D26" s="23" t="e">
        <f ca="1">IF(B26="",NA(),_xll.RiskPoisson(C26))</f>
        <v>#NAME?</v>
      </c>
      <c r="L26" s="5">
        <f t="shared" si="2"/>
        <v>7</v>
      </c>
      <c r="M26" s="22" t="e">
        <f t="shared" ca="1" si="3"/>
        <v>#NAME?</v>
      </c>
      <c r="N26" s="23" t="e">
        <f ca="1">IF(L26="",NA(),_xll.RiskLognorm(M26,M26*Ratio))</f>
        <v>#NAME?</v>
      </c>
    </row>
    <row r="27" spans="2:14" x14ac:dyDescent="0.25">
      <c r="B27" s="5">
        <f t="shared" si="1"/>
        <v>8</v>
      </c>
      <c r="C27" s="22" t="e">
        <f t="shared" ca="1" si="0"/>
        <v>#NAME?</v>
      </c>
      <c r="D27" s="23" t="e">
        <f ca="1">IF(B27="",NA(),_xll.RiskPoisson(C27))</f>
        <v>#NAME?</v>
      </c>
      <c r="L27" s="5">
        <f t="shared" si="2"/>
        <v>8</v>
      </c>
      <c r="M27" s="22" t="e">
        <f t="shared" ca="1" si="3"/>
        <v>#NAME?</v>
      </c>
      <c r="N27" s="23" t="e">
        <f ca="1">IF(L27="",NA(),_xll.RiskLognorm(M27,M27*Ratio))</f>
        <v>#NAME?</v>
      </c>
    </row>
    <row r="28" spans="2:14" x14ac:dyDescent="0.25">
      <c r="B28" s="5">
        <f t="shared" si="1"/>
        <v>9</v>
      </c>
      <c r="C28" s="22" t="e">
        <f t="shared" ca="1" si="0"/>
        <v>#NAME?</v>
      </c>
      <c r="D28" s="23" t="e">
        <f ca="1">IF(B28="",NA(),_xll.RiskPoisson(C28))</f>
        <v>#NAME?</v>
      </c>
      <c r="L28" s="5">
        <f t="shared" si="2"/>
        <v>9</v>
      </c>
      <c r="M28" s="22" t="e">
        <f t="shared" ca="1" si="3"/>
        <v>#NAME?</v>
      </c>
      <c r="N28" s="23" t="e">
        <f ca="1">IF(L28="",NA(),_xll.RiskLognorm(M28,M28*Ratio))</f>
        <v>#NAME?</v>
      </c>
    </row>
    <row r="29" spans="2:14" x14ac:dyDescent="0.25">
      <c r="B29" s="5">
        <f t="shared" si="1"/>
        <v>10</v>
      </c>
      <c r="C29" s="22" t="e">
        <f t="shared" ca="1" si="0"/>
        <v>#NAME?</v>
      </c>
      <c r="D29" s="23" t="e">
        <f ca="1">IF(B29="",NA(),_xll.RiskPoisson(C29))</f>
        <v>#NAME?</v>
      </c>
      <c r="L29" s="5">
        <f t="shared" si="2"/>
        <v>10</v>
      </c>
      <c r="M29" s="22" t="e">
        <f t="shared" ca="1" si="3"/>
        <v>#NAME?</v>
      </c>
      <c r="N29" s="23" t="e">
        <f ca="1">IF(L29="",NA(),_xll.RiskLognorm(M29,M29*Ratio))</f>
        <v>#NAME?</v>
      </c>
    </row>
    <row r="30" spans="2:14" x14ac:dyDescent="0.25">
      <c r="B30" s="5">
        <f t="shared" si="1"/>
        <v>11</v>
      </c>
      <c r="C30" s="22" t="e">
        <f t="shared" ca="1" si="0"/>
        <v>#NAME?</v>
      </c>
      <c r="D30" s="23" t="e">
        <f ca="1">IF(B30="",NA(),_xll.RiskPoisson(C30))</f>
        <v>#NAME?</v>
      </c>
      <c r="L30" s="5">
        <f t="shared" si="2"/>
        <v>11</v>
      </c>
      <c r="M30" s="22" t="e">
        <f t="shared" ca="1" si="3"/>
        <v>#NAME?</v>
      </c>
      <c r="N30" s="23" t="e">
        <f ca="1">IF(L30="",NA(),_xll.RiskLognorm(M30,M30*Ratio))</f>
        <v>#NAME?</v>
      </c>
    </row>
    <row r="31" spans="2:14" x14ac:dyDescent="0.25">
      <c r="B31" s="5">
        <f t="shared" si="1"/>
        <v>12</v>
      </c>
      <c r="C31" s="22" t="e">
        <f t="shared" ca="1" si="0"/>
        <v>#NAME?</v>
      </c>
      <c r="D31" s="23" t="e">
        <f ca="1">IF(B31="",NA(),_xll.RiskPoisson(C31))</f>
        <v>#NAME?</v>
      </c>
      <c r="L31" s="5">
        <f t="shared" si="2"/>
        <v>12</v>
      </c>
      <c r="M31" s="22" t="e">
        <f t="shared" ca="1" si="3"/>
        <v>#NAME?</v>
      </c>
      <c r="N31" s="23" t="e">
        <f ca="1">IF(L31="",NA(),_xll.RiskLognorm(M31,M31*Ratio))</f>
        <v>#NAME?</v>
      </c>
    </row>
    <row r="32" spans="2:14" x14ac:dyDescent="0.25">
      <c r="B32" s="5">
        <f t="shared" si="1"/>
        <v>13</v>
      </c>
      <c r="C32" s="22" t="e">
        <f t="shared" ca="1" si="0"/>
        <v>#NAME?</v>
      </c>
      <c r="D32" s="23" t="e">
        <f ca="1">IF(B32="",NA(),_xll.RiskPoisson(C32))</f>
        <v>#NAME?</v>
      </c>
      <c r="L32" s="5">
        <f t="shared" si="2"/>
        <v>13</v>
      </c>
      <c r="M32" s="22" t="e">
        <f t="shared" ca="1" si="3"/>
        <v>#NAME?</v>
      </c>
      <c r="N32" s="23" t="e">
        <f ca="1">IF(L32="",NA(),_xll.RiskLognorm(M32,M32*Ratio))</f>
        <v>#NAME?</v>
      </c>
    </row>
    <row r="33" spans="2:16" x14ac:dyDescent="0.25">
      <c r="B33" s="5">
        <f t="shared" si="1"/>
        <v>14</v>
      </c>
      <c r="C33" s="22" t="e">
        <f t="shared" ca="1" si="0"/>
        <v>#NAME?</v>
      </c>
      <c r="D33" s="23" t="e">
        <f ca="1">IF(B33="",NA(),_xll.RiskPoisson(C33))</f>
        <v>#NAME?</v>
      </c>
      <c r="L33" s="5">
        <f t="shared" si="2"/>
        <v>14</v>
      </c>
      <c r="M33" s="22" t="e">
        <f t="shared" ca="1" si="3"/>
        <v>#NAME?</v>
      </c>
      <c r="N33" s="23" t="e">
        <f ca="1">IF(L33="",NA(),_xll.RiskLognorm(M33,M33*Ratio))</f>
        <v>#NAME?</v>
      </c>
    </row>
    <row r="34" spans="2:16" ht="13" thickBot="1" x14ac:dyDescent="0.3">
      <c r="B34" s="6">
        <f t="shared" si="1"/>
        <v>15</v>
      </c>
      <c r="C34" s="24" t="e">
        <f t="shared" ca="1" si="0"/>
        <v>#NAME?</v>
      </c>
      <c r="D34" s="25" t="e">
        <f ca="1">IF(B34="",NA(),_xll.RiskPoisson(C34))</f>
        <v>#NAME?</v>
      </c>
      <c r="L34" s="6">
        <f t="shared" si="2"/>
        <v>15</v>
      </c>
      <c r="M34" s="24" t="e">
        <f t="shared" ca="1" si="3"/>
        <v>#NAME?</v>
      </c>
      <c r="N34" s="25" t="e">
        <f ca="1">IF(L34="",NA(),_xll.RiskLognorm(M34,M34*Ratio))</f>
        <v>#NAME?</v>
      </c>
    </row>
    <row r="36" spans="2:16" s="9" customFormat="1" x14ac:dyDescent="0.25"/>
    <row r="39" spans="2:16" ht="13" x14ac:dyDescent="0.3">
      <c r="B39" s="14" t="s">
        <v>17</v>
      </c>
      <c r="L39" s="14" t="s">
        <v>19</v>
      </c>
    </row>
    <row r="40" spans="2:16" x14ac:dyDescent="0.25">
      <c r="B40" t="s">
        <v>12</v>
      </c>
      <c r="L40" t="s">
        <v>12</v>
      </c>
    </row>
    <row r="41" spans="2:16" x14ac:dyDescent="0.25">
      <c r="B41" t="s">
        <v>18</v>
      </c>
      <c r="L41" t="s">
        <v>20</v>
      </c>
    </row>
    <row r="42" spans="2:16" x14ac:dyDescent="0.25">
      <c r="B42" t="s">
        <v>11</v>
      </c>
      <c r="L42" t="s">
        <v>11</v>
      </c>
    </row>
    <row r="44" spans="2:16" x14ac:dyDescent="0.25">
      <c r="B44" t="s">
        <v>4</v>
      </c>
      <c r="F44" s="15" t="e">
        <f ca="1">InitialRate</f>
        <v>#NAME?</v>
      </c>
      <c r="L44" t="s">
        <v>4</v>
      </c>
      <c r="P44" s="15" t="e">
        <f ca="1">InitialRate</f>
        <v>#NAME?</v>
      </c>
    </row>
    <row r="45" spans="2:16" x14ac:dyDescent="0.25">
      <c r="B45" t="s">
        <v>5</v>
      </c>
      <c r="F45" s="16" t="e">
        <f ca="1">FinalRate</f>
        <v>#NAME?</v>
      </c>
      <c r="L45" t="s">
        <v>5</v>
      </c>
      <c r="P45" s="16" t="e">
        <f ca="1">FinalRate</f>
        <v>#NAME?</v>
      </c>
    </row>
    <row r="46" spans="2:16" x14ac:dyDescent="0.25">
      <c r="B46" t="s">
        <v>8</v>
      </c>
      <c r="F46" s="17">
        <f>Periods</f>
        <v>15</v>
      </c>
      <c r="L46" t="s">
        <v>8</v>
      </c>
      <c r="P46" s="17">
        <f>Periods</f>
        <v>15</v>
      </c>
    </row>
    <row r="47" spans="2:16" x14ac:dyDescent="0.25">
      <c r="B47" t="s">
        <v>13</v>
      </c>
      <c r="F47" s="10">
        <v>0.1</v>
      </c>
      <c r="L47" t="s">
        <v>13</v>
      </c>
      <c r="P47" s="10">
        <v>0.15</v>
      </c>
    </row>
    <row r="48" spans="2:16" x14ac:dyDescent="0.25">
      <c r="B48" t="s">
        <v>16</v>
      </c>
      <c r="F48" s="7">
        <v>4</v>
      </c>
      <c r="L48" t="s">
        <v>21</v>
      </c>
      <c r="O48" s="18">
        <v>3</v>
      </c>
      <c r="P48" s="19">
        <v>3</v>
      </c>
    </row>
    <row r="49" spans="2:14" ht="13" thickBot="1" x14ac:dyDescent="0.3">
      <c r="B49" s="1"/>
      <c r="C49" s="1"/>
      <c r="L49" s="1"/>
      <c r="M49" s="1"/>
    </row>
    <row r="50" spans="2:14" ht="13.5" thickBot="1" x14ac:dyDescent="0.35">
      <c r="B50" s="11" t="s">
        <v>0</v>
      </c>
      <c r="C50" s="11" t="s">
        <v>14</v>
      </c>
      <c r="D50" s="12" t="s">
        <v>9</v>
      </c>
      <c r="L50" s="11" t="s">
        <v>0</v>
      </c>
      <c r="M50" s="11" t="s">
        <v>14</v>
      </c>
      <c r="N50" s="12" t="s">
        <v>9</v>
      </c>
    </row>
    <row r="51" spans="2:14" x14ac:dyDescent="0.25">
      <c r="B51" s="13">
        <v>1</v>
      </c>
      <c r="C51" s="20" t="e">
        <f t="shared" ref="C51:C65" ca="1" si="4">(1-0.5^((B51-1)/HalfRangeTime))*(FinalRate-InitialRate)+InitialRate</f>
        <v>#NAME?</v>
      </c>
      <c r="D51" s="21" t="e">
        <f ca="1">IF(B51="",NA(),_xll.RiskLognorm(C51,C51*Ratio2))</f>
        <v>#NAME?</v>
      </c>
      <c r="L51" s="13">
        <v>1</v>
      </c>
      <c r="M51" s="20" t="e">
        <f t="shared" ref="M51:M65" ca="1" si="5">BETADIST((L51-1)/Periods,Parameter1,Parameter2)*(FinalRate-InitialRate)+InitialRate</f>
        <v>#NAME?</v>
      </c>
      <c r="N51" s="21" t="e">
        <f ca="1">IF(L51="",NA(),_xll.RiskLognorm(M51,M51*Ratio2))</f>
        <v>#NAME?</v>
      </c>
    </row>
    <row r="52" spans="2:14" x14ac:dyDescent="0.25">
      <c r="B52" s="5">
        <f t="shared" ref="B52:B65" si="6">IF(B51&lt;Periods,B51+1,NA())</f>
        <v>2</v>
      </c>
      <c r="C52" s="22" t="e">
        <f t="shared" ca="1" si="4"/>
        <v>#NAME?</v>
      </c>
      <c r="D52" s="23" t="e">
        <f ca="1">IF(B52="",NA(),_xll.RiskLognorm(C52,C52*Ratio2))</f>
        <v>#NAME?</v>
      </c>
      <c r="L52" s="5">
        <f t="shared" ref="L52:L65" si="7">IF(L51&lt;Periods,L51+1,NA())</f>
        <v>2</v>
      </c>
      <c r="M52" s="22" t="e">
        <f t="shared" ca="1" si="5"/>
        <v>#NAME?</v>
      </c>
      <c r="N52" s="23" t="e">
        <f ca="1">IF(L52="",NA(),_xll.RiskLognorm(M52,M52*Ratio2))</f>
        <v>#NAME?</v>
      </c>
    </row>
    <row r="53" spans="2:14" x14ac:dyDescent="0.25">
      <c r="B53" s="5">
        <f t="shared" si="6"/>
        <v>3</v>
      </c>
      <c r="C53" s="22" t="e">
        <f t="shared" ca="1" si="4"/>
        <v>#NAME?</v>
      </c>
      <c r="D53" s="23" t="e">
        <f ca="1">IF(B53="",NA(),_xll.RiskLognorm(C53,C53*Ratio2))</f>
        <v>#NAME?</v>
      </c>
      <c r="L53" s="5">
        <f t="shared" si="7"/>
        <v>3</v>
      </c>
      <c r="M53" s="22" t="e">
        <f t="shared" ca="1" si="5"/>
        <v>#NAME?</v>
      </c>
      <c r="N53" s="23" t="e">
        <f ca="1">IF(L53="",NA(),_xll.RiskLognorm(M53,M53*Ratio2))</f>
        <v>#NAME?</v>
      </c>
    </row>
    <row r="54" spans="2:14" x14ac:dyDescent="0.25">
      <c r="B54" s="5">
        <f t="shared" si="6"/>
        <v>4</v>
      </c>
      <c r="C54" s="22" t="e">
        <f t="shared" ca="1" si="4"/>
        <v>#NAME?</v>
      </c>
      <c r="D54" s="23" t="e">
        <f ca="1">IF(B54="",NA(),_xll.RiskLognorm(C54,C54*Ratio2))</f>
        <v>#NAME?</v>
      </c>
      <c r="L54" s="5">
        <f t="shared" si="7"/>
        <v>4</v>
      </c>
      <c r="M54" s="22" t="e">
        <f t="shared" ca="1" si="5"/>
        <v>#NAME?</v>
      </c>
      <c r="N54" s="23" t="e">
        <f ca="1">IF(L54="",NA(),_xll.RiskLognorm(M54,M54*Ratio2))</f>
        <v>#NAME?</v>
      </c>
    </row>
    <row r="55" spans="2:14" x14ac:dyDescent="0.25">
      <c r="B55" s="5">
        <f t="shared" si="6"/>
        <v>5</v>
      </c>
      <c r="C55" s="22" t="e">
        <f t="shared" ca="1" si="4"/>
        <v>#NAME?</v>
      </c>
      <c r="D55" s="23" t="e">
        <f ca="1">IF(B55="",NA(),_xll.RiskLognorm(C55,C55*Ratio2))</f>
        <v>#NAME?</v>
      </c>
      <c r="L55" s="5">
        <f t="shared" si="7"/>
        <v>5</v>
      </c>
      <c r="M55" s="22" t="e">
        <f t="shared" ca="1" si="5"/>
        <v>#NAME?</v>
      </c>
      <c r="N55" s="23" t="e">
        <f ca="1">IF(L55="",NA(),_xll.RiskLognorm(M55,M55*Ratio2))</f>
        <v>#NAME?</v>
      </c>
    </row>
    <row r="56" spans="2:14" x14ac:dyDescent="0.25">
      <c r="B56" s="5">
        <f t="shared" si="6"/>
        <v>6</v>
      </c>
      <c r="C56" s="22" t="e">
        <f t="shared" ca="1" si="4"/>
        <v>#NAME?</v>
      </c>
      <c r="D56" s="23" t="e">
        <f ca="1">IF(B56="",NA(),_xll.RiskLognorm(C56,C56*Ratio2))</f>
        <v>#NAME?</v>
      </c>
      <c r="L56" s="5">
        <f t="shared" si="7"/>
        <v>6</v>
      </c>
      <c r="M56" s="22" t="e">
        <f t="shared" ca="1" si="5"/>
        <v>#NAME?</v>
      </c>
      <c r="N56" s="23" t="e">
        <f ca="1">IF(L56="",NA(),_xll.RiskLognorm(M56,M56*Ratio2))</f>
        <v>#NAME?</v>
      </c>
    </row>
    <row r="57" spans="2:14" x14ac:dyDescent="0.25">
      <c r="B57" s="5">
        <f t="shared" si="6"/>
        <v>7</v>
      </c>
      <c r="C57" s="22" t="e">
        <f t="shared" ca="1" si="4"/>
        <v>#NAME?</v>
      </c>
      <c r="D57" s="23" t="e">
        <f ca="1">IF(B57="",NA(),_xll.RiskLognorm(C57,C57*Ratio2))</f>
        <v>#NAME?</v>
      </c>
      <c r="L57" s="5">
        <f t="shared" si="7"/>
        <v>7</v>
      </c>
      <c r="M57" s="22" t="e">
        <f t="shared" ca="1" si="5"/>
        <v>#NAME?</v>
      </c>
      <c r="N57" s="23" t="e">
        <f ca="1">IF(L57="",NA(),_xll.RiskLognorm(M57,M57*Ratio2))</f>
        <v>#NAME?</v>
      </c>
    </row>
    <row r="58" spans="2:14" x14ac:dyDescent="0.25">
      <c r="B58" s="5">
        <f t="shared" si="6"/>
        <v>8</v>
      </c>
      <c r="C58" s="22" t="e">
        <f t="shared" ca="1" si="4"/>
        <v>#NAME?</v>
      </c>
      <c r="D58" s="23" t="e">
        <f ca="1">IF(B58="",NA(),_xll.RiskLognorm(C58,C58*Ratio2))</f>
        <v>#NAME?</v>
      </c>
      <c r="L58" s="5">
        <f t="shared" si="7"/>
        <v>8</v>
      </c>
      <c r="M58" s="22" t="e">
        <f t="shared" ca="1" si="5"/>
        <v>#NAME?</v>
      </c>
      <c r="N58" s="23" t="e">
        <f ca="1">IF(L58="",NA(),_xll.RiskLognorm(M58,M58*Ratio2))</f>
        <v>#NAME?</v>
      </c>
    </row>
    <row r="59" spans="2:14" x14ac:dyDescent="0.25">
      <c r="B59" s="5">
        <f t="shared" si="6"/>
        <v>9</v>
      </c>
      <c r="C59" s="22" t="e">
        <f t="shared" ca="1" si="4"/>
        <v>#NAME?</v>
      </c>
      <c r="D59" s="23" t="e">
        <f ca="1">IF(B59="",NA(),_xll.RiskLognorm(C59,C59*Ratio2))</f>
        <v>#NAME?</v>
      </c>
      <c r="L59" s="5">
        <f t="shared" si="7"/>
        <v>9</v>
      </c>
      <c r="M59" s="22" t="e">
        <f t="shared" ca="1" si="5"/>
        <v>#NAME?</v>
      </c>
      <c r="N59" s="23" t="e">
        <f ca="1">IF(L59="",NA(),_xll.RiskLognorm(M59,M59*Ratio2))</f>
        <v>#NAME?</v>
      </c>
    </row>
    <row r="60" spans="2:14" x14ac:dyDescent="0.25">
      <c r="B60" s="5">
        <f t="shared" si="6"/>
        <v>10</v>
      </c>
      <c r="C60" s="22" t="e">
        <f t="shared" ca="1" si="4"/>
        <v>#NAME?</v>
      </c>
      <c r="D60" s="23" t="e">
        <f ca="1">IF(B60="",NA(),_xll.RiskLognorm(C60,C60*Ratio2))</f>
        <v>#NAME?</v>
      </c>
      <c r="L60" s="5">
        <f t="shared" si="7"/>
        <v>10</v>
      </c>
      <c r="M60" s="22" t="e">
        <f t="shared" ca="1" si="5"/>
        <v>#NAME?</v>
      </c>
      <c r="N60" s="23" t="e">
        <f ca="1">IF(L60="",NA(),_xll.RiskLognorm(M60,M60*Ratio2))</f>
        <v>#NAME?</v>
      </c>
    </row>
    <row r="61" spans="2:14" x14ac:dyDescent="0.25">
      <c r="B61" s="5">
        <f t="shared" si="6"/>
        <v>11</v>
      </c>
      <c r="C61" s="22" t="e">
        <f t="shared" ca="1" si="4"/>
        <v>#NAME?</v>
      </c>
      <c r="D61" s="23" t="e">
        <f ca="1">IF(B61="",NA(),_xll.RiskLognorm(C61,C61*Ratio2))</f>
        <v>#NAME?</v>
      </c>
      <c r="L61" s="5">
        <f t="shared" si="7"/>
        <v>11</v>
      </c>
      <c r="M61" s="22" t="e">
        <f t="shared" ca="1" si="5"/>
        <v>#NAME?</v>
      </c>
      <c r="N61" s="23" t="e">
        <f ca="1">IF(L61="",NA(),_xll.RiskLognorm(M61,M61*Ratio2))</f>
        <v>#NAME?</v>
      </c>
    </row>
    <row r="62" spans="2:14" x14ac:dyDescent="0.25">
      <c r="B62" s="5">
        <f t="shared" si="6"/>
        <v>12</v>
      </c>
      <c r="C62" s="22" t="e">
        <f t="shared" ca="1" si="4"/>
        <v>#NAME?</v>
      </c>
      <c r="D62" s="23" t="e">
        <f ca="1">IF(B62="",NA(),_xll.RiskLognorm(C62,C62*Ratio2))</f>
        <v>#NAME?</v>
      </c>
      <c r="L62" s="5">
        <f t="shared" si="7"/>
        <v>12</v>
      </c>
      <c r="M62" s="22" t="e">
        <f t="shared" ca="1" si="5"/>
        <v>#NAME?</v>
      </c>
      <c r="N62" s="23" t="e">
        <f ca="1">IF(L62="",NA(),_xll.RiskLognorm(M62,M62*Ratio2))</f>
        <v>#NAME?</v>
      </c>
    </row>
    <row r="63" spans="2:14" x14ac:dyDescent="0.25">
      <c r="B63" s="5">
        <f t="shared" si="6"/>
        <v>13</v>
      </c>
      <c r="C63" s="22" t="e">
        <f t="shared" ca="1" si="4"/>
        <v>#NAME?</v>
      </c>
      <c r="D63" s="23" t="e">
        <f ca="1">IF(B63="",NA(),_xll.RiskLognorm(C63,C63*Ratio2))</f>
        <v>#NAME?</v>
      </c>
      <c r="L63" s="5">
        <f t="shared" si="7"/>
        <v>13</v>
      </c>
      <c r="M63" s="22" t="e">
        <f t="shared" ca="1" si="5"/>
        <v>#NAME?</v>
      </c>
      <c r="N63" s="23" t="e">
        <f ca="1">IF(L63="",NA(),_xll.RiskLognorm(M63,M63*Ratio2))</f>
        <v>#NAME?</v>
      </c>
    </row>
    <row r="64" spans="2:14" x14ac:dyDescent="0.25">
      <c r="B64" s="5">
        <f t="shared" si="6"/>
        <v>14</v>
      </c>
      <c r="C64" s="22" t="e">
        <f t="shared" ca="1" si="4"/>
        <v>#NAME?</v>
      </c>
      <c r="D64" s="23" t="e">
        <f ca="1">IF(B64="",NA(),_xll.RiskLognorm(C64,C64*Ratio2))</f>
        <v>#NAME?</v>
      </c>
      <c r="L64" s="5">
        <f t="shared" si="7"/>
        <v>14</v>
      </c>
      <c r="M64" s="22" t="e">
        <f t="shared" ca="1" si="5"/>
        <v>#NAME?</v>
      </c>
      <c r="N64" s="23" t="e">
        <f ca="1">IF(L64="",NA(),_xll.RiskLognorm(M64,M64*Ratio2))</f>
        <v>#NAME?</v>
      </c>
    </row>
    <row r="65" spans="2:14" ht="13" thickBot="1" x14ac:dyDescent="0.3">
      <c r="B65" s="6">
        <f t="shared" si="6"/>
        <v>15</v>
      </c>
      <c r="C65" s="24" t="e">
        <f t="shared" ca="1" si="4"/>
        <v>#NAME?</v>
      </c>
      <c r="D65" s="25" t="e">
        <f ca="1">IF(B65="",NA(),_xll.RiskLognorm(C65,C65*Ratio2))</f>
        <v>#NAME?</v>
      </c>
      <c r="L65" s="6">
        <f t="shared" si="7"/>
        <v>15</v>
      </c>
      <c r="M65" s="24" t="e">
        <f t="shared" ca="1" si="5"/>
        <v>#NAME?</v>
      </c>
      <c r="N65" s="25" t="e">
        <f ca="1">IF(L65="",NA(),_xll.RiskLognorm(M65,M65*Ratio2))</f>
        <v>#NAME?</v>
      </c>
    </row>
  </sheetData>
  <mergeCells count="1">
    <mergeCell ref="B4:G5"/>
  </mergeCells>
  <phoneticPr fontId="0" type="noConversion"/>
  <dataValidations count="1">
    <dataValidation type="decimal" operator="greaterThan" allowBlank="1" showInputMessage="1" showErrorMessage="1" errorTitle="Oops" error="Stdev/mean must be &gt; 0" sqref="F47 O16 P47">
      <formula1>0</formula1>
    </dataValidation>
  </dataValidations>
  <pageMargins left="0.75" right="0.75" top="1" bottom="1" header="0.5" footer="0.5"/>
  <pageSetup paperSize="9"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New product sales models</vt:lpstr>
      <vt:lpstr>FinalRate</vt:lpstr>
      <vt:lpstr>HalfRangeTime</vt:lpstr>
      <vt:lpstr>InitialRate</vt:lpstr>
      <vt:lpstr>Multiplier</vt:lpstr>
      <vt:lpstr>Parameter1</vt:lpstr>
      <vt:lpstr>Parameter2</vt:lpstr>
      <vt:lpstr>Periods</vt:lpstr>
      <vt:lpstr>Ratio</vt:lpstr>
      <vt:lpstr>Ratio2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2017-09-22T16:20:22Z</dcterms:modified>
  <cp:category/>
</cp:coreProperties>
</file>