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60" windowWidth="15180" windowHeight="8580"/>
  </bookViews>
  <sheets>
    <sheet name="Model" sheetId="2" r:id="rId1"/>
  </sheets>
  <definedNames>
    <definedName name="badcows" localSheetId="0">Model!$E$12</definedName>
    <definedName name="badcows">#REF!</definedName>
    <definedName name="FalsePos">Model!$D$27</definedName>
    <definedName name="InfectedInSample">Model!$D$24</definedName>
    <definedName name="InfectedPats">Model!$C$20</definedName>
    <definedName name="lambda" localSheetId="0">Model!$C$12</definedName>
    <definedName name="lambda">#REF!</definedName>
    <definedName name="M" localSheetId="0">Model!$C$11</definedName>
    <definedName name="M">#REF!</definedName>
    <definedName name="NotInfectedPats">Model!$C$21</definedName>
    <definedName name="pools">#REF!</definedName>
    <definedName name="poolsize">#REF!</definedName>
    <definedName name="positive" localSheetId="0">Model!$C$14</definedName>
    <definedName name="positive">#REF!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StatFunctionsUpdateFreq">1</definedName>
    <definedName name="RiskTemplateSheetName">"myTemplate"</definedName>
    <definedName name="RiskUpdateDisplay">FALSE</definedName>
    <definedName name="RiskUpdateStatFunctions">FALSE</definedName>
    <definedName name="RiskUseDifferentSeedForEachSim">FALSE</definedName>
    <definedName name="RiskUseFixedSeed">FALSE</definedName>
    <definedName name="RiskUseMultipleCPUs">FALSE</definedName>
    <definedName name="Se" localSheetId="0">Model!$C$15</definedName>
    <definedName name="Se">#REF!</definedName>
    <definedName name="Sp" localSheetId="0">Model!$C$16</definedName>
    <definedName name="Sp">#REF!</definedName>
    <definedName name="tested" localSheetId="0">Model!$C$13</definedName>
    <definedName name="tested">#REF!</definedName>
    <definedName name="TotalPats">Model!$C$22</definedName>
    <definedName name="TruePos">Model!$D$26</definedName>
  </definedNames>
  <calcPr calcId="171027" calcMode="manual"/>
</workbook>
</file>

<file path=xl/calcChain.xml><?xml version="1.0" encoding="utf-8"?>
<calcChain xmlns="http://schemas.openxmlformats.org/spreadsheetml/2006/main">
  <c r="C16" i="2" l="1"/>
  <c r="E12" i="2"/>
  <c r="C15" i="2"/>
  <c r="C20" i="2" l="1"/>
  <c r="C21" i="2"/>
  <c r="D24" i="2" l="1"/>
  <c r="C22" i="2"/>
  <c r="D26" i="2" l="1"/>
  <c r="D27" i="2"/>
  <c r="D29" i="2" l="1"/>
</calcChain>
</file>

<file path=xl/sharedStrings.xml><?xml version="1.0" encoding="utf-8"?>
<sst xmlns="http://schemas.openxmlformats.org/spreadsheetml/2006/main" count="18" uniqueCount="18">
  <si>
    <t>Herd size</t>
  </si>
  <si>
    <t>Pats/cow/day</t>
  </si>
  <si>
    <t>Tested pats</t>
  </si>
  <si>
    <t>Positive tests</t>
  </si>
  <si>
    <t>Test sensitivity</t>
  </si>
  <si>
    <t>Test specificity</t>
  </si>
  <si>
    <t>Model: purpose is to simulate the stochastic system that produced the observations</t>
  </si>
  <si>
    <t>Infected pats</t>
  </si>
  <si>
    <t>Not infected pats</t>
  </si>
  <si>
    <t>Total pats</t>
  </si>
  <si>
    <t>Infected pats in sample</t>
  </si>
  <si>
    <t>Accept/reject</t>
  </si>
  <si>
    <t>True positive tests</t>
  </si>
  <si>
    <t>False positive tests</t>
  </si>
  <si>
    <t>Tested</t>
  </si>
  <si>
    <t>Correct</t>
  </si>
  <si>
    <t>Pats</t>
  </si>
  <si>
    <r>
      <t>Problem:</t>
    </r>
    <r>
      <rPr>
        <sz val="10"/>
        <rFont val="Times New Roman"/>
        <family val="1"/>
      </rPr>
      <t xml:space="preserve"> A herd of 25 cows is suspected of having disease X. You are going to look for this disease by taking samples from the cow pats they produce and test for antibodies to X. On average, this breed of cow produces 12 pats per day per cow. 10 ‘fresh’ pats (i.e. produced that day) are tested. 2 test positive for contamination.
The test used is not perfect. If the cow pat contains antibodies to X there is a 90% probability (bases on a previous study with 18/20 success rate) that the test will come up positive. On the other hand, if the cow pat has no antibodies to X, here is still a 5% chance (based on a previous study with a 1/20 failure rate) that the test will be positive. How many of the cows are infected?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</si>
</sst>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1" x14ac:knownFonts="1">
    <font>
      <sz val="10"/>
      <name val="Arial"/>
    </font>
    <font>
      <sz val="10"/>
      <color indexed="10"/>
      <name val="Arial"/>
      <family val="2"/>
    </font>
    <font>
      <sz val="10"/>
      <color indexed="12"/>
      <name val="Arial"/>
      <family val="2"/>
    </font>
    <font>
      <sz val="10"/>
      <name val="Arial"/>
      <family val="2"/>
    </font>
    <font>
      <sz val="10"/>
      <color indexed="16"/>
      <name val="Arial"/>
      <family val="2"/>
    </font>
    <font>
      <sz val="16"/>
      <name val="Arial"/>
      <family val="2"/>
    </font>
    <font>
      <sz val="12"/>
      <name val="Times New Roman"/>
      <family val="1"/>
    </font>
    <font>
      <b/>
      <sz val="10"/>
      <name val="Times New Roman"/>
      <family val="1"/>
    </font>
    <font>
      <sz val="10"/>
      <name val="Times New Roman"/>
      <family val="1"/>
    </font>
    <font>
      <sz val="10"/>
      <color indexed="9"/>
      <name val="Arial"/>
      <family val="2"/>
    </font>
    <font>
      <b/>
      <sz val="10"/>
      <name val="Arial"/>
      <family val="2"/>
      <charset val="204"/>
    </font>
  </fonts>
  <fills count="5">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2">
    <xf numFmtId="0" fontId="0" fillId="0" borderId="0" xfId="0"/>
    <xf numFmtId="0" fontId="0" fillId="0" borderId="0" xfId="0" applyAlignment="1">
      <alignment horizontal="center"/>
    </xf>
    <xf numFmtId="0" fontId="0" fillId="0" borderId="0" xfId="0" applyProtection="1">
      <protection locked="0"/>
    </xf>
    <xf numFmtId="0" fontId="5" fillId="0" borderId="0" xfId="0" applyFont="1" applyProtection="1">
      <protection locked="0"/>
    </xf>
    <xf numFmtId="0" fontId="6" fillId="0" borderId="0" xfId="0" applyFont="1"/>
    <xf numFmtId="0" fontId="9" fillId="0" borderId="0" xfId="0" applyFont="1" applyProtection="1">
      <protection hidden="1"/>
    </xf>
    <xf numFmtId="0" fontId="2" fillId="0" borderId="1" xfId="0" applyFont="1" applyBorder="1" applyAlignment="1">
      <alignment horizontal="center"/>
    </xf>
    <xf numFmtId="0" fontId="2" fillId="0" borderId="2" xfId="0" applyFont="1" applyBorder="1" applyAlignment="1">
      <alignment horizontal="center"/>
    </xf>
    <xf numFmtId="164" fontId="3" fillId="0" borderId="3" xfId="0" applyNumberFormat="1" applyFont="1" applyBorder="1" applyAlignment="1">
      <alignment horizontal="center"/>
    </xf>
    <xf numFmtId="0" fontId="0" fillId="0" borderId="4" xfId="0"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164" fontId="3" fillId="0" borderId="1" xfId="0" applyNumberFormat="1" applyFont="1" applyBorder="1" applyAlignment="1">
      <alignment horizontal="center"/>
    </xf>
    <xf numFmtId="0" fontId="2" fillId="0" borderId="6" xfId="0" applyFont="1" applyBorder="1" applyAlignment="1">
      <alignment horizontal="center"/>
    </xf>
    <xf numFmtId="0" fontId="10" fillId="2" borderId="6" xfId="0" applyFont="1" applyFill="1" applyBorder="1" applyAlignment="1">
      <alignment horizontal="center"/>
    </xf>
    <xf numFmtId="0" fontId="10" fillId="2" borderId="1" xfId="0" applyFont="1" applyFill="1" applyBorder="1" applyAlignment="1">
      <alignment horizontal="center"/>
    </xf>
    <xf numFmtId="0" fontId="0" fillId="2" borderId="6" xfId="0" applyFill="1" applyBorder="1"/>
    <xf numFmtId="0" fontId="0" fillId="2" borderId="7" xfId="0" applyFill="1" applyBorder="1"/>
    <xf numFmtId="0" fontId="0" fillId="2" borderId="5" xfId="0" applyFill="1" applyBorder="1"/>
    <xf numFmtId="0" fontId="0" fillId="0" borderId="1" xfId="0" applyBorder="1"/>
    <xf numFmtId="0" fontId="0" fillId="0" borderId="2" xfId="0" applyBorder="1"/>
    <xf numFmtId="0" fontId="0" fillId="0" borderId="3" xfId="0" applyBorder="1"/>
    <xf numFmtId="0" fontId="0" fillId="2" borderId="8" xfId="0" applyFill="1" applyBorder="1"/>
    <xf numFmtId="0" fontId="0" fillId="2" borderId="4" xfId="0" applyFill="1" applyBorder="1"/>
    <xf numFmtId="0" fontId="0" fillId="2" borderId="9" xfId="0" applyFill="1" applyBorder="1"/>
    <xf numFmtId="0" fontId="0" fillId="2" borderId="10" xfId="0" applyFill="1" applyBorder="1"/>
    <xf numFmtId="0" fontId="0" fillId="0" borderId="9" xfId="0" applyBorder="1" applyAlignment="1">
      <alignment horizontal="center"/>
    </xf>
    <xf numFmtId="0" fontId="0" fillId="0" borderId="10" xfId="0" applyBorder="1" applyAlignment="1">
      <alignment horizontal="center"/>
    </xf>
    <xf numFmtId="0" fontId="1" fillId="0" borderId="11" xfId="0" applyFont="1" applyBorder="1" applyAlignment="1">
      <alignment horizontal="center"/>
    </xf>
    <xf numFmtId="0" fontId="4" fillId="0" borderId="11" xfId="0" applyFont="1" applyBorder="1" applyAlignment="1">
      <alignment horizontal="center"/>
    </xf>
    <xf numFmtId="0" fontId="0" fillId="3" borderId="8" xfId="0" applyFill="1" applyBorder="1" applyAlignment="1">
      <alignment horizontal="center"/>
    </xf>
    <xf numFmtId="0" fontId="0" fillId="3" borderId="12" xfId="0" applyFill="1" applyBorder="1" applyAlignment="1">
      <alignment horizontal="center"/>
    </xf>
    <xf numFmtId="0" fontId="0" fillId="3" borderId="4" xfId="0" applyFill="1" applyBorder="1" applyAlignment="1">
      <alignment horizontal="center"/>
    </xf>
    <xf numFmtId="0" fontId="7" fillId="4" borderId="13" xfId="0" applyFont="1" applyFill="1" applyBorder="1" applyAlignment="1">
      <alignment horizontal="left" vertical="center" wrapText="1"/>
    </xf>
    <xf numFmtId="0" fontId="7" fillId="4" borderId="14" xfId="0"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16" xfId="0" applyFont="1" applyFill="1" applyBorder="1" applyAlignment="1">
      <alignment horizontal="left" vertical="center" wrapText="1"/>
    </xf>
    <xf numFmtId="0" fontId="7" fillId="4" borderId="0" xfId="0" applyFont="1" applyFill="1" applyBorder="1" applyAlignment="1">
      <alignment horizontal="left" vertical="center" wrapText="1"/>
    </xf>
    <xf numFmtId="0" fontId="7" fillId="4" borderId="17" xfId="0" applyFont="1" applyFill="1" applyBorder="1" applyAlignment="1">
      <alignment horizontal="left" vertical="center" wrapText="1"/>
    </xf>
    <xf numFmtId="0" fontId="7" fillId="4" borderId="18" xfId="0" applyFont="1" applyFill="1" applyBorder="1" applyAlignment="1">
      <alignment horizontal="left" vertical="center" wrapText="1"/>
    </xf>
    <xf numFmtId="0" fontId="7" fillId="4" borderId="19" xfId="0" applyFont="1" applyFill="1" applyBorder="1" applyAlignment="1">
      <alignment horizontal="left" vertical="center" wrapText="1"/>
    </xf>
    <xf numFmtId="0" fontId="7" fillId="4" borderId="20"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4</xdr:col>
      <xdr:colOff>533400</xdr:colOff>
      <xdr:row>11</xdr:row>
      <xdr:rowOff>120650</xdr:rowOff>
    </xdr:from>
    <xdr:to>
      <xdr:col>5</xdr:col>
      <xdr:colOff>431800</xdr:colOff>
      <xdr:row>13</xdr:row>
      <xdr:rowOff>133350</xdr:rowOff>
    </xdr:to>
    <xdr:sp macro="" textlink="">
      <xdr:nvSpPr>
        <xdr:cNvPr id="2102" name="Line 1">
          <a:extLst>
            <a:ext uri="{FF2B5EF4-FFF2-40B4-BE49-F238E27FC236}">
              <a16:creationId xmlns:a16="http://schemas.microsoft.com/office/drawing/2014/main" id="{471CFFB6-FD38-4FAB-9AFF-29DA90016D45}"/>
            </a:ext>
          </a:extLst>
        </xdr:cNvPr>
        <xdr:cNvSpPr>
          <a:spLocks noChangeShapeType="1"/>
        </xdr:cNvSpPr>
      </xdr:nvSpPr>
      <xdr:spPr bwMode="auto">
        <a:xfrm flipH="1" flipV="1">
          <a:off x="3009900" y="2971800"/>
          <a:ext cx="508000" cy="330200"/>
        </a:xfrm>
        <a:prstGeom prst="line">
          <a:avLst/>
        </a:prstGeom>
        <a:noFill/>
        <a:ln w="19050">
          <a:solidFill>
            <a:srgbClr val="8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476250</xdr:colOff>
      <xdr:row>13</xdr:row>
      <xdr:rowOff>76200</xdr:rowOff>
    </xdr:from>
    <xdr:to>
      <xdr:col>7</xdr:col>
      <xdr:colOff>257175</xdr:colOff>
      <xdr:row>14</xdr:row>
      <xdr:rowOff>79488</xdr:rowOff>
    </xdr:to>
    <xdr:sp macro="" textlink="">
      <xdr:nvSpPr>
        <xdr:cNvPr id="2050" name="Text Box 2">
          <a:extLst>
            <a:ext uri="{FF2B5EF4-FFF2-40B4-BE49-F238E27FC236}">
              <a16:creationId xmlns:a16="http://schemas.microsoft.com/office/drawing/2014/main" id="{12E182CA-2E4B-45E1-8632-EF9CB23224C2}"/>
            </a:ext>
          </a:extLst>
        </xdr:cNvPr>
        <xdr:cNvSpPr txBox="1">
          <a:spLocks noChangeArrowheads="1"/>
        </xdr:cNvSpPr>
      </xdr:nvSpPr>
      <xdr:spPr bwMode="auto">
        <a:xfrm>
          <a:off x="3505200" y="2305050"/>
          <a:ext cx="1000125" cy="171450"/>
        </a:xfrm>
        <a:prstGeom prst="rect">
          <a:avLst/>
        </a:prstGeom>
        <a:solidFill>
          <a:srgbClr val="FFFF00"/>
        </a:solidFill>
        <a:ln w="19050">
          <a:solidFill>
            <a:srgbClr val="800000"/>
          </a:solidFill>
          <a:miter lim="800000"/>
          <a:headEnd/>
          <a:tailEnd/>
        </a:ln>
      </xdr:spPr>
      <xdr:txBody>
        <a:bodyPr vertOverflow="clip" wrap="square" lIns="27432" tIns="22860" rIns="0" bIns="0" anchor="t" upright="1"/>
        <a:lstStyle/>
        <a:p>
          <a:pPr algn="l" rtl="0">
            <a:defRPr sz="1000"/>
          </a:pPr>
          <a:r>
            <a:rPr lang="en-US" sz="1000" b="1" i="0" strike="noStrike">
              <a:solidFill>
                <a:srgbClr val="800000"/>
              </a:solidFill>
              <a:latin typeface="Arial"/>
              <a:cs typeface="Arial"/>
            </a:rPr>
            <a:t>This is the prior</a:t>
          </a:r>
        </a:p>
      </xdr:txBody>
    </xdr:sp>
    <xdr:clientData/>
  </xdr:twoCellAnchor>
  <xdr:twoCellAnchor>
    <xdr:from>
      <xdr:col>3</xdr:col>
      <xdr:colOff>533400</xdr:colOff>
      <xdr:row>25</xdr:row>
      <xdr:rowOff>19050</xdr:rowOff>
    </xdr:from>
    <xdr:to>
      <xdr:col>5</xdr:col>
      <xdr:colOff>38100</xdr:colOff>
      <xdr:row>28</xdr:row>
      <xdr:rowOff>76200</xdr:rowOff>
    </xdr:to>
    <xdr:sp macro="" textlink="">
      <xdr:nvSpPr>
        <xdr:cNvPr id="2104" name="Line 3">
          <a:extLst>
            <a:ext uri="{FF2B5EF4-FFF2-40B4-BE49-F238E27FC236}">
              <a16:creationId xmlns:a16="http://schemas.microsoft.com/office/drawing/2014/main" id="{80AC5E87-88B5-46AC-9901-2FC24B7E7831}"/>
            </a:ext>
          </a:extLst>
        </xdr:cNvPr>
        <xdr:cNvSpPr>
          <a:spLocks noChangeShapeType="1"/>
        </xdr:cNvSpPr>
      </xdr:nvSpPr>
      <xdr:spPr bwMode="auto">
        <a:xfrm flipH="1">
          <a:off x="2400300" y="5099050"/>
          <a:ext cx="723900" cy="533400"/>
        </a:xfrm>
        <a:prstGeom prst="line">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95250</xdr:colOff>
      <xdr:row>24</xdr:row>
      <xdr:rowOff>57150</xdr:rowOff>
    </xdr:from>
    <xdr:to>
      <xdr:col>7</xdr:col>
      <xdr:colOff>142875</xdr:colOff>
      <xdr:row>25</xdr:row>
      <xdr:rowOff>76200</xdr:rowOff>
    </xdr:to>
    <xdr:sp macro="" textlink="">
      <xdr:nvSpPr>
        <xdr:cNvPr id="2052" name="Text Box 4">
          <a:extLst>
            <a:ext uri="{FF2B5EF4-FFF2-40B4-BE49-F238E27FC236}">
              <a16:creationId xmlns:a16="http://schemas.microsoft.com/office/drawing/2014/main" id="{1B72CC3F-18E9-4B22-9F53-842ECE7E816E}"/>
            </a:ext>
          </a:extLst>
        </xdr:cNvPr>
        <xdr:cNvSpPr txBox="1">
          <a:spLocks noChangeArrowheads="1"/>
        </xdr:cNvSpPr>
      </xdr:nvSpPr>
      <xdr:spPr bwMode="auto">
        <a:xfrm>
          <a:off x="3124200" y="4067175"/>
          <a:ext cx="1266825" cy="180975"/>
        </a:xfrm>
        <a:prstGeom prst="rect">
          <a:avLst/>
        </a:prstGeom>
        <a:solidFill>
          <a:srgbClr val="FFFF00"/>
        </a:solidFill>
        <a:ln w="19050">
          <a:solidFill>
            <a:srgbClr val="FF0000"/>
          </a:solidFill>
          <a:miter lim="800000"/>
          <a:headEnd/>
          <a:tailEnd/>
        </a:ln>
      </xdr:spPr>
      <xdr:txBody>
        <a:bodyPr vertOverflow="clip" wrap="square" lIns="27432" tIns="22860" rIns="0" bIns="0" anchor="t" upright="1"/>
        <a:lstStyle/>
        <a:p>
          <a:pPr algn="l" rtl="0">
            <a:defRPr sz="1000"/>
          </a:pPr>
          <a:r>
            <a:rPr lang="en-US" sz="1000" b="1" i="0" strike="noStrike">
              <a:solidFill>
                <a:srgbClr val="FF0000"/>
              </a:solidFill>
              <a:latin typeface="Arial"/>
              <a:cs typeface="Arial"/>
            </a:rPr>
            <a:t>This is the posterior</a:t>
          </a:r>
        </a:p>
      </xdr:txBody>
    </xdr:sp>
    <xdr:clientData/>
  </xdr:twoCellAnchor>
  <xdr:twoCellAnchor editAs="oneCell">
    <xdr:from>
      <xdr:col>1</xdr:col>
      <xdr:colOff>0</xdr:colOff>
      <xdr:row>0</xdr:row>
      <xdr:rowOff>0</xdr:rowOff>
    </xdr:from>
    <xdr:to>
      <xdr:col>4</xdr:col>
      <xdr:colOff>266700</xdr:colOff>
      <xdr:row>2</xdr:row>
      <xdr:rowOff>6350</xdr:rowOff>
    </xdr:to>
    <xdr:pic>
      <xdr:nvPicPr>
        <xdr:cNvPr id="3" name="Picture 2">
          <a:hlinkClick xmlns:r="http://schemas.openxmlformats.org/officeDocument/2006/relationships" r:id="rId1"/>
          <a:extLst>
            <a:ext uri="{FF2B5EF4-FFF2-40B4-BE49-F238E27FC236}">
              <a16:creationId xmlns:a16="http://schemas.microsoft.com/office/drawing/2014/main" id="{68A16613-BCCB-43B5-9748-848E6AFC94CA}"/>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0"/>
          <a:ext cx="2552700" cy="1365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9"/>
  <sheetViews>
    <sheetView showGridLines="0" tabSelected="1" workbookViewId="0"/>
  </sheetViews>
  <sheetFormatPr defaultRowHeight="12.5" x14ac:dyDescent="0.25"/>
  <cols>
    <col min="1" max="1" width="2.7265625" customWidth="1"/>
    <col min="2" max="2" width="15.26953125" customWidth="1"/>
  </cols>
  <sheetData>
    <row r="1" spans="1:15" s="2" customFormat="1" ht="90" customHeight="1" x14ac:dyDescent="0.25"/>
    <row r="2" spans="1:15" s="2" customFormat="1" ht="17.25" customHeight="1" x14ac:dyDescent="0.4">
      <c r="F2" s="3" t="s">
        <v>16</v>
      </c>
    </row>
    <row r="3" spans="1:15" s="2" customFormat="1" ht="17.25" customHeight="1" thickBot="1" x14ac:dyDescent="0.4">
      <c r="E3" s="4"/>
    </row>
    <row r="4" spans="1:15" s="2" customFormat="1" ht="12.75" customHeight="1" x14ac:dyDescent="0.25">
      <c r="B4" s="33" t="s">
        <v>17</v>
      </c>
      <c r="C4" s="34"/>
      <c r="D4" s="34"/>
      <c r="E4" s="34"/>
      <c r="F4" s="34"/>
      <c r="G4" s="34"/>
      <c r="H4" s="34"/>
      <c r="I4" s="34"/>
      <c r="J4" s="34"/>
      <c r="K4" s="34"/>
      <c r="L4" s="34"/>
      <c r="M4" s="34"/>
      <c r="N4" s="34"/>
      <c r="O4" s="35"/>
    </row>
    <row r="5" spans="1:15" s="2" customFormat="1" ht="12.75" customHeight="1" x14ac:dyDescent="0.25">
      <c r="B5" s="36"/>
      <c r="C5" s="37"/>
      <c r="D5" s="37"/>
      <c r="E5" s="37"/>
      <c r="F5" s="37"/>
      <c r="G5" s="37"/>
      <c r="H5" s="37"/>
      <c r="I5" s="37"/>
      <c r="J5" s="37"/>
      <c r="K5" s="37"/>
      <c r="L5" s="37"/>
      <c r="M5" s="37"/>
      <c r="N5" s="37"/>
      <c r="O5" s="38"/>
    </row>
    <row r="6" spans="1:15" s="2" customFormat="1" ht="12.75" customHeight="1" x14ac:dyDescent="0.25">
      <c r="B6" s="36"/>
      <c r="C6" s="37"/>
      <c r="D6" s="37"/>
      <c r="E6" s="37"/>
      <c r="F6" s="37"/>
      <c r="G6" s="37"/>
      <c r="H6" s="37"/>
      <c r="I6" s="37"/>
      <c r="J6" s="37"/>
      <c r="K6" s="37"/>
      <c r="L6" s="37"/>
      <c r="M6" s="37"/>
      <c r="N6" s="37"/>
      <c r="O6" s="38"/>
    </row>
    <row r="7" spans="1:15" s="2" customFormat="1" ht="12.75" customHeight="1" x14ac:dyDescent="0.25">
      <c r="B7" s="36"/>
      <c r="C7" s="37"/>
      <c r="D7" s="37"/>
      <c r="E7" s="37"/>
      <c r="F7" s="37"/>
      <c r="G7" s="37"/>
      <c r="H7" s="37"/>
      <c r="I7" s="37"/>
      <c r="J7" s="37"/>
      <c r="K7" s="37"/>
      <c r="L7" s="37"/>
      <c r="M7" s="37"/>
      <c r="N7" s="37"/>
      <c r="O7" s="38"/>
    </row>
    <row r="8" spans="1:15" s="2" customFormat="1" ht="12.75" customHeight="1" x14ac:dyDescent="0.25">
      <c r="B8" s="36"/>
      <c r="C8" s="37"/>
      <c r="D8" s="37"/>
      <c r="E8" s="37"/>
      <c r="F8" s="37"/>
      <c r="G8" s="37"/>
      <c r="H8" s="37"/>
      <c r="I8" s="37"/>
      <c r="J8" s="37"/>
      <c r="K8" s="37"/>
      <c r="L8" s="37"/>
      <c r="M8" s="37"/>
      <c r="N8" s="37"/>
      <c r="O8" s="38"/>
    </row>
    <row r="9" spans="1:15" s="2" customFormat="1" ht="13" thickBot="1" x14ac:dyDescent="0.3">
      <c r="A9" s="5"/>
      <c r="B9" s="39"/>
      <c r="C9" s="40"/>
      <c r="D9" s="40"/>
      <c r="E9" s="40"/>
      <c r="F9" s="40"/>
      <c r="G9" s="40"/>
      <c r="H9" s="40"/>
      <c r="I9" s="40"/>
      <c r="J9" s="40"/>
      <c r="K9" s="40"/>
      <c r="L9" s="40"/>
      <c r="M9" s="40"/>
      <c r="N9" s="40"/>
      <c r="O9" s="41"/>
    </row>
    <row r="11" spans="1:15" x14ac:dyDescent="0.25">
      <c r="B11" s="16" t="s">
        <v>0</v>
      </c>
      <c r="C11" s="6">
        <v>25</v>
      </c>
    </row>
    <row r="12" spans="1:15" x14ac:dyDescent="0.25">
      <c r="B12" s="17" t="s">
        <v>1</v>
      </c>
      <c r="C12" s="7">
        <v>12</v>
      </c>
      <c r="E12" s="29" t="e">
        <f ca="1">_xll.RiskIntUniform(0,M)</f>
        <v>#NAME?</v>
      </c>
    </row>
    <row r="13" spans="1:15" x14ac:dyDescent="0.25">
      <c r="B13" s="17" t="s">
        <v>2</v>
      </c>
      <c r="C13" s="7">
        <v>10</v>
      </c>
    </row>
    <row r="14" spans="1:15" ht="13" x14ac:dyDescent="0.3">
      <c r="B14" s="17" t="s">
        <v>3</v>
      </c>
      <c r="C14" s="7">
        <v>2</v>
      </c>
      <c r="D14" s="14" t="s">
        <v>14</v>
      </c>
      <c r="E14" s="15" t="s">
        <v>15</v>
      </c>
    </row>
    <row r="15" spans="1:15" x14ac:dyDescent="0.25">
      <c r="B15" s="16" t="s">
        <v>4</v>
      </c>
      <c r="C15" s="12" t="e">
        <f ca="1">_xll.RiskBeta(E15+1,D15-E15+1)</f>
        <v>#NAME?</v>
      </c>
      <c r="D15" s="13">
        <v>20</v>
      </c>
      <c r="E15" s="6">
        <v>18</v>
      </c>
    </row>
    <row r="16" spans="1:15" x14ac:dyDescent="0.25">
      <c r="B16" s="18" t="s">
        <v>5</v>
      </c>
      <c r="C16" s="8" t="e">
        <f ca="1">_xll.RiskBeta(E16+1,D16-E16+1)</f>
        <v>#NAME?</v>
      </c>
      <c r="D16" s="11">
        <v>20</v>
      </c>
      <c r="E16" s="10">
        <v>19</v>
      </c>
    </row>
    <row r="18" spans="2:8" x14ac:dyDescent="0.25">
      <c r="B18" s="30" t="s">
        <v>6</v>
      </c>
      <c r="C18" s="31"/>
      <c r="D18" s="31"/>
      <c r="E18" s="31"/>
      <c r="F18" s="31"/>
      <c r="G18" s="31"/>
      <c r="H18" s="32"/>
    </row>
    <row r="20" spans="2:8" x14ac:dyDescent="0.25">
      <c r="B20" s="16" t="s">
        <v>7</v>
      </c>
      <c r="C20" s="19" t="e">
        <f ca="1">IF(badcows=0,0,_xll.RiskPoisson(badcows*lambda))</f>
        <v>#NAME?</v>
      </c>
    </row>
    <row r="21" spans="2:8" x14ac:dyDescent="0.25">
      <c r="B21" s="17" t="s">
        <v>8</v>
      </c>
      <c r="C21" s="20" t="e">
        <f ca="1">IF(M=badcows,0,_xll.RiskPoisson((M-badcows)*lambda))</f>
        <v>#NAME?</v>
      </c>
    </row>
    <row r="22" spans="2:8" x14ac:dyDescent="0.25">
      <c r="B22" s="18" t="s">
        <v>9</v>
      </c>
      <c r="C22" s="21" t="e">
        <f ca="1">InfectedPats+NotInfectedPats</f>
        <v>#NAME?</v>
      </c>
    </row>
    <row r="24" spans="2:8" x14ac:dyDescent="0.25">
      <c r="B24" s="22" t="s">
        <v>10</v>
      </c>
      <c r="C24" s="23"/>
      <c r="D24" s="9" t="e">
        <f ca="1">IF(InfectedPats=0,0,_xll.RiskHypergeo(tested,InfectedPats,TotalPats))</f>
        <v>#NAME?</v>
      </c>
    </row>
    <row r="25" spans="2:8" x14ac:dyDescent="0.25">
      <c r="D25" s="1"/>
    </row>
    <row r="26" spans="2:8" x14ac:dyDescent="0.25">
      <c r="B26" s="16" t="s">
        <v>12</v>
      </c>
      <c r="C26" s="24"/>
      <c r="D26" s="26" t="e">
        <f ca="1">IF(InfectedInSample=0,0,_xll.RiskBinomial(InfectedInSample,Se))</f>
        <v>#NAME?</v>
      </c>
    </row>
    <row r="27" spans="2:8" x14ac:dyDescent="0.25">
      <c r="B27" s="18" t="s">
        <v>13</v>
      </c>
      <c r="C27" s="25"/>
      <c r="D27" s="27" t="e">
        <f ca="1">IF(tested-InfectedInSample=0,0,_xll.RiskBinomial(tested-InfectedInSample,1-Sp))</f>
        <v>#NAME?</v>
      </c>
    </row>
    <row r="28" spans="2:8" x14ac:dyDescent="0.25">
      <c r="D28" s="1"/>
    </row>
    <row r="29" spans="2:8" x14ac:dyDescent="0.25">
      <c r="B29" s="22" t="s">
        <v>11</v>
      </c>
      <c r="C29" s="23"/>
      <c r="D29" s="28" t="e">
        <f ca="1">IF(TruePos+FalsePos=positive,badcows,NA())</f>
        <v>#NAME?</v>
      </c>
    </row>
  </sheetData>
  <mergeCells count="2">
    <mergeCell ref="B18:H18"/>
    <mergeCell ref="B4:O9"/>
  </mergeCells>
  <phoneticPr fontId="0"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13</vt:i4>
      </vt:variant>
    </vt:vector>
  </HeadingPairs>
  <TitlesOfParts>
    <vt:vector size="14" baseType="lpstr">
      <vt:lpstr>Model</vt:lpstr>
      <vt:lpstr>Model!badcows</vt:lpstr>
      <vt:lpstr>FalsePos</vt:lpstr>
      <vt:lpstr>InfectedInSample</vt:lpstr>
      <vt:lpstr>InfectedPats</vt:lpstr>
      <vt:lpstr>Model!lambda</vt:lpstr>
      <vt:lpstr>Model!M</vt:lpstr>
      <vt:lpstr>NotInfectedPats</vt:lpstr>
      <vt:lpstr>Model!positive</vt:lpstr>
      <vt:lpstr>Model!Se</vt:lpstr>
      <vt:lpstr>Model!Sp</vt:lpstr>
      <vt:lpstr>Model!tested</vt:lpstr>
      <vt:lpstr>TotalPats</vt:lpstr>
      <vt:lpstr>TruePos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2001-06-13T17:55:51Z</dcterms:created>
  <dcterms:modified xsi:type="dcterms:W3CDTF">2017-09-22T16:20:26Z</dcterms:modified>
  <cp:category/>
</cp:coreProperties>
</file>