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360" yWindow="330" windowWidth="9140" windowHeight="4250"/>
  </bookViews>
  <sheets>
    <sheet name="Model" sheetId="1" r:id="rId1"/>
  </sheets>
  <definedNames>
    <definedName name="_xlnm.Print_Area" localSheetId="0">Model!$A$7:$O$36</definedName>
    <definedName name="solver_adj" localSheetId="0" hidden="1">Model!$C$29</definedName>
    <definedName name="solver_lin" localSheetId="0" hidden="1">0</definedName>
    <definedName name="solver_num" localSheetId="0" hidden="1">0</definedName>
    <definedName name="solver_opt" localSheetId="0" hidden="1">Model!$F$27</definedName>
    <definedName name="solver_typ" localSheetId="0" hidden="1">2</definedName>
    <definedName name="solver_val" localSheetId="0" hidden="1">0</definedName>
  </definedNames>
  <calcPr calcId="171027" calcMode="manual"/>
</workbook>
</file>

<file path=xl/calcChain.xml><?xml version="1.0" encoding="utf-8"?>
<calcChain xmlns="http://schemas.openxmlformats.org/spreadsheetml/2006/main">
  <c r="D26" i="1" l="1"/>
  <c r="F26" i="1" s="1"/>
  <c r="D25" i="1"/>
  <c r="F25" i="1" s="1"/>
  <c r="D24" i="1"/>
  <c r="F24" i="1" s="1"/>
  <c r="D23" i="1"/>
  <c r="D22" i="1"/>
  <c r="D21" i="1"/>
  <c r="F21" i="1" s="1"/>
  <c r="D20" i="1"/>
  <c r="D19" i="1"/>
  <c r="D18" i="1"/>
  <c r="F18" i="1" s="1"/>
  <c r="D17" i="1"/>
  <c r="F17" i="1" s="1"/>
  <c r="D16" i="1"/>
  <c r="F16" i="1" s="1"/>
  <c r="D15" i="1"/>
  <c r="D14" i="1"/>
  <c r="D13" i="1"/>
  <c r="F13" i="1" s="1"/>
  <c r="D12" i="1"/>
  <c r="D11" i="1"/>
  <c r="D10" i="1"/>
  <c r="F10" i="1" s="1"/>
  <c r="D9" i="1"/>
  <c r="F9" i="1" s="1"/>
  <c r="E9" i="1"/>
  <c r="E10" i="1"/>
  <c r="E11" i="1"/>
  <c r="F11" i="1" s="1"/>
  <c r="E12" i="1"/>
  <c r="F12" i="1" s="1"/>
  <c r="E13" i="1"/>
  <c r="E14" i="1"/>
  <c r="F14" i="1"/>
  <c r="E15" i="1"/>
  <c r="F15" i="1"/>
  <c r="E16" i="1"/>
  <c r="E17" i="1"/>
  <c r="E18" i="1"/>
  <c r="E19" i="1"/>
  <c r="F19" i="1" s="1"/>
  <c r="E20" i="1"/>
  <c r="F20" i="1" s="1"/>
  <c r="E21" i="1"/>
  <c r="E22" i="1"/>
  <c r="F22" i="1"/>
  <c r="E23" i="1"/>
  <c r="F23" i="1"/>
  <c r="E24" i="1"/>
  <c r="E25" i="1"/>
  <c r="E26" i="1"/>
  <c r="F27" i="1" l="1"/>
</calcChain>
</file>

<file path=xl/sharedStrings.xml><?xml version="1.0" encoding="utf-8"?>
<sst xmlns="http://schemas.openxmlformats.org/spreadsheetml/2006/main" count="9" uniqueCount="9">
  <si>
    <t>rank</t>
  </si>
  <si>
    <t>x-value</t>
  </si>
  <si>
    <t>Observed F(x)</t>
  </si>
  <si>
    <t>Rayleigh F(x)</t>
  </si>
  <si>
    <t>Deviation</t>
  </si>
  <si>
    <t>Total deviation</t>
  </si>
  <si>
    <t>b:</t>
  </si>
  <si>
    <r>
      <t>Problem:</t>
    </r>
    <r>
      <rPr>
        <sz val="10"/>
        <rFont val="Times New Roman"/>
        <family val="1"/>
      </rPr>
      <t xml:space="preserve"> Find the parameter of a Rayleigh distribution that will best match the observed 18 data points.</t>
    </r>
  </si>
  <si>
    <t>Rayleigh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</si>
</sst>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204"/>
    </font>
    <font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1" fillId="2" borderId="8" xfId="0" applyFont="1" applyFill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3" borderId="9" xfId="0" applyFont="1" applyFill="1" applyBorder="1" applyAlignment="1">
      <alignment horizontal="left" vertical="distributed" wrapText="1"/>
    </xf>
    <xf numFmtId="0" fontId="5" fillId="3" borderId="10" xfId="0" applyFont="1" applyFill="1" applyBorder="1" applyAlignment="1">
      <alignment horizontal="left" vertical="distributed" wrapText="1"/>
    </xf>
    <xf numFmtId="0" fontId="5" fillId="3" borderId="11" xfId="0" applyFont="1" applyFill="1" applyBorder="1" applyAlignment="1">
      <alignment horizontal="left" vertical="distributed" wrapText="1"/>
    </xf>
    <xf numFmtId="0" fontId="5" fillId="3" borderId="12" xfId="0" applyFont="1" applyFill="1" applyBorder="1" applyAlignment="1">
      <alignment horizontal="left" vertical="distributed" wrapText="1"/>
    </xf>
    <xf numFmtId="0" fontId="5" fillId="3" borderId="13" xfId="0" applyFont="1" applyFill="1" applyBorder="1" applyAlignment="1">
      <alignment horizontal="left" vertical="distributed" wrapText="1"/>
    </xf>
    <xf numFmtId="0" fontId="5" fillId="3" borderId="14" xfId="0" applyFont="1" applyFill="1" applyBorder="1" applyAlignment="1">
      <alignment horizontal="left" vertical="distributed" wrapText="1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Difference between observed and fitted distributions</a:t>
            </a:r>
          </a:p>
        </c:rich>
      </c:tx>
      <c:layout>
        <c:manualLayout>
          <c:xMode val="edge"/>
          <c:yMode val="edge"/>
          <c:x val="0.12751701339346003"/>
          <c:y val="2.93501048218029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3990522735167"/>
          <c:y val="0.13417218244763507"/>
          <c:w val="0.78747375619091731"/>
          <c:h val="0.729561242059015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Model!$D$8</c:f>
              <c:strCache>
                <c:ptCount val="1"/>
                <c:pt idx="0">
                  <c:v>Observed F(x)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Model!$C$9:$C$26</c:f>
              <c:numCache>
                <c:formatCode>0.000</c:formatCode>
                <c:ptCount val="18"/>
                <c:pt idx="0">
                  <c:v>0.77622959999999996</c:v>
                </c:pt>
                <c:pt idx="1">
                  <c:v>2.3485960000000001</c:v>
                </c:pt>
                <c:pt idx="2">
                  <c:v>2.947289</c:v>
                </c:pt>
                <c:pt idx="3">
                  <c:v>3.3925909999999999</c:v>
                </c:pt>
                <c:pt idx="4">
                  <c:v>3.654652</c:v>
                </c:pt>
                <c:pt idx="5">
                  <c:v>4.0467750000000002</c:v>
                </c:pt>
                <c:pt idx="6">
                  <c:v>4.0845580000000004</c:v>
                </c:pt>
                <c:pt idx="7">
                  <c:v>4.8098039999999997</c:v>
                </c:pt>
                <c:pt idx="8">
                  <c:v>5.6131989999999998</c:v>
                </c:pt>
                <c:pt idx="9">
                  <c:v>5.8413719999999998</c:v>
                </c:pt>
                <c:pt idx="10">
                  <c:v>5.9345299999999996</c:v>
                </c:pt>
                <c:pt idx="11">
                  <c:v>6.0144820000000001</c:v>
                </c:pt>
                <c:pt idx="12">
                  <c:v>6.7065260000000002</c:v>
                </c:pt>
                <c:pt idx="13">
                  <c:v>7.5831330000000001</c:v>
                </c:pt>
                <c:pt idx="14">
                  <c:v>7.9225539999999999</c:v>
                </c:pt>
                <c:pt idx="15">
                  <c:v>8.4597890000000007</c:v>
                </c:pt>
                <c:pt idx="16">
                  <c:v>9.4164209999999997</c:v>
                </c:pt>
                <c:pt idx="17">
                  <c:v>10.45243</c:v>
                </c:pt>
              </c:numCache>
            </c:numRef>
          </c:xVal>
          <c:yVal>
            <c:numRef>
              <c:f>Model!$D$9:$D$26</c:f>
              <c:numCache>
                <c:formatCode>0.000</c:formatCode>
                <c:ptCount val="18"/>
                <c:pt idx="0">
                  <c:v>5.2631578947368418E-2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0.26315789473684209</c:v>
                </c:pt>
                <c:pt idx="5">
                  <c:v>0.31578947368421051</c:v>
                </c:pt>
                <c:pt idx="6">
                  <c:v>0.36842105263157893</c:v>
                </c:pt>
                <c:pt idx="7">
                  <c:v>0.42105263157894735</c:v>
                </c:pt>
                <c:pt idx="8">
                  <c:v>0.47368421052631576</c:v>
                </c:pt>
                <c:pt idx="9">
                  <c:v>0.52631578947368418</c:v>
                </c:pt>
                <c:pt idx="10">
                  <c:v>0.57894736842105265</c:v>
                </c:pt>
                <c:pt idx="11">
                  <c:v>0.63157894736842102</c:v>
                </c:pt>
                <c:pt idx="12">
                  <c:v>0.68421052631578949</c:v>
                </c:pt>
                <c:pt idx="13">
                  <c:v>0.73684210526315785</c:v>
                </c:pt>
                <c:pt idx="14">
                  <c:v>0.78947368421052633</c:v>
                </c:pt>
                <c:pt idx="15">
                  <c:v>0.84210526315789469</c:v>
                </c:pt>
                <c:pt idx="16">
                  <c:v>0.89473684210526316</c:v>
                </c:pt>
                <c:pt idx="17">
                  <c:v>0.94736842105263153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C-4466-AA6C-88F6AD45E072}"/>
            </c:ext>
          </c:extLst>
        </c:ser>
        <c:ser>
          <c:idx val="1"/>
          <c:order val="1"/>
          <c:tx>
            <c:strRef>
              <c:f>Model!$E$8</c:f>
              <c:strCache>
                <c:ptCount val="1"/>
                <c:pt idx="0">
                  <c:v>Rayleigh F(x)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Model!$C$9:$C$26</c:f>
              <c:numCache>
                <c:formatCode>0.000</c:formatCode>
                <c:ptCount val="18"/>
                <c:pt idx="0">
                  <c:v>0.77622959999999996</c:v>
                </c:pt>
                <c:pt idx="1">
                  <c:v>2.3485960000000001</c:v>
                </c:pt>
                <c:pt idx="2">
                  <c:v>2.947289</c:v>
                </c:pt>
                <c:pt idx="3">
                  <c:v>3.3925909999999999</c:v>
                </c:pt>
                <c:pt idx="4">
                  <c:v>3.654652</c:v>
                </c:pt>
                <c:pt idx="5">
                  <c:v>4.0467750000000002</c:v>
                </c:pt>
                <c:pt idx="6">
                  <c:v>4.0845580000000004</c:v>
                </c:pt>
                <c:pt idx="7">
                  <c:v>4.8098039999999997</c:v>
                </c:pt>
                <c:pt idx="8">
                  <c:v>5.6131989999999998</c:v>
                </c:pt>
                <c:pt idx="9">
                  <c:v>5.8413719999999998</c:v>
                </c:pt>
                <c:pt idx="10">
                  <c:v>5.9345299999999996</c:v>
                </c:pt>
                <c:pt idx="11">
                  <c:v>6.0144820000000001</c:v>
                </c:pt>
                <c:pt idx="12">
                  <c:v>6.7065260000000002</c:v>
                </c:pt>
                <c:pt idx="13">
                  <c:v>7.5831330000000001</c:v>
                </c:pt>
                <c:pt idx="14">
                  <c:v>7.9225539999999999</c:v>
                </c:pt>
                <c:pt idx="15">
                  <c:v>8.4597890000000007</c:v>
                </c:pt>
                <c:pt idx="16">
                  <c:v>9.4164209999999997</c:v>
                </c:pt>
                <c:pt idx="17">
                  <c:v>10.45243</c:v>
                </c:pt>
              </c:numCache>
            </c:numRef>
          </c:xVal>
          <c:yVal>
            <c:numRef>
              <c:f>Model!$E$9:$E$26</c:f>
              <c:numCache>
                <c:formatCode>0.000</c:formatCode>
                <c:ptCount val="18"/>
                <c:pt idx="0">
                  <c:v>1.4689703395553977E-2</c:v>
                </c:pt>
                <c:pt idx="1">
                  <c:v>0.12669890348858404</c:v>
                </c:pt>
                <c:pt idx="2">
                  <c:v>0.19212466500190695</c:v>
                </c:pt>
                <c:pt idx="3">
                  <c:v>0.24624399397589447</c:v>
                </c:pt>
                <c:pt idx="4">
                  <c:v>0.27966982562010745</c:v>
                </c:pt>
                <c:pt idx="5">
                  <c:v>0.33116431338828611</c:v>
                </c:pt>
                <c:pt idx="6">
                  <c:v>0.33619216296470511</c:v>
                </c:pt>
                <c:pt idx="7">
                  <c:v>0.43345249890775872</c:v>
                </c:pt>
                <c:pt idx="8">
                  <c:v>0.53877123767121515</c:v>
                </c:pt>
                <c:pt idx="9">
                  <c:v>0.56744844963957886</c:v>
                </c:pt>
                <c:pt idx="10">
                  <c:v>0.57894736195584762</c:v>
                </c:pt>
                <c:pt idx="11">
                  <c:v>0.58871196693979155</c:v>
                </c:pt>
                <c:pt idx="12">
                  <c:v>0.66868386159493443</c:v>
                </c:pt>
                <c:pt idx="13">
                  <c:v>0.75642753505035909</c:v>
                </c:pt>
                <c:pt idx="14">
                  <c:v>0.78596229381105698</c:v>
                </c:pt>
                <c:pt idx="15">
                  <c:v>0.82757046760644815</c:v>
                </c:pt>
                <c:pt idx="16">
                  <c:v>0.8867071720892824</c:v>
                </c:pt>
                <c:pt idx="17">
                  <c:v>0.93166588058487054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C-4466-AA6C-88F6AD45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78528"/>
        <c:axId val="1"/>
      </c:scatterChart>
      <c:valAx>
        <c:axId val="5844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x-value</a:t>
                </a:r>
              </a:p>
            </c:rich>
          </c:tx>
          <c:layout>
            <c:manualLayout>
              <c:xMode val="edge"/>
              <c:yMode val="edge"/>
              <c:x val="0.48769692379056651"/>
              <c:y val="0.920337410653856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probability F(x)</a:t>
                </a:r>
              </a:p>
            </c:rich>
          </c:tx>
          <c:layout>
            <c:manualLayout>
              <c:xMode val="edge"/>
              <c:yMode val="edge"/>
              <c:x val="3.803131991051454E-2"/>
              <c:y val="0.341719737862955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4785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487470937742185"/>
          <c:y val="0.54403465690750497"/>
          <c:w val="0.27421818433203199"/>
          <c:h val="8.380690537217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1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13</xdr:col>
      <xdr:colOff>603250</xdr:colOff>
      <xdr:row>31</xdr:row>
      <xdr:rowOff>6350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B8C2E05E-A31A-4DB2-A94F-F920E3B1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27</xdr:row>
      <xdr:rowOff>60325</xdr:rowOff>
    </xdr:from>
    <xdr:to>
      <xdr:col>6</xdr:col>
      <xdr:colOff>142875</xdr:colOff>
      <xdr:row>30</xdr:row>
      <xdr:rowOff>76241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5DAD86A6-6ECD-47B7-91A2-AF85B94C69A0}"/>
            </a:ext>
          </a:extLst>
        </xdr:cNvPr>
        <xdr:cNvSpPr>
          <a:spLocks/>
        </xdr:cNvSpPr>
      </xdr:nvSpPr>
      <xdr:spPr bwMode="auto">
        <a:xfrm>
          <a:off x="2000250" y="4552950"/>
          <a:ext cx="1638300" cy="495300"/>
        </a:xfrm>
        <a:prstGeom prst="borderCallout1">
          <a:avLst>
            <a:gd name="adj1" fmla="val 23079"/>
            <a:gd name="adj2" fmla="val -4653"/>
            <a:gd name="adj3" fmla="val 40384"/>
            <a:gd name="adj4" fmla="val -58139"/>
          </a:avLst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FF"/>
              </a:solidFill>
              <a:latin typeface="Arial"/>
              <a:cs typeface="Arial"/>
            </a:rPr>
            <a:t>Use Excel's Solver to update this cell to find the minimum </a:t>
          </a:r>
          <a:r>
            <a:rPr lang="en-US" sz="1000" b="1" i="0" strike="noStrike">
              <a:solidFill>
                <a:srgbClr val="0000FF"/>
              </a:solidFill>
              <a:latin typeface="Arial"/>
              <a:cs typeface="Arial"/>
            </a:rPr>
            <a:t>Total Deviation</a:t>
          </a:r>
        </a:p>
      </xdr:txBody>
    </xdr:sp>
    <xdr:clientData/>
  </xdr:twoCellAnchor>
  <xdr:twoCellAnchor editAs="oneCell">
    <xdr:from>
      <xdr:col>1</xdr:col>
      <xdr:colOff>0</xdr:colOff>
      <xdr:row>0</xdr:row>
      <xdr:rowOff>57150</xdr:rowOff>
    </xdr:from>
    <xdr:to>
      <xdr:col>4</xdr:col>
      <xdr:colOff>38100</xdr:colOff>
      <xdr:row>2</xdr:row>
      <xdr:rowOff>133350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68F7D1-9B7C-4F56-9FFA-16EA8B704F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7150"/>
          <a:ext cx="19431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J29"/>
  <sheetViews>
    <sheetView showGridLines="0" tabSelected="1" workbookViewId="0"/>
  </sheetViews>
  <sheetFormatPr defaultRowHeight="12.5" x14ac:dyDescent="0.25"/>
  <cols>
    <col min="1" max="1" width="2.7265625" customWidth="1"/>
    <col min="2" max="2" width="5" bestFit="1" customWidth="1"/>
    <col min="3" max="3" width="8.54296875" customWidth="1"/>
    <col min="4" max="4" width="13.7265625" bestFit="1" customWidth="1"/>
    <col min="5" max="5" width="13.1796875" bestFit="1" customWidth="1"/>
    <col min="6" max="6" width="9.26953125" customWidth="1"/>
    <col min="7" max="7" width="3.54296875" customWidth="1"/>
    <col min="15" max="15" width="2.7265625" customWidth="1"/>
  </cols>
  <sheetData>
    <row r="1" spans="2:10" s="10" customFormat="1" ht="57" customHeight="1" x14ac:dyDescent="0.25"/>
    <row r="2" spans="2:10" s="10" customFormat="1" ht="17.25" customHeight="1" x14ac:dyDescent="0.4">
      <c r="F2" s="11" t="s">
        <v>8</v>
      </c>
      <c r="J2"/>
    </row>
    <row r="3" spans="2:10" s="10" customFormat="1" ht="17.25" customHeight="1" thickBot="1" x14ac:dyDescent="0.3">
      <c r="G3"/>
      <c r="H3"/>
      <c r="I3"/>
      <c r="J3"/>
    </row>
    <row r="4" spans="2:10" s="10" customFormat="1" ht="12.75" customHeight="1" x14ac:dyDescent="0.25">
      <c r="B4" s="17" t="s">
        <v>7</v>
      </c>
      <c r="C4" s="18"/>
      <c r="D4" s="18"/>
      <c r="E4" s="18"/>
      <c r="F4" s="19"/>
      <c r="G4"/>
      <c r="H4"/>
      <c r="I4"/>
      <c r="J4"/>
    </row>
    <row r="5" spans="2:10" s="10" customFormat="1" ht="12.75" customHeight="1" thickBot="1" x14ac:dyDescent="0.3">
      <c r="B5" s="20"/>
      <c r="C5" s="21"/>
      <c r="D5" s="21"/>
      <c r="E5" s="21"/>
      <c r="F5" s="22"/>
      <c r="G5"/>
      <c r="H5"/>
      <c r="I5"/>
      <c r="J5"/>
    </row>
    <row r="8" spans="2:10" ht="13" x14ac:dyDescent="0.3">
      <c r="B8" s="8" t="s">
        <v>0</v>
      </c>
      <c r="C8" s="9" t="s">
        <v>1</v>
      </c>
      <c r="D8" s="9" t="s">
        <v>2</v>
      </c>
      <c r="E8" s="9" t="s">
        <v>3</v>
      </c>
      <c r="F8" s="9" t="s">
        <v>4</v>
      </c>
    </row>
    <row r="9" spans="2:10" x14ac:dyDescent="0.25">
      <c r="B9" s="6">
        <v>1</v>
      </c>
      <c r="C9" s="13">
        <v>0.77622959999999996</v>
      </c>
      <c r="D9" s="7">
        <f>B9/19</f>
        <v>5.2631578947368418E-2</v>
      </c>
      <c r="E9" s="7">
        <f>1-EXP(-(C9^2)/(2*$C$29^2))</f>
        <v>1.4689703395553977E-2</v>
      </c>
      <c r="F9" s="7">
        <f t="shared" ref="F9:F26" si="0">ABS(D9-E9)</f>
        <v>3.7941875551814441E-2</v>
      </c>
    </row>
    <row r="10" spans="2:10" x14ac:dyDescent="0.25">
      <c r="B10" s="2">
        <v>2</v>
      </c>
      <c r="C10" s="14">
        <v>2.3485960000000001</v>
      </c>
      <c r="D10" s="1">
        <f t="shared" ref="D10:D25" si="1">B10/19</f>
        <v>0.10526315789473684</v>
      </c>
      <c r="E10" s="1">
        <f t="shared" ref="E10:E26" si="2">1-(EXP((-(C10^2))/(2*($C$29^2))))</f>
        <v>0.12669890348858404</v>
      </c>
      <c r="F10" s="1">
        <f t="shared" si="0"/>
        <v>2.14357455938472E-2</v>
      </c>
    </row>
    <row r="11" spans="2:10" x14ac:dyDescent="0.25">
      <c r="B11" s="2">
        <v>3</v>
      </c>
      <c r="C11" s="14">
        <v>2.947289</v>
      </c>
      <c r="D11" s="1">
        <f t="shared" si="1"/>
        <v>0.15789473684210525</v>
      </c>
      <c r="E11" s="1">
        <f t="shared" si="2"/>
        <v>0.19212466500190695</v>
      </c>
      <c r="F11" s="1">
        <f t="shared" si="0"/>
        <v>3.4229928159801692E-2</v>
      </c>
    </row>
    <row r="12" spans="2:10" x14ac:dyDescent="0.25">
      <c r="B12" s="2">
        <v>4</v>
      </c>
      <c r="C12" s="14">
        <v>3.3925909999999999</v>
      </c>
      <c r="D12" s="1">
        <f t="shared" si="1"/>
        <v>0.21052631578947367</v>
      </c>
      <c r="E12" s="1">
        <f t="shared" si="2"/>
        <v>0.24624399397589447</v>
      </c>
      <c r="F12" s="1">
        <f t="shared" si="0"/>
        <v>3.5717678186420798E-2</v>
      </c>
    </row>
    <row r="13" spans="2:10" x14ac:dyDescent="0.25">
      <c r="B13" s="2">
        <v>5</v>
      </c>
      <c r="C13" s="14">
        <v>3.654652</v>
      </c>
      <c r="D13" s="1">
        <f t="shared" si="1"/>
        <v>0.26315789473684209</v>
      </c>
      <c r="E13" s="1">
        <f t="shared" si="2"/>
        <v>0.27966982562010745</v>
      </c>
      <c r="F13" s="1">
        <f t="shared" si="0"/>
        <v>1.6511930883265358E-2</v>
      </c>
    </row>
    <row r="14" spans="2:10" x14ac:dyDescent="0.25">
      <c r="B14" s="2">
        <v>6</v>
      </c>
      <c r="C14" s="14">
        <v>4.0467750000000002</v>
      </c>
      <c r="D14" s="1">
        <f t="shared" si="1"/>
        <v>0.31578947368421051</v>
      </c>
      <c r="E14" s="1">
        <f t="shared" si="2"/>
        <v>0.33116431338828611</v>
      </c>
      <c r="F14" s="1">
        <f t="shared" si="0"/>
        <v>1.5374839704075605E-2</v>
      </c>
    </row>
    <row r="15" spans="2:10" x14ac:dyDescent="0.25">
      <c r="B15" s="2">
        <v>7</v>
      </c>
      <c r="C15" s="14">
        <v>4.0845580000000004</v>
      </c>
      <c r="D15" s="1">
        <f t="shared" si="1"/>
        <v>0.36842105263157893</v>
      </c>
      <c r="E15" s="1">
        <f t="shared" si="2"/>
        <v>0.33619216296470511</v>
      </c>
      <c r="F15" s="1">
        <f t="shared" si="0"/>
        <v>3.2228889666873817E-2</v>
      </c>
    </row>
    <row r="16" spans="2:10" x14ac:dyDescent="0.25">
      <c r="B16" s="2">
        <v>8</v>
      </c>
      <c r="C16" s="14">
        <v>4.8098039999999997</v>
      </c>
      <c r="D16" s="1">
        <f t="shared" si="1"/>
        <v>0.42105263157894735</v>
      </c>
      <c r="E16" s="1">
        <f t="shared" si="2"/>
        <v>0.43345249890775872</v>
      </c>
      <c r="F16" s="1">
        <f t="shared" si="0"/>
        <v>1.2399867328811376E-2</v>
      </c>
    </row>
    <row r="17" spans="2:6" x14ac:dyDescent="0.25">
      <c r="B17" s="2">
        <v>9</v>
      </c>
      <c r="C17" s="14">
        <v>5.6131989999999998</v>
      </c>
      <c r="D17" s="1">
        <f t="shared" si="1"/>
        <v>0.47368421052631576</v>
      </c>
      <c r="E17" s="1">
        <f t="shared" si="2"/>
        <v>0.53877123767121515</v>
      </c>
      <c r="F17" s="1">
        <f t="shared" si="0"/>
        <v>6.508702714489939E-2</v>
      </c>
    </row>
    <row r="18" spans="2:6" x14ac:dyDescent="0.25">
      <c r="B18" s="2">
        <v>10</v>
      </c>
      <c r="C18" s="14">
        <v>5.8413719999999998</v>
      </c>
      <c r="D18" s="1">
        <f t="shared" si="1"/>
        <v>0.52631578947368418</v>
      </c>
      <c r="E18" s="1">
        <f t="shared" si="2"/>
        <v>0.56744844963957886</v>
      </c>
      <c r="F18" s="1">
        <f t="shared" si="0"/>
        <v>4.1132660165894674E-2</v>
      </c>
    </row>
    <row r="19" spans="2:6" x14ac:dyDescent="0.25">
      <c r="B19" s="2">
        <v>11</v>
      </c>
      <c r="C19" s="14">
        <v>5.9345299999999996</v>
      </c>
      <c r="D19" s="1">
        <f t="shared" si="1"/>
        <v>0.57894736842105265</v>
      </c>
      <c r="E19" s="1">
        <f t="shared" si="2"/>
        <v>0.57894736195584762</v>
      </c>
      <c r="F19" s="1">
        <f t="shared" si="0"/>
        <v>6.4652050379976345E-9</v>
      </c>
    </row>
    <row r="20" spans="2:6" x14ac:dyDescent="0.25">
      <c r="B20" s="2">
        <v>12</v>
      </c>
      <c r="C20" s="14">
        <v>6.0144820000000001</v>
      </c>
      <c r="D20" s="1">
        <f t="shared" si="1"/>
        <v>0.63157894736842102</v>
      </c>
      <c r="E20" s="1">
        <f t="shared" si="2"/>
        <v>0.58871196693979155</v>
      </c>
      <c r="F20" s="1">
        <f t="shared" si="0"/>
        <v>4.2866980428629464E-2</v>
      </c>
    </row>
    <row r="21" spans="2:6" x14ac:dyDescent="0.25">
      <c r="B21" s="2">
        <v>13</v>
      </c>
      <c r="C21" s="14">
        <v>6.7065260000000002</v>
      </c>
      <c r="D21" s="1">
        <f t="shared" si="1"/>
        <v>0.68421052631578949</v>
      </c>
      <c r="E21" s="1">
        <f t="shared" si="2"/>
        <v>0.66868386159493443</v>
      </c>
      <c r="F21" s="1">
        <f t="shared" si="0"/>
        <v>1.5526664720855066E-2</v>
      </c>
    </row>
    <row r="22" spans="2:6" x14ac:dyDescent="0.25">
      <c r="B22" s="2">
        <v>14</v>
      </c>
      <c r="C22" s="14">
        <v>7.5831330000000001</v>
      </c>
      <c r="D22" s="1">
        <f t="shared" si="1"/>
        <v>0.73684210526315785</v>
      </c>
      <c r="E22" s="1">
        <f t="shared" si="2"/>
        <v>0.75642753505035909</v>
      </c>
      <c r="F22" s="1">
        <f t="shared" si="0"/>
        <v>1.9585429787201236E-2</v>
      </c>
    </row>
    <row r="23" spans="2:6" x14ac:dyDescent="0.25">
      <c r="B23" s="2">
        <v>15</v>
      </c>
      <c r="C23" s="14">
        <v>7.9225539999999999</v>
      </c>
      <c r="D23" s="1">
        <f t="shared" si="1"/>
        <v>0.78947368421052633</v>
      </c>
      <c r="E23" s="1">
        <f t="shared" si="2"/>
        <v>0.78596229381105698</v>
      </c>
      <c r="F23" s="1">
        <f t="shared" si="0"/>
        <v>3.5113903994693496E-3</v>
      </c>
    </row>
    <row r="24" spans="2:6" x14ac:dyDescent="0.25">
      <c r="B24" s="2">
        <v>16</v>
      </c>
      <c r="C24" s="14">
        <v>8.4597890000000007</v>
      </c>
      <c r="D24" s="1">
        <f t="shared" si="1"/>
        <v>0.84210526315789469</v>
      </c>
      <c r="E24" s="1">
        <f t="shared" si="2"/>
        <v>0.82757046760644815</v>
      </c>
      <c r="F24" s="1">
        <f t="shared" si="0"/>
        <v>1.4534795551446544E-2</v>
      </c>
    </row>
    <row r="25" spans="2:6" x14ac:dyDescent="0.25">
      <c r="B25" s="2">
        <v>17</v>
      </c>
      <c r="C25" s="14">
        <v>9.4164209999999997</v>
      </c>
      <c r="D25" s="1">
        <f t="shared" si="1"/>
        <v>0.89473684210526316</v>
      </c>
      <c r="E25" s="1">
        <f t="shared" si="2"/>
        <v>0.8867071720892824</v>
      </c>
      <c r="F25" s="1">
        <f t="shared" si="0"/>
        <v>8.029670015980761E-3</v>
      </c>
    </row>
    <row r="26" spans="2:6" x14ac:dyDescent="0.25">
      <c r="B26" s="3">
        <v>18</v>
      </c>
      <c r="C26" s="15">
        <v>10.45243</v>
      </c>
      <c r="D26" s="4">
        <f>B26/19</f>
        <v>0.94736842105263153</v>
      </c>
      <c r="E26" s="4">
        <f t="shared" si="2"/>
        <v>0.93166588058487054</v>
      </c>
      <c r="F26" s="4">
        <f t="shared" si="0"/>
        <v>1.5702540467760984E-2</v>
      </c>
    </row>
    <row r="27" spans="2:6" ht="13" x14ac:dyDescent="0.3">
      <c r="D27" s="23" t="s">
        <v>5</v>
      </c>
      <c r="E27" s="24"/>
      <c r="F27" s="5">
        <f>SUM(F9:F26)</f>
        <v>0.43181792022225279</v>
      </c>
    </row>
    <row r="29" spans="2:6" ht="13" x14ac:dyDescent="0.3">
      <c r="B29" s="12" t="s">
        <v>6</v>
      </c>
      <c r="C29" s="16">
        <v>4.5119463315965733</v>
      </c>
    </row>
  </sheetData>
  <mergeCells count="2">
    <mergeCell ref="B4:F5"/>
    <mergeCell ref="D27:E27"/>
  </mergeCells>
  <phoneticPr fontId="2" type="noConversion"/>
  <printOptions horizontalCentered="1" verticalCentered="1" headings="1"/>
  <pageMargins left="0.74803149606299213" right="0.74803149606299213" top="0.98425196850393704" bottom="0.98425196850393704" header="0.51181102362204722" footer="0.51181102362204722"/>
  <pageSetup scale="96" orientation="landscape" horizontalDpi="4294967295" verticalDpi="300" r:id="rId1"/>
  <headerFooter alignWithMargins="0">
    <oddHeader>&amp;C&amp;F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cp:lastPrinted>1999-07-15T15:02:00Z</cp:lastPrinted>
  <dcterms:created xsi:type="dcterms:W3CDTF">2004-05-29T11:35:59Z</dcterms:created>
  <dcterms:modified xsi:type="dcterms:W3CDTF">2017-09-22T16:23:17Z</dcterms:modified>
  <cp:category/>
</cp:coreProperties>
</file>