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0" yWindow="120" windowWidth="15480" windowHeight="7950" firstSheet="1" activeTab="1"/>
  </bookViews>
  <sheets>
    <sheet name="CB_DATA_" sheetId="2" state="hidden" r:id="rId1"/>
    <sheet name="Construction" sheetId="1" r:id="rId2"/>
  </sheets>
  <definedNames>
    <definedName name="CB_01d2fd4ded894fe5801dcf75dd263e64" localSheetId="1" hidden="1">Construction!$J$104</definedName>
    <definedName name="CB_03239880c29b477f9ee1072a7b79087c" localSheetId="1" hidden="1">Construction!$J$81</definedName>
    <definedName name="CB_0558fa4f77c946968e355833882d46e8" localSheetId="1" hidden="1">Construction!$J$83</definedName>
    <definedName name="CB_0ca44efba1a3464788cfaf2fcbc3c334" localSheetId="1" hidden="1">Construction!$J$95</definedName>
    <definedName name="CB_0e075d0424ab4ac2906c7a5d3c2b2fec" localSheetId="1" hidden="1">Construction!$J$62</definedName>
    <definedName name="CB_0e12283d20084020972b520113619f19" localSheetId="1" hidden="1">Construction!$J$31</definedName>
    <definedName name="CB_0f3dcdb67687439999ea417d405ba6e8" localSheetId="1" hidden="1">Construction!$J$35</definedName>
    <definedName name="CB_0f908135c41d442da49e2d11dc083ff9" localSheetId="1" hidden="1">Construction!$J$30</definedName>
    <definedName name="CB_14755d5c55994a479ed05470575c45ff" localSheetId="1" hidden="1">Construction!$J$36</definedName>
    <definedName name="CB_1b6b7dbaea684c5abbdf5c647d148b22" localSheetId="1" hidden="1">Construction!$J$45</definedName>
    <definedName name="CB_1c2e340a1cad446b83da033275a9636d" localSheetId="1" hidden="1">Construction!$J$121</definedName>
    <definedName name="CB_1e04d0fe357344aeb491c3ae0cc85811" localSheetId="1" hidden="1">Construction!$J$42</definedName>
    <definedName name="CB_1e129045da1042dbae0e539afe10f642" localSheetId="1" hidden="1">Construction!$J$84</definedName>
    <definedName name="CB_1f9a996652a549bfac572023d664fb82" localSheetId="1" hidden="1">Construction!$J$39</definedName>
    <definedName name="CB_206f0bc09c1a4a6dbbdb788bce9ac0c6" localSheetId="1" hidden="1">Construction!$J$64</definedName>
    <definedName name="CB_21b9f3a776ed4d9f86ec34f9f3fa5d87" localSheetId="1" hidden="1">Construction!$J$107</definedName>
    <definedName name="CB_22602c8949d247f2b8e7a14391944078" localSheetId="1" hidden="1">Construction!$J$74</definedName>
    <definedName name="CB_2320ea8d4a6d47d49cf7e36da7634990" localSheetId="1" hidden="1">Construction!$J$41</definedName>
    <definedName name="CB_27b6b1e7a6524a249183b1757d32f8a7" localSheetId="1" hidden="1">Construction!$J$72</definedName>
    <definedName name="CB_27bd6b4c407741be856df29e957019d0" localSheetId="1" hidden="1">Construction!$J$106</definedName>
    <definedName name="CB_29d2df72f89b44ea8ebb7d082a4ba52a" localSheetId="1" hidden="1">Construction!$J$99</definedName>
    <definedName name="CB_2a25699d5775433eba7641ad00512a78" localSheetId="1" hidden="1">Construction!$J$128</definedName>
    <definedName name="CB_2abf652abaf54e9dac2e68c19c6e38cc" localSheetId="1" hidden="1">Construction!$J$47</definedName>
    <definedName name="CB_2cb3f077edd84ee9904ae45e4a6a92af" localSheetId="1" hidden="1">Construction!$J$54</definedName>
    <definedName name="CB_2f0a43d6ba6b42b5893f15b6e1498a41" localSheetId="1" hidden="1">Construction!$J$32</definedName>
    <definedName name="CB_2f8eb38f9e064e168a038f9869c1be47" localSheetId="1" hidden="1">Construction!$J$56</definedName>
    <definedName name="CB_36ae1f216fd04656ae1bf04372c41833" localSheetId="1" hidden="1">Construction!$J$70</definedName>
    <definedName name="CB_430f3123e695456ea2884f4fc1ec39ec" localSheetId="1" hidden="1">Construction!$J$129</definedName>
    <definedName name="CB_43f1db2b0a204388ba68887583fa241d" localSheetId="1" hidden="1">Construction!$J$126</definedName>
    <definedName name="CB_46665b9c6a3646b1a9fb7474cd5a10b9" localSheetId="1" hidden="1">Construction!$J$80</definedName>
    <definedName name="CB_46b5bd84389e441ebf57fb2ab0869776" localSheetId="1" hidden="1">Construction!$C$18</definedName>
    <definedName name="CB_498341c69a12440aa56980069e165d9a" localSheetId="1" hidden="1">Construction!$J$71</definedName>
    <definedName name="CB_4b0cf390084c45bc95220f094857db31" localSheetId="1" hidden="1">Construction!$J$58</definedName>
    <definedName name="CB_56a9720a12c147ec8597c1b16349668b" localSheetId="1" hidden="1">Construction!$J$86</definedName>
    <definedName name="CB_57d80361d4ed42aea4631d5fc948cb5c" localSheetId="1" hidden="1">Construction!$J$125</definedName>
    <definedName name="CB_57e7c3ccf2a54c01bc58b34953fbc70a" localSheetId="1" hidden="1">Construction!$J$105</definedName>
    <definedName name="CB_5b8dcfb821584477b88b257b455d9312" localSheetId="1" hidden="1">Construction!$J$117</definedName>
    <definedName name="CB_5bb91f97543843bab51f13e1202bde50" localSheetId="1" hidden="1">Construction!$J$76</definedName>
    <definedName name="CB_6286b99f758649bd93b71bde3fbf9b86" localSheetId="1" hidden="1">Construction!$J$124</definedName>
    <definedName name="CB_634efccdc3ab4422a221b8c7033a1b28" localSheetId="1" hidden="1">Construction!$J$73</definedName>
    <definedName name="CB_64c2d167874b4f539d608bd726655f57" localSheetId="1" hidden="1">Construction!$J$119</definedName>
    <definedName name="CB_66394142332b4133ad9524fe5f7df138" localSheetId="1" hidden="1">Construction!$J$60</definedName>
    <definedName name="CB_666ed74e59934a67a4a60af75e083ed4" localSheetId="1" hidden="1">Construction!$J$115</definedName>
    <definedName name="CB_677ca1ab0e784da5979eb3c29d120452" localSheetId="1" hidden="1">Construction!$J$65</definedName>
    <definedName name="CB_689347322e754ba0bb567b3f52a1a606" localSheetId="1" hidden="1">Construction!$J$127</definedName>
    <definedName name="CB_6993855c8364496f94bf750c8cf54f48" localSheetId="1" hidden="1">Construction!$J$68</definedName>
    <definedName name="CB_6ce5c8f310f24384bb93765f59ab05c8" localSheetId="1" hidden="1">Construction!$J$85</definedName>
    <definedName name="CB_77689f0fbf6a4555b8ff32d27f79ba15" localSheetId="1" hidden="1">Construction!$J$108</definedName>
    <definedName name="CB_7959fb6b04d142d19c12cff009e1b033" localSheetId="1" hidden="1">Construction!$J$51</definedName>
    <definedName name="CB_7a6a63a176fa4360afa86839d39aba9c" localSheetId="1" hidden="1">Construction!$J$90</definedName>
    <definedName name="CB_7d4f43455ffa4d5d9d94bc2757c82b62" localSheetId="1" hidden="1">Construction!$C$22</definedName>
    <definedName name="CB_7e37e4b1eaff4318ae7649ae6a635e0c" localSheetId="1" hidden="1">Construction!$J$55</definedName>
    <definedName name="CB_8056667fb5e647188ccc01a1dc7501eb" localSheetId="1" hidden="1">Construction!$J$114</definedName>
    <definedName name="CB_82ba60f826b0496f91b42589da24ebb3" localSheetId="1" hidden="1">Construction!$J$44</definedName>
    <definedName name="CB_86b85037ebba440f923f55ab4c5d09dd" localSheetId="1" hidden="1">Construction!$J$34</definedName>
    <definedName name="CB_8b491ea6d4d24c2da6662531f6e5cb5e" localSheetId="1" hidden="1">Construction!$J$82</definedName>
    <definedName name="CB_92112326a94143e9bbf4974ba21cc768" localSheetId="1" hidden="1">Construction!$J$102</definedName>
    <definedName name="CB_93cd670d43064e839c37ebaa59def125" localSheetId="1" hidden="1">Construction!$J$43</definedName>
    <definedName name="CB_9551b4a1dd9a41a599212bb03fc8e9c1" localSheetId="1" hidden="1">Construction!$J$50</definedName>
    <definedName name="CB_96fbf18162e64ae2a92753fa21dbf9d0" localSheetId="1" hidden="1">Construction!$J$96</definedName>
    <definedName name="CB_99b1b537f4564e3da6a22d202d023351" localSheetId="1" hidden="1">Construction!$J$33</definedName>
    <definedName name="CB_9a76c4b7feb34075ba39092285bb7264" localSheetId="1" hidden="1">Construction!$J$87</definedName>
    <definedName name="CB_9ff1be08bbcc4a34bce50d6fd3b82254" localSheetId="1" hidden="1">Construction!$J$97</definedName>
    <definedName name="CB_a57157f6e2cd45718fe2d80e91c7e22a" localSheetId="1" hidden="1">Construction!$J$66</definedName>
    <definedName name="CB_a7e9ed684b67454fa6e8f911195912e3" localSheetId="1" hidden="1">Construction!$J$38</definedName>
    <definedName name="CB_a826bbb416a143519f51dda30eb8d4e7" localSheetId="1" hidden="1">Construction!$J$61</definedName>
    <definedName name="CB_a85de978f8fe40e59ba9631301bd0deb" localSheetId="1" hidden="1">Construction!$J$69</definedName>
    <definedName name="CB_aa038e960a7e480e9831d5b535f0bbbf" localSheetId="1" hidden="1">Construction!$J$112</definedName>
    <definedName name="CB_aad239f26c38498c9103a58c1dcb9d72" localSheetId="1" hidden="1">Construction!$J$48</definedName>
    <definedName name="CB_aee220e050854153b22e70a180dead79" localSheetId="1" hidden="1">Construction!$J$75</definedName>
    <definedName name="CB_b061c00a681b4b568d7ef47c859b6ae7" localSheetId="1" hidden="1">Construction!$J$52</definedName>
    <definedName name="CB_b2c5329f7a40422d9d500b30fe7b273f" localSheetId="1" hidden="1">Construction!$J$29</definedName>
    <definedName name="CB_b400a16817ad4e26a3260f1a07cb0744" localSheetId="1" hidden="1">Construction!$J$59</definedName>
    <definedName name="CB_b405eb886a154befb5113de3f2face77" localSheetId="1" hidden="1">Construction!$J$120</definedName>
    <definedName name="CB_b6e9cbb20bdd4023bc934b3553ab71fa" localSheetId="1" hidden="1">Construction!$J$37</definedName>
    <definedName name="CB_bc7109597ebb47a8b93ea16978f20646" localSheetId="1" hidden="1">Construction!$J$63</definedName>
    <definedName name="CB_c27aa00a59574822bb748c8121d41217" localSheetId="1" hidden="1">Construction!$J$89</definedName>
    <definedName name="CB_c637ec83d9854a63ab3fed1f74e4857b" localSheetId="1" hidden="1">Construction!$J$109</definedName>
    <definedName name="CB_c6eaa3a7ccae4b40936b04173393a021" localSheetId="1" hidden="1">Construction!$J$53</definedName>
    <definedName name="CB_c75a485c469d4927b85fc5cf9380db01" localSheetId="1" hidden="1">Construction!$J$111</definedName>
    <definedName name="CB_c877171efbf94d2b844276336520e08c" localSheetId="1" hidden="1">Construction!$J$101</definedName>
    <definedName name="CB_cae055f6426b4643b4db3e91e4144809" localSheetId="1" hidden="1">Construction!$J$49</definedName>
    <definedName name="CB_cb2d2b5db5554b66a63aa359085cd4ab" localSheetId="1" hidden="1">Construction!$J$122</definedName>
    <definedName name="CB_cf8352bf079140a78c0bd645ea76dba7" localSheetId="1" hidden="1">Construction!$J$92</definedName>
    <definedName name="CB_d010c1503dd84687896236ca1c3bd1b4" localSheetId="1" hidden="1">Construction!$J$94</definedName>
    <definedName name="CB_d08d37dbc6ef46098f98096d10f12c69" localSheetId="1" hidden="1">Construction!$J$78</definedName>
    <definedName name="CB_d1b0415885cd4677b9559f6e9867fb42" localSheetId="1" hidden="1">Construction!$J$116</definedName>
    <definedName name="CB_d3a28cc3fa4f431db18c2cd726fa31dc" localSheetId="1" hidden="1">Construction!$J$113</definedName>
    <definedName name="CB_d44f06eea6624b419180666f9bca5cc2" localSheetId="1" hidden="1">Construction!$J$67</definedName>
    <definedName name="CB_d6ab1cee41f643d78d0a6aca886288f2" localSheetId="1" hidden="1">Construction!$J$118</definedName>
    <definedName name="CB_d6b1a6446ec243609c51e34818a39b71" localSheetId="1" hidden="1">Construction!$J$77</definedName>
    <definedName name="CB_dabeac5bcef7462d95c4112a9b24bf80" localSheetId="1" hidden="1">Construction!$J$103</definedName>
    <definedName name="CB_dae3ef338b2f4dc68351116da885b5e0" localSheetId="1" hidden="1">Construction!$J$46</definedName>
    <definedName name="CB_de1806c8f77e4b599d5816784671c0de" localSheetId="1" hidden="1">Construction!$J$93</definedName>
    <definedName name="CB_df4aa6c5734b42efb2affe5bd5bd3f08" localSheetId="1" hidden="1">Construction!$J$57</definedName>
    <definedName name="CB_e0c1aef952964ff097b23392781e2340" localSheetId="1" hidden="1">Construction!$J$110</definedName>
    <definedName name="CB_e67a583fa0cf415c8c290ee7e77d5c10" localSheetId="1" hidden="1">Construction!$J$88</definedName>
    <definedName name="CB_eeaf9cc93aaa4f5096f16eaab1d0edc4" localSheetId="1" hidden="1">Construction!$J$40</definedName>
    <definedName name="CB_f2df07ea8ed949d48f53e5cee9c75eed" localSheetId="1" hidden="1">Construction!$J$91</definedName>
    <definedName name="CB_f3a63b0fcae24bdb9f39c939916ba073" localSheetId="1" hidden="1">Construction!$C$20</definedName>
    <definedName name="CB_fa0d803a1eaa4cf092519cc94d2ef58f" localSheetId="1" hidden="1">Construction!$J$79</definedName>
    <definedName name="CB_fc7dfacb91d74d118e53e1f71a4ac547" localSheetId="1" hidden="1">Construction!$J$100</definedName>
    <definedName name="CB_fe1214765a934d9e854c3e77aaa8e5e5" localSheetId="1" hidden="1">Construction!$C$19</definedName>
    <definedName name="CB_ff9344b239d3476898454048116a96da" localSheetId="1" hidden="1">Construction!$J$123</definedName>
    <definedName name="CB_fff56d774231493fbc828e02f82354cf" localSheetId="1" hidden="1">Construction!$J$98</definedName>
    <definedName name="CBCR_92cee3f3ab694581b60cedb0ac1cabee" localSheetId="1" hidden="1">Construction!$H$29:$J$129</definedName>
    <definedName name="CBCR_bd4b6a22bcd24cceac57477bd5700e14" localSheetId="1" hidden="1">Construction!$E$29:$G$129</definedName>
    <definedName name="CBCR_f07246115c8b42c2a5beee7f0e41465b" localSheetId="1" hidden="1">Construction!$D$18</definedName>
    <definedName name="CBCR_fb507f488e3e49d1ba169888c3c7255d" localSheetId="1" hidden="1">Construction!$E$18</definedName>
    <definedName name="CBWorkbookPriority" hidden="1">-219259649</definedName>
    <definedName name="CBx_adcf3e88dd06413bad87a4a136400ad0" localSheetId="0" hidden="1">"'Construction'!$A$1"</definedName>
    <definedName name="CBx_ee05a2fe90e24582a3e5fb273d288af3" localSheetId="0" hidden="1">"'CB_DATA_'!$A$1"</definedName>
    <definedName name="CBx_Sheet_Guid" localSheetId="0" hidden="1">"'ee05a2fe90e24582a3e5fb273d288af3"</definedName>
    <definedName name="CBx_Sheet_Guid" localSheetId="1" hidden="1">"'adcf3e88dd06413bad87a4a136400ad0"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FALSE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J29" i="1" l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E34" i="1"/>
  <c r="G34" i="1"/>
  <c r="H34" i="1"/>
  <c r="E35" i="1"/>
  <c r="G35" i="1"/>
  <c r="H35" i="1"/>
  <c r="E36" i="1"/>
  <c r="G36" i="1"/>
  <c r="H36" i="1"/>
  <c r="E37" i="1"/>
  <c r="G37" i="1"/>
  <c r="H37" i="1"/>
  <c r="E38" i="1"/>
  <c r="G38" i="1"/>
  <c r="H38" i="1"/>
  <c r="E39" i="1"/>
  <c r="G39" i="1"/>
  <c r="H39" i="1"/>
  <c r="E40" i="1"/>
  <c r="G40" i="1"/>
  <c r="H40" i="1"/>
  <c r="E41" i="1"/>
  <c r="G41" i="1"/>
  <c r="H41" i="1"/>
  <c r="E42" i="1"/>
  <c r="G42" i="1"/>
  <c r="H42" i="1"/>
  <c r="E43" i="1"/>
  <c r="G43" i="1"/>
  <c r="H43" i="1"/>
  <c r="E44" i="1"/>
  <c r="G44" i="1"/>
  <c r="H44" i="1"/>
  <c r="E45" i="1"/>
  <c r="G45" i="1"/>
  <c r="H45" i="1"/>
  <c r="E46" i="1"/>
  <c r="G46" i="1"/>
  <c r="H46" i="1"/>
  <c r="E47" i="1"/>
  <c r="G47" i="1"/>
  <c r="H47" i="1"/>
  <c r="E48" i="1"/>
  <c r="G48" i="1"/>
  <c r="H48" i="1"/>
  <c r="E49" i="1"/>
  <c r="G49" i="1"/>
  <c r="H49" i="1"/>
  <c r="E50" i="1"/>
  <c r="G50" i="1"/>
  <c r="H50" i="1"/>
  <c r="E51" i="1"/>
  <c r="G51" i="1"/>
  <c r="H51" i="1"/>
  <c r="E52" i="1"/>
  <c r="G52" i="1"/>
  <c r="H52" i="1"/>
  <c r="E53" i="1"/>
  <c r="G53" i="1"/>
  <c r="H53" i="1"/>
  <c r="E54" i="1"/>
  <c r="G54" i="1"/>
  <c r="H54" i="1"/>
  <c r="E55" i="1"/>
  <c r="G55" i="1"/>
  <c r="H55" i="1"/>
  <c r="E56" i="1"/>
  <c r="G56" i="1"/>
  <c r="H56" i="1"/>
  <c r="E57" i="1"/>
  <c r="G57" i="1"/>
  <c r="H57" i="1"/>
  <c r="E58" i="1"/>
  <c r="G58" i="1"/>
  <c r="H58" i="1"/>
  <c r="E59" i="1"/>
  <c r="G59" i="1"/>
  <c r="H59" i="1"/>
  <c r="E60" i="1"/>
  <c r="G60" i="1"/>
  <c r="H60" i="1"/>
  <c r="E61" i="1"/>
  <c r="G61" i="1"/>
  <c r="H61" i="1"/>
  <c r="E62" i="1"/>
  <c r="G62" i="1"/>
  <c r="H62" i="1"/>
  <c r="E63" i="1"/>
  <c r="G63" i="1"/>
  <c r="H63" i="1"/>
  <c r="E64" i="1"/>
  <c r="G64" i="1"/>
  <c r="H64" i="1"/>
  <c r="E65" i="1"/>
  <c r="G65" i="1"/>
  <c r="H65" i="1"/>
  <c r="E66" i="1"/>
  <c r="G66" i="1"/>
  <c r="H66" i="1"/>
  <c r="E67" i="1"/>
  <c r="G67" i="1"/>
  <c r="H67" i="1"/>
  <c r="E68" i="1"/>
  <c r="G68" i="1"/>
  <c r="H68" i="1"/>
  <c r="E69" i="1"/>
  <c r="G69" i="1"/>
  <c r="H69" i="1"/>
  <c r="E70" i="1"/>
  <c r="G70" i="1"/>
  <c r="H70" i="1"/>
  <c r="E71" i="1"/>
  <c r="G71" i="1"/>
  <c r="H71" i="1"/>
  <c r="E72" i="1"/>
  <c r="G72" i="1"/>
  <c r="H72" i="1"/>
  <c r="E73" i="1"/>
  <c r="G73" i="1"/>
  <c r="H73" i="1"/>
  <c r="E74" i="1"/>
  <c r="G74" i="1"/>
  <c r="H74" i="1"/>
  <c r="E75" i="1"/>
  <c r="G75" i="1"/>
  <c r="H75" i="1"/>
  <c r="E76" i="1"/>
  <c r="G76" i="1"/>
  <c r="H76" i="1"/>
  <c r="E77" i="1"/>
  <c r="G77" i="1"/>
  <c r="H77" i="1"/>
  <c r="E78" i="1"/>
  <c r="G78" i="1"/>
  <c r="H78" i="1"/>
  <c r="E79" i="1"/>
  <c r="G79" i="1"/>
  <c r="H79" i="1"/>
  <c r="E80" i="1"/>
  <c r="G80" i="1"/>
  <c r="H80" i="1"/>
  <c r="E81" i="1"/>
  <c r="G81" i="1"/>
  <c r="H81" i="1"/>
  <c r="E82" i="1"/>
  <c r="G82" i="1"/>
  <c r="H82" i="1"/>
  <c r="E83" i="1"/>
  <c r="G83" i="1"/>
  <c r="H83" i="1"/>
  <c r="E84" i="1"/>
  <c r="G84" i="1"/>
  <c r="H84" i="1"/>
  <c r="E85" i="1"/>
  <c r="G85" i="1"/>
  <c r="H85" i="1"/>
  <c r="E86" i="1"/>
  <c r="G86" i="1"/>
  <c r="H86" i="1"/>
  <c r="E87" i="1"/>
  <c r="G87" i="1"/>
  <c r="H87" i="1"/>
  <c r="E88" i="1"/>
  <c r="G88" i="1"/>
  <c r="H88" i="1"/>
  <c r="E89" i="1"/>
  <c r="G89" i="1"/>
  <c r="H89" i="1"/>
  <c r="E90" i="1"/>
  <c r="G90" i="1"/>
  <c r="H90" i="1"/>
  <c r="E91" i="1"/>
  <c r="G91" i="1"/>
  <c r="H91" i="1"/>
  <c r="E92" i="1"/>
  <c r="G92" i="1"/>
  <c r="H92" i="1"/>
  <c r="E93" i="1"/>
  <c r="G93" i="1"/>
  <c r="H93" i="1"/>
  <c r="E94" i="1"/>
  <c r="G94" i="1"/>
  <c r="H94" i="1"/>
  <c r="E95" i="1"/>
  <c r="G95" i="1"/>
  <c r="H95" i="1"/>
  <c r="E96" i="1"/>
  <c r="G96" i="1"/>
  <c r="H96" i="1"/>
  <c r="E97" i="1"/>
  <c r="G97" i="1"/>
  <c r="H97" i="1"/>
  <c r="E98" i="1"/>
  <c r="G98" i="1"/>
  <c r="H98" i="1"/>
  <c r="E99" i="1"/>
  <c r="G99" i="1"/>
  <c r="H99" i="1"/>
  <c r="E100" i="1"/>
  <c r="G100" i="1"/>
  <c r="H100" i="1"/>
  <c r="E101" i="1"/>
  <c r="G101" i="1"/>
  <c r="H101" i="1"/>
  <c r="E102" i="1"/>
  <c r="G102" i="1"/>
  <c r="H102" i="1"/>
  <c r="E103" i="1"/>
  <c r="G103" i="1"/>
  <c r="H103" i="1"/>
  <c r="E104" i="1"/>
  <c r="G104" i="1"/>
  <c r="H104" i="1"/>
  <c r="E105" i="1"/>
  <c r="G105" i="1"/>
  <c r="H105" i="1"/>
  <c r="E106" i="1"/>
  <c r="G106" i="1"/>
  <c r="H106" i="1"/>
  <c r="E107" i="1"/>
  <c r="G107" i="1"/>
  <c r="H107" i="1"/>
  <c r="E108" i="1"/>
  <c r="G108" i="1"/>
  <c r="H108" i="1"/>
  <c r="E109" i="1"/>
  <c r="G109" i="1"/>
  <c r="H109" i="1"/>
  <c r="E110" i="1"/>
  <c r="G110" i="1"/>
  <c r="H110" i="1"/>
  <c r="E111" i="1"/>
  <c r="G111" i="1"/>
  <c r="H111" i="1"/>
  <c r="E112" i="1"/>
  <c r="G112" i="1"/>
  <c r="H112" i="1"/>
  <c r="E113" i="1"/>
  <c r="G113" i="1"/>
  <c r="H113" i="1"/>
  <c r="E114" i="1"/>
  <c r="G114" i="1"/>
  <c r="H114" i="1"/>
  <c r="E115" i="1"/>
  <c r="G115" i="1"/>
  <c r="H115" i="1"/>
  <c r="E116" i="1"/>
  <c r="G116" i="1"/>
  <c r="H116" i="1"/>
  <c r="E117" i="1"/>
  <c r="G117" i="1"/>
  <c r="H117" i="1"/>
  <c r="E118" i="1"/>
  <c r="G118" i="1"/>
  <c r="H118" i="1"/>
  <c r="E119" i="1"/>
  <c r="G119" i="1"/>
  <c r="H119" i="1"/>
  <c r="E120" i="1"/>
  <c r="G120" i="1"/>
  <c r="H120" i="1"/>
  <c r="E121" i="1"/>
  <c r="G121" i="1"/>
  <c r="H121" i="1"/>
  <c r="E122" i="1"/>
  <c r="G122" i="1"/>
  <c r="H122" i="1"/>
  <c r="E123" i="1"/>
  <c r="G123" i="1"/>
  <c r="H123" i="1"/>
  <c r="E124" i="1"/>
  <c r="G124" i="1"/>
  <c r="H124" i="1"/>
  <c r="E125" i="1"/>
  <c r="G125" i="1"/>
  <c r="H125" i="1"/>
  <c r="E126" i="1"/>
  <c r="G126" i="1"/>
  <c r="H126" i="1"/>
  <c r="E127" i="1"/>
  <c r="G127" i="1"/>
  <c r="H127" i="1"/>
  <c r="E129" i="1"/>
  <c r="G129" i="1"/>
  <c r="H129" i="1"/>
  <c r="E18" i="1"/>
  <c r="D18" i="1"/>
  <c r="C22" i="1"/>
  <c r="G31" i="1"/>
  <c r="G32" i="1"/>
  <c r="G33" i="1"/>
  <c r="G128" i="1"/>
  <c r="H30" i="1"/>
  <c r="H31" i="1"/>
  <c r="H32" i="1"/>
  <c r="H33" i="1"/>
  <c r="H128" i="1"/>
  <c r="H29" i="1"/>
  <c r="E30" i="1"/>
  <c r="E31" i="1"/>
  <c r="E32" i="1"/>
  <c r="E33" i="1"/>
  <c r="E128" i="1"/>
  <c r="E29" i="1"/>
  <c r="G30" i="1"/>
  <c r="G29" i="1"/>
  <c r="K85" i="1"/>
  <c r="K103" i="1"/>
  <c r="K57" i="1"/>
  <c r="K92" i="1"/>
  <c r="K109" i="1"/>
  <c r="K119" i="1"/>
  <c r="K89" i="1"/>
  <c r="K39" i="1"/>
  <c r="K45" i="1"/>
  <c r="K95" i="1"/>
  <c r="K117" i="1"/>
  <c r="K68" i="1"/>
  <c r="K84" i="1"/>
  <c r="K55" i="1"/>
  <c r="K79" i="1"/>
  <c r="K76" i="1"/>
  <c r="K36" i="1"/>
  <c r="K44" i="1"/>
  <c r="K53" i="1"/>
  <c r="K72" i="1"/>
  <c r="K62" i="1"/>
  <c r="K83" i="1"/>
  <c r="K90" i="1"/>
  <c r="K38" i="1"/>
  <c r="K100" i="1"/>
  <c r="K128" i="1"/>
  <c r="K87" i="1"/>
  <c r="K69" i="1"/>
  <c r="K78" i="1"/>
  <c r="K40" i="1"/>
  <c r="K31" i="1"/>
  <c r="K112" i="1"/>
  <c r="K118" i="1"/>
  <c r="K58" i="1"/>
  <c r="K49" i="1"/>
  <c r="K125" i="1"/>
  <c r="K46" i="1"/>
  <c r="K126" i="1"/>
  <c r="K32" i="1"/>
  <c r="K96" i="1"/>
  <c r="K54" i="1"/>
  <c r="K66" i="1"/>
  <c r="K111" i="1"/>
  <c r="K35" i="1"/>
  <c r="K113" i="1"/>
  <c r="K41" i="1"/>
  <c r="K108" i="1"/>
  <c r="K127" i="1"/>
  <c r="K115" i="1"/>
  <c r="K48" i="1"/>
  <c r="K82" i="1"/>
  <c r="K30" i="1"/>
  <c r="K29" i="1"/>
  <c r="K101" i="1"/>
  <c r="K102" i="1"/>
  <c r="K99" i="1"/>
  <c r="K122" i="1"/>
  <c r="K63" i="1"/>
  <c r="K123" i="1"/>
  <c r="K37" i="1"/>
  <c r="K81" i="1"/>
  <c r="K75" i="1"/>
  <c r="K42" i="1"/>
  <c r="K98" i="1"/>
  <c r="K65" i="1"/>
  <c r="K67" i="1"/>
  <c r="K106" i="1"/>
  <c r="K59" i="1"/>
  <c r="K104" i="1"/>
  <c r="K73" i="1"/>
  <c r="K43" i="1"/>
  <c r="K88" i="1"/>
  <c r="K56" i="1"/>
  <c r="K60" i="1"/>
  <c r="K97" i="1"/>
  <c r="K86" i="1"/>
  <c r="K64" i="1"/>
  <c r="K61" i="1"/>
  <c r="K120" i="1"/>
  <c r="K129" i="1"/>
  <c r="K93" i="1"/>
  <c r="K114" i="1"/>
  <c r="K74" i="1"/>
  <c r="K33" i="1"/>
  <c r="K91" i="1"/>
  <c r="K116" i="1"/>
  <c r="K70" i="1"/>
  <c r="K124" i="1"/>
  <c r="K105" i="1"/>
  <c r="K71" i="1"/>
  <c r="K34" i="1"/>
  <c r="K51" i="1"/>
  <c r="K80" i="1"/>
  <c r="K50" i="1"/>
  <c r="K94" i="1"/>
  <c r="K77" i="1"/>
  <c r="K110" i="1"/>
  <c r="K121" i="1"/>
  <c r="K47" i="1"/>
  <c r="K52" i="1"/>
  <c r="K107" i="1"/>
</calcChain>
</file>

<file path=xl/sharedStrings.xml><?xml version="1.0" encoding="utf-8"?>
<sst xmlns="http://schemas.openxmlformats.org/spreadsheetml/2006/main" count="24" uniqueCount="21">
  <si>
    <t>Number of turbines tested</t>
  </si>
  <si>
    <t>Number of blades/turbine</t>
  </si>
  <si>
    <t>Number of failed blades in test</t>
  </si>
  <si>
    <t>Fractured blades tested by manufacturer</t>
  </si>
  <si>
    <t>Fractured blades detected by manufacturer</t>
  </si>
  <si>
    <r>
      <t>q</t>
    </r>
    <r>
      <rPr>
        <sz val="10"/>
        <rFont val="Arial"/>
        <family val="2"/>
      </rPr>
      <t xml:space="preserve"> = P(BladeFail)</t>
    </r>
  </si>
  <si>
    <t>p(q)</t>
  </si>
  <si>
    <r>
      <t>l(X|</t>
    </r>
    <r>
      <rPr>
        <sz val="10"/>
        <rFont val="Symbol"/>
        <family val="1"/>
        <charset val="2"/>
      </rPr>
      <t>q</t>
    </r>
    <r>
      <rPr>
        <sz val="10"/>
        <rFont val="Arial"/>
        <family val="2"/>
      </rPr>
      <t>): P(detect)=85%</t>
    </r>
  </si>
  <si>
    <r>
      <t>l(X|</t>
    </r>
    <r>
      <rPr>
        <sz val="10"/>
        <rFont val="Symbol"/>
        <family val="1"/>
        <charset val="2"/>
      </rPr>
      <t>q</t>
    </r>
    <r>
      <rPr>
        <sz val="10"/>
        <rFont val="Arial"/>
        <family val="2"/>
      </rPr>
      <t>): P(detect)=Beta</t>
    </r>
  </si>
  <si>
    <r>
      <t>l(X|</t>
    </r>
    <r>
      <rPr>
        <sz val="10"/>
        <rFont val="Symbol"/>
        <family val="1"/>
        <charset val="2"/>
      </rPr>
      <t>q</t>
    </r>
    <r>
      <rPr>
        <sz val="10"/>
        <rFont val="Arial"/>
        <family val="2"/>
      </rPr>
      <t>): Hyperparameter integrated</t>
    </r>
  </si>
  <si>
    <t>Probability of detecting blade failure P(detect)</t>
  </si>
  <si>
    <t>P(BladeFail), P(detect)=80%</t>
  </si>
  <si>
    <t>P(BladeFail), P(detect) integrated</t>
  </si>
  <si>
    <t>P(TurbineFail)</t>
  </si>
  <si>
    <t>Turbine blade construction</t>
  </si>
  <si>
    <t>Empty column</t>
  </si>
  <si>
    <t>Alpha</t>
  </si>
  <si>
    <t>Beta</t>
  </si>
  <si>
    <t>Input 1st Custom function</t>
  </si>
  <si>
    <t>Input 2nd Custom function</t>
  </si>
  <si>
    <r>
      <t>Problem:</t>
    </r>
    <r>
      <rPr>
        <sz val="10"/>
        <rFont val="Times New Roman"/>
        <family val="1"/>
      </rPr>
      <t xml:space="preserve"> Your company manufactures gas turbines for power stations. One of the key performance characteristics is that the turbine blades do not, with high probability, develop micro-fractures beyond size X within an operation period T. There are 30 blades in a turbine. You test 18 turbines for the required period T, and perform an inspection of the blades using a sonic scanner. The inspection method is not foolproof: it has a 20% chance of failing to detect a fracture that is there. Your study identified 2 fractures. What is the probability that a turbine satisfies the performance requirement? Contacting the manufacturer of the sonic scanner, you find that actually they are not so sure about this 20% failure rate: it is based on a study where 4 of 5 fractures were detected. How does this affect your estimate of the probability that a turbine satisfies the performance requirement?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</si>
</sst>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8"/>
      <name val="Arial"/>
      <family val="2"/>
    </font>
    <font>
      <sz val="10"/>
      <color indexed="12"/>
      <name val="Arial"/>
      <family val="2"/>
    </font>
    <font>
      <sz val="10"/>
      <name val="Symbol"/>
      <family val="1"/>
      <charset val="2"/>
    </font>
    <font>
      <sz val="10"/>
      <name val="Times New Roman"/>
      <family val="1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i/>
      <sz val="10"/>
      <name val="Arial"/>
      <family val="2"/>
    </font>
    <font>
      <sz val="10"/>
      <name val="Arial"/>
      <family val="2"/>
    </font>
    <font>
      <sz val="10"/>
      <color indexed="23"/>
      <name val="Arial"/>
      <family val="2"/>
    </font>
    <font>
      <b/>
      <sz val="10"/>
      <color indexed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0" fillId="3" borderId="16" xfId="0" applyFill="1" applyBorder="1"/>
    <xf numFmtId="0" fontId="0" fillId="0" borderId="17" xfId="0" applyBorder="1" applyAlignment="1">
      <alignment horizontal="center"/>
    </xf>
    <xf numFmtId="0" fontId="8" fillId="0" borderId="0" xfId="0" applyFont="1" applyBorder="1" applyAlignment="1"/>
    <xf numFmtId="0" fontId="0" fillId="0" borderId="18" xfId="0" applyBorder="1"/>
    <xf numFmtId="0" fontId="0" fillId="0" borderId="19" xfId="0" applyBorder="1"/>
    <xf numFmtId="0" fontId="3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0" borderId="23" xfId="0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0" borderId="2" xfId="0" applyBorder="1"/>
    <xf numFmtId="0" fontId="0" fillId="0" borderId="25" xfId="0" applyBorder="1"/>
    <xf numFmtId="0" fontId="0" fillId="0" borderId="12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4" borderId="26" xfId="0" applyFill="1" applyBorder="1"/>
    <xf numFmtId="0" fontId="0" fillId="4" borderId="27" xfId="0" applyFill="1" applyBorder="1"/>
    <xf numFmtId="0" fontId="0" fillId="5" borderId="26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11" fillId="5" borderId="29" xfId="0" applyFont="1" applyFill="1" applyBorder="1"/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7" fillId="6" borderId="1" xfId="0" applyFont="1" applyFill="1" applyBorder="1" applyAlignment="1">
      <alignment horizontal="left" vertical="center" wrapText="1"/>
    </xf>
    <xf numFmtId="0" fontId="7" fillId="6" borderId="33" xfId="0" applyFont="1" applyFill="1" applyBorder="1" applyAlignment="1">
      <alignment horizontal="left" vertical="center" wrapText="1"/>
    </xf>
    <xf numFmtId="0" fontId="7" fillId="6" borderId="15" xfId="0" applyFont="1" applyFill="1" applyBorder="1" applyAlignment="1">
      <alignment horizontal="left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7" fillId="6" borderId="0" xfId="0" applyFont="1" applyFill="1" applyBorder="1" applyAlignment="1">
      <alignment horizontal="left" vertical="center" wrapText="1"/>
    </xf>
    <xf numFmtId="0" fontId="7" fillId="6" borderId="12" xfId="0" applyFont="1" applyFill="1" applyBorder="1" applyAlignment="1">
      <alignment horizontal="left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7" fillId="6" borderId="13" xfId="0" applyFont="1" applyFill="1" applyBorder="1" applyAlignment="1">
      <alignment horizontal="left" vertical="center" wrapText="1"/>
    </xf>
    <xf numFmtId="0" fontId="7" fillId="6" borderId="1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21686033446815E-2"/>
          <c:y val="5.3003625020057524E-2"/>
          <c:w val="0.84301252312777875"/>
          <c:h val="0.7526514752848168"/>
        </c:manualLayout>
      </c:layout>
      <c:scatterChart>
        <c:scatterStyle val="smoothMarker"/>
        <c:varyColors val="0"/>
        <c:ser>
          <c:idx val="0"/>
          <c:order val="0"/>
          <c:tx>
            <c:v>Assuming P(detect)=80%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Construction!$C$29:$C$129</c:f>
              <c:numCache>
                <c:formatCode>General</c:formatCode>
                <c:ptCount val="1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</c:numCache>
            </c:numRef>
          </c:xVal>
          <c:yVal>
            <c:numRef>
              <c:f>Construction!$G$29:$G$129</c:f>
              <c:numCache>
                <c:formatCode>General</c:formatCode>
                <c:ptCount val="101"/>
                <c:pt idx="0">
                  <c:v>0</c:v>
                </c:pt>
                <c:pt idx="1">
                  <c:v>0.28063447341531211</c:v>
                </c:pt>
                <c:pt idx="2">
                  <c:v>0.36448380218273846</c:v>
                </c:pt>
                <c:pt idx="3">
                  <c:v>0.35491668391055037</c:v>
                </c:pt>
                <c:pt idx="4">
                  <c:v>0.30709414686307945</c:v>
                </c:pt>
                <c:pt idx="5">
                  <c:v>0.24902168160798516</c:v>
                </c:pt>
                <c:pt idx="6">
                  <c:v>0.19378626714276778</c:v>
                </c:pt>
                <c:pt idx="7">
                  <c:v>0.14656258400982283</c:v>
                </c:pt>
                <c:pt idx="8">
                  <c:v>0.10854676393656411</c:v>
                </c:pt>
                <c:pt idx="9">
                  <c:v>7.9107830208538565E-2</c:v>
                </c:pt>
                <c:pt idx="10">
                  <c:v>5.6921329848370318E-2</c:v>
                </c:pt>
                <c:pt idx="11">
                  <c:v>4.0533448794942244E-2</c:v>
                </c:pt>
                <c:pt idx="12">
                  <c:v>2.8615113065183082E-2</c:v>
                </c:pt>
                <c:pt idx="13">
                  <c:v>2.0053869657925723E-2</c:v>
                </c:pt>
                <c:pt idx="14">
                  <c:v>1.3965950772875817E-2</c:v>
                </c:pt>
                <c:pt idx="15">
                  <c:v>9.6731548163927605E-3</c:v>
                </c:pt>
                <c:pt idx="16">
                  <c:v>6.6677267688215339E-3</c:v>
                </c:pt>
                <c:pt idx="17">
                  <c:v>4.5765050081045663E-3</c:v>
                </c:pt>
                <c:pt idx="18">
                  <c:v>3.1291815439021486E-3</c:v>
                </c:pt>
                <c:pt idx="19">
                  <c:v>2.1322143722828928E-3</c:v>
                </c:pt>
                <c:pt idx="20">
                  <c:v>1.4483442415571331E-3</c:v>
                </c:pt>
                <c:pt idx="21">
                  <c:v>9.8100428869234298E-4</c:v>
                </c:pt>
                <c:pt idx="22">
                  <c:v>6.6271854583931815E-4</c:v>
                </c:pt>
                <c:pt idx="23">
                  <c:v>4.4661559250716522E-4</c:v>
                </c:pt>
                <c:pt idx="24">
                  <c:v>3.0030419950938101E-4</c:v>
                </c:pt>
                <c:pt idx="25">
                  <c:v>2.0150162541934851E-4</c:v>
                </c:pt>
                <c:pt idx="26">
                  <c:v>1.3494111140709383E-4</c:v>
                </c:pt>
                <c:pt idx="27">
                  <c:v>9.0200894050321241E-5</c:v>
                </c:pt>
                <c:pt idx="28">
                  <c:v>6.0190056422809124E-5</c:v>
                </c:pt>
                <c:pt idx="29">
                  <c:v>4.0098451321353548E-5</c:v>
                </c:pt>
                <c:pt idx="30">
                  <c:v>2.66720700985074E-5</c:v>
                </c:pt>
                <c:pt idx="31">
                  <c:v>1.7715187674915473E-5</c:v>
                </c:pt>
                <c:pt idx="32">
                  <c:v>1.174965475658343E-5</c:v>
                </c:pt>
                <c:pt idx="33">
                  <c:v>7.7825575588459752E-6</c:v>
                </c:pt>
                <c:pt idx="34">
                  <c:v>5.1482845581698576E-6</c:v>
                </c:pt>
                <c:pt idx="35">
                  <c:v>3.4014852059476439E-6</c:v>
                </c:pt>
                <c:pt idx="36">
                  <c:v>2.2447159303695264E-6</c:v>
                </c:pt>
                <c:pt idx="37">
                  <c:v>1.4796538436331567E-6</c:v>
                </c:pt>
                <c:pt idx="38">
                  <c:v>9.7427693366555784E-7</c:v>
                </c:pt>
                <c:pt idx="39">
                  <c:v>6.4083245219588225E-7</c:v>
                </c:pt>
                <c:pt idx="40">
                  <c:v>4.2107681312801478E-7</c:v>
                </c:pt>
                <c:pt idx="41">
                  <c:v>2.764055481393209E-7</c:v>
                </c:pt>
                <c:pt idx="42">
                  <c:v>1.8126485399208593E-7</c:v>
                </c:pt>
                <c:pt idx="43">
                  <c:v>1.1876098023066964E-7</c:v>
                </c:pt>
                <c:pt idx="44">
                  <c:v>7.7738886983795299E-8</c:v>
                </c:pt>
                <c:pt idx="45">
                  <c:v>5.0841403883096657E-8</c:v>
                </c:pt>
                <c:pt idx="46">
                  <c:v>3.3221636193275986E-8</c:v>
                </c:pt>
                <c:pt idx="47">
                  <c:v>2.1689908982457973E-8</c:v>
                </c:pt>
                <c:pt idx="48">
                  <c:v>1.4149335525708683E-8</c:v>
                </c:pt>
                <c:pt idx="49">
                  <c:v>9.2228215500094012E-9</c:v>
                </c:pt>
                <c:pt idx="50">
                  <c:v>6.0068717480205296E-9</c:v>
                </c:pt>
                <c:pt idx="51">
                  <c:v>3.9092784175771147E-9</c:v>
                </c:pt>
                <c:pt idx="52">
                  <c:v>2.5422309977882362E-9</c:v>
                </c:pt>
                <c:pt idx="53">
                  <c:v>1.6519985969211807E-9</c:v>
                </c:pt>
                <c:pt idx="54">
                  <c:v>1.0727198769091458E-9</c:v>
                </c:pt>
                <c:pt idx="55">
                  <c:v>6.960659236635855E-10</c:v>
                </c:pt>
                <c:pt idx="56">
                  <c:v>4.5134320040642837E-10</c:v>
                </c:pt>
                <c:pt idx="57">
                  <c:v>2.9245613045434706E-10</c:v>
                </c:pt>
                <c:pt idx="58">
                  <c:v>1.8937227297729358E-10</c:v>
                </c:pt>
                <c:pt idx="59">
                  <c:v>1.225400875639978E-10</c:v>
                </c:pt>
                <c:pt idx="60">
                  <c:v>7.9241041755817223E-11</c:v>
                </c:pt>
                <c:pt idx="61">
                  <c:v>5.1207810844378427E-11</c:v>
                </c:pt>
                <c:pt idx="62">
                  <c:v>3.3070436916686306E-11</c:v>
                </c:pt>
                <c:pt idx="63">
                  <c:v>2.1343458866643148E-11</c:v>
                </c:pt>
                <c:pt idx="64">
                  <c:v>1.3766200660565262E-11</c:v>
                </c:pt>
                <c:pt idx="65">
                  <c:v>8.8734177623674579E-12</c:v>
                </c:pt>
                <c:pt idx="66">
                  <c:v>5.7160794627151555E-12</c:v>
                </c:pt>
                <c:pt idx="67">
                  <c:v>3.6799243658115473E-12</c:v>
                </c:pt>
                <c:pt idx="68">
                  <c:v>2.3676391142558618E-12</c:v>
                </c:pt>
                <c:pt idx="69">
                  <c:v>1.5224065363399739E-12</c:v>
                </c:pt>
                <c:pt idx="70">
                  <c:v>9.7833302386788687E-13</c:v>
                </c:pt>
                <c:pt idx="71">
                  <c:v>6.2832744582227358E-13</c:v>
                </c:pt>
                <c:pt idx="72">
                  <c:v>4.0330238011997275E-13</c:v>
                </c:pt>
                <c:pt idx="73">
                  <c:v>2.5871586906379889E-13</c:v>
                </c:pt>
                <c:pt idx="74">
                  <c:v>1.6586886508790036E-13</c:v>
                </c:pt>
                <c:pt idx="75">
                  <c:v>1.0628160407151014E-13</c:v>
                </c:pt>
                <c:pt idx="76">
                  <c:v>6.806197749908317E-14</c:v>
                </c:pt>
                <c:pt idx="77">
                  <c:v>4.3561817468007308E-14</c:v>
                </c:pt>
                <c:pt idx="78">
                  <c:v>2.7865320001550975E-14</c:v>
                </c:pt>
                <c:pt idx="79">
                  <c:v>1.7814772094529667E-14</c:v>
                </c:pt>
                <c:pt idx="80">
                  <c:v>1.1382986050753312E-14</c:v>
                </c:pt>
                <c:pt idx="81">
                  <c:v>7.2693113528869291E-15</c:v>
                </c:pt>
                <c:pt idx="82">
                  <c:v>4.639731452425834E-15</c:v>
                </c:pt>
                <c:pt idx="83">
                  <c:v>2.9597582262884829E-15</c:v>
                </c:pt>
                <c:pt idx="84">
                  <c:v>1.8870556137750177E-15</c:v>
                </c:pt>
                <c:pt idx="85">
                  <c:v>1.2024843457488246E-15</c:v>
                </c:pt>
                <c:pt idx="86">
                  <c:v>7.6584622484540486E-16</c:v>
                </c:pt>
                <c:pt idx="87">
                  <c:v>4.8749731349273247E-16</c:v>
                </c:pt>
                <c:pt idx="88">
                  <c:v>3.101504594793828E-16</c:v>
                </c:pt>
                <c:pt idx="89">
                  <c:v>1.9721647007272311E-16</c:v>
                </c:pt>
                <c:pt idx="90">
                  <c:v>1.2533877281194041E-16</c:v>
                </c:pt>
                <c:pt idx="91">
                  <c:v>7.9615955605352261E-17</c:v>
                </c:pt>
                <c:pt idx="92">
                  <c:v>5.0546149180015013E-17</c:v>
                </c:pt>
                <c:pt idx="93">
                  <c:v>3.2073780963623018E-17</c:v>
                </c:pt>
                <c:pt idx="94">
                  <c:v>2.0341696046257262E-17</c:v>
                </c:pt>
                <c:pt idx="95">
                  <c:v>1.2894361441457709E-17</c:v>
                </c:pt>
                <c:pt idx="96">
                  <c:v>8.1693766993135922E-18</c:v>
                </c:pt>
                <c:pt idx="97">
                  <c:v>5.1731503602342569E-18</c:v>
                </c:pt>
                <c:pt idx="98">
                  <c:v>3.2741535215948379E-18</c:v>
                </c:pt>
                <c:pt idx="99">
                  <c:v>2.0711968004085745E-18</c:v>
                </c:pt>
                <c:pt idx="100">
                  <c:v>1.3095518127396316E-18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A-4CC5-A5F3-385802E1EE9D}"/>
            </c:ext>
          </c:extLst>
        </c:ser>
        <c:ser>
          <c:idx val="1"/>
          <c:order val="1"/>
          <c:tx>
            <c:v>With random sample from P(detect)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Construction!$C$29:$C$129</c:f>
              <c:numCache>
                <c:formatCode>General</c:formatCode>
                <c:ptCount val="1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</c:numCache>
            </c:numRef>
          </c:xVal>
          <c:yVal>
            <c:numRef>
              <c:f>Construction!$J$29:$J$129</c:f>
              <c:numCache>
                <c:formatCode>General</c:formatCode>
                <c:ptCount val="101"/>
                <c:pt idx="0">
                  <c:v>0</c:v>
                </c:pt>
                <c:pt idx="1">
                  <c:v>0.20813152693205053</c:v>
                </c:pt>
                <c:pt idx="2">
                  <c:v>0.31675929684534215</c:v>
                </c:pt>
                <c:pt idx="3">
                  <c:v>0.36151138149461609</c:v>
                </c:pt>
                <c:pt idx="4">
                  <c:v>0.36669233937737733</c:v>
                </c:pt>
                <c:pt idx="5">
                  <c:v>0.34865242887780945</c:v>
                </c:pt>
                <c:pt idx="6">
                  <c:v>0.31819580072824721</c:v>
                </c:pt>
                <c:pt idx="7">
                  <c:v>0.28229379549098232</c:v>
                </c:pt>
                <c:pt idx="8">
                  <c:v>0.2452973827751555</c:v>
                </c:pt>
                <c:pt idx="9">
                  <c:v>0.20978988513299363</c:v>
                </c:pt>
                <c:pt idx="10">
                  <c:v>0.17718239019613041</c:v>
                </c:pt>
                <c:pt idx="11">
                  <c:v>0.14812593743982366</c:v>
                </c:pt>
                <c:pt idx="12">
                  <c:v>0.12279391102822575</c:v>
                </c:pt>
                <c:pt idx="13">
                  <c:v>0.10107303905512201</c:v>
                </c:pt>
                <c:pt idx="14">
                  <c:v>8.2690488633730963E-2</c:v>
                </c:pt>
                <c:pt idx="15">
                  <c:v>6.7296648325981548E-2</c:v>
                </c:pt>
                <c:pt idx="16">
                  <c:v>5.4517489969241502E-2</c:v>
                </c:pt>
                <c:pt idx="17">
                  <c:v>4.3986303154002378E-2</c:v>
                </c:pt>
                <c:pt idx="18">
                  <c:v>3.536165922749037E-2</c:v>
                </c:pt>
                <c:pt idx="19">
                  <c:v>2.8336367199325706E-2</c:v>
                </c:pt>
                <c:pt idx="20">
                  <c:v>2.264069730905274E-2</c:v>
                </c:pt>
                <c:pt idx="21">
                  <c:v>1.804209884796831E-2</c:v>
                </c:pt>
                <c:pt idx="22">
                  <c:v>1.4342903276719747E-2</c:v>
                </c:pt>
                <c:pt idx="23">
                  <c:v>1.1376992014322981E-2</c:v>
                </c:pt>
                <c:pt idx="24">
                  <c:v>9.0060556656340034E-3</c:v>
                </c:pt>
                <c:pt idx="25">
                  <c:v>7.1158312212457348E-3</c:v>
                </c:pt>
                <c:pt idx="26">
                  <c:v>5.6125424152938105E-3</c:v>
                </c:pt>
                <c:pt idx="27">
                  <c:v>4.4196620348502793E-3</c:v>
                </c:pt>
                <c:pt idx="28">
                  <c:v>3.4750465244574847E-3</c:v>
                </c:pt>
                <c:pt idx="29">
                  <c:v>2.7284506868892264E-3</c:v>
                </c:pt>
                <c:pt idx="30">
                  <c:v>2.1394051884251405E-3</c:v>
                </c:pt>
                <c:pt idx="31">
                  <c:v>1.6754260327235104E-3</c:v>
                </c:pt>
                <c:pt idx="32">
                  <c:v>1.310519090570285E-3</c:v>
                </c:pt>
                <c:pt idx="33">
                  <c:v>1.02394137059748E-3</c:v>
                </c:pt>
                <c:pt idx="34">
                  <c:v>7.9918210238879694E-4</c:v>
                </c:pt>
                <c:pt idx="35">
                  <c:v>6.2312962557024463E-4</c:v>
                </c:pt>
                <c:pt idx="36">
                  <c:v>4.8539372271457734E-4</c:v>
                </c:pt>
                <c:pt idx="37">
                  <c:v>3.7775688729232759E-4</c:v>
                </c:pt>
                <c:pt idx="38">
                  <c:v>2.9373177136194419E-4</c:v>
                </c:pt>
                <c:pt idx="39">
                  <c:v>2.2820553786663726E-4</c:v>
                </c:pt>
                <c:pt idx="40">
                  <c:v>1.7715496456100079E-4</c:v>
                </c:pt>
                <c:pt idx="41">
                  <c:v>1.3741888218242262E-4</c:v>
                </c:pt>
                <c:pt idx="42">
                  <c:v>1.0651688415733346E-4</c:v>
                </c:pt>
                <c:pt idx="43">
                  <c:v>8.2505244020068444E-5</c:v>
                </c:pt>
                <c:pt idx="44">
                  <c:v>6.3862654796554902E-5</c:v>
                </c:pt>
                <c:pt idx="45">
                  <c:v>4.9399800536462612E-5</c:v>
                </c:pt>
                <c:pt idx="46">
                  <c:v>3.8187922558202201E-5</c:v>
                </c:pt>
                <c:pt idx="47">
                  <c:v>2.9502488134102105E-5</c:v>
                </c:pt>
                <c:pt idx="48">
                  <c:v>2.2778840226887572E-5</c:v>
                </c:pt>
                <c:pt idx="49">
                  <c:v>1.7577332575857764E-5</c:v>
                </c:pt>
                <c:pt idx="50">
                  <c:v>1.3555960101424221E-5</c:v>
                </c:pt>
                <c:pt idx="51">
                  <c:v>1.0448901723758835E-5</c:v>
                </c:pt>
                <c:pt idx="52">
                  <c:v>8.0497193698152544E-6</c:v>
                </c:pt>
                <c:pt idx="53">
                  <c:v>6.1982182717279961E-6</c:v>
                </c:pt>
                <c:pt idx="54">
                  <c:v>4.7701821353381565E-6</c:v>
                </c:pt>
                <c:pt idx="55">
                  <c:v>3.669362652701342E-6</c:v>
                </c:pt>
                <c:pt idx="56">
                  <c:v>2.8212345411177397E-6</c:v>
                </c:pt>
                <c:pt idx="57">
                  <c:v>2.1681316380215954E-6</c:v>
                </c:pt>
                <c:pt idx="58">
                  <c:v>1.6654620895549177E-6</c:v>
                </c:pt>
                <c:pt idx="59">
                  <c:v>1.2787657937875865E-6</c:v>
                </c:pt>
                <c:pt idx="60">
                  <c:v>9.8142857456023387E-7</c:v>
                </c:pt>
                <c:pt idx="61">
                  <c:v>7.5290793344677844E-7</c:v>
                </c:pt>
                <c:pt idx="62">
                  <c:v>5.773569428007705E-7</c:v>
                </c:pt>
                <c:pt idx="63">
                  <c:v>4.4255772407719172E-7</c:v>
                </c:pt>
                <c:pt idx="64">
                  <c:v>3.3909545013939407E-7</c:v>
                </c:pt>
                <c:pt idx="65">
                  <c:v>2.5971906571737851E-7</c:v>
                </c:pt>
                <c:pt idx="66">
                  <c:v>1.9884684464692771E-7</c:v>
                </c:pt>
                <c:pt idx="67">
                  <c:v>1.5218421316318385E-7</c:v>
                </c:pt>
                <c:pt idx="68">
                  <c:v>1.1642853078378048E-7</c:v>
                </c:pt>
                <c:pt idx="69">
                  <c:v>8.9041179284031188E-8</c:v>
                </c:pt>
                <c:pt idx="70">
                  <c:v>6.8071715773009442E-8</c:v>
                </c:pt>
                <c:pt idx="71">
                  <c:v>5.2022272501358241E-8</c:v>
                </c:pt>
                <c:pt idx="72">
                  <c:v>3.9743048996072989E-8</c:v>
                </c:pt>
                <c:pt idx="73">
                  <c:v>3.0351809919645146E-8</c:v>
                </c:pt>
                <c:pt idx="74">
                  <c:v>2.3171906447053611E-8</c:v>
                </c:pt>
                <c:pt idx="75">
                  <c:v>1.7684582857479896E-8</c:v>
                </c:pt>
                <c:pt idx="76">
                  <c:v>1.3492293748210972E-8</c:v>
                </c:pt>
                <c:pt idx="77">
                  <c:v>1.029050338868519E-8</c:v>
                </c:pt>
                <c:pt idx="78">
                  <c:v>7.8460159867455173E-9</c:v>
                </c:pt>
                <c:pt idx="79">
                  <c:v>5.980331961220195E-9</c:v>
                </c:pt>
                <c:pt idx="80">
                  <c:v>4.5568701858564265E-9</c:v>
                </c:pt>
                <c:pt idx="81">
                  <c:v>3.4711624876024277E-9</c:v>
                </c:pt>
                <c:pt idx="82">
                  <c:v>2.6433322184442199E-9</c:v>
                </c:pt>
                <c:pt idx="83">
                  <c:v>2.0123272560323083E-9</c:v>
                </c:pt>
                <c:pt idx="84">
                  <c:v>1.5315000039208513E-9</c:v>
                </c:pt>
                <c:pt idx="85">
                  <c:v>1.1652211275966483E-9</c:v>
                </c:pt>
                <c:pt idx="86">
                  <c:v>8.8628627749816672E-10</c:v>
                </c:pt>
                <c:pt idx="87">
                  <c:v>6.7393086424439025E-10</c:v>
                </c:pt>
                <c:pt idx="88">
                  <c:v>5.1231088938818475E-10</c:v>
                </c:pt>
                <c:pt idx="89">
                  <c:v>3.8934085157095359E-10</c:v>
                </c:pt>
                <c:pt idx="90">
                  <c:v>2.958051235188419E-10</c:v>
                </c:pt>
                <c:pt idx="91">
                  <c:v>2.2467868923786778E-10</c:v>
                </c:pt>
                <c:pt idx="92">
                  <c:v>1.7060809955874503E-10</c:v>
                </c:pt>
                <c:pt idx="93">
                  <c:v>1.295149932030051E-10</c:v>
                </c:pt>
                <c:pt idx="94">
                  <c:v>9.8293344927026258E-11</c:v>
                </c:pt>
                <c:pt idx="95">
                  <c:v>7.4578361848474238E-11</c:v>
                </c:pt>
                <c:pt idx="96">
                  <c:v>5.6570130658106726E-11</c:v>
                </c:pt>
                <c:pt idx="97">
                  <c:v>4.2899088815679369E-11</c:v>
                </c:pt>
                <c:pt idx="98">
                  <c:v>3.2523433932622694E-11</c:v>
                </c:pt>
                <c:pt idx="99">
                  <c:v>2.4650913953528746E-11</c:v>
                </c:pt>
                <c:pt idx="100">
                  <c:v>1.8679222803485307E-11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8A-4CC5-A5F3-385802E1EE9D}"/>
            </c:ext>
          </c:extLst>
        </c:ser>
        <c:ser>
          <c:idx val="2"/>
          <c:order val="2"/>
          <c:tx>
            <c:v>Uncertainty of P(detect) included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Construction!$C$29:$C$129</c:f>
              <c:numCache>
                <c:formatCode>General</c:formatCode>
                <c:ptCount val="1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</c:numCache>
            </c:numRef>
          </c:xVal>
          <c:yVal>
            <c:numRef>
              <c:f>Construction!$K$29:$K$129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8A-4CC5-A5F3-385802E1E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527112"/>
        <c:axId val="1"/>
      </c:scatterChart>
      <c:valAx>
        <c:axId val="458527112"/>
        <c:scaling>
          <c:orientation val="minMax"/>
          <c:max val="0.05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P(BladeFail)</a:t>
                </a:r>
              </a:p>
            </c:rich>
          </c:tx>
          <c:layout>
            <c:manualLayout>
              <c:xMode val="edge"/>
              <c:yMode val="edge"/>
              <c:x val="0.43656004289786354"/>
              <c:y val="0.901061554584828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Confidence</a:t>
                </a:r>
              </a:p>
            </c:rich>
          </c:tx>
          <c:layout>
            <c:manualLayout>
              <c:xMode val="edge"/>
              <c:yMode val="edge"/>
              <c:x val="1.5053763440860216E-2"/>
              <c:y val="0.310954434582602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585271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2341721007139619"/>
          <c:y val="4.589374687084069E-2"/>
          <c:w val="0.40771445837140335"/>
          <c:h val="0.32608714881913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9</xdr:row>
      <xdr:rowOff>44450</xdr:rowOff>
    </xdr:from>
    <xdr:to>
      <xdr:col>10</xdr:col>
      <xdr:colOff>927100</xdr:colOff>
      <xdr:row>25</xdr:row>
      <xdr:rowOff>69850</xdr:rowOff>
    </xdr:to>
    <xdr:graphicFrame macro="">
      <xdr:nvGraphicFramePr>
        <xdr:cNvPr id="1062" name="Chart 1">
          <a:extLst>
            <a:ext uri="{FF2B5EF4-FFF2-40B4-BE49-F238E27FC236}">
              <a16:creationId xmlns:a16="http://schemas.microsoft.com/office/drawing/2014/main" id="{1B50EEEC-C459-494B-9A51-58363B9A1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38100</xdr:rowOff>
    </xdr:from>
    <xdr:to>
      <xdr:col>1</xdr:col>
      <xdr:colOff>2254250</xdr:colOff>
      <xdr:row>2</xdr:row>
      <xdr:rowOff>114300</xdr:rowOff>
    </xdr:to>
    <xdr:pic>
      <xdr:nvPicPr>
        <xdr:cNvPr id="2" name="Pictur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FF49F00-BC21-44C3-B5AA-1254ECBB20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38100"/>
          <a:ext cx="2254250" cy="1022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pageSetup orientation="portrait" horizontalDpi="1200" vertic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O129"/>
  <sheetViews>
    <sheetView showGridLines="0" tabSelected="1" workbookViewId="0"/>
  </sheetViews>
  <sheetFormatPr defaultRowHeight="12.5" x14ac:dyDescent="0.25"/>
  <cols>
    <col min="1" max="1" width="3.26953125" customWidth="1"/>
    <col min="2" max="2" width="39.453125" bestFit="1" customWidth="1"/>
    <col min="3" max="3" width="11" customWidth="1"/>
    <col min="4" max="4" width="6.1796875" customWidth="1"/>
    <col min="5" max="5" width="11.1796875" customWidth="1"/>
    <col min="6" max="6" width="7.1796875" customWidth="1"/>
    <col min="7" max="7" width="13.26953125" customWidth="1"/>
    <col min="8" max="8" width="11.453125" customWidth="1"/>
    <col min="10" max="10" width="13.26953125" customWidth="1"/>
    <col min="11" max="11" width="13.81640625" customWidth="1"/>
  </cols>
  <sheetData>
    <row r="1" spans="2:15" s="1" customFormat="1" ht="57.75" customHeight="1" x14ac:dyDescent="0.25"/>
    <row r="2" spans="2:15" s="1" customFormat="1" ht="17.25" customHeight="1" x14ac:dyDescent="0.4">
      <c r="D2" s="2" t="s">
        <v>14</v>
      </c>
      <c r="L2"/>
      <c r="M2"/>
      <c r="N2"/>
      <c r="O2"/>
    </row>
    <row r="3" spans="2:15" s="1" customFormat="1" ht="17.25" customHeight="1" thickBot="1" x14ac:dyDescent="0.4">
      <c r="E3" s="3"/>
      <c r="L3"/>
      <c r="M3"/>
      <c r="N3"/>
      <c r="O3"/>
    </row>
    <row r="4" spans="2:15" s="1" customFormat="1" ht="12.75" customHeight="1" x14ac:dyDescent="0.25">
      <c r="B4" s="54" t="s">
        <v>20</v>
      </c>
      <c r="C4" s="55"/>
      <c r="D4" s="55"/>
      <c r="E4" s="55"/>
      <c r="F4" s="55"/>
      <c r="G4" s="55"/>
      <c r="H4" s="55"/>
      <c r="I4" s="55"/>
      <c r="J4" s="55"/>
      <c r="K4" s="56"/>
      <c r="L4"/>
      <c r="M4"/>
      <c r="N4"/>
      <c r="O4"/>
    </row>
    <row r="5" spans="2:15" s="1" customFormat="1" ht="12.75" customHeight="1" x14ac:dyDescent="0.25">
      <c r="B5" s="57"/>
      <c r="C5" s="58"/>
      <c r="D5" s="58"/>
      <c r="E5" s="58"/>
      <c r="F5" s="58"/>
      <c r="G5" s="58"/>
      <c r="H5" s="58"/>
      <c r="I5" s="58"/>
      <c r="J5" s="58"/>
      <c r="K5" s="59"/>
      <c r="L5"/>
      <c r="M5"/>
      <c r="N5"/>
      <c r="O5"/>
    </row>
    <row r="6" spans="2:15" x14ac:dyDescent="0.25">
      <c r="B6" s="57"/>
      <c r="C6" s="58"/>
      <c r="D6" s="58"/>
      <c r="E6" s="58"/>
      <c r="F6" s="58"/>
      <c r="G6" s="58"/>
      <c r="H6" s="58"/>
      <c r="I6" s="58"/>
      <c r="J6" s="58"/>
      <c r="K6" s="59"/>
    </row>
    <row r="7" spans="2:15" x14ac:dyDescent="0.25">
      <c r="B7" s="57"/>
      <c r="C7" s="58"/>
      <c r="D7" s="58"/>
      <c r="E7" s="58"/>
      <c r="F7" s="58"/>
      <c r="G7" s="58"/>
      <c r="H7" s="58"/>
      <c r="I7" s="58"/>
      <c r="J7" s="58"/>
      <c r="K7" s="59"/>
    </row>
    <row r="8" spans="2:15" x14ac:dyDescent="0.25">
      <c r="B8" s="57"/>
      <c r="C8" s="58"/>
      <c r="D8" s="58"/>
      <c r="E8" s="58"/>
      <c r="F8" s="58"/>
      <c r="G8" s="58"/>
      <c r="H8" s="58"/>
      <c r="I8" s="58"/>
      <c r="J8" s="58"/>
      <c r="K8" s="59"/>
    </row>
    <row r="9" spans="2:15" ht="13" thickBot="1" x14ac:dyDescent="0.3">
      <c r="B9" s="60"/>
      <c r="C9" s="61"/>
      <c r="D9" s="61"/>
      <c r="E9" s="61"/>
      <c r="F9" s="61"/>
      <c r="G9" s="61"/>
      <c r="H9" s="61"/>
      <c r="I9" s="61"/>
      <c r="J9" s="61"/>
      <c r="K9" s="62"/>
    </row>
    <row r="10" spans="2:15" ht="13" thickBot="1" x14ac:dyDescent="0.3"/>
    <row r="11" spans="2:15" x14ac:dyDescent="0.25">
      <c r="B11" s="4" t="s">
        <v>0</v>
      </c>
      <c r="C11" s="46">
        <v>18</v>
      </c>
    </row>
    <row r="12" spans="2:15" x14ac:dyDescent="0.25">
      <c r="B12" s="5" t="s">
        <v>1</v>
      </c>
      <c r="C12" s="47">
        <v>30</v>
      </c>
    </row>
    <row r="13" spans="2:15" ht="13" thickBot="1" x14ac:dyDescent="0.3">
      <c r="B13" s="6" t="s">
        <v>2</v>
      </c>
      <c r="C13" s="48">
        <v>1</v>
      </c>
    </row>
    <row r="14" spans="2:15" ht="13" thickBot="1" x14ac:dyDescent="0.3">
      <c r="C14" s="49"/>
    </row>
    <row r="15" spans="2:15" x14ac:dyDescent="0.25">
      <c r="B15" s="7" t="s">
        <v>3</v>
      </c>
      <c r="C15" s="50">
        <v>5</v>
      </c>
    </row>
    <row r="16" spans="2:15" ht="13" thickBot="1" x14ac:dyDescent="0.3">
      <c r="B16" s="6" t="s">
        <v>4</v>
      </c>
      <c r="C16" s="48">
        <v>4</v>
      </c>
    </row>
    <row r="17" spans="2:11" ht="13" thickBot="1" x14ac:dyDescent="0.3">
      <c r="D17" s="21" t="s">
        <v>16</v>
      </c>
      <c r="E17" s="22" t="s">
        <v>17</v>
      </c>
    </row>
    <row r="18" spans="2:11" ht="13" thickBot="1" x14ac:dyDescent="0.3">
      <c r="B18" s="7" t="s">
        <v>10</v>
      </c>
      <c r="C18" s="25">
        <v>0.50643359631926788</v>
      </c>
      <c r="D18" s="23">
        <f>C16+1</f>
        <v>5</v>
      </c>
      <c r="E18" s="24">
        <f>C15-C16+1</f>
        <v>2</v>
      </c>
    </row>
    <row r="19" spans="2:11" x14ac:dyDescent="0.25">
      <c r="B19" s="8" t="s">
        <v>11</v>
      </c>
      <c r="C19" s="41">
        <v>2.4575420865328725E-3</v>
      </c>
    </row>
    <row r="20" spans="2:11" ht="13" thickBot="1" x14ac:dyDescent="0.3">
      <c r="B20" s="10" t="s">
        <v>12</v>
      </c>
      <c r="C20" s="42">
        <v>2.7642054375503827E-3</v>
      </c>
    </row>
    <row r="21" spans="2:11" ht="13" thickBot="1" x14ac:dyDescent="0.3"/>
    <row r="22" spans="2:11" ht="13.5" thickBot="1" x14ac:dyDescent="0.35">
      <c r="B22" s="9" t="s">
        <v>13</v>
      </c>
      <c r="C22" s="45">
        <f>1-(1-C20)^C12</f>
        <v>7.9686574668587751E-2</v>
      </c>
    </row>
    <row r="26" spans="2:11" ht="13.5" thickBot="1" x14ac:dyDescent="0.35">
      <c r="H26" s="27"/>
    </row>
    <row r="27" spans="2:11" ht="45.4" customHeight="1" x14ac:dyDescent="0.25">
      <c r="C27" s="34" t="s">
        <v>5</v>
      </c>
      <c r="D27" s="35" t="s">
        <v>6</v>
      </c>
      <c r="E27" s="30" t="s">
        <v>5</v>
      </c>
      <c r="F27" s="31" t="s">
        <v>15</v>
      </c>
      <c r="G27" s="32" t="s">
        <v>7</v>
      </c>
      <c r="H27" s="30" t="s">
        <v>5</v>
      </c>
      <c r="I27" s="31" t="s">
        <v>15</v>
      </c>
      <c r="J27" s="32" t="s">
        <v>8</v>
      </c>
      <c r="K27" s="36" t="s">
        <v>9</v>
      </c>
    </row>
    <row r="28" spans="2:11" ht="13" x14ac:dyDescent="0.3">
      <c r="C28" s="37"/>
      <c r="D28" s="13"/>
      <c r="E28" s="51" t="s">
        <v>18</v>
      </c>
      <c r="F28" s="52"/>
      <c r="G28" s="53"/>
      <c r="H28" s="51" t="s">
        <v>19</v>
      </c>
      <c r="I28" s="52"/>
      <c r="J28" s="53"/>
      <c r="K28" s="38"/>
    </row>
    <row r="29" spans="2:11" x14ac:dyDescent="0.25">
      <c r="C29" s="14">
        <v>0</v>
      </c>
      <c r="D29" s="12">
        <v>1</v>
      </c>
      <c r="E29" s="14">
        <f>C29</f>
        <v>0</v>
      </c>
      <c r="F29" s="28"/>
      <c r="G29" s="18">
        <f t="shared" ref="G29:G60" si="0">BINOMDIST($C$13,$C$11*$C$12,C29*$C$16/$C$15,0)</f>
        <v>0</v>
      </c>
      <c r="H29" s="16">
        <f t="shared" ref="H29:H60" si="1">C29</f>
        <v>0</v>
      </c>
      <c r="I29" s="11"/>
      <c r="J29" s="43">
        <f t="shared" ref="J29:J60" si="2">BINOMDIST($C$13,$C$11*$C$12,C29*$C$18,0)</f>
        <v>0</v>
      </c>
      <c r="K29" s="39" t="e">
        <f ca="1">_xll.CB.GetForeStatFN(J29,2)</f>
        <v>#NUM!</v>
      </c>
    </row>
    <row r="30" spans="2:11" x14ac:dyDescent="0.25">
      <c r="C30" s="14">
        <v>1E-3</v>
      </c>
      <c r="D30" s="12">
        <v>1</v>
      </c>
      <c r="E30" s="14">
        <f t="shared" ref="E30:E93" si="3">C30</f>
        <v>1E-3</v>
      </c>
      <c r="F30" s="29"/>
      <c r="G30" s="18">
        <f t="shared" si="0"/>
        <v>0.28063447341531211</v>
      </c>
      <c r="H30" s="16">
        <f t="shared" si="1"/>
        <v>1E-3</v>
      </c>
      <c r="I30" s="11"/>
      <c r="J30" s="43">
        <f t="shared" si="2"/>
        <v>0.20813152693205053</v>
      </c>
      <c r="K30" s="39" t="e">
        <f ca="1">_xll.CB.GetForeStatFN(J30,2)</f>
        <v>#NUM!</v>
      </c>
    </row>
    <row r="31" spans="2:11" x14ac:dyDescent="0.25">
      <c r="C31" s="14">
        <v>2E-3</v>
      </c>
      <c r="D31" s="12">
        <v>1</v>
      </c>
      <c r="E31" s="14">
        <f t="shared" si="3"/>
        <v>2E-3</v>
      </c>
      <c r="F31" s="29"/>
      <c r="G31" s="18">
        <f t="shared" si="0"/>
        <v>0.36448380218273846</v>
      </c>
      <c r="H31" s="16">
        <f t="shared" si="1"/>
        <v>2E-3</v>
      </c>
      <c r="I31" s="11"/>
      <c r="J31" s="43">
        <f t="shared" si="2"/>
        <v>0.31675929684534215</v>
      </c>
      <c r="K31" s="39" t="e">
        <f ca="1">_xll.CB.GetForeStatFN(J31,2)</f>
        <v>#NUM!</v>
      </c>
    </row>
    <row r="32" spans="2:11" x14ac:dyDescent="0.25">
      <c r="C32" s="14">
        <v>3.0000000000000001E-3</v>
      </c>
      <c r="D32" s="12">
        <v>1</v>
      </c>
      <c r="E32" s="14">
        <f t="shared" si="3"/>
        <v>3.0000000000000001E-3</v>
      </c>
      <c r="F32" s="29"/>
      <c r="G32" s="18">
        <f t="shared" si="0"/>
        <v>0.35491668391055037</v>
      </c>
      <c r="H32" s="16">
        <f t="shared" si="1"/>
        <v>3.0000000000000001E-3</v>
      </c>
      <c r="I32" s="11"/>
      <c r="J32" s="43">
        <f t="shared" si="2"/>
        <v>0.36151138149461609</v>
      </c>
      <c r="K32" s="39" t="e">
        <f ca="1">_xll.CB.GetForeStatFN(J32,2)</f>
        <v>#NUM!</v>
      </c>
    </row>
    <row r="33" spans="3:11" x14ac:dyDescent="0.25">
      <c r="C33" s="14">
        <v>4.0000000000000001E-3</v>
      </c>
      <c r="D33" s="12">
        <v>1</v>
      </c>
      <c r="E33" s="14">
        <f t="shared" si="3"/>
        <v>4.0000000000000001E-3</v>
      </c>
      <c r="F33" s="29"/>
      <c r="G33" s="18">
        <f t="shared" si="0"/>
        <v>0.30709414686307945</v>
      </c>
      <c r="H33" s="16">
        <f t="shared" si="1"/>
        <v>4.0000000000000001E-3</v>
      </c>
      <c r="I33" s="11"/>
      <c r="J33" s="43">
        <f t="shared" si="2"/>
        <v>0.36669233937737733</v>
      </c>
      <c r="K33" s="39" t="e">
        <f ca="1">_xll.CB.GetForeStatFN(J33,2)</f>
        <v>#NUM!</v>
      </c>
    </row>
    <row r="34" spans="3:11" x14ac:dyDescent="0.25">
      <c r="C34" s="14">
        <v>5.0000000000000001E-3</v>
      </c>
      <c r="D34" s="12">
        <v>1</v>
      </c>
      <c r="E34" s="14">
        <f t="shared" si="3"/>
        <v>5.0000000000000001E-3</v>
      </c>
      <c r="F34" s="29"/>
      <c r="G34" s="18">
        <f t="shared" si="0"/>
        <v>0.24902168160798516</v>
      </c>
      <c r="H34" s="16">
        <f t="shared" si="1"/>
        <v>5.0000000000000001E-3</v>
      </c>
      <c r="I34" s="11"/>
      <c r="J34" s="43">
        <f t="shared" si="2"/>
        <v>0.34865242887780945</v>
      </c>
      <c r="K34" s="39" t="e">
        <f ca="1">_xll.CB.GetForeStatFN(J34,2)</f>
        <v>#NUM!</v>
      </c>
    </row>
    <row r="35" spans="3:11" x14ac:dyDescent="0.25">
      <c r="C35" s="14">
        <v>6.0000000000000001E-3</v>
      </c>
      <c r="D35" s="12">
        <v>1</v>
      </c>
      <c r="E35" s="14">
        <f t="shared" si="3"/>
        <v>6.0000000000000001E-3</v>
      </c>
      <c r="F35" s="29"/>
      <c r="G35" s="18">
        <f t="shared" si="0"/>
        <v>0.19378626714276778</v>
      </c>
      <c r="H35" s="16">
        <f t="shared" si="1"/>
        <v>6.0000000000000001E-3</v>
      </c>
      <c r="I35" s="11"/>
      <c r="J35" s="43">
        <f t="shared" si="2"/>
        <v>0.31819580072824721</v>
      </c>
      <c r="K35" s="39" t="e">
        <f ca="1">_xll.CB.GetForeStatFN(J35,2)</f>
        <v>#NUM!</v>
      </c>
    </row>
    <row r="36" spans="3:11" x14ac:dyDescent="0.25">
      <c r="C36" s="14">
        <v>7.0000000000000001E-3</v>
      </c>
      <c r="D36" s="12">
        <v>1</v>
      </c>
      <c r="E36" s="14">
        <f t="shared" si="3"/>
        <v>7.0000000000000001E-3</v>
      </c>
      <c r="F36" s="29"/>
      <c r="G36" s="18">
        <f t="shared" si="0"/>
        <v>0.14656258400982283</v>
      </c>
      <c r="H36" s="16">
        <f t="shared" si="1"/>
        <v>7.0000000000000001E-3</v>
      </c>
      <c r="I36" s="11"/>
      <c r="J36" s="43">
        <f t="shared" si="2"/>
        <v>0.28229379549098232</v>
      </c>
      <c r="K36" s="39" t="e">
        <f ca="1">_xll.CB.GetForeStatFN(J36,2)</f>
        <v>#NUM!</v>
      </c>
    </row>
    <row r="37" spans="3:11" x14ac:dyDescent="0.25">
      <c r="C37" s="14">
        <v>8.0000000000000002E-3</v>
      </c>
      <c r="D37" s="12">
        <v>1</v>
      </c>
      <c r="E37" s="14">
        <f t="shared" si="3"/>
        <v>8.0000000000000002E-3</v>
      </c>
      <c r="F37" s="29"/>
      <c r="G37" s="18">
        <f t="shared" si="0"/>
        <v>0.10854676393656411</v>
      </c>
      <c r="H37" s="16">
        <f t="shared" si="1"/>
        <v>8.0000000000000002E-3</v>
      </c>
      <c r="I37" s="11"/>
      <c r="J37" s="43">
        <f t="shared" si="2"/>
        <v>0.2452973827751555</v>
      </c>
      <c r="K37" s="39" t="e">
        <f ca="1">_xll.CB.GetForeStatFN(J37,2)</f>
        <v>#NUM!</v>
      </c>
    </row>
    <row r="38" spans="3:11" x14ac:dyDescent="0.25">
      <c r="C38" s="14">
        <v>8.9999999999999993E-3</v>
      </c>
      <c r="D38" s="12">
        <v>1</v>
      </c>
      <c r="E38" s="14">
        <f t="shared" si="3"/>
        <v>8.9999999999999993E-3</v>
      </c>
      <c r="F38" s="29"/>
      <c r="G38" s="18">
        <f t="shared" si="0"/>
        <v>7.9107830208538565E-2</v>
      </c>
      <c r="H38" s="16">
        <f t="shared" si="1"/>
        <v>8.9999999999999993E-3</v>
      </c>
      <c r="I38" s="11"/>
      <c r="J38" s="43">
        <f t="shared" si="2"/>
        <v>0.20978988513299363</v>
      </c>
      <c r="K38" s="39" t="e">
        <f ca="1">_xll.CB.GetForeStatFN(J38,2)</f>
        <v>#NUM!</v>
      </c>
    </row>
    <row r="39" spans="3:11" x14ac:dyDescent="0.25">
      <c r="C39" s="14">
        <v>0.01</v>
      </c>
      <c r="D39" s="12">
        <v>1</v>
      </c>
      <c r="E39" s="14">
        <f t="shared" si="3"/>
        <v>0.01</v>
      </c>
      <c r="F39" s="29"/>
      <c r="G39" s="18">
        <f t="shared" si="0"/>
        <v>5.6921329848370318E-2</v>
      </c>
      <c r="H39" s="16">
        <f t="shared" si="1"/>
        <v>0.01</v>
      </c>
      <c r="I39" s="11"/>
      <c r="J39" s="43">
        <f t="shared" si="2"/>
        <v>0.17718239019613041</v>
      </c>
      <c r="K39" s="39" t="e">
        <f ca="1">_xll.CB.GetForeStatFN(J39,2)</f>
        <v>#NUM!</v>
      </c>
    </row>
    <row r="40" spans="3:11" x14ac:dyDescent="0.25">
      <c r="C40" s="14">
        <v>1.0999999999999999E-2</v>
      </c>
      <c r="D40" s="12">
        <v>1</v>
      </c>
      <c r="E40" s="14">
        <f t="shared" si="3"/>
        <v>1.0999999999999999E-2</v>
      </c>
      <c r="F40" s="29"/>
      <c r="G40" s="18">
        <f t="shared" si="0"/>
        <v>4.0533448794942244E-2</v>
      </c>
      <c r="H40" s="16">
        <f t="shared" si="1"/>
        <v>1.0999999999999999E-2</v>
      </c>
      <c r="I40" s="11"/>
      <c r="J40" s="43">
        <f t="shared" si="2"/>
        <v>0.14812593743982366</v>
      </c>
      <c r="K40" s="39" t="e">
        <f ca="1">_xll.CB.GetForeStatFN(J40,2)</f>
        <v>#NUM!</v>
      </c>
    </row>
    <row r="41" spans="3:11" x14ac:dyDescent="0.25">
      <c r="C41" s="14">
        <v>1.2E-2</v>
      </c>
      <c r="D41" s="12">
        <v>1</v>
      </c>
      <c r="E41" s="14">
        <f t="shared" si="3"/>
        <v>1.2E-2</v>
      </c>
      <c r="F41" s="29"/>
      <c r="G41" s="18">
        <f t="shared" si="0"/>
        <v>2.8615113065183082E-2</v>
      </c>
      <c r="H41" s="16">
        <f t="shared" si="1"/>
        <v>1.2E-2</v>
      </c>
      <c r="I41" s="11"/>
      <c r="J41" s="43">
        <f t="shared" si="2"/>
        <v>0.12279391102822575</v>
      </c>
      <c r="K41" s="39" t="e">
        <f ca="1">_xll.CB.GetForeStatFN(J41,2)</f>
        <v>#NUM!</v>
      </c>
    </row>
    <row r="42" spans="3:11" x14ac:dyDescent="0.25">
      <c r="C42" s="14">
        <v>1.2999999999999999E-2</v>
      </c>
      <c r="D42" s="12">
        <v>1</v>
      </c>
      <c r="E42" s="14">
        <f t="shared" si="3"/>
        <v>1.2999999999999999E-2</v>
      </c>
      <c r="F42" s="29"/>
      <c r="G42" s="18">
        <f t="shared" si="0"/>
        <v>2.0053869657925723E-2</v>
      </c>
      <c r="H42" s="16">
        <f t="shared" si="1"/>
        <v>1.2999999999999999E-2</v>
      </c>
      <c r="I42" s="11"/>
      <c r="J42" s="43">
        <f t="shared" si="2"/>
        <v>0.10107303905512201</v>
      </c>
      <c r="K42" s="39" t="e">
        <f ca="1">_xll.CB.GetForeStatFN(J42,2)</f>
        <v>#NUM!</v>
      </c>
    </row>
    <row r="43" spans="3:11" x14ac:dyDescent="0.25">
      <c r="C43" s="14">
        <v>1.4E-2</v>
      </c>
      <c r="D43" s="12">
        <v>1</v>
      </c>
      <c r="E43" s="14">
        <f t="shared" si="3"/>
        <v>1.4E-2</v>
      </c>
      <c r="F43" s="29"/>
      <c r="G43" s="18">
        <f t="shared" si="0"/>
        <v>1.3965950772875817E-2</v>
      </c>
      <c r="H43" s="16">
        <f t="shared" si="1"/>
        <v>1.4E-2</v>
      </c>
      <c r="I43" s="11"/>
      <c r="J43" s="43">
        <f t="shared" si="2"/>
        <v>8.2690488633730963E-2</v>
      </c>
      <c r="K43" s="39" t="e">
        <f ca="1">_xll.CB.GetForeStatFN(J43,2)</f>
        <v>#NUM!</v>
      </c>
    </row>
    <row r="44" spans="3:11" x14ac:dyDescent="0.25">
      <c r="C44" s="14">
        <v>1.4999999999999999E-2</v>
      </c>
      <c r="D44" s="12">
        <v>1</v>
      </c>
      <c r="E44" s="14">
        <f t="shared" si="3"/>
        <v>1.4999999999999999E-2</v>
      </c>
      <c r="F44" s="29"/>
      <c r="G44" s="18">
        <f t="shared" si="0"/>
        <v>9.6731548163927605E-3</v>
      </c>
      <c r="H44" s="16">
        <f t="shared" si="1"/>
        <v>1.4999999999999999E-2</v>
      </c>
      <c r="I44" s="11"/>
      <c r="J44" s="43">
        <f t="shared" si="2"/>
        <v>6.7296648325981548E-2</v>
      </c>
      <c r="K44" s="39" t="e">
        <f ca="1">_xll.CB.GetForeStatFN(J44,2)</f>
        <v>#NUM!</v>
      </c>
    </row>
    <row r="45" spans="3:11" x14ac:dyDescent="0.25">
      <c r="C45" s="14">
        <v>1.6E-2</v>
      </c>
      <c r="D45" s="12">
        <v>1</v>
      </c>
      <c r="E45" s="14">
        <f t="shared" si="3"/>
        <v>1.6E-2</v>
      </c>
      <c r="F45" s="29"/>
      <c r="G45" s="18">
        <f t="shared" si="0"/>
        <v>6.6677267688215339E-3</v>
      </c>
      <c r="H45" s="16">
        <f t="shared" si="1"/>
        <v>1.6E-2</v>
      </c>
      <c r="I45" s="11"/>
      <c r="J45" s="43">
        <f t="shared" si="2"/>
        <v>5.4517489969241502E-2</v>
      </c>
      <c r="K45" s="39" t="e">
        <f ca="1">_xll.CB.GetForeStatFN(J45,2)</f>
        <v>#NUM!</v>
      </c>
    </row>
    <row r="46" spans="3:11" x14ac:dyDescent="0.25">
      <c r="C46" s="14">
        <v>1.7000000000000001E-2</v>
      </c>
      <c r="D46" s="12">
        <v>1</v>
      </c>
      <c r="E46" s="14">
        <f t="shared" si="3"/>
        <v>1.7000000000000001E-2</v>
      </c>
      <c r="F46" s="29"/>
      <c r="G46" s="18">
        <f t="shared" si="0"/>
        <v>4.5765050081045663E-3</v>
      </c>
      <c r="H46" s="16">
        <f t="shared" si="1"/>
        <v>1.7000000000000001E-2</v>
      </c>
      <c r="I46" s="11"/>
      <c r="J46" s="43">
        <f t="shared" si="2"/>
        <v>4.3986303154002378E-2</v>
      </c>
      <c r="K46" s="39" t="e">
        <f ca="1">_xll.CB.GetForeStatFN(J46,2)</f>
        <v>#NUM!</v>
      </c>
    </row>
    <row r="47" spans="3:11" x14ac:dyDescent="0.25">
      <c r="C47" s="14">
        <v>1.7999999999999999E-2</v>
      </c>
      <c r="D47" s="12">
        <v>1</v>
      </c>
      <c r="E47" s="14">
        <f t="shared" si="3"/>
        <v>1.7999999999999999E-2</v>
      </c>
      <c r="F47" s="29"/>
      <c r="G47" s="18">
        <f t="shared" si="0"/>
        <v>3.1291815439021486E-3</v>
      </c>
      <c r="H47" s="16">
        <f t="shared" si="1"/>
        <v>1.7999999999999999E-2</v>
      </c>
      <c r="I47" s="11"/>
      <c r="J47" s="43">
        <f t="shared" si="2"/>
        <v>3.536165922749037E-2</v>
      </c>
      <c r="K47" s="39" t="e">
        <f ca="1">_xll.CB.GetForeStatFN(J47,2)</f>
        <v>#NUM!</v>
      </c>
    </row>
    <row r="48" spans="3:11" x14ac:dyDescent="0.25">
      <c r="C48" s="14">
        <v>1.9E-2</v>
      </c>
      <c r="D48" s="12">
        <v>1</v>
      </c>
      <c r="E48" s="14">
        <f t="shared" si="3"/>
        <v>1.9E-2</v>
      </c>
      <c r="F48" s="29"/>
      <c r="G48" s="18">
        <f t="shared" si="0"/>
        <v>2.1322143722828928E-3</v>
      </c>
      <c r="H48" s="16">
        <f t="shared" si="1"/>
        <v>1.9E-2</v>
      </c>
      <c r="I48" s="11"/>
      <c r="J48" s="43">
        <f t="shared" si="2"/>
        <v>2.8336367199325706E-2</v>
      </c>
      <c r="K48" s="39" t="e">
        <f ca="1">_xll.CB.GetForeStatFN(J48,2)</f>
        <v>#NUM!</v>
      </c>
    </row>
    <row r="49" spans="3:11" x14ac:dyDescent="0.25">
      <c r="C49" s="14">
        <v>0.02</v>
      </c>
      <c r="D49" s="12">
        <v>1</v>
      </c>
      <c r="E49" s="14">
        <f t="shared" si="3"/>
        <v>0.02</v>
      </c>
      <c r="F49" s="29"/>
      <c r="G49" s="18">
        <f t="shared" si="0"/>
        <v>1.4483442415571331E-3</v>
      </c>
      <c r="H49" s="16">
        <f t="shared" si="1"/>
        <v>0.02</v>
      </c>
      <c r="I49" s="11"/>
      <c r="J49" s="43">
        <f t="shared" si="2"/>
        <v>2.264069730905274E-2</v>
      </c>
      <c r="K49" s="39" t="e">
        <f ca="1">_xll.CB.GetForeStatFN(J49,2)</f>
        <v>#NUM!</v>
      </c>
    </row>
    <row r="50" spans="3:11" x14ac:dyDescent="0.25">
      <c r="C50" s="14">
        <v>2.1000000000000001E-2</v>
      </c>
      <c r="D50" s="12">
        <v>1</v>
      </c>
      <c r="E50" s="14">
        <f t="shared" si="3"/>
        <v>2.1000000000000001E-2</v>
      </c>
      <c r="F50" s="29"/>
      <c r="G50" s="18">
        <f t="shared" si="0"/>
        <v>9.8100428869234298E-4</v>
      </c>
      <c r="H50" s="16">
        <f t="shared" si="1"/>
        <v>2.1000000000000001E-2</v>
      </c>
      <c r="I50" s="11"/>
      <c r="J50" s="43">
        <f t="shared" si="2"/>
        <v>1.804209884796831E-2</v>
      </c>
      <c r="K50" s="39" t="e">
        <f ca="1">_xll.CB.GetForeStatFN(J50,2)</f>
        <v>#NUM!</v>
      </c>
    </row>
    <row r="51" spans="3:11" x14ac:dyDescent="0.25">
      <c r="C51" s="14">
        <v>2.1999999999999999E-2</v>
      </c>
      <c r="D51" s="12">
        <v>1</v>
      </c>
      <c r="E51" s="14">
        <f t="shared" si="3"/>
        <v>2.1999999999999999E-2</v>
      </c>
      <c r="F51" s="29"/>
      <c r="G51" s="18">
        <f t="shared" si="0"/>
        <v>6.6271854583931815E-4</v>
      </c>
      <c r="H51" s="16">
        <f t="shared" si="1"/>
        <v>2.1999999999999999E-2</v>
      </c>
      <c r="I51" s="11"/>
      <c r="J51" s="43">
        <f t="shared" si="2"/>
        <v>1.4342903276719747E-2</v>
      </c>
      <c r="K51" s="39" t="e">
        <f ca="1">_xll.CB.GetForeStatFN(J51,2)</f>
        <v>#NUM!</v>
      </c>
    </row>
    <row r="52" spans="3:11" x14ac:dyDescent="0.25">
      <c r="C52" s="14">
        <v>2.3E-2</v>
      </c>
      <c r="D52" s="12">
        <v>1</v>
      </c>
      <c r="E52" s="14">
        <f t="shared" si="3"/>
        <v>2.3E-2</v>
      </c>
      <c r="F52" s="29"/>
      <c r="G52" s="18">
        <f t="shared" si="0"/>
        <v>4.4661559250716522E-4</v>
      </c>
      <c r="H52" s="16">
        <f t="shared" si="1"/>
        <v>2.3E-2</v>
      </c>
      <c r="I52" s="11"/>
      <c r="J52" s="43">
        <f t="shared" si="2"/>
        <v>1.1376992014322981E-2</v>
      </c>
      <c r="K52" s="39" t="e">
        <f ca="1">_xll.CB.GetForeStatFN(J52,2)</f>
        <v>#NUM!</v>
      </c>
    </row>
    <row r="53" spans="3:11" x14ac:dyDescent="0.25">
      <c r="C53" s="14">
        <v>2.4E-2</v>
      </c>
      <c r="D53" s="12">
        <v>1</v>
      </c>
      <c r="E53" s="14">
        <f t="shared" si="3"/>
        <v>2.4E-2</v>
      </c>
      <c r="F53" s="29"/>
      <c r="G53" s="18">
        <f t="shared" si="0"/>
        <v>3.0030419950938101E-4</v>
      </c>
      <c r="H53" s="16">
        <f t="shared" si="1"/>
        <v>2.4E-2</v>
      </c>
      <c r="I53" s="11"/>
      <c r="J53" s="43">
        <f t="shared" si="2"/>
        <v>9.0060556656340034E-3</v>
      </c>
      <c r="K53" s="39" t="e">
        <f ca="1">_xll.CB.GetForeStatFN(J53,2)</f>
        <v>#NUM!</v>
      </c>
    </row>
    <row r="54" spans="3:11" x14ac:dyDescent="0.25">
      <c r="C54" s="14">
        <v>2.5000000000000001E-2</v>
      </c>
      <c r="D54" s="12">
        <v>1</v>
      </c>
      <c r="E54" s="14">
        <f t="shared" si="3"/>
        <v>2.5000000000000001E-2</v>
      </c>
      <c r="F54" s="29"/>
      <c r="G54" s="18">
        <f t="shared" si="0"/>
        <v>2.0150162541934851E-4</v>
      </c>
      <c r="H54" s="16">
        <f t="shared" si="1"/>
        <v>2.5000000000000001E-2</v>
      </c>
      <c r="I54" s="11"/>
      <c r="J54" s="43">
        <f t="shared" si="2"/>
        <v>7.1158312212457348E-3</v>
      </c>
      <c r="K54" s="39" t="e">
        <f ca="1">_xll.CB.GetForeStatFN(J54,2)</f>
        <v>#NUM!</v>
      </c>
    </row>
    <row r="55" spans="3:11" x14ac:dyDescent="0.25">
      <c r="C55" s="14">
        <v>2.5999999999999999E-2</v>
      </c>
      <c r="D55" s="12">
        <v>1</v>
      </c>
      <c r="E55" s="14">
        <f t="shared" si="3"/>
        <v>2.5999999999999999E-2</v>
      </c>
      <c r="F55" s="29"/>
      <c r="G55" s="18">
        <f t="shared" si="0"/>
        <v>1.3494111140709383E-4</v>
      </c>
      <c r="H55" s="16">
        <f t="shared" si="1"/>
        <v>2.5999999999999999E-2</v>
      </c>
      <c r="I55" s="11"/>
      <c r="J55" s="43">
        <f t="shared" si="2"/>
        <v>5.6125424152938105E-3</v>
      </c>
      <c r="K55" s="39" t="e">
        <f ca="1">_xll.CB.GetForeStatFN(J55,2)</f>
        <v>#NUM!</v>
      </c>
    </row>
    <row r="56" spans="3:11" x14ac:dyDescent="0.25">
      <c r="C56" s="14">
        <v>2.7E-2</v>
      </c>
      <c r="D56" s="12">
        <v>1</v>
      </c>
      <c r="E56" s="14">
        <f t="shared" si="3"/>
        <v>2.7E-2</v>
      </c>
      <c r="F56" s="29"/>
      <c r="G56" s="18">
        <f t="shared" si="0"/>
        <v>9.0200894050321241E-5</v>
      </c>
      <c r="H56" s="16">
        <f t="shared" si="1"/>
        <v>2.7E-2</v>
      </c>
      <c r="I56" s="11"/>
      <c r="J56" s="43">
        <f t="shared" si="2"/>
        <v>4.4196620348502793E-3</v>
      </c>
      <c r="K56" s="39" t="e">
        <f ca="1">_xll.CB.GetForeStatFN(J56,2)</f>
        <v>#NUM!</v>
      </c>
    </row>
    <row r="57" spans="3:11" x14ac:dyDescent="0.25">
      <c r="C57" s="14">
        <v>2.8000000000000001E-2</v>
      </c>
      <c r="D57" s="12">
        <v>1</v>
      </c>
      <c r="E57" s="14">
        <f t="shared" si="3"/>
        <v>2.8000000000000001E-2</v>
      </c>
      <c r="F57" s="29"/>
      <c r="G57" s="18">
        <f t="shared" si="0"/>
        <v>6.0190056422809124E-5</v>
      </c>
      <c r="H57" s="16">
        <f t="shared" si="1"/>
        <v>2.8000000000000001E-2</v>
      </c>
      <c r="I57" s="11"/>
      <c r="J57" s="43">
        <f t="shared" si="2"/>
        <v>3.4750465244574847E-3</v>
      </c>
      <c r="K57" s="39" t="e">
        <f ca="1">_xll.CB.GetForeStatFN(J57,2)</f>
        <v>#NUM!</v>
      </c>
    </row>
    <row r="58" spans="3:11" x14ac:dyDescent="0.25">
      <c r="C58" s="14">
        <v>2.9000000000000001E-2</v>
      </c>
      <c r="D58" s="12">
        <v>1</v>
      </c>
      <c r="E58" s="14">
        <f t="shared" si="3"/>
        <v>2.9000000000000001E-2</v>
      </c>
      <c r="F58" s="29"/>
      <c r="G58" s="18">
        <f t="shared" si="0"/>
        <v>4.0098451321353548E-5</v>
      </c>
      <c r="H58" s="16">
        <f t="shared" si="1"/>
        <v>2.9000000000000001E-2</v>
      </c>
      <c r="I58" s="11"/>
      <c r="J58" s="43">
        <f t="shared" si="2"/>
        <v>2.7284506868892264E-3</v>
      </c>
      <c r="K58" s="39" t="e">
        <f ca="1">_xll.CB.GetForeStatFN(J58,2)</f>
        <v>#NUM!</v>
      </c>
    </row>
    <row r="59" spans="3:11" x14ac:dyDescent="0.25">
      <c r="C59" s="14">
        <v>0.03</v>
      </c>
      <c r="D59" s="12">
        <v>1</v>
      </c>
      <c r="E59" s="14">
        <f t="shared" si="3"/>
        <v>0.03</v>
      </c>
      <c r="F59" s="29"/>
      <c r="G59" s="18">
        <f t="shared" si="0"/>
        <v>2.66720700985074E-5</v>
      </c>
      <c r="H59" s="16">
        <f t="shared" si="1"/>
        <v>0.03</v>
      </c>
      <c r="I59" s="11"/>
      <c r="J59" s="43">
        <f t="shared" si="2"/>
        <v>2.1394051884251405E-3</v>
      </c>
      <c r="K59" s="39" t="e">
        <f ca="1">_xll.CB.GetForeStatFN(J59,2)</f>
        <v>#NUM!</v>
      </c>
    </row>
    <row r="60" spans="3:11" x14ac:dyDescent="0.25">
      <c r="C60" s="14">
        <v>3.1E-2</v>
      </c>
      <c r="D60" s="12">
        <v>1</v>
      </c>
      <c r="E60" s="14">
        <f t="shared" si="3"/>
        <v>3.1E-2</v>
      </c>
      <c r="F60" s="29"/>
      <c r="G60" s="18">
        <f t="shared" si="0"/>
        <v>1.7715187674915473E-5</v>
      </c>
      <c r="H60" s="16">
        <f t="shared" si="1"/>
        <v>3.1E-2</v>
      </c>
      <c r="I60" s="11"/>
      <c r="J60" s="43">
        <f t="shared" si="2"/>
        <v>1.6754260327235104E-3</v>
      </c>
      <c r="K60" s="39" t="e">
        <f ca="1">_xll.CB.GetForeStatFN(J60,2)</f>
        <v>#NUM!</v>
      </c>
    </row>
    <row r="61" spans="3:11" x14ac:dyDescent="0.25">
      <c r="C61" s="14">
        <v>3.2000000000000001E-2</v>
      </c>
      <c r="D61" s="12">
        <v>1</v>
      </c>
      <c r="E61" s="14">
        <f t="shared" si="3"/>
        <v>3.2000000000000001E-2</v>
      </c>
      <c r="F61" s="29"/>
      <c r="G61" s="18">
        <f t="shared" ref="G61:G92" si="4">BINOMDIST($C$13,$C$11*$C$12,C61*$C$16/$C$15,0)</f>
        <v>1.174965475658343E-5</v>
      </c>
      <c r="H61" s="16">
        <f t="shared" ref="H61:H92" si="5">C61</f>
        <v>3.2000000000000001E-2</v>
      </c>
      <c r="I61" s="11"/>
      <c r="J61" s="43">
        <f t="shared" ref="J61:J92" si="6">BINOMDIST($C$13,$C$11*$C$12,C61*$C$18,0)</f>
        <v>1.310519090570285E-3</v>
      </c>
      <c r="K61" s="39" t="e">
        <f ca="1">_xll.CB.GetForeStatFN(J61,2)</f>
        <v>#NUM!</v>
      </c>
    </row>
    <row r="62" spans="3:11" x14ac:dyDescent="0.25">
      <c r="C62" s="14">
        <v>3.3000000000000002E-2</v>
      </c>
      <c r="D62" s="12">
        <v>1</v>
      </c>
      <c r="E62" s="14">
        <f t="shared" si="3"/>
        <v>3.3000000000000002E-2</v>
      </c>
      <c r="F62" s="29"/>
      <c r="G62" s="18">
        <f t="shared" si="4"/>
        <v>7.7825575588459752E-6</v>
      </c>
      <c r="H62" s="16">
        <f t="shared" si="5"/>
        <v>3.3000000000000002E-2</v>
      </c>
      <c r="I62" s="11"/>
      <c r="J62" s="43">
        <f t="shared" si="6"/>
        <v>1.02394137059748E-3</v>
      </c>
      <c r="K62" s="39" t="e">
        <f ca="1">_xll.CB.GetForeStatFN(J62,2)</f>
        <v>#NUM!</v>
      </c>
    </row>
    <row r="63" spans="3:11" x14ac:dyDescent="0.25">
      <c r="C63" s="14">
        <v>3.4000000000000002E-2</v>
      </c>
      <c r="D63" s="12">
        <v>1</v>
      </c>
      <c r="E63" s="14">
        <f t="shared" si="3"/>
        <v>3.4000000000000002E-2</v>
      </c>
      <c r="F63" s="29"/>
      <c r="G63" s="18">
        <f t="shared" si="4"/>
        <v>5.1482845581698576E-6</v>
      </c>
      <c r="H63" s="16">
        <f t="shared" si="5"/>
        <v>3.4000000000000002E-2</v>
      </c>
      <c r="I63" s="11"/>
      <c r="J63" s="43">
        <f t="shared" si="6"/>
        <v>7.9918210238879694E-4</v>
      </c>
      <c r="K63" s="39" t="e">
        <f ca="1">_xll.CB.GetForeStatFN(J63,2)</f>
        <v>#NUM!</v>
      </c>
    </row>
    <row r="64" spans="3:11" x14ac:dyDescent="0.25">
      <c r="C64" s="14">
        <v>3.5000000000000003E-2</v>
      </c>
      <c r="D64" s="12">
        <v>1</v>
      </c>
      <c r="E64" s="14">
        <f t="shared" si="3"/>
        <v>3.5000000000000003E-2</v>
      </c>
      <c r="F64" s="29"/>
      <c r="G64" s="18">
        <f t="shared" si="4"/>
        <v>3.4014852059476439E-6</v>
      </c>
      <c r="H64" s="16">
        <f t="shared" si="5"/>
        <v>3.5000000000000003E-2</v>
      </c>
      <c r="I64" s="11"/>
      <c r="J64" s="43">
        <f t="shared" si="6"/>
        <v>6.2312962557024463E-4</v>
      </c>
      <c r="K64" s="39" t="e">
        <f ca="1">_xll.CB.GetForeStatFN(J64,2)</f>
        <v>#NUM!</v>
      </c>
    </row>
    <row r="65" spans="3:11" x14ac:dyDescent="0.25">
      <c r="C65" s="14">
        <v>3.5999999999999997E-2</v>
      </c>
      <c r="D65" s="12">
        <v>1</v>
      </c>
      <c r="E65" s="14">
        <f t="shared" si="3"/>
        <v>3.5999999999999997E-2</v>
      </c>
      <c r="F65" s="29"/>
      <c r="G65" s="18">
        <f t="shared" si="4"/>
        <v>2.2447159303695264E-6</v>
      </c>
      <c r="H65" s="16">
        <f t="shared" si="5"/>
        <v>3.5999999999999997E-2</v>
      </c>
      <c r="I65" s="11"/>
      <c r="J65" s="43">
        <f t="shared" si="6"/>
        <v>4.8539372271457734E-4</v>
      </c>
      <c r="K65" s="39" t="e">
        <f ca="1">_xll.CB.GetForeStatFN(J65,2)</f>
        <v>#NUM!</v>
      </c>
    </row>
    <row r="66" spans="3:11" x14ac:dyDescent="0.25">
      <c r="C66" s="14">
        <v>3.6999999999999998E-2</v>
      </c>
      <c r="D66" s="12">
        <v>1</v>
      </c>
      <c r="E66" s="14">
        <f t="shared" si="3"/>
        <v>3.6999999999999998E-2</v>
      </c>
      <c r="F66" s="29"/>
      <c r="G66" s="18">
        <f t="shared" si="4"/>
        <v>1.4796538436331567E-6</v>
      </c>
      <c r="H66" s="16">
        <f t="shared" si="5"/>
        <v>3.6999999999999998E-2</v>
      </c>
      <c r="I66" s="11"/>
      <c r="J66" s="43">
        <f t="shared" si="6"/>
        <v>3.7775688729232759E-4</v>
      </c>
      <c r="K66" s="39" t="e">
        <f ca="1">_xll.CB.GetForeStatFN(J66,2)</f>
        <v>#NUM!</v>
      </c>
    </row>
    <row r="67" spans="3:11" x14ac:dyDescent="0.25">
      <c r="C67" s="14">
        <v>3.7999999999999999E-2</v>
      </c>
      <c r="D67" s="12">
        <v>1</v>
      </c>
      <c r="E67" s="14">
        <f t="shared" si="3"/>
        <v>3.7999999999999999E-2</v>
      </c>
      <c r="F67" s="29"/>
      <c r="G67" s="18">
        <f t="shared" si="4"/>
        <v>9.7427693366555784E-7</v>
      </c>
      <c r="H67" s="16">
        <f t="shared" si="5"/>
        <v>3.7999999999999999E-2</v>
      </c>
      <c r="I67" s="11"/>
      <c r="J67" s="43">
        <f t="shared" si="6"/>
        <v>2.9373177136194419E-4</v>
      </c>
      <c r="K67" s="39" t="e">
        <f ca="1">_xll.CB.GetForeStatFN(J67,2)</f>
        <v>#NUM!</v>
      </c>
    </row>
    <row r="68" spans="3:11" x14ac:dyDescent="0.25">
      <c r="C68" s="14">
        <v>3.9E-2</v>
      </c>
      <c r="D68" s="12">
        <v>1</v>
      </c>
      <c r="E68" s="14">
        <f t="shared" si="3"/>
        <v>3.9E-2</v>
      </c>
      <c r="F68" s="29"/>
      <c r="G68" s="18">
        <f t="shared" si="4"/>
        <v>6.4083245219588225E-7</v>
      </c>
      <c r="H68" s="16">
        <f t="shared" si="5"/>
        <v>3.9E-2</v>
      </c>
      <c r="I68" s="11"/>
      <c r="J68" s="43">
        <f t="shared" si="6"/>
        <v>2.2820553786663726E-4</v>
      </c>
      <c r="K68" s="39" t="e">
        <f ca="1">_xll.CB.GetForeStatFN(J68,2)</f>
        <v>#NUM!</v>
      </c>
    </row>
    <row r="69" spans="3:11" x14ac:dyDescent="0.25">
      <c r="C69" s="14">
        <v>0.04</v>
      </c>
      <c r="D69" s="12">
        <v>1</v>
      </c>
      <c r="E69" s="14">
        <f t="shared" si="3"/>
        <v>0.04</v>
      </c>
      <c r="F69" s="29"/>
      <c r="G69" s="18">
        <f t="shared" si="4"/>
        <v>4.2107681312801478E-7</v>
      </c>
      <c r="H69" s="16">
        <f t="shared" si="5"/>
        <v>0.04</v>
      </c>
      <c r="I69" s="11"/>
      <c r="J69" s="43">
        <f t="shared" si="6"/>
        <v>1.7715496456100079E-4</v>
      </c>
      <c r="K69" s="39" t="e">
        <f ca="1">_xll.CB.GetForeStatFN(J69,2)</f>
        <v>#NUM!</v>
      </c>
    </row>
    <row r="70" spans="3:11" x14ac:dyDescent="0.25">
      <c r="C70" s="14">
        <v>4.1000000000000002E-2</v>
      </c>
      <c r="D70" s="12">
        <v>1</v>
      </c>
      <c r="E70" s="14">
        <f t="shared" si="3"/>
        <v>4.1000000000000002E-2</v>
      </c>
      <c r="F70" s="29"/>
      <c r="G70" s="18">
        <f t="shared" si="4"/>
        <v>2.764055481393209E-7</v>
      </c>
      <c r="H70" s="16">
        <f t="shared" si="5"/>
        <v>4.1000000000000002E-2</v>
      </c>
      <c r="I70" s="11"/>
      <c r="J70" s="43">
        <f t="shared" si="6"/>
        <v>1.3741888218242262E-4</v>
      </c>
      <c r="K70" s="39" t="e">
        <f ca="1">_xll.CB.GetForeStatFN(J70,2)</f>
        <v>#NUM!</v>
      </c>
    </row>
    <row r="71" spans="3:11" x14ac:dyDescent="0.25">
      <c r="C71" s="14">
        <v>4.2000000000000003E-2</v>
      </c>
      <c r="D71" s="12">
        <v>1</v>
      </c>
      <c r="E71" s="14">
        <f t="shared" si="3"/>
        <v>4.2000000000000003E-2</v>
      </c>
      <c r="F71" s="29"/>
      <c r="G71" s="18">
        <f t="shared" si="4"/>
        <v>1.8126485399208593E-7</v>
      </c>
      <c r="H71" s="16">
        <f t="shared" si="5"/>
        <v>4.2000000000000003E-2</v>
      </c>
      <c r="I71" s="11"/>
      <c r="J71" s="43">
        <f t="shared" si="6"/>
        <v>1.0651688415733346E-4</v>
      </c>
      <c r="K71" s="39" t="e">
        <f ca="1">_xll.CB.GetForeStatFN(J71,2)</f>
        <v>#NUM!</v>
      </c>
    </row>
    <row r="72" spans="3:11" x14ac:dyDescent="0.25">
      <c r="C72" s="14">
        <v>4.2999999999999997E-2</v>
      </c>
      <c r="D72" s="12">
        <v>1</v>
      </c>
      <c r="E72" s="14">
        <f t="shared" si="3"/>
        <v>4.2999999999999997E-2</v>
      </c>
      <c r="F72" s="29"/>
      <c r="G72" s="18">
        <f t="shared" si="4"/>
        <v>1.1876098023066964E-7</v>
      </c>
      <c r="H72" s="16">
        <f t="shared" si="5"/>
        <v>4.2999999999999997E-2</v>
      </c>
      <c r="I72" s="11"/>
      <c r="J72" s="43">
        <f t="shared" si="6"/>
        <v>8.2505244020068444E-5</v>
      </c>
      <c r="K72" s="39" t="e">
        <f ca="1">_xll.CB.GetForeStatFN(J72,2)</f>
        <v>#NUM!</v>
      </c>
    </row>
    <row r="73" spans="3:11" x14ac:dyDescent="0.25">
      <c r="C73" s="14">
        <v>4.3999999999999997E-2</v>
      </c>
      <c r="D73" s="12">
        <v>1</v>
      </c>
      <c r="E73" s="14">
        <f t="shared" si="3"/>
        <v>4.3999999999999997E-2</v>
      </c>
      <c r="F73" s="29"/>
      <c r="G73" s="18">
        <f t="shared" si="4"/>
        <v>7.7738886983795299E-8</v>
      </c>
      <c r="H73" s="16">
        <f t="shared" si="5"/>
        <v>4.3999999999999997E-2</v>
      </c>
      <c r="I73" s="11"/>
      <c r="J73" s="43">
        <f t="shared" si="6"/>
        <v>6.3862654796554902E-5</v>
      </c>
      <c r="K73" s="39" t="e">
        <f ca="1">_xll.CB.GetForeStatFN(J73,2)</f>
        <v>#NUM!</v>
      </c>
    </row>
    <row r="74" spans="3:11" x14ac:dyDescent="0.25">
      <c r="C74" s="14">
        <v>4.4999999999999998E-2</v>
      </c>
      <c r="D74" s="12">
        <v>1</v>
      </c>
      <c r="E74" s="14">
        <f t="shared" si="3"/>
        <v>4.4999999999999998E-2</v>
      </c>
      <c r="F74" s="29"/>
      <c r="G74" s="18">
        <f t="shared" si="4"/>
        <v>5.0841403883096657E-8</v>
      </c>
      <c r="H74" s="16">
        <f t="shared" si="5"/>
        <v>4.4999999999999998E-2</v>
      </c>
      <c r="I74" s="11"/>
      <c r="J74" s="43">
        <f t="shared" si="6"/>
        <v>4.9399800536462612E-5</v>
      </c>
      <c r="K74" s="39" t="e">
        <f ca="1">_xll.CB.GetForeStatFN(J74,2)</f>
        <v>#NUM!</v>
      </c>
    </row>
    <row r="75" spans="3:11" x14ac:dyDescent="0.25">
      <c r="C75" s="14">
        <v>4.5999999999999999E-2</v>
      </c>
      <c r="D75" s="12">
        <v>1</v>
      </c>
      <c r="E75" s="14">
        <f t="shared" si="3"/>
        <v>4.5999999999999999E-2</v>
      </c>
      <c r="F75" s="29"/>
      <c r="G75" s="18">
        <f t="shared" si="4"/>
        <v>3.3221636193275986E-8</v>
      </c>
      <c r="H75" s="16">
        <f t="shared" si="5"/>
        <v>4.5999999999999999E-2</v>
      </c>
      <c r="I75" s="11"/>
      <c r="J75" s="43">
        <f t="shared" si="6"/>
        <v>3.8187922558202201E-5</v>
      </c>
      <c r="K75" s="39" t="e">
        <f ca="1">_xll.CB.GetForeStatFN(J75,2)</f>
        <v>#NUM!</v>
      </c>
    </row>
    <row r="76" spans="3:11" x14ac:dyDescent="0.25">
      <c r="C76" s="14">
        <v>4.7E-2</v>
      </c>
      <c r="D76" s="12">
        <v>1</v>
      </c>
      <c r="E76" s="14">
        <f t="shared" si="3"/>
        <v>4.7E-2</v>
      </c>
      <c r="F76" s="29"/>
      <c r="G76" s="18">
        <f t="shared" si="4"/>
        <v>2.1689908982457973E-8</v>
      </c>
      <c r="H76" s="16">
        <f t="shared" si="5"/>
        <v>4.7E-2</v>
      </c>
      <c r="I76" s="11"/>
      <c r="J76" s="43">
        <f t="shared" si="6"/>
        <v>2.9502488134102105E-5</v>
      </c>
      <c r="K76" s="39" t="e">
        <f ca="1">_xll.CB.GetForeStatFN(J76,2)</f>
        <v>#NUM!</v>
      </c>
    </row>
    <row r="77" spans="3:11" x14ac:dyDescent="0.25">
      <c r="C77" s="14">
        <v>4.8000000000000001E-2</v>
      </c>
      <c r="D77" s="12">
        <v>1</v>
      </c>
      <c r="E77" s="14">
        <f t="shared" si="3"/>
        <v>4.8000000000000001E-2</v>
      </c>
      <c r="F77" s="29"/>
      <c r="G77" s="18">
        <f t="shared" si="4"/>
        <v>1.4149335525708683E-8</v>
      </c>
      <c r="H77" s="16">
        <f t="shared" si="5"/>
        <v>4.8000000000000001E-2</v>
      </c>
      <c r="I77" s="11"/>
      <c r="J77" s="43">
        <f t="shared" si="6"/>
        <v>2.2778840226887572E-5</v>
      </c>
      <c r="K77" s="39" t="e">
        <f ca="1">_xll.CB.GetForeStatFN(J77,2)</f>
        <v>#NUM!</v>
      </c>
    </row>
    <row r="78" spans="3:11" x14ac:dyDescent="0.25">
      <c r="C78" s="14">
        <v>4.9000000000000002E-2</v>
      </c>
      <c r="D78" s="12">
        <v>1</v>
      </c>
      <c r="E78" s="14">
        <f t="shared" si="3"/>
        <v>4.9000000000000002E-2</v>
      </c>
      <c r="F78" s="29"/>
      <c r="G78" s="18">
        <f t="shared" si="4"/>
        <v>9.2228215500094012E-9</v>
      </c>
      <c r="H78" s="16">
        <f t="shared" si="5"/>
        <v>4.9000000000000002E-2</v>
      </c>
      <c r="I78" s="11"/>
      <c r="J78" s="43">
        <f t="shared" si="6"/>
        <v>1.7577332575857764E-5</v>
      </c>
      <c r="K78" s="39" t="e">
        <f ca="1">_xll.CB.GetForeStatFN(J78,2)</f>
        <v>#NUM!</v>
      </c>
    </row>
    <row r="79" spans="3:11" x14ac:dyDescent="0.25">
      <c r="C79" s="14">
        <v>0.05</v>
      </c>
      <c r="D79" s="12">
        <v>1</v>
      </c>
      <c r="E79" s="14">
        <f t="shared" si="3"/>
        <v>0.05</v>
      </c>
      <c r="F79" s="29"/>
      <c r="G79" s="18">
        <f t="shared" si="4"/>
        <v>6.0068717480205296E-9</v>
      </c>
      <c r="H79" s="16">
        <f t="shared" si="5"/>
        <v>0.05</v>
      </c>
      <c r="I79" s="11"/>
      <c r="J79" s="43">
        <f t="shared" si="6"/>
        <v>1.3555960101424221E-5</v>
      </c>
      <c r="K79" s="39" t="e">
        <f ca="1">_xll.CB.GetForeStatFN(J79,2)</f>
        <v>#NUM!</v>
      </c>
    </row>
    <row r="80" spans="3:11" x14ac:dyDescent="0.25">
      <c r="C80" s="14">
        <v>5.0999999999999997E-2</v>
      </c>
      <c r="D80" s="12">
        <v>1</v>
      </c>
      <c r="E80" s="14">
        <f t="shared" si="3"/>
        <v>5.0999999999999997E-2</v>
      </c>
      <c r="F80" s="29"/>
      <c r="G80" s="18">
        <f t="shared" si="4"/>
        <v>3.9092784175771147E-9</v>
      </c>
      <c r="H80" s="16">
        <f t="shared" si="5"/>
        <v>5.0999999999999997E-2</v>
      </c>
      <c r="I80" s="11"/>
      <c r="J80" s="43">
        <f t="shared" si="6"/>
        <v>1.0448901723758835E-5</v>
      </c>
      <c r="K80" s="39" t="e">
        <f ca="1">_xll.CB.GetForeStatFN(J80,2)</f>
        <v>#NUM!</v>
      </c>
    </row>
    <row r="81" spans="3:11" x14ac:dyDescent="0.25">
      <c r="C81" s="14">
        <v>5.1999999999999998E-2</v>
      </c>
      <c r="D81" s="12">
        <v>1</v>
      </c>
      <c r="E81" s="14">
        <f t="shared" si="3"/>
        <v>5.1999999999999998E-2</v>
      </c>
      <c r="F81" s="29"/>
      <c r="G81" s="18">
        <f t="shared" si="4"/>
        <v>2.5422309977882362E-9</v>
      </c>
      <c r="H81" s="16">
        <f t="shared" si="5"/>
        <v>5.1999999999999998E-2</v>
      </c>
      <c r="I81" s="11"/>
      <c r="J81" s="43">
        <f t="shared" si="6"/>
        <v>8.0497193698152544E-6</v>
      </c>
      <c r="K81" s="39" t="e">
        <f ca="1">_xll.CB.GetForeStatFN(J81,2)</f>
        <v>#NUM!</v>
      </c>
    </row>
    <row r="82" spans="3:11" x14ac:dyDescent="0.25">
      <c r="C82" s="14">
        <v>5.2999999999999999E-2</v>
      </c>
      <c r="D82" s="12">
        <v>1</v>
      </c>
      <c r="E82" s="14">
        <f t="shared" si="3"/>
        <v>5.2999999999999999E-2</v>
      </c>
      <c r="F82" s="29"/>
      <c r="G82" s="18">
        <f t="shared" si="4"/>
        <v>1.6519985969211807E-9</v>
      </c>
      <c r="H82" s="16">
        <f t="shared" si="5"/>
        <v>5.2999999999999999E-2</v>
      </c>
      <c r="I82" s="11"/>
      <c r="J82" s="43">
        <f t="shared" si="6"/>
        <v>6.1982182717279961E-6</v>
      </c>
      <c r="K82" s="39" t="e">
        <f ca="1">_xll.CB.GetForeStatFN(J82,2)</f>
        <v>#NUM!</v>
      </c>
    </row>
    <row r="83" spans="3:11" x14ac:dyDescent="0.25">
      <c r="C83" s="14">
        <v>5.3999999999999999E-2</v>
      </c>
      <c r="D83" s="12">
        <v>1</v>
      </c>
      <c r="E83" s="14">
        <f t="shared" si="3"/>
        <v>5.3999999999999999E-2</v>
      </c>
      <c r="F83" s="29"/>
      <c r="G83" s="18">
        <f t="shared" si="4"/>
        <v>1.0727198769091458E-9</v>
      </c>
      <c r="H83" s="16">
        <f t="shared" si="5"/>
        <v>5.3999999999999999E-2</v>
      </c>
      <c r="I83" s="11"/>
      <c r="J83" s="43">
        <f t="shared" si="6"/>
        <v>4.7701821353381565E-6</v>
      </c>
      <c r="K83" s="39" t="e">
        <f ca="1">_xll.CB.GetForeStatFN(J83,2)</f>
        <v>#NUM!</v>
      </c>
    </row>
    <row r="84" spans="3:11" x14ac:dyDescent="0.25">
      <c r="C84" s="14">
        <v>5.5E-2</v>
      </c>
      <c r="D84" s="12">
        <v>1</v>
      </c>
      <c r="E84" s="14">
        <f t="shared" si="3"/>
        <v>5.5E-2</v>
      </c>
      <c r="F84" s="29"/>
      <c r="G84" s="18">
        <f t="shared" si="4"/>
        <v>6.960659236635855E-10</v>
      </c>
      <c r="H84" s="16">
        <f t="shared" si="5"/>
        <v>5.5E-2</v>
      </c>
      <c r="I84" s="11"/>
      <c r="J84" s="43">
        <f t="shared" si="6"/>
        <v>3.669362652701342E-6</v>
      </c>
      <c r="K84" s="39" t="e">
        <f ca="1">_xll.CB.GetForeStatFN(J84,2)</f>
        <v>#NUM!</v>
      </c>
    </row>
    <row r="85" spans="3:11" x14ac:dyDescent="0.25">
      <c r="C85" s="14">
        <v>5.6000000000000001E-2</v>
      </c>
      <c r="D85" s="12">
        <v>1</v>
      </c>
      <c r="E85" s="14">
        <f t="shared" si="3"/>
        <v>5.6000000000000001E-2</v>
      </c>
      <c r="F85" s="29"/>
      <c r="G85" s="18">
        <f t="shared" si="4"/>
        <v>4.5134320040642837E-10</v>
      </c>
      <c r="H85" s="16">
        <f t="shared" si="5"/>
        <v>5.6000000000000001E-2</v>
      </c>
      <c r="I85" s="11"/>
      <c r="J85" s="43">
        <f t="shared" si="6"/>
        <v>2.8212345411177397E-6</v>
      </c>
      <c r="K85" s="39" t="e">
        <f ca="1">_xll.CB.GetForeStatFN(J85,2)</f>
        <v>#NUM!</v>
      </c>
    </row>
    <row r="86" spans="3:11" x14ac:dyDescent="0.25">
      <c r="C86" s="14">
        <v>5.7000000000000002E-2</v>
      </c>
      <c r="D86" s="12">
        <v>1</v>
      </c>
      <c r="E86" s="14">
        <f t="shared" si="3"/>
        <v>5.7000000000000002E-2</v>
      </c>
      <c r="F86" s="29"/>
      <c r="G86" s="18">
        <f t="shared" si="4"/>
        <v>2.9245613045434706E-10</v>
      </c>
      <c r="H86" s="16">
        <f t="shared" si="5"/>
        <v>5.7000000000000002E-2</v>
      </c>
      <c r="I86" s="11"/>
      <c r="J86" s="43">
        <f t="shared" si="6"/>
        <v>2.1681316380215954E-6</v>
      </c>
      <c r="K86" s="39" t="e">
        <f ca="1">_xll.CB.GetForeStatFN(J86,2)</f>
        <v>#NUM!</v>
      </c>
    </row>
    <row r="87" spans="3:11" x14ac:dyDescent="0.25">
      <c r="C87" s="14">
        <v>5.8000000000000003E-2</v>
      </c>
      <c r="D87" s="12">
        <v>1</v>
      </c>
      <c r="E87" s="14">
        <f t="shared" si="3"/>
        <v>5.8000000000000003E-2</v>
      </c>
      <c r="F87" s="29"/>
      <c r="G87" s="18">
        <f t="shared" si="4"/>
        <v>1.8937227297729358E-10</v>
      </c>
      <c r="H87" s="16">
        <f t="shared" si="5"/>
        <v>5.8000000000000003E-2</v>
      </c>
      <c r="I87" s="11"/>
      <c r="J87" s="43">
        <f t="shared" si="6"/>
        <v>1.6654620895549177E-6</v>
      </c>
      <c r="K87" s="39" t="e">
        <f ca="1">_xll.CB.GetForeStatFN(J87,2)</f>
        <v>#NUM!</v>
      </c>
    </row>
    <row r="88" spans="3:11" x14ac:dyDescent="0.25">
      <c r="C88" s="14">
        <v>5.8999999999999997E-2</v>
      </c>
      <c r="D88" s="12">
        <v>1</v>
      </c>
      <c r="E88" s="14">
        <f t="shared" si="3"/>
        <v>5.8999999999999997E-2</v>
      </c>
      <c r="F88" s="29"/>
      <c r="G88" s="18">
        <f t="shared" si="4"/>
        <v>1.225400875639978E-10</v>
      </c>
      <c r="H88" s="16">
        <f t="shared" si="5"/>
        <v>5.8999999999999997E-2</v>
      </c>
      <c r="I88" s="11"/>
      <c r="J88" s="43">
        <f t="shared" si="6"/>
        <v>1.2787657937875865E-6</v>
      </c>
      <c r="K88" s="39" t="e">
        <f ca="1">_xll.CB.GetForeStatFN(J88,2)</f>
        <v>#NUM!</v>
      </c>
    </row>
    <row r="89" spans="3:11" x14ac:dyDescent="0.25">
      <c r="C89" s="14">
        <v>0.06</v>
      </c>
      <c r="D89" s="12">
        <v>1</v>
      </c>
      <c r="E89" s="14">
        <f t="shared" si="3"/>
        <v>0.06</v>
      </c>
      <c r="F89" s="29"/>
      <c r="G89" s="18">
        <f t="shared" si="4"/>
        <v>7.9241041755817223E-11</v>
      </c>
      <c r="H89" s="16">
        <f t="shared" si="5"/>
        <v>0.06</v>
      </c>
      <c r="I89" s="11"/>
      <c r="J89" s="43">
        <f t="shared" si="6"/>
        <v>9.8142857456023387E-7</v>
      </c>
      <c r="K89" s="39" t="e">
        <f ca="1">_xll.CB.GetForeStatFN(J89,2)</f>
        <v>#NUM!</v>
      </c>
    </row>
    <row r="90" spans="3:11" x14ac:dyDescent="0.25">
      <c r="C90" s="14">
        <v>6.0999999999999999E-2</v>
      </c>
      <c r="D90" s="12">
        <v>1</v>
      </c>
      <c r="E90" s="14">
        <f t="shared" si="3"/>
        <v>6.0999999999999999E-2</v>
      </c>
      <c r="F90" s="29"/>
      <c r="G90" s="18">
        <f t="shared" si="4"/>
        <v>5.1207810844378427E-11</v>
      </c>
      <c r="H90" s="16">
        <f t="shared" si="5"/>
        <v>6.0999999999999999E-2</v>
      </c>
      <c r="I90" s="11"/>
      <c r="J90" s="43">
        <f t="shared" si="6"/>
        <v>7.5290793344677844E-7</v>
      </c>
      <c r="K90" s="39" t="e">
        <f ca="1">_xll.CB.GetForeStatFN(J90,2)</f>
        <v>#NUM!</v>
      </c>
    </row>
    <row r="91" spans="3:11" x14ac:dyDescent="0.25">
      <c r="C91" s="14">
        <v>6.2E-2</v>
      </c>
      <c r="D91" s="12">
        <v>1</v>
      </c>
      <c r="E91" s="14">
        <f t="shared" si="3"/>
        <v>6.2E-2</v>
      </c>
      <c r="F91" s="29"/>
      <c r="G91" s="18">
        <f t="shared" si="4"/>
        <v>3.3070436916686306E-11</v>
      </c>
      <c r="H91" s="16">
        <f t="shared" si="5"/>
        <v>6.2E-2</v>
      </c>
      <c r="I91" s="11"/>
      <c r="J91" s="43">
        <f t="shared" si="6"/>
        <v>5.773569428007705E-7</v>
      </c>
      <c r="K91" s="39" t="e">
        <f ca="1">_xll.CB.GetForeStatFN(J91,2)</f>
        <v>#NUM!</v>
      </c>
    </row>
    <row r="92" spans="3:11" x14ac:dyDescent="0.25">
      <c r="C92" s="14">
        <v>6.3E-2</v>
      </c>
      <c r="D92" s="12">
        <v>1</v>
      </c>
      <c r="E92" s="14">
        <f t="shared" si="3"/>
        <v>6.3E-2</v>
      </c>
      <c r="F92" s="29"/>
      <c r="G92" s="18">
        <f t="shared" si="4"/>
        <v>2.1343458866643148E-11</v>
      </c>
      <c r="H92" s="16">
        <f t="shared" si="5"/>
        <v>6.3E-2</v>
      </c>
      <c r="I92" s="11"/>
      <c r="J92" s="43">
        <f t="shared" si="6"/>
        <v>4.4255772407719172E-7</v>
      </c>
      <c r="K92" s="39" t="e">
        <f ca="1">_xll.CB.GetForeStatFN(J92,2)</f>
        <v>#NUM!</v>
      </c>
    </row>
    <row r="93" spans="3:11" x14ac:dyDescent="0.25">
      <c r="C93" s="14">
        <v>6.4000000000000001E-2</v>
      </c>
      <c r="D93" s="12">
        <v>1</v>
      </c>
      <c r="E93" s="14">
        <f t="shared" si="3"/>
        <v>6.4000000000000001E-2</v>
      </c>
      <c r="F93" s="29"/>
      <c r="G93" s="18">
        <f t="shared" ref="G93:G128" si="7">BINOMDIST($C$13,$C$11*$C$12,C93*$C$16/$C$15,0)</f>
        <v>1.3766200660565262E-11</v>
      </c>
      <c r="H93" s="16">
        <f t="shared" ref="H93:H128" si="8">C93</f>
        <v>6.4000000000000001E-2</v>
      </c>
      <c r="I93" s="11"/>
      <c r="J93" s="43">
        <f t="shared" ref="J93:J128" si="9">BINOMDIST($C$13,$C$11*$C$12,C93*$C$18,0)</f>
        <v>3.3909545013939407E-7</v>
      </c>
      <c r="K93" s="39" t="e">
        <f ca="1">_xll.CB.GetForeStatFN(J93,2)</f>
        <v>#NUM!</v>
      </c>
    </row>
    <row r="94" spans="3:11" x14ac:dyDescent="0.25">
      <c r="C94" s="14">
        <v>6.5000000000000002E-2</v>
      </c>
      <c r="D94" s="12">
        <v>1</v>
      </c>
      <c r="E94" s="14">
        <f t="shared" ref="E94:E128" si="10">C94</f>
        <v>6.5000000000000002E-2</v>
      </c>
      <c r="F94" s="29"/>
      <c r="G94" s="18">
        <f t="shared" si="7"/>
        <v>8.8734177623674579E-12</v>
      </c>
      <c r="H94" s="16">
        <f t="shared" si="8"/>
        <v>6.5000000000000002E-2</v>
      </c>
      <c r="I94" s="11"/>
      <c r="J94" s="43">
        <f t="shared" si="9"/>
        <v>2.5971906571737851E-7</v>
      </c>
      <c r="K94" s="39" t="e">
        <f ca="1">_xll.CB.GetForeStatFN(J94,2)</f>
        <v>#NUM!</v>
      </c>
    </row>
    <row r="95" spans="3:11" x14ac:dyDescent="0.25">
      <c r="C95" s="14">
        <v>6.6000000000000003E-2</v>
      </c>
      <c r="D95" s="12">
        <v>1</v>
      </c>
      <c r="E95" s="14">
        <f t="shared" si="10"/>
        <v>6.6000000000000003E-2</v>
      </c>
      <c r="F95" s="29"/>
      <c r="G95" s="18">
        <f t="shared" si="7"/>
        <v>5.7160794627151555E-12</v>
      </c>
      <c r="H95" s="16">
        <f t="shared" si="8"/>
        <v>6.6000000000000003E-2</v>
      </c>
      <c r="I95" s="11"/>
      <c r="J95" s="43">
        <f t="shared" si="9"/>
        <v>1.9884684464692771E-7</v>
      </c>
      <c r="K95" s="39" t="e">
        <f ca="1">_xll.CB.GetForeStatFN(J95,2)</f>
        <v>#NUM!</v>
      </c>
    </row>
    <row r="96" spans="3:11" x14ac:dyDescent="0.25">
      <c r="C96" s="14">
        <v>6.7000000000000004E-2</v>
      </c>
      <c r="D96" s="12">
        <v>1</v>
      </c>
      <c r="E96" s="14">
        <f t="shared" si="10"/>
        <v>6.7000000000000004E-2</v>
      </c>
      <c r="F96" s="29"/>
      <c r="G96" s="18">
        <f t="shared" si="7"/>
        <v>3.6799243658115473E-12</v>
      </c>
      <c r="H96" s="16">
        <f t="shared" si="8"/>
        <v>6.7000000000000004E-2</v>
      </c>
      <c r="I96" s="11"/>
      <c r="J96" s="43">
        <f t="shared" si="9"/>
        <v>1.5218421316318385E-7</v>
      </c>
      <c r="K96" s="39" t="e">
        <f ca="1">_xll.CB.GetForeStatFN(J96,2)</f>
        <v>#NUM!</v>
      </c>
    </row>
    <row r="97" spans="3:11" x14ac:dyDescent="0.25">
      <c r="C97" s="14">
        <v>6.8000000000000005E-2</v>
      </c>
      <c r="D97" s="12">
        <v>1</v>
      </c>
      <c r="E97" s="14">
        <f t="shared" si="10"/>
        <v>6.8000000000000005E-2</v>
      </c>
      <c r="F97" s="29"/>
      <c r="G97" s="18">
        <f t="shared" si="7"/>
        <v>2.3676391142558618E-12</v>
      </c>
      <c r="H97" s="16">
        <f t="shared" si="8"/>
        <v>6.8000000000000005E-2</v>
      </c>
      <c r="I97" s="11"/>
      <c r="J97" s="43">
        <f t="shared" si="9"/>
        <v>1.1642853078378048E-7</v>
      </c>
      <c r="K97" s="39" t="e">
        <f ca="1">_xll.CB.GetForeStatFN(J97,2)</f>
        <v>#NUM!</v>
      </c>
    </row>
    <row r="98" spans="3:11" x14ac:dyDescent="0.25">
      <c r="C98" s="14">
        <v>6.9000000000000006E-2</v>
      </c>
      <c r="D98" s="12">
        <v>1</v>
      </c>
      <c r="E98" s="14">
        <f t="shared" si="10"/>
        <v>6.9000000000000006E-2</v>
      </c>
      <c r="F98" s="29"/>
      <c r="G98" s="18">
        <f t="shared" si="7"/>
        <v>1.5224065363399739E-12</v>
      </c>
      <c r="H98" s="16">
        <f t="shared" si="8"/>
        <v>6.9000000000000006E-2</v>
      </c>
      <c r="I98" s="11"/>
      <c r="J98" s="43">
        <f t="shared" si="9"/>
        <v>8.9041179284031188E-8</v>
      </c>
      <c r="K98" s="39" t="e">
        <f ca="1">_xll.CB.GetForeStatFN(J98,2)</f>
        <v>#NUM!</v>
      </c>
    </row>
    <row r="99" spans="3:11" x14ac:dyDescent="0.25">
      <c r="C99" s="14">
        <v>7.0000000000000007E-2</v>
      </c>
      <c r="D99" s="12">
        <v>1</v>
      </c>
      <c r="E99" s="14">
        <f t="shared" si="10"/>
        <v>7.0000000000000007E-2</v>
      </c>
      <c r="F99" s="29"/>
      <c r="G99" s="18">
        <f t="shared" si="7"/>
        <v>9.7833302386788687E-13</v>
      </c>
      <c r="H99" s="16">
        <f t="shared" si="8"/>
        <v>7.0000000000000007E-2</v>
      </c>
      <c r="I99" s="11"/>
      <c r="J99" s="43">
        <f t="shared" si="9"/>
        <v>6.8071715773009442E-8</v>
      </c>
      <c r="K99" s="39" t="e">
        <f ca="1">_xll.CB.GetForeStatFN(J99,2)</f>
        <v>#NUM!</v>
      </c>
    </row>
    <row r="100" spans="3:11" x14ac:dyDescent="0.25">
      <c r="C100" s="14">
        <v>7.0999999999999994E-2</v>
      </c>
      <c r="D100" s="12">
        <v>1</v>
      </c>
      <c r="E100" s="14">
        <f t="shared" si="10"/>
        <v>7.0999999999999994E-2</v>
      </c>
      <c r="F100" s="29"/>
      <c r="G100" s="18">
        <f t="shared" si="7"/>
        <v>6.2832744582227358E-13</v>
      </c>
      <c r="H100" s="16">
        <f t="shared" si="8"/>
        <v>7.0999999999999994E-2</v>
      </c>
      <c r="I100" s="11"/>
      <c r="J100" s="43">
        <f t="shared" si="9"/>
        <v>5.2022272501358241E-8</v>
      </c>
      <c r="K100" s="39" t="e">
        <f ca="1">_xll.CB.GetForeStatFN(J100,2)</f>
        <v>#NUM!</v>
      </c>
    </row>
    <row r="101" spans="3:11" x14ac:dyDescent="0.25">
      <c r="C101" s="14">
        <v>7.1999999999999995E-2</v>
      </c>
      <c r="D101" s="12">
        <v>1</v>
      </c>
      <c r="E101" s="14">
        <f t="shared" si="10"/>
        <v>7.1999999999999995E-2</v>
      </c>
      <c r="F101" s="29"/>
      <c r="G101" s="18">
        <f t="shared" si="7"/>
        <v>4.0330238011997275E-13</v>
      </c>
      <c r="H101" s="16">
        <f t="shared" si="8"/>
        <v>7.1999999999999995E-2</v>
      </c>
      <c r="I101" s="11"/>
      <c r="J101" s="43">
        <f t="shared" si="9"/>
        <v>3.9743048996072989E-8</v>
      </c>
      <c r="K101" s="39" t="e">
        <f ca="1">_xll.CB.GetForeStatFN(J101,2)</f>
        <v>#NUM!</v>
      </c>
    </row>
    <row r="102" spans="3:11" x14ac:dyDescent="0.25">
      <c r="C102" s="14">
        <v>7.2999999999999995E-2</v>
      </c>
      <c r="D102" s="12">
        <v>1</v>
      </c>
      <c r="E102" s="14">
        <f t="shared" si="10"/>
        <v>7.2999999999999995E-2</v>
      </c>
      <c r="F102" s="29"/>
      <c r="G102" s="18">
        <f t="shared" si="7"/>
        <v>2.5871586906379889E-13</v>
      </c>
      <c r="H102" s="16">
        <f t="shared" si="8"/>
        <v>7.2999999999999995E-2</v>
      </c>
      <c r="I102" s="11"/>
      <c r="J102" s="43">
        <f t="shared" si="9"/>
        <v>3.0351809919645146E-8</v>
      </c>
      <c r="K102" s="39" t="e">
        <f ca="1">_xll.CB.GetForeStatFN(J102,2)</f>
        <v>#NUM!</v>
      </c>
    </row>
    <row r="103" spans="3:11" x14ac:dyDescent="0.25">
      <c r="C103" s="14">
        <v>7.3999999999999996E-2</v>
      </c>
      <c r="D103" s="12">
        <v>1</v>
      </c>
      <c r="E103" s="14">
        <f t="shared" si="10"/>
        <v>7.3999999999999996E-2</v>
      </c>
      <c r="F103" s="29"/>
      <c r="G103" s="18">
        <f t="shared" si="7"/>
        <v>1.6586886508790036E-13</v>
      </c>
      <c r="H103" s="16">
        <f t="shared" si="8"/>
        <v>7.3999999999999996E-2</v>
      </c>
      <c r="I103" s="11"/>
      <c r="J103" s="43">
        <f t="shared" si="9"/>
        <v>2.3171906447053611E-8</v>
      </c>
      <c r="K103" s="39" t="e">
        <f ca="1">_xll.CB.GetForeStatFN(J103,2)</f>
        <v>#NUM!</v>
      </c>
    </row>
    <row r="104" spans="3:11" x14ac:dyDescent="0.25">
      <c r="C104" s="14">
        <v>7.4999999999999997E-2</v>
      </c>
      <c r="D104" s="12">
        <v>1</v>
      </c>
      <c r="E104" s="14">
        <f t="shared" si="10"/>
        <v>7.4999999999999997E-2</v>
      </c>
      <c r="F104" s="29"/>
      <c r="G104" s="18">
        <f t="shared" si="7"/>
        <v>1.0628160407151014E-13</v>
      </c>
      <c r="H104" s="16">
        <f t="shared" si="8"/>
        <v>7.4999999999999997E-2</v>
      </c>
      <c r="I104" s="11"/>
      <c r="J104" s="43">
        <f t="shared" si="9"/>
        <v>1.7684582857479896E-8</v>
      </c>
      <c r="K104" s="39" t="e">
        <f ca="1">_xll.CB.GetForeStatFN(J104,2)</f>
        <v>#NUM!</v>
      </c>
    </row>
    <row r="105" spans="3:11" x14ac:dyDescent="0.25">
      <c r="C105" s="14">
        <v>7.5999999999999998E-2</v>
      </c>
      <c r="D105" s="12">
        <v>1</v>
      </c>
      <c r="E105" s="14">
        <f t="shared" si="10"/>
        <v>7.5999999999999998E-2</v>
      </c>
      <c r="F105" s="29"/>
      <c r="G105" s="18">
        <f t="shared" si="7"/>
        <v>6.806197749908317E-14</v>
      </c>
      <c r="H105" s="16">
        <f t="shared" si="8"/>
        <v>7.5999999999999998E-2</v>
      </c>
      <c r="I105" s="11"/>
      <c r="J105" s="43">
        <f t="shared" si="9"/>
        <v>1.3492293748210972E-8</v>
      </c>
      <c r="K105" s="39" t="e">
        <f ca="1">_xll.CB.GetForeStatFN(J105,2)</f>
        <v>#NUM!</v>
      </c>
    </row>
    <row r="106" spans="3:11" x14ac:dyDescent="0.25">
      <c r="C106" s="14">
        <v>7.6999999999999999E-2</v>
      </c>
      <c r="D106" s="12">
        <v>1</v>
      </c>
      <c r="E106" s="14">
        <f t="shared" si="10"/>
        <v>7.6999999999999999E-2</v>
      </c>
      <c r="F106" s="29"/>
      <c r="G106" s="18">
        <f t="shared" si="7"/>
        <v>4.3561817468007308E-14</v>
      </c>
      <c r="H106" s="16">
        <f t="shared" si="8"/>
        <v>7.6999999999999999E-2</v>
      </c>
      <c r="I106" s="11"/>
      <c r="J106" s="43">
        <f t="shared" si="9"/>
        <v>1.029050338868519E-8</v>
      </c>
      <c r="K106" s="39" t="e">
        <f ca="1">_xll.CB.GetForeStatFN(J106,2)</f>
        <v>#NUM!</v>
      </c>
    </row>
    <row r="107" spans="3:11" x14ac:dyDescent="0.25">
      <c r="C107" s="14">
        <v>7.8E-2</v>
      </c>
      <c r="D107" s="12">
        <v>1</v>
      </c>
      <c r="E107" s="14">
        <f t="shared" si="10"/>
        <v>7.8E-2</v>
      </c>
      <c r="F107" s="29"/>
      <c r="G107" s="18">
        <f t="shared" si="7"/>
        <v>2.7865320001550975E-14</v>
      </c>
      <c r="H107" s="16">
        <f t="shared" si="8"/>
        <v>7.8E-2</v>
      </c>
      <c r="I107" s="11"/>
      <c r="J107" s="43">
        <f t="shared" si="9"/>
        <v>7.8460159867455173E-9</v>
      </c>
      <c r="K107" s="39" t="e">
        <f ca="1">_xll.CB.GetForeStatFN(J107,2)</f>
        <v>#NUM!</v>
      </c>
    </row>
    <row r="108" spans="3:11" x14ac:dyDescent="0.25">
      <c r="C108" s="14">
        <v>7.9000000000000001E-2</v>
      </c>
      <c r="D108" s="12">
        <v>1</v>
      </c>
      <c r="E108" s="14">
        <f t="shared" si="10"/>
        <v>7.9000000000000001E-2</v>
      </c>
      <c r="F108" s="29"/>
      <c r="G108" s="18">
        <f t="shared" si="7"/>
        <v>1.7814772094529667E-14</v>
      </c>
      <c r="H108" s="16">
        <f t="shared" si="8"/>
        <v>7.9000000000000001E-2</v>
      </c>
      <c r="I108" s="11"/>
      <c r="J108" s="43">
        <f t="shared" si="9"/>
        <v>5.980331961220195E-9</v>
      </c>
      <c r="K108" s="39" t="e">
        <f ca="1">_xll.CB.GetForeStatFN(J108,2)</f>
        <v>#NUM!</v>
      </c>
    </row>
    <row r="109" spans="3:11" x14ac:dyDescent="0.25">
      <c r="C109" s="14">
        <v>0.08</v>
      </c>
      <c r="D109" s="12">
        <v>1</v>
      </c>
      <c r="E109" s="14">
        <f t="shared" si="10"/>
        <v>0.08</v>
      </c>
      <c r="F109" s="29"/>
      <c r="G109" s="18">
        <f t="shared" si="7"/>
        <v>1.1382986050753312E-14</v>
      </c>
      <c r="H109" s="16">
        <f t="shared" si="8"/>
        <v>0.08</v>
      </c>
      <c r="I109" s="11"/>
      <c r="J109" s="43">
        <f t="shared" si="9"/>
        <v>4.5568701858564265E-9</v>
      </c>
      <c r="K109" s="39" t="e">
        <f ca="1">_xll.CB.GetForeStatFN(J109,2)</f>
        <v>#NUM!</v>
      </c>
    </row>
    <row r="110" spans="3:11" x14ac:dyDescent="0.25">
      <c r="C110" s="14">
        <v>8.1000000000000003E-2</v>
      </c>
      <c r="D110" s="12">
        <v>1</v>
      </c>
      <c r="E110" s="14">
        <f t="shared" si="10"/>
        <v>8.1000000000000003E-2</v>
      </c>
      <c r="F110" s="29"/>
      <c r="G110" s="18">
        <f t="shared" si="7"/>
        <v>7.2693113528869291E-15</v>
      </c>
      <c r="H110" s="16">
        <f t="shared" si="8"/>
        <v>8.1000000000000003E-2</v>
      </c>
      <c r="I110" s="11"/>
      <c r="J110" s="43">
        <f t="shared" si="9"/>
        <v>3.4711624876024277E-9</v>
      </c>
      <c r="K110" s="39" t="e">
        <f ca="1">_xll.CB.GetForeStatFN(J110,2)</f>
        <v>#NUM!</v>
      </c>
    </row>
    <row r="111" spans="3:11" x14ac:dyDescent="0.25">
      <c r="C111" s="14">
        <v>8.2000000000000003E-2</v>
      </c>
      <c r="D111" s="12">
        <v>1</v>
      </c>
      <c r="E111" s="14">
        <f t="shared" si="10"/>
        <v>8.2000000000000003E-2</v>
      </c>
      <c r="F111" s="29"/>
      <c r="G111" s="18">
        <f t="shared" si="7"/>
        <v>4.639731452425834E-15</v>
      </c>
      <c r="H111" s="16">
        <f t="shared" si="8"/>
        <v>8.2000000000000003E-2</v>
      </c>
      <c r="I111" s="11"/>
      <c r="J111" s="43">
        <f t="shared" si="9"/>
        <v>2.6433322184442199E-9</v>
      </c>
      <c r="K111" s="39" t="e">
        <f ca="1">_xll.CB.GetForeStatFN(J111,2)</f>
        <v>#NUM!</v>
      </c>
    </row>
    <row r="112" spans="3:11" x14ac:dyDescent="0.25">
      <c r="C112" s="14">
        <v>8.3000000000000004E-2</v>
      </c>
      <c r="D112" s="12">
        <v>1</v>
      </c>
      <c r="E112" s="14">
        <f t="shared" si="10"/>
        <v>8.3000000000000004E-2</v>
      </c>
      <c r="F112" s="29"/>
      <c r="G112" s="18">
        <f t="shared" si="7"/>
        <v>2.9597582262884829E-15</v>
      </c>
      <c r="H112" s="16">
        <f t="shared" si="8"/>
        <v>8.3000000000000004E-2</v>
      </c>
      <c r="I112" s="11"/>
      <c r="J112" s="43">
        <f t="shared" si="9"/>
        <v>2.0123272560323083E-9</v>
      </c>
      <c r="K112" s="39" t="e">
        <f ca="1">_xll.CB.GetForeStatFN(J112,2)</f>
        <v>#NUM!</v>
      </c>
    </row>
    <row r="113" spans="3:11" x14ac:dyDescent="0.25">
      <c r="C113" s="14">
        <v>8.4000000000000005E-2</v>
      </c>
      <c r="D113" s="12">
        <v>1</v>
      </c>
      <c r="E113" s="14">
        <f t="shared" si="10"/>
        <v>8.4000000000000005E-2</v>
      </c>
      <c r="F113" s="29"/>
      <c r="G113" s="18">
        <f t="shared" si="7"/>
        <v>1.8870556137750177E-15</v>
      </c>
      <c r="H113" s="16">
        <f t="shared" si="8"/>
        <v>8.4000000000000005E-2</v>
      </c>
      <c r="I113" s="11"/>
      <c r="J113" s="43">
        <f t="shared" si="9"/>
        <v>1.5315000039208513E-9</v>
      </c>
      <c r="K113" s="39" t="e">
        <f ca="1">_xll.CB.GetForeStatFN(J113,2)</f>
        <v>#NUM!</v>
      </c>
    </row>
    <row r="114" spans="3:11" x14ac:dyDescent="0.25">
      <c r="C114" s="14">
        <v>8.5000000000000006E-2</v>
      </c>
      <c r="D114" s="12">
        <v>1</v>
      </c>
      <c r="E114" s="14">
        <f t="shared" si="10"/>
        <v>8.5000000000000006E-2</v>
      </c>
      <c r="F114" s="29"/>
      <c r="G114" s="18">
        <f t="shared" si="7"/>
        <v>1.2024843457488246E-15</v>
      </c>
      <c r="H114" s="16">
        <f t="shared" si="8"/>
        <v>8.5000000000000006E-2</v>
      </c>
      <c r="I114" s="11"/>
      <c r="J114" s="43">
        <f t="shared" si="9"/>
        <v>1.1652211275966483E-9</v>
      </c>
      <c r="K114" s="39" t="e">
        <f ca="1">_xll.CB.GetForeStatFN(J114,2)</f>
        <v>#NUM!</v>
      </c>
    </row>
    <row r="115" spans="3:11" x14ac:dyDescent="0.25">
      <c r="C115" s="14">
        <v>8.5999999999999993E-2</v>
      </c>
      <c r="D115" s="12">
        <v>1</v>
      </c>
      <c r="E115" s="14">
        <f t="shared" si="10"/>
        <v>8.5999999999999993E-2</v>
      </c>
      <c r="F115" s="29"/>
      <c r="G115" s="18">
        <f t="shared" si="7"/>
        <v>7.6584622484540486E-16</v>
      </c>
      <c r="H115" s="16">
        <f t="shared" si="8"/>
        <v>8.5999999999999993E-2</v>
      </c>
      <c r="I115" s="11"/>
      <c r="J115" s="43">
        <f t="shared" si="9"/>
        <v>8.8628627749816672E-10</v>
      </c>
      <c r="K115" s="39" t="e">
        <f ca="1">_xll.CB.GetForeStatFN(J115,2)</f>
        <v>#NUM!</v>
      </c>
    </row>
    <row r="116" spans="3:11" x14ac:dyDescent="0.25">
      <c r="C116" s="14">
        <v>8.6999999999999994E-2</v>
      </c>
      <c r="D116" s="12">
        <v>1</v>
      </c>
      <c r="E116" s="14">
        <f t="shared" si="10"/>
        <v>8.6999999999999994E-2</v>
      </c>
      <c r="F116" s="29"/>
      <c r="G116" s="18">
        <f t="shared" si="7"/>
        <v>4.8749731349273247E-16</v>
      </c>
      <c r="H116" s="16">
        <f t="shared" si="8"/>
        <v>8.6999999999999994E-2</v>
      </c>
      <c r="I116" s="11"/>
      <c r="J116" s="43">
        <f t="shared" si="9"/>
        <v>6.7393086424439025E-10</v>
      </c>
      <c r="K116" s="39" t="e">
        <f ca="1">_xll.CB.GetForeStatFN(J116,2)</f>
        <v>#NUM!</v>
      </c>
    </row>
    <row r="117" spans="3:11" x14ac:dyDescent="0.25">
      <c r="C117" s="14">
        <v>8.7999999999999995E-2</v>
      </c>
      <c r="D117" s="12">
        <v>1</v>
      </c>
      <c r="E117" s="14">
        <f t="shared" si="10"/>
        <v>8.7999999999999995E-2</v>
      </c>
      <c r="F117" s="29"/>
      <c r="G117" s="18">
        <f t="shared" si="7"/>
        <v>3.101504594793828E-16</v>
      </c>
      <c r="H117" s="16">
        <f t="shared" si="8"/>
        <v>8.7999999999999995E-2</v>
      </c>
      <c r="I117" s="11"/>
      <c r="J117" s="43">
        <f t="shared" si="9"/>
        <v>5.1231088938818475E-10</v>
      </c>
      <c r="K117" s="39" t="e">
        <f ca="1">_xll.CB.GetForeStatFN(J117,2)</f>
        <v>#NUM!</v>
      </c>
    </row>
    <row r="118" spans="3:11" x14ac:dyDescent="0.25">
      <c r="C118" s="14">
        <v>8.8999999999999996E-2</v>
      </c>
      <c r="D118" s="12">
        <v>1</v>
      </c>
      <c r="E118" s="14">
        <f t="shared" si="10"/>
        <v>8.8999999999999996E-2</v>
      </c>
      <c r="F118" s="29"/>
      <c r="G118" s="18">
        <f t="shared" si="7"/>
        <v>1.9721647007272311E-16</v>
      </c>
      <c r="H118" s="16">
        <f t="shared" si="8"/>
        <v>8.8999999999999996E-2</v>
      </c>
      <c r="I118" s="11"/>
      <c r="J118" s="43">
        <f t="shared" si="9"/>
        <v>3.8934085157095359E-10</v>
      </c>
      <c r="K118" s="39" t="e">
        <f ca="1">_xll.CB.GetForeStatFN(J118,2)</f>
        <v>#NUM!</v>
      </c>
    </row>
    <row r="119" spans="3:11" x14ac:dyDescent="0.25">
      <c r="C119" s="14">
        <v>0.09</v>
      </c>
      <c r="D119" s="12">
        <v>1</v>
      </c>
      <c r="E119" s="14">
        <f t="shared" si="10"/>
        <v>0.09</v>
      </c>
      <c r="F119" s="29"/>
      <c r="G119" s="18">
        <f t="shared" si="7"/>
        <v>1.2533877281194041E-16</v>
      </c>
      <c r="H119" s="16">
        <f t="shared" si="8"/>
        <v>0.09</v>
      </c>
      <c r="I119" s="11"/>
      <c r="J119" s="43">
        <f t="shared" si="9"/>
        <v>2.958051235188419E-10</v>
      </c>
      <c r="K119" s="39" t="e">
        <f ca="1">_xll.CB.GetForeStatFN(J119,2)</f>
        <v>#NUM!</v>
      </c>
    </row>
    <row r="120" spans="3:11" x14ac:dyDescent="0.25">
      <c r="C120" s="14">
        <v>9.0999999999999998E-2</v>
      </c>
      <c r="D120" s="12">
        <v>1</v>
      </c>
      <c r="E120" s="14">
        <f t="shared" si="10"/>
        <v>9.0999999999999998E-2</v>
      </c>
      <c r="F120" s="29"/>
      <c r="G120" s="18">
        <f t="shared" si="7"/>
        <v>7.9615955605352261E-17</v>
      </c>
      <c r="H120" s="16">
        <f t="shared" si="8"/>
        <v>9.0999999999999998E-2</v>
      </c>
      <c r="I120" s="11"/>
      <c r="J120" s="43">
        <f t="shared" si="9"/>
        <v>2.2467868923786778E-10</v>
      </c>
      <c r="K120" s="39" t="e">
        <f ca="1">_xll.CB.GetForeStatFN(J120,2)</f>
        <v>#NUM!</v>
      </c>
    </row>
    <row r="121" spans="3:11" x14ac:dyDescent="0.25">
      <c r="C121" s="14">
        <v>9.1999999999999998E-2</v>
      </c>
      <c r="D121" s="12">
        <v>1</v>
      </c>
      <c r="E121" s="14">
        <f t="shared" si="10"/>
        <v>9.1999999999999998E-2</v>
      </c>
      <c r="F121" s="29"/>
      <c r="G121" s="18">
        <f t="shared" si="7"/>
        <v>5.0546149180015013E-17</v>
      </c>
      <c r="H121" s="16">
        <f t="shared" si="8"/>
        <v>9.1999999999999998E-2</v>
      </c>
      <c r="I121" s="11"/>
      <c r="J121" s="43">
        <f t="shared" si="9"/>
        <v>1.7060809955874503E-10</v>
      </c>
      <c r="K121" s="39" t="e">
        <f ca="1">_xll.CB.GetForeStatFN(J121,2)</f>
        <v>#NUM!</v>
      </c>
    </row>
    <row r="122" spans="3:11" x14ac:dyDescent="0.25">
      <c r="C122" s="14">
        <v>9.2999999999999999E-2</v>
      </c>
      <c r="D122" s="12">
        <v>1</v>
      </c>
      <c r="E122" s="14">
        <f t="shared" si="10"/>
        <v>9.2999999999999999E-2</v>
      </c>
      <c r="F122" s="29"/>
      <c r="G122" s="18">
        <f t="shared" si="7"/>
        <v>3.2073780963623018E-17</v>
      </c>
      <c r="H122" s="16">
        <f t="shared" si="8"/>
        <v>9.2999999999999999E-2</v>
      </c>
      <c r="I122" s="11"/>
      <c r="J122" s="43">
        <f t="shared" si="9"/>
        <v>1.295149932030051E-10</v>
      </c>
      <c r="K122" s="39" t="e">
        <f ca="1">_xll.CB.GetForeStatFN(J122,2)</f>
        <v>#NUM!</v>
      </c>
    </row>
    <row r="123" spans="3:11" x14ac:dyDescent="0.25">
      <c r="C123" s="14">
        <v>9.4E-2</v>
      </c>
      <c r="D123" s="12">
        <v>1</v>
      </c>
      <c r="E123" s="14">
        <f t="shared" si="10"/>
        <v>9.4E-2</v>
      </c>
      <c r="F123" s="29"/>
      <c r="G123" s="18">
        <f t="shared" si="7"/>
        <v>2.0341696046257262E-17</v>
      </c>
      <c r="H123" s="16">
        <f t="shared" si="8"/>
        <v>9.4E-2</v>
      </c>
      <c r="I123" s="11"/>
      <c r="J123" s="43">
        <f t="shared" si="9"/>
        <v>9.8293344927026258E-11</v>
      </c>
      <c r="K123" s="39" t="e">
        <f ca="1">_xll.CB.GetForeStatFN(J123,2)</f>
        <v>#NUM!</v>
      </c>
    </row>
    <row r="124" spans="3:11" x14ac:dyDescent="0.25">
      <c r="C124" s="14">
        <v>9.5000000000000001E-2</v>
      </c>
      <c r="D124" s="12">
        <v>1</v>
      </c>
      <c r="E124" s="14">
        <f t="shared" si="10"/>
        <v>9.5000000000000001E-2</v>
      </c>
      <c r="F124" s="29"/>
      <c r="G124" s="18">
        <f t="shared" si="7"/>
        <v>1.2894361441457709E-17</v>
      </c>
      <c r="H124" s="16">
        <f t="shared" si="8"/>
        <v>9.5000000000000001E-2</v>
      </c>
      <c r="I124" s="11"/>
      <c r="J124" s="43">
        <f t="shared" si="9"/>
        <v>7.4578361848474238E-11</v>
      </c>
      <c r="K124" s="39" t="e">
        <f ca="1">_xll.CB.GetForeStatFN(J124,2)</f>
        <v>#NUM!</v>
      </c>
    </row>
    <row r="125" spans="3:11" x14ac:dyDescent="0.25">
      <c r="C125" s="14">
        <v>9.6000000000000002E-2</v>
      </c>
      <c r="D125" s="12">
        <v>1</v>
      </c>
      <c r="E125" s="14">
        <f t="shared" si="10"/>
        <v>9.6000000000000002E-2</v>
      </c>
      <c r="F125" s="29"/>
      <c r="G125" s="18">
        <f t="shared" si="7"/>
        <v>8.1693766993135922E-18</v>
      </c>
      <c r="H125" s="16">
        <f t="shared" si="8"/>
        <v>9.6000000000000002E-2</v>
      </c>
      <c r="I125" s="11"/>
      <c r="J125" s="43">
        <f t="shared" si="9"/>
        <v>5.6570130658106726E-11</v>
      </c>
      <c r="K125" s="39" t="e">
        <f ca="1">_xll.CB.GetForeStatFN(J125,2)</f>
        <v>#NUM!</v>
      </c>
    </row>
    <row r="126" spans="3:11" x14ac:dyDescent="0.25">
      <c r="C126" s="14">
        <v>9.7000000000000003E-2</v>
      </c>
      <c r="D126" s="12">
        <v>1</v>
      </c>
      <c r="E126" s="14">
        <f t="shared" si="10"/>
        <v>9.7000000000000003E-2</v>
      </c>
      <c r="F126" s="29"/>
      <c r="G126" s="18">
        <f t="shared" si="7"/>
        <v>5.1731503602342569E-18</v>
      </c>
      <c r="H126" s="16">
        <f t="shared" si="8"/>
        <v>9.7000000000000003E-2</v>
      </c>
      <c r="I126" s="11"/>
      <c r="J126" s="43">
        <f t="shared" si="9"/>
        <v>4.2899088815679369E-11</v>
      </c>
      <c r="K126" s="39" t="e">
        <f ca="1">_xll.CB.GetForeStatFN(J126,2)</f>
        <v>#NUM!</v>
      </c>
    </row>
    <row r="127" spans="3:11" x14ac:dyDescent="0.25">
      <c r="C127" s="14">
        <v>9.8000000000000004E-2</v>
      </c>
      <c r="D127" s="12">
        <v>1</v>
      </c>
      <c r="E127" s="14">
        <f t="shared" si="10"/>
        <v>9.8000000000000004E-2</v>
      </c>
      <c r="F127" s="29"/>
      <c r="G127" s="18">
        <f t="shared" si="7"/>
        <v>3.2741535215948379E-18</v>
      </c>
      <c r="H127" s="16">
        <f t="shared" si="8"/>
        <v>9.8000000000000004E-2</v>
      </c>
      <c r="I127" s="11"/>
      <c r="J127" s="43">
        <f t="shared" si="9"/>
        <v>3.2523433932622694E-11</v>
      </c>
      <c r="K127" s="39" t="e">
        <f ca="1">_xll.CB.GetForeStatFN(J127,2)</f>
        <v>#NUM!</v>
      </c>
    </row>
    <row r="128" spans="3:11" x14ac:dyDescent="0.25">
      <c r="C128" s="14">
        <v>9.9000000000000005E-2</v>
      </c>
      <c r="D128" s="12">
        <v>1</v>
      </c>
      <c r="E128" s="14">
        <f t="shared" si="10"/>
        <v>9.9000000000000005E-2</v>
      </c>
      <c r="F128" s="29"/>
      <c r="G128" s="18">
        <f t="shared" si="7"/>
        <v>2.0711968004085745E-18</v>
      </c>
      <c r="H128" s="16">
        <f t="shared" si="8"/>
        <v>9.9000000000000005E-2</v>
      </c>
      <c r="I128" s="11"/>
      <c r="J128" s="43">
        <f t="shared" si="9"/>
        <v>2.4650913953528746E-11</v>
      </c>
      <c r="K128" s="39" t="e">
        <f ca="1">_xll.CB.GetForeStatFN(J128,2)</f>
        <v>#NUM!</v>
      </c>
    </row>
    <row r="129" spans="3:11" ht="13" thickBot="1" x14ac:dyDescent="0.3">
      <c r="C129" s="15">
        <v>0.1</v>
      </c>
      <c r="D129" s="26">
        <v>1</v>
      </c>
      <c r="E129" s="15">
        <f>C129</f>
        <v>0.1</v>
      </c>
      <c r="F129" s="33"/>
      <c r="G129" s="20">
        <f>BINOMDIST($C$13,$C$11*$C$12,C129*$C$16/$C$15,0)</f>
        <v>1.3095518127396316E-18</v>
      </c>
      <c r="H129" s="17">
        <f>C129</f>
        <v>0.1</v>
      </c>
      <c r="I129" s="19"/>
      <c r="J129" s="44">
        <f>BINOMDIST($C$13,$C$11*$C$12,C129*$C$18,0)</f>
        <v>1.8679222803485307E-11</v>
      </c>
      <c r="K129" s="40" t="e">
        <f ca="1">_xll.CB.GetForeStatFN(J129,2)</f>
        <v>#NUM!</v>
      </c>
    </row>
  </sheetData>
  <mergeCells count="3">
    <mergeCell ref="E28:G28"/>
    <mergeCell ref="H28:J28"/>
    <mergeCell ref="B4:K9"/>
  </mergeCells>
  <phoneticPr fontId="1" type="noConversion"/>
  <pageMargins left="0.75" right="0.75" top="1" bottom="1" header="0.5" footer="0.5"/>
  <pageSetup paperSize="9" orientation="portrait" horizontalDpi="4294967293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CB_DATA_</vt:lpstr>
      <vt:lpstr>Construction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2004-05-19T09:44:50Z</dcterms:created>
  <dcterms:modified xsi:type="dcterms:W3CDTF">2017-09-22T16:23:28Z</dcterms:modified>
  <cp:category/>
</cp:coreProperties>
</file>