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CBM\CB-Changed Name Models\"/>
    </mc:Choice>
  </mc:AlternateContent>
  <bookViews>
    <workbookView xWindow="480" yWindow="60" windowWidth="15200" windowHeight="8450"/>
  </bookViews>
  <sheets>
    <sheet name="VC RC US model - 3" sheetId="1" r:id="rId1"/>
  </sheets>
  <definedNames>
    <definedName name="_ZA100" localSheetId="0">'VC RC US model - 3'!$C$23+"MC23"+8737+0+"&lt;ref1&gt;"+0+0.1+"&lt;ref2&gt;"+0+22+"-"+"+"</definedName>
    <definedName name="_ZA101" localSheetId="0">'VC RC US model - 3'!$D$23+"MD23"+25121+0+"&lt;ref1&gt;"+0+0.1+"&lt;ref2&gt;"+0+22+"-"+"+"</definedName>
    <definedName name="_ZA102" localSheetId="0">'VC RC US model - 3'!$E$23+"ME23"+25121+0+"&lt;ref1&gt;"+0+0.1+"&lt;ref2&gt;"+0+22+"-"+"+"</definedName>
    <definedName name="_ZA103" localSheetId="0">'VC RC US model - 3'!$F$23+"MF23"+25121+0+"&lt;ref1&gt;"+0+0.1+"&lt;ref2&gt;"+0+22+"-"+"+"</definedName>
    <definedName name="_ZF102" localSheetId="0">'VC RC US model - 3'!$G$6+"0 outbreaks. cell G6"+""+769+769+472+0+0+0+0+4+3+"-"+"+"+2.6+50+2+4+95+0.00140339813699334+5+2+"-"+"+"+-1+-1+0</definedName>
    <definedName name="_ZF103" localSheetId="0">'VC RC US model - 3'!$G$7+"1 outbreaks. cell G7"+""+769+769+472+0+0+0+0+4+3+"-"+"+"+2.6+50+2+4+95+0.00501451902995987+5+2+"-"+"+"+-1+-1+0</definedName>
    <definedName name="_ZF104" localSheetId="0">'VC RC US model - 3'!$G$8+"2 outbreaks. cell G8"+""+769+769+472+0+0+0+0+4+3+"-"+"+"+2.6+50+2+4+95+0.00501451902995987+5+2+"-"+"+"+-1+-1+0</definedName>
    <definedName name="_ZF105" localSheetId="0">'VC RC US model - 3'!$G$9+"3 outbreaks. cell G9"+""+769+769+472+0+0+0+0+4+3+"-"+"+"+2.6+50+2+4+95+0.00501451902995987+5+2+"-"+"+"+-1+-1+0</definedName>
    <definedName name="_ZF106" localSheetId="0">'VC RC US model - 3'!$G$10+"4 outbreaks. cell G10"+""+769+769+472+0+0+0+0+4+3+"-"+"+"+2.6+50+2+4+95+0.00501451902995987+5+2+"-"+"+"+-1+-1+0</definedName>
    <definedName name="_ZF107" localSheetId="0">'VC RC US model - 3'!$G$11+"5 outbreaks. cell G11"+""+769+769+472+0+0+0+0+4+3+"-"+"+"+2.6+50+2+4+95+0.00501451902995987+5+2+"-"+"+"+-1+-1+0</definedName>
    <definedName name="_ZF108" localSheetId="0">'VC RC US model - 3'!$G$12+"6 outbreaks. cell G12"+""+769+769+472+0+0+0+0+4+3+"-"+"+"+2.6+50+2+4+95+0.00501451902995987+5+2+"-"+"+"+-1+-1+0</definedName>
    <definedName name="_ZF109" localSheetId="0">'VC RC US model - 3'!$G$13+"7 outbreaks. cell G13"+""+769+769+472+0+0+0+0+4+3+"-"+"+"+2.6+50+2+4+95+0.00501451902995987+5+2+"-"+"+"+-1+-1+0</definedName>
    <definedName name="_ZF110" localSheetId="0">'VC RC US model - 3'!$G$14+"8 outbreaks. cell G14"+""+769+769+472+0+0+0+0+4+3+"-"+"+"+2.6+50+2+4+95+0.00501451902995987+5+2+"-"+"+"+-1+-1+0</definedName>
    <definedName name="_ZF111" localSheetId="0">'VC RC US model - 3'!$G$15+"9 outbreaks. cell G15"+""+769+769+472+0+0+0+0+4+3+"-"+"+"+2.6+50+2+4+95+0.00501451902995987+5+2+"-"+"+"+-1+-1+0</definedName>
    <definedName name="_ZF112" localSheetId="0">'VC RC US model - 3'!$G$16+"10 outbreaks. cell G16"+""+769+769+472+0+0+0+0+4+3+"-"+"+"+2.6+50+2+4+95+0.00501451902995987+5+2+"-"+"+"+-1+-1+0</definedName>
    <definedName name="ZA0" localSheetId="0">"Crystal Ball Data : Ver. 5.5"</definedName>
    <definedName name="ZA0A" localSheetId="0">4+103</definedName>
    <definedName name="ZA0C" localSheetId="0">0+0</definedName>
    <definedName name="ZA0D" localSheetId="0">0+0</definedName>
    <definedName name="ZA0F" localSheetId="0">11+112</definedName>
    <definedName name="ZA0T" localSheetId="0">10759781+0</definedName>
    <definedName name="ZA100R1" localSheetId="0">'VC RC US model - 3'!$C$20+1</definedName>
    <definedName name="ZA100R2" localSheetId="0">'VC RC US model - 3'!$C$21+1</definedName>
    <definedName name="ZA101R1" localSheetId="0">'VC RC US model - 3'!$D$20+1</definedName>
    <definedName name="ZA101R2" localSheetId="0">'VC RC US model - 3'!$D$21+1</definedName>
    <definedName name="ZA102R1" localSheetId="0">'VC RC US model - 3'!$E$20+1</definedName>
    <definedName name="ZA102R2" localSheetId="0">'VC RC US model - 3'!$E$21+1</definedName>
    <definedName name="ZA103R1" localSheetId="0">'VC RC US model - 3'!$F$20+1</definedName>
    <definedName name="ZA103R2" localSheetId="0">'VC RC US model - 3'!$F$21+1</definedName>
  </definedNames>
  <calcPr calcId="171027" calcMode="manual"/>
</workbook>
</file>

<file path=xl/calcChain.xml><?xml version="1.0" encoding="utf-8"?>
<calcChain xmlns="http://schemas.openxmlformats.org/spreadsheetml/2006/main">
  <c r="D20" i="1" l="1"/>
  <c r="E20" i="1"/>
  <c r="F20" i="1"/>
  <c r="C20" i="1"/>
  <c r="G7" i="1"/>
  <c r="G24" i="1" s="1" a="1"/>
  <c r="G24" i="1" s="1"/>
  <c r="G25" i="1" s="1" a="1"/>
  <c r="G25" i="1" s="1"/>
  <c r="G8" i="1"/>
  <c r="G9" i="1"/>
  <c r="G10" i="1"/>
  <c r="G11" i="1"/>
  <c r="G12" i="1"/>
  <c r="G13" i="1"/>
  <c r="G14" i="1"/>
  <c r="G15" i="1"/>
  <c r="G16" i="1"/>
  <c r="G6" i="1"/>
  <c r="D6" i="1"/>
  <c r="E6" i="1"/>
  <c r="E24" i="1" s="1" a="1"/>
  <c r="E24" i="1" s="1"/>
  <c r="E25" i="1" s="1" a="1"/>
  <c r="E25" i="1" s="1"/>
  <c r="F6" i="1"/>
  <c r="D7" i="1"/>
  <c r="E7" i="1"/>
  <c r="F7" i="1"/>
  <c r="D8" i="1"/>
  <c r="D24" i="1" s="1" a="1"/>
  <c r="D24" i="1" s="1"/>
  <c r="D25" i="1" s="1" a="1"/>
  <c r="D25" i="1" s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F24" i="1" a="1"/>
  <c r="F24" i="1" s="1"/>
  <c r="F25" i="1" s="1" a="1"/>
  <c r="F25" i="1" s="1"/>
  <c r="C7" i="1"/>
  <c r="C24" i="1" s="1" a="1"/>
  <c r="C24" i="1" s="1"/>
  <c r="C25" i="1" s="1" a="1"/>
  <c r="C25" i="1" s="1"/>
  <c r="C8" i="1"/>
  <c r="C9" i="1"/>
  <c r="C10" i="1"/>
  <c r="C11" i="1"/>
  <c r="C12" i="1"/>
  <c r="C13" i="1"/>
  <c r="C14" i="1"/>
  <c r="C15" i="1"/>
  <c r="C16" i="1"/>
  <c r="C6" i="1"/>
</calcChain>
</file>

<file path=xl/sharedStrings.xml><?xml version="1.0" encoding="utf-8"?>
<sst xmlns="http://schemas.openxmlformats.org/spreadsheetml/2006/main" count="14" uniqueCount="13">
  <si>
    <t>Mean</t>
  </si>
  <si>
    <t>Std dev</t>
  </si>
  <si>
    <t>Outbreaks</t>
  </si>
  <si>
    <t>l</t>
  </si>
  <si>
    <t>Historical data</t>
  </si>
  <si>
    <t>Years</t>
  </si>
  <si>
    <t>Area 1 Probability</t>
  </si>
  <si>
    <t>Area 2 Probability</t>
  </si>
  <si>
    <t>Area 3 Probability</t>
  </si>
  <si>
    <t>Area 4 Probability</t>
  </si>
  <si>
    <t>Total Probability</t>
  </si>
  <si>
    <r>
      <t>V</t>
    </r>
    <r>
      <rPr>
        <vertAlign val="subscript"/>
        <sz val="16"/>
        <rFont val="Arial"/>
        <family val="2"/>
        <charset val="204"/>
      </rPr>
      <t>C</t>
    </r>
    <r>
      <rPr>
        <sz val="16"/>
        <rFont val="Arial"/>
        <family val="2"/>
      </rPr>
      <t>/R</t>
    </r>
    <r>
      <rPr>
        <vertAlign val="subscript"/>
        <sz val="16"/>
        <rFont val="Arial"/>
        <family val="2"/>
        <charset val="204"/>
      </rPr>
      <t>C</t>
    </r>
    <r>
      <rPr>
        <sz val="16"/>
        <rFont val="Arial"/>
        <family val="2"/>
      </rPr>
      <t>/U</t>
    </r>
    <r>
      <rPr>
        <vertAlign val="subscript"/>
        <sz val="16"/>
        <rFont val="Arial"/>
        <family val="2"/>
        <charset val="204"/>
      </rPr>
      <t>S</t>
    </r>
    <r>
      <rPr>
        <sz val="16"/>
        <rFont val="Arial"/>
        <family val="2"/>
      </rPr>
      <t xml:space="preserve"> model - 3</t>
    </r>
  </si>
  <si>
    <t>1/Years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</si>
</sst>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  <charset val="204"/>
    </font>
    <font>
      <b/>
      <sz val="10"/>
      <name val="Symbol"/>
      <family val="1"/>
      <charset val="2"/>
    </font>
    <font>
      <b/>
      <sz val="10"/>
      <name val="Arial"/>
      <family val="2"/>
    </font>
    <font>
      <sz val="16"/>
      <name val="Arial"/>
      <family val="2"/>
    </font>
    <font>
      <vertAlign val="subscript"/>
      <sz val="16"/>
      <name val="Arial"/>
      <family val="2"/>
      <charset val="204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9"/>
      </patternFill>
    </fill>
    <fill>
      <patternFill patternType="solid">
        <fgColor indexed="15"/>
        <bgColor indexed="9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6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164" fontId="1" fillId="0" borderId="15" xfId="0" applyNumberFormat="1" applyFont="1" applyBorder="1" applyAlignment="1">
      <alignment horizontal="center"/>
    </xf>
    <xf numFmtId="164" fontId="1" fillId="0" borderId="16" xfId="0" applyNumberFormat="1" applyFont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10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164" fontId="3" fillId="4" borderId="24" xfId="0" applyNumberFormat="1" applyFont="1" applyFill="1" applyBorder="1" applyAlignment="1">
      <alignment horizontal="center"/>
    </xf>
    <xf numFmtId="164" fontId="3" fillId="4" borderId="2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190852021611248E-2"/>
          <c:y val="0.1072961373390558"/>
          <c:w val="0.90663118090799233"/>
          <c:h val="0.6909871244635192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'VC RC US model - 3'!$C$5</c:f>
              <c:strCache>
                <c:ptCount val="1"/>
                <c:pt idx="0">
                  <c:v>Area 1 Probability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'VC RC US model - 3'!$B$6:$B$16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'VC RC US model - 3'!$C$6:$C$16</c:f>
              <c:numCache>
                <c:formatCode>0.000</c:formatCode>
                <c:ptCount val="11"/>
                <c:pt idx="0">
                  <c:v>8.3981597414844553E-2</c:v>
                </c:pt>
                <c:pt idx="1">
                  <c:v>0.20803565082955941</c:v>
                </c:pt>
                <c:pt idx="2">
                  <c:v>0.25766854494499308</c:v>
                </c:pt>
                <c:pt idx="3">
                  <c:v>0.21276186329705829</c:v>
                </c:pt>
                <c:pt idx="4">
                  <c:v>0.13176116573513025</c:v>
                </c:pt>
                <c:pt idx="5">
                  <c:v>6.5278634156878054E-2</c:v>
                </c:pt>
                <c:pt idx="6">
                  <c:v>2.6950910596536596E-2</c:v>
                </c:pt>
                <c:pt idx="7">
                  <c:v>9.537378934346516E-3</c:v>
                </c:pt>
                <c:pt idx="8">
                  <c:v>2.9531988180904116E-3</c:v>
                </c:pt>
                <c:pt idx="9">
                  <c:v>8.1283764944057701E-4</c:v>
                </c:pt>
                <c:pt idx="10">
                  <c:v>2.0135269466814166E-4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8-4AE1-8AB8-4A1C4FEF20AC}"/>
            </c:ext>
          </c:extLst>
        </c:ser>
        <c:ser>
          <c:idx val="0"/>
          <c:order val="1"/>
          <c:tx>
            <c:strRef>
              <c:f>'VC RC US model - 3'!$D$5</c:f>
              <c:strCache>
                <c:ptCount val="1"/>
                <c:pt idx="0">
                  <c:v>Area 2 Probability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'VC RC US model - 3'!$B$6:$B$16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'VC RC US model - 3'!$D$6:$D$16</c:f>
              <c:numCache>
                <c:formatCode>0.000</c:formatCode>
                <c:ptCount val="11"/>
                <c:pt idx="0">
                  <c:v>0.5941898734380513</c:v>
                </c:pt>
                <c:pt idx="1">
                  <c:v>0.30930931674167511</c:v>
                </c:pt>
                <c:pt idx="2">
                  <c:v>8.0506465778044281E-2</c:v>
                </c:pt>
                <c:pt idx="3">
                  <c:v>1.396938421889261E-2</c:v>
                </c:pt>
                <c:pt idx="4">
                  <c:v>1.8179629446756689E-3</c:v>
                </c:pt>
                <c:pt idx="5">
                  <c:v>1.8927043405358215E-4</c:v>
                </c:pt>
                <c:pt idx="6">
                  <c:v>1.6420987985365847E-5</c:v>
                </c:pt>
                <c:pt idx="7">
                  <c:v>1.2211499582467862E-6</c:v>
                </c:pt>
                <c:pt idx="8">
                  <c:v>7.9459671922492025E-8</c:v>
                </c:pt>
                <c:pt idx="9">
                  <c:v>4.5959152732432439E-9</c:v>
                </c:pt>
                <c:pt idx="10">
                  <c:v>2.3924329183602355E-10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58-4AE1-8AB8-4A1C4FEF20AC}"/>
            </c:ext>
          </c:extLst>
        </c:ser>
        <c:ser>
          <c:idx val="2"/>
          <c:order val="2"/>
          <c:tx>
            <c:strRef>
              <c:f>'VC RC US model - 3'!$E$5</c:f>
              <c:strCache>
                <c:ptCount val="1"/>
                <c:pt idx="0">
                  <c:v>Area 3 Probability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'VC RC US model - 3'!$B$6:$B$16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'VC RC US model - 3'!$E$6:$E$16</c:f>
              <c:numCache>
                <c:formatCode>0.000</c:formatCode>
                <c:ptCount val="11"/>
                <c:pt idx="0">
                  <c:v>0.71315067018937151</c:v>
                </c:pt>
                <c:pt idx="1">
                  <c:v>0.24108954283724068</c:v>
                </c:pt>
                <c:pt idx="2">
                  <c:v>4.0751674292078613E-2</c:v>
                </c:pt>
                <c:pt idx="3">
                  <c:v>4.5922051424376036E-3</c:v>
                </c:pt>
                <c:pt idx="4">
                  <c:v>3.8811315921189458E-4</c:v>
                </c:pt>
                <c:pt idx="5">
                  <c:v>2.6241305809518803E-5</c:v>
                </c:pt>
                <c:pt idx="6">
                  <c:v>1.4785338464752838E-6</c:v>
                </c:pt>
                <c:pt idx="7">
                  <c:v>7.1405277216916663E-8</c:v>
                </c:pt>
                <c:pt idx="8">
                  <c:v>3.0174313717992945E-9</c:v>
                </c:pt>
                <c:pt idx="9">
                  <c:v>1.1334228677505547E-10</c:v>
                </c:pt>
                <c:pt idx="10">
                  <c:v>3.8316783878881331E-12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58-4AE1-8AB8-4A1C4FEF20AC}"/>
            </c:ext>
          </c:extLst>
        </c:ser>
        <c:ser>
          <c:idx val="3"/>
          <c:order val="3"/>
          <c:tx>
            <c:strRef>
              <c:f>'VC RC US model - 3'!$F$5</c:f>
              <c:strCache>
                <c:ptCount val="1"/>
                <c:pt idx="0">
                  <c:v>Area 4 Probability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'VC RC US model - 3'!$B$6:$B$16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'VC RC US model - 3'!$F$6:$F$16</c:f>
              <c:numCache>
                <c:formatCode>0.000</c:formatCode>
                <c:ptCount val="11"/>
                <c:pt idx="0">
                  <c:v>0.60304605619772167</c:v>
                </c:pt>
                <c:pt idx="1">
                  <c:v>0.30499760262194014</c:v>
                </c:pt>
                <c:pt idx="2">
                  <c:v>7.7128054025969089E-2</c:v>
                </c:pt>
                <c:pt idx="3">
                  <c:v>1.3002805413756129E-2</c:v>
                </c:pt>
                <c:pt idx="4">
                  <c:v>1.6440802645987802E-3</c:v>
                </c:pt>
                <c:pt idx="5">
                  <c:v>1.6630256812632735E-4</c:v>
                </c:pt>
                <c:pt idx="6">
                  <c:v>1.4018245114977706E-5</c:v>
                </c:pt>
                <c:pt idx="7">
                  <c:v>1.0128416535386734E-6</c:v>
                </c:pt>
                <c:pt idx="8">
                  <c:v>6.4032065418161807E-8</c:v>
                </c:pt>
                <c:pt idx="9">
                  <c:v>3.5983296324012248E-9</c:v>
                </c:pt>
                <c:pt idx="10">
                  <c:v>1.8198973362758007E-10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58-4AE1-8AB8-4A1C4FEF20AC}"/>
            </c:ext>
          </c:extLst>
        </c:ser>
        <c:ser>
          <c:idx val="4"/>
          <c:order val="4"/>
          <c:tx>
            <c:strRef>
              <c:f>'VC RC US model - 3'!$G$5</c:f>
              <c:strCache>
                <c:ptCount val="1"/>
                <c:pt idx="0">
                  <c:v>Total Probability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'VC RC US model - 3'!$B$6:$B$16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'VC RC US model - 3'!$G$6:$G$16</c:f>
              <c:numCache>
                <c:formatCode>0.000</c:formatCode>
                <c:ptCount val="11"/>
                <c:pt idx="0">
                  <c:v>2.1460565088125442E-2</c:v>
                </c:pt>
                <c:pt idx="1">
                  <c:v>8.2441580793530186E-2</c:v>
                </c:pt>
                <c:pt idx="2">
                  <c:v>0.15835124135423789</c:v>
                </c:pt>
                <c:pt idx="3">
                  <c:v>0.20277078141936788</c:v>
                </c:pt>
                <c:pt idx="4">
                  <c:v>0.19473792617187158</c:v>
                </c:pt>
                <c:pt idx="5">
                  <c:v>0.14961863686381813</c:v>
                </c:pt>
                <c:pt idx="6">
                  <c:v>9.5794285072603569E-2</c:v>
                </c:pt>
                <c:pt idx="7">
                  <c:v>5.2571058057561987E-2</c:v>
                </c:pt>
                <c:pt idx="8">
                  <c:v>2.5244216033318556E-2</c:v>
                </c:pt>
                <c:pt idx="9">
                  <c:v>1.0775180052518827E-2</c:v>
                </c:pt>
                <c:pt idx="10">
                  <c:v>4.1393265891031617E-3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58-4AE1-8AB8-4A1C4FEF2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7905888"/>
        <c:axId val="1"/>
      </c:barChart>
      <c:catAx>
        <c:axId val="597905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Outbreaks</a:t>
                </a:r>
              </a:p>
            </c:rich>
          </c:tx>
          <c:layout>
            <c:manualLayout>
              <c:xMode val="edge"/>
              <c:yMode val="edge"/>
              <c:x val="0.49255779428112756"/>
              <c:y val="0.892703862660944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Probability</a:t>
                </a:r>
              </a:p>
            </c:rich>
          </c:tx>
          <c:layout>
            <c:manualLayout>
              <c:xMode val="edge"/>
              <c:yMode val="edge"/>
              <c:x val="6.7658998646820028E-3"/>
              <c:y val="0.317596566523605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790588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4310344827586203"/>
          <c:y val="6.9970945088922834E-2"/>
          <c:w val="0.13275862068965516"/>
          <c:h val="0.416910214488165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epixanalytics.com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82550</xdr:rowOff>
    </xdr:from>
    <xdr:to>
      <xdr:col>7</xdr:col>
      <xdr:colOff>546100</xdr:colOff>
      <xdr:row>39</xdr:row>
      <xdr:rowOff>38100</xdr:rowOff>
    </xdr:to>
    <xdr:graphicFrame macro="">
      <xdr:nvGraphicFramePr>
        <xdr:cNvPr id="1041" name="Chart 1">
          <a:extLst>
            <a:ext uri="{FF2B5EF4-FFF2-40B4-BE49-F238E27FC236}">
              <a16:creationId xmlns:a16="http://schemas.microsoft.com/office/drawing/2014/main" id="{28B4A73C-2E93-49CF-91AD-3D66DC8DEC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57150</xdr:rowOff>
    </xdr:from>
    <xdr:to>
      <xdr:col>3</xdr:col>
      <xdr:colOff>539750</xdr:colOff>
      <xdr:row>2</xdr:row>
      <xdr:rowOff>133350</xdr:rowOff>
    </xdr:to>
    <xdr:pic>
      <xdr:nvPicPr>
        <xdr:cNvPr id="2" name="Picture 12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CD815CB-1717-4919-AA64-6586BEC07B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7150"/>
          <a:ext cx="2552700" cy="103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25"/>
  <sheetViews>
    <sheetView showGridLines="0" tabSelected="1" zoomScale="85" workbookViewId="0"/>
  </sheetViews>
  <sheetFormatPr defaultRowHeight="12.5" x14ac:dyDescent="0.25"/>
  <cols>
    <col min="1" max="1" width="2.453125" customWidth="1"/>
    <col min="2" max="2" width="11.26953125" customWidth="1"/>
    <col min="3" max="6" width="17.54296875" bestFit="1" customWidth="1"/>
    <col min="7" max="7" width="16.1796875" bestFit="1" customWidth="1"/>
    <col min="8" max="8" width="8.26953125" customWidth="1"/>
  </cols>
  <sheetData>
    <row r="1" spans="2:7" s="31" customFormat="1" ht="58.5" customHeight="1" x14ac:dyDescent="0.25"/>
    <row r="2" spans="2:7" s="31" customFormat="1" ht="17.25" customHeight="1" x14ac:dyDescent="0.6">
      <c r="E2" s="32" t="s">
        <v>11</v>
      </c>
    </row>
    <row r="3" spans="2:7" s="31" customFormat="1" ht="17.25" customHeight="1" x14ac:dyDescent="0.35">
      <c r="E3" s="33"/>
    </row>
    <row r="4" spans="2:7" ht="13" thickBot="1" x14ac:dyDescent="0.3"/>
    <row r="5" spans="2:7" ht="13" x14ac:dyDescent="0.3">
      <c r="B5" s="4" t="s">
        <v>2</v>
      </c>
      <c r="C5" s="11" t="s">
        <v>6</v>
      </c>
      <c r="D5" s="12" t="s">
        <v>7</v>
      </c>
      <c r="E5" s="13" t="s">
        <v>8</v>
      </c>
      <c r="F5" s="12" t="s">
        <v>9</v>
      </c>
      <c r="G5" s="14" t="s">
        <v>10</v>
      </c>
    </row>
    <row r="6" spans="2:7" x14ac:dyDescent="0.25">
      <c r="B6" s="9">
        <v>0</v>
      </c>
      <c r="C6" s="17">
        <f>POISSON($B6,C$23,0)</f>
        <v>8.3981597414844553E-2</v>
      </c>
      <c r="D6" s="18">
        <f>POISSON($B6,D$23,0)</f>
        <v>0.5941898734380513</v>
      </c>
      <c r="E6" s="16">
        <f>POISSON($B6,E$23,0)</f>
        <v>0.71315067018937151</v>
      </c>
      <c r="F6" s="18">
        <f>POISSON($B6,F$23,0)</f>
        <v>0.60304605619772167</v>
      </c>
      <c r="G6" s="40">
        <f>POISSON($B6,SUM(C$23:F$23),0)</f>
        <v>2.1460565088125442E-2</v>
      </c>
    </row>
    <row r="7" spans="2:7" x14ac:dyDescent="0.25">
      <c r="B7" s="9">
        <v>1</v>
      </c>
      <c r="C7" s="17">
        <f t="shared" ref="C7:F16" si="0">POISSON($B7,C$23,0)</f>
        <v>0.20803565082955941</v>
      </c>
      <c r="D7" s="18">
        <f t="shared" si="0"/>
        <v>0.30930931674167511</v>
      </c>
      <c r="E7" s="16">
        <f t="shared" si="0"/>
        <v>0.24108954283724068</v>
      </c>
      <c r="F7" s="18">
        <f t="shared" si="0"/>
        <v>0.30499760262194014</v>
      </c>
      <c r="G7" s="40">
        <f t="shared" ref="G7:G16" si="1">POISSON($B7,SUM(C$23:F$23),0)</f>
        <v>8.2441580793530186E-2</v>
      </c>
    </row>
    <row r="8" spans="2:7" x14ac:dyDescent="0.25">
      <c r="B8" s="9">
        <v>2</v>
      </c>
      <c r="C8" s="17">
        <f t="shared" si="0"/>
        <v>0.25766854494499308</v>
      </c>
      <c r="D8" s="18">
        <f t="shared" si="0"/>
        <v>8.0506465778044281E-2</v>
      </c>
      <c r="E8" s="16">
        <f t="shared" si="0"/>
        <v>4.0751674292078613E-2</v>
      </c>
      <c r="F8" s="18">
        <f t="shared" si="0"/>
        <v>7.7128054025969089E-2</v>
      </c>
      <c r="G8" s="40">
        <f t="shared" si="1"/>
        <v>0.15835124135423789</v>
      </c>
    </row>
    <row r="9" spans="2:7" x14ac:dyDescent="0.25">
      <c r="B9" s="9">
        <v>3</v>
      </c>
      <c r="C9" s="17">
        <f t="shared" si="0"/>
        <v>0.21276186329705829</v>
      </c>
      <c r="D9" s="18">
        <f t="shared" si="0"/>
        <v>1.396938421889261E-2</v>
      </c>
      <c r="E9" s="16">
        <f t="shared" si="0"/>
        <v>4.5922051424376036E-3</v>
      </c>
      <c r="F9" s="18">
        <f t="shared" si="0"/>
        <v>1.3002805413756129E-2</v>
      </c>
      <c r="G9" s="40">
        <f t="shared" si="1"/>
        <v>0.20277078141936788</v>
      </c>
    </row>
    <row r="10" spans="2:7" x14ac:dyDescent="0.25">
      <c r="B10" s="9">
        <v>4</v>
      </c>
      <c r="C10" s="17">
        <f t="shared" si="0"/>
        <v>0.13176116573513025</v>
      </c>
      <c r="D10" s="18">
        <f t="shared" si="0"/>
        <v>1.8179629446756689E-3</v>
      </c>
      <c r="E10" s="16">
        <f t="shared" si="0"/>
        <v>3.8811315921189458E-4</v>
      </c>
      <c r="F10" s="18">
        <f t="shared" si="0"/>
        <v>1.6440802645987802E-3</v>
      </c>
      <c r="G10" s="40">
        <f t="shared" si="1"/>
        <v>0.19473792617187158</v>
      </c>
    </row>
    <row r="11" spans="2:7" x14ac:dyDescent="0.25">
      <c r="B11" s="9">
        <v>5</v>
      </c>
      <c r="C11" s="17">
        <f t="shared" si="0"/>
        <v>6.5278634156878054E-2</v>
      </c>
      <c r="D11" s="18">
        <f t="shared" si="0"/>
        <v>1.8927043405358215E-4</v>
      </c>
      <c r="E11" s="16">
        <f t="shared" si="0"/>
        <v>2.6241305809518803E-5</v>
      </c>
      <c r="F11" s="18">
        <f t="shared" si="0"/>
        <v>1.6630256812632735E-4</v>
      </c>
      <c r="G11" s="40">
        <f t="shared" si="1"/>
        <v>0.14961863686381813</v>
      </c>
    </row>
    <row r="12" spans="2:7" x14ac:dyDescent="0.25">
      <c r="B12" s="9">
        <v>6</v>
      </c>
      <c r="C12" s="17">
        <f t="shared" si="0"/>
        <v>2.6950910596536596E-2</v>
      </c>
      <c r="D12" s="18">
        <f t="shared" si="0"/>
        <v>1.6420987985365847E-5</v>
      </c>
      <c r="E12" s="16">
        <f t="shared" si="0"/>
        <v>1.4785338464752838E-6</v>
      </c>
      <c r="F12" s="18">
        <f t="shared" si="0"/>
        <v>1.4018245114977706E-5</v>
      </c>
      <c r="G12" s="40">
        <f t="shared" si="1"/>
        <v>9.5794285072603569E-2</v>
      </c>
    </row>
    <row r="13" spans="2:7" x14ac:dyDescent="0.25">
      <c r="B13" s="9">
        <v>7</v>
      </c>
      <c r="C13" s="17">
        <f t="shared" si="0"/>
        <v>9.537378934346516E-3</v>
      </c>
      <c r="D13" s="18">
        <f t="shared" si="0"/>
        <v>1.2211499582467862E-6</v>
      </c>
      <c r="E13" s="16">
        <f t="shared" si="0"/>
        <v>7.1405277216916663E-8</v>
      </c>
      <c r="F13" s="18">
        <f t="shared" si="0"/>
        <v>1.0128416535386734E-6</v>
      </c>
      <c r="G13" s="40">
        <f t="shared" si="1"/>
        <v>5.2571058057561987E-2</v>
      </c>
    </row>
    <row r="14" spans="2:7" x14ac:dyDescent="0.25">
      <c r="B14" s="9">
        <v>8</v>
      </c>
      <c r="C14" s="17">
        <f t="shared" si="0"/>
        <v>2.9531988180904116E-3</v>
      </c>
      <c r="D14" s="18">
        <f t="shared" si="0"/>
        <v>7.9459671922492025E-8</v>
      </c>
      <c r="E14" s="16">
        <f t="shared" si="0"/>
        <v>3.0174313717992945E-9</v>
      </c>
      <c r="F14" s="18">
        <f t="shared" si="0"/>
        <v>6.4032065418161807E-8</v>
      </c>
      <c r="G14" s="40">
        <f t="shared" si="1"/>
        <v>2.5244216033318556E-2</v>
      </c>
    </row>
    <row r="15" spans="2:7" x14ac:dyDescent="0.25">
      <c r="B15" s="9">
        <v>9</v>
      </c>
      <c r="C15" s="17">
        <f t="shared" si="0"/>
        <v>8.1283764944057701E-4</v>
      </c>
      <c r="D15" s="18">
        <f t="shared" si="0"/>
        <v>4.5959152732432439E-9</v>
      </c>
      <c r="E15" s="16">
        <f t="shared" si="0"/>
        <v>1.1334228677505547E-10</v>
      </c>
      <c r="F15" s="18">
        <f t="shared" si="0"/>
        <v>3.5983296324012248E-9</v>
      </c>
      <c r="G15" s="40">
        <f t="shared" si="1"/>
        <v>1.0775180052518827E-2</v>
      </c>
    </row>
    <row r="16" spans="2:7" ht="13" thickBot="1" x14ac:dyDescent="0.3">
      <c r="B16" s="10">
        <v>10</v>
      </c>
      <c r="C16" s="19">
        <f t="shared" si="0"/>
        <v>2.0135269466814166E-4</v>
      </c>
      <c r="D16" s="20">
        <f t="shared" si="0"/>
        <v>2.3924329183602355E-10</v>
      </c>
      <c r="E16" s="21">
        <f t="shared" si="0"/>
        <v>3.8316783878881331E-12</v>
      </c>
      <c r="F16" s="20">
        <f t="shared" si="0"/>
        <v>1.8198973362758007E-10</v>
      </c>
      <c r="G16" s="41">
        <f t="shared" si="1"/>
        <v>4.1393265891031617E-3</v>
      </c>
    </row>
    <row r="17" spans="2:7" ht="13" thickBot="1" x14ac:dyDescent="0.3">
      <c r="B17" s="1"/>
      <c r="C17" s="1"/>
      <c r="D17" s="1"/>
      <c r="E17" s="1"/>
      <c r="F17" s="1"/>
    </row>
    <row r="18" spans="2:7" ht="13" x14ac:dyDescent="0.3">
      <c r="B18" s="42" t="s">
        <v>4</v>
      </c>
      <c r="C18" s="43"/>
      <c r="D18" s="43"/>
      <c r="E18" s="43"/>
      <c r="F18" s="44"/>
    </row>
    <row r="19" spans="2:7" ht="13" x14ac:dyDescent="0.3">
      <c r="B19" s="5" t="s">
        <v>5</v>
      </c>
      <c r="C19" s="22">
        <v>10</v>
      </c>
      <c r="D19" s="22">
        <v>16</v>
      </c>
      <c r="E19" s="22">
        <v>16</v>
      </c>
      <c r="F19" s="23">
        <v>11</v>
      </c>
    </row>
    <row r="20" spans="2:7" ht="13" x14ac:dyDescent="0.3">
      <c r="B20" s="5" t="s">
        <v>12</v>
      </c>
      <c r="C20" s="38">
        <f>1/C19</f>
        <v>0.1</v>
      </c>
      <c r="D20" s="38">
        <f>1/D19</f>
        <v>6.25E-2</v>
      </c>
      <c r="E20" s="38">
        <f>1/E19</f>
        <v>6.25E-2</v>
      </c>
      <c r="F20" s="39">
        <f>1/F19</f>
        <v>9.0909090909090912E-2</v>
      </c>
    </row>
    <row r="21" spans="2:7" ht="13.5" thickBot="1" x14ac:dyDescent="0.35">
      <c r="B21" s="6" t="s">
        <v>2</v>
      </c>
      <c r="C21" s="24">
        <v>22</v>
      </c>
      <c r="D21" s="24">
        <v>9</v>
      </c>
      <c r="E21" s="24">
        <v>8</v>
      </c>
      <c r="F21" s="25">
        <v>8</v>
      </c>
    </row>
    <row r="22" spans="2:7" ht="13" thickBot="1" x14ac:dyDescent="0.3">
      <c r="B22" s="3"/>
      <c r="C22" s="2"/>
      <c r="D22" s="2"/>
      <c r="E22" s="2"/>
      <c r="F22" s="2"/>
    </row>
    <row r="23" spans="2:7" ht="13" thickBot="1" x14ac:dyDescent="0.3">
      <c r="B23" s="26" t="s">
        <v>3</v>
      </c>
      <c r="C23" s="36">
        <v>2.4771575825347081</v>
      </c>
      <c r="D23" s="36">
        <v>0.52055635844477732</v>
      </c>
      <c r="E23" s="36">
        <v>0.33806256225380987</v>
      </c>
      <c r="F23" s="37">
        <v>0.50576170673428655</v>
      </c>
      <c r="G23" s="15"/>
    </row>
    <row r="24" spans="2:7" ht="13" x14ac:dyDescent="0.3">
      <c r="B24" s="27" t="s">
        <v>0</v>
      </c>
      <c r="C24" s="7">
        <f t="array" ref="C24">SUM(C6:C16*$B$6:$B$16)</f>
        <v>2.4765179367916468</v>
      </c>
      <c r="D24" s="7">
        <f t="array" ref="D24">SUM(D6:D16*$B$6:$B$16)</f>
        <v>0.52055635831407787</v>
      </c>
      <c r="E24" s="7">
        <f t="array" ref="E24">SUM(E6:E16*$B$6:$B$16)</f>
        <v>0.33806256225247355</v>
      </c>
      <c r="F24" s="8">
        <f t="array" ref="F24">SUM(F6:F16*$B$6:$B$16)</f>
        <v>0.50576170663782538</v>
      </c>
      <c r="G24" s="34">
        <f t="array" ref="G24">SUM(G6:G16*$B$6:$B$16)</f>
        <v>3.8175880282354915</v>
      </c>
    </row>
    <row r="25" spans="2:7" ht="13.5" thickBot="1" x14ac:dyDescent="0.35">
      <c r="B25" s="28" t="s">
        <v>1</v>
      </c>
      <c r="C25" s="29">
        <f t="array" ref="C25">SQRT(SUM(($B$6:$B$16-C$24)^2*C6:C16))</f>
        <v>1.5725029242499255</v>
      </c>
      <c r="D25" s="29">
        <f t="array" ref="D25">SQRT(SUM(($B$6:$B$16-D$24)^2*D6:D16))</f>
        <v>0.72149591622788234</v>
      </c>
      <c r="E25" s="29">
        <f t="array" ref="E25">SQRT(SUM(($B$6:$B$16-E$24)^2*E6:E16))</f>
        <v>0.58143147682246954</v>
      </c>
      <c r="F25" s="30">
        <f t="array" ref="F25">SQRT(SUM(($B$6:$B$16-F$24)^2*F6:F16))</f>
        <v>0.7111692525439659</v>
      </c>
      <c r="G25" s="35">
        <f t="array" ref="G25">SQRT(SUM(($B$6:$B$16-G$24)^2*G6:G16))</f>
        <v>1.9285929344462351</v>
      </c>
    </row>
  </sheetData>
  <mergeCells count="1">
    <mergeCell ref="B18:F18"/>
  </mergeCells>
  <phoneticPr fontId="2" type="noConversion"/>
  <printOptions headings="1"/>
  <pageMargins left="0.75" right="0.75" top="1" bottom="1" header="0.5" footer="0.5"/>
  <pageSetup paperSize="9" orientation="portrait" horizontalDpi="4294967293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 RC US model - 3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2004-05-11T16:20:01Z</dcterms:created>
  <dcterms:modified xsi:type="dcterms:W3CDTF">2017-09-22T16:23:29Z</dcterms:modified>
  <cp:category/>
</cp:coreProperties>
</file>