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codeName="ThisWorkbook" defaultThemeVersion="124226"/>
  <mc:AlternateContent xmlns:mc="http://schemas.openxmlformats.org/markup-compatibility/2006">
    <mc:Choice Requires="x15">
      <x15ac:absPath xmlns:x15ac="http://schemas.microsoft.com/office/spreadsheetml/2010/11/ac" url="C:\Users\Lnaz\Downloads\CBM\CB-Changed Name Models\"/>
    </mc:Choice>
  </mc:AlternateContent>
  <bookViews>
    <workbookView xWindow="0" yWindow="60" windowWidth="19040" windowHeight="8450" firstSheet="1" activeTab="1"/>
  </bookViews>
  <sheets>
    <sheet name="CB_DATA_" sheetId="2" state="hidden" r:id="rId1"/>
    <sheet name="Model" sheetId="1" r:id="rId2"/>
  </sheet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hidden="1">TRUE</definedName>
    <definedName name="_AtRisk_SimSetting_LiveUpdatePeriod" hidden="1">-1</definedName>
    <definedName name="_AtRisk_SimSetting_MacroMode" hidden="1">0</definedName>
    <definedName name="_AtRisk_SimSetting_MacroRecalculationBehavior" hidden="1">0</definedName>
    <definedName name="_AtRisk_SimSetting_MultipleCPUManualCount" hidden="1">4</definedName>
    <definedName name="_AtRisk_SimSetting_MultipleCPUMode" hidden="1">0</definedName>
    <definedName name="_AtRisk_SimSetting_RandomNumberGenerator" hidden="1">0</definedName>
    <definedName name="_AtRisk_SimSetting_ReportOptionCustomItemCumulativeOverlay01" hidden="1">0</definedName>
    <definedName name="_AtRisk_SimSetting_ReportOptionCustomItemCumulativeOverlay02" hidden="1">0</definedName>
    <definedName name="_AtRisk_SimSetting_ReportOptionCustomItemCumulativeOverlay03" hidden="1">0</definedName>
    <definedName name="_AtRisk_SimSetting_ReportOptionCustomItemCumulativeOverlay04" hidden="1">0</definedName>
    <definedName name="_AtRisk_SimSetting_ReportOptionCustomItemCumulativeOverlay05" hidden="1">0</definedName>
    <definedName name="_AtRisk_SimSetting_ReportOptionCustomItemCumulativeOverlay06" hidden="1">0</definedName>
    <definedName name="_AtRisk_SimSetting_ReportOptionCustomItemDistributionFormat01" hidden="1">1</definedName>
    <definedName name="_AtRisk_SimSetting_ReportOptionCustomItemDistributionFormat02" hidden="1">1</definedName>
    <definedName name="_AtRisk_SimSetting_ReportOptionCustomItemDistributionFormat03" hidden="1">4</definedName>
    <definedName name="_AtRisk_SimSetting_ReportOptionCustomItemDistributionFormat04" hidden="1">1</definedName>
    <definedName name="_AtRisk_SimSetting_ReportOptionCustomItemDistributionFormat05" hidden="1">1</definedName>
    <definedName name="_AtRisk_SimSetting_ReportOptionCustomItemDistributionFormat06" hidden="1">1</definedName>
    <definedName name="_AtRisk_SimSetting_ReportOptionCustomItemGraphFormat01" hidden="1">1</definedName>
    <definedName name="_AtRisk_SimSetting_ReportOptionCustomItemGraphFormat02" hidden="1">1</definedName>
    <definedName name="_AtRisk_SimSetting_ReportOptionCustomItemGraphFormat03" hidden="1">1</definedName>
    <definedName name="_AtRisk_SimSetting_ReportOptionCustomItemGraphFormat04" hidden="1">1</definedName>
    <definedName name="_AtRisk_SimSetting_ReportOptionCustomItemGraphFormat05" hidden="1">1</definedName>
    <definedName name="_AtRisk_SimSetting_ReportOptionCustomItemGraphFormat06" hidden="1">1</definedName>
    <definedName name="_AtRisk_SimSetting_ReportOptionCustomItemItemIndex01" hidden="1">0</definedName>
    <definedName name="_AtRisk_SimSetting_ReportOptionCustomItemItemIndex02" hidden="1">1</definedName>
    <definedName name="_AtRisk_SimSetting_ReportOptionCustomItemItemIndex03" hidden="1">2</definedName>
    <definedName name="_AtRisk_SimSetting_ReportOptionCustomItemItemIndex04" hidden="1">3</definedName>
    <definedName name="_AtRisk_SimSetting_ReportOptionCustomItemItemIndex05" hidden="1">4</definedName>
    <definedName name="_AtRisk_SimSetting_ReportOptionCustomItemItemIndex06" hidden="1">5</definedName>
    <definedName name="_AtRisk_SimSetting_ReportOptionCustomItemItemSize01" hidden="1">0</definedName>
    <definedName name="_AtRisk_SimSetting_ReportOptionCustomItemItemSize02" hidden="1">0</definedName>
    <definedName name="_AtRisk_SimSetting_ReportOptionCustomItemItemSize03" hidden="1">0</definedName>
    <definedName name="_AtRisk_SimSetting_ReportOptionCustomItemItemSize04" hidden="1">0</definedName>
    <definedName name="_AtRisk_SimSetting_ReportOptionCustomItemItemSize05" hidden="1">0</definedName>
    <definedName name="_AtRisk_SimSetting_ReportOptionCustomItemItemSize06" hidden="1">0</definedName>
    <definedName name="_AtRisk_SimSetting_ReportOptionCustomItemItemType01" hidden="1">1</definedName>
    <definedName name="_AtRisk_SimSetting_ReportOptionCustomItemItemType02" hidden="1">5</definedName>
    <definedName name="_AtRisk_SimSetting_ReportOptionCustomItemItemType03" hidden="1">1</definedName>
    <definedName name="_AtRisk_SimSetting_ReportOptionCustomItemItemType04" hidden="1">3</definedName>
    <definedName name="_AtRisk_SimSetting_ReportOptionCustomItemItemType05" hidden="1">2</definedName>
    <definedName name="_AtRisk_SimSetting_ReportOptionCustomItemItemType06" hidden="1">4</definedName>
    <definedName name="_AtRisk_SimSetting_ReportOptionCustomItemLegendType01" hidden="1">0</definedName>
    <definedName name="_AtRisk_SimSetting_ReportOptionCustomItemLegendType02" hidden="1">0</definedName>
    <definedName name="_AtRisk_SimSetting_ReportOptionCustomItemLegendType03" hidden="1">0</definedName>
    <definedName name="_AtRisk_SimSetting_ReportOptionCustomItemLegendType04" hidden="1">0</definedName>
    <definedName name="_AtRisk_SimSetting_ReportOptionCustomItemLegendType05" hidden="1">0</definedName>
    <definedName name="_AtRisk_SimSetting_ReportOptionCustomItemLegendType06" hidden="1">0</definedName>
    <definedName name="_AtRisk_SimSetting_ReportOptionCustomItemsCount" hidden="1">6</definedName>
    <definedName name="_AtRisk_SimSetting_ReportOptionCustomItemSensitivityFormat01" hidden="1">1</definedName>
    <definedName name="_AtRisk_SimSetting_ReportOptionCustomItemSensitivityFormat02" hidden="1">1</definedName>
    <definedName name="_AtRisk_SimSetting_ReportOptionCustomItemSensitivityFormat03" hidden="1">1</definedName>
    <definedName name="_AtRisk_SimSetting_ReportOptionCustomItemSensitivityFormat04" hidden="1">1</definedName>
    <definedName name="_AtRisk_SimSetting_ReportOptionCustomItemSensitivityFormat05" hidden="1">1</definedName>
    <definedName name="_AtRisk_SimSetting_ReportOptionCustomItemSensitivityFormat06" hidden="1">1</definedName>
    <definedName name="_AtRisk_SimSetting_ReportOptionCustomItemSummaryGraphType01" hidden="1">0</definedName>
    <definedName name="_AtRisk_SimSetting_ReportOptionCustomItemSummaryGraphType02" hidden="1">0</definedName>
    <definedName name="_AtRisk_SimSetting_ReportOptionCustomItemSummaryGraphType03" hidden="1">0</definedName>
    <definedName name="_AtRisk_SimSetting_ReportOptionCustomItemSummaryGraphType04" hidden="1">0</definedName>
    <definedName name="_AtRisk_SimSetting_ReportOptionCustomItemSummaryGraphType05" hidden="1">0</definedName>
    <definedName name="_AtRisk_SimSetting_ReportOptionCustomItemSummaryGraphType06" hidden="1">0</definedName>
    <definedName name="_AtRisk_SimSetting_ReportOptionDataMode" hidden="1">1</definedName>
    <definedName name="_AtRisk_SimSetting_ReportOptionReportMultiSimType" hidden="1">0</definedName>
    <definedName name="_AtRisk_SimSetting_ReportOptionReportPlacement" hidden="1">1</definedName>
    <definedName name="_AtRisk_SimSetting_ReportOptionReportSelection" hidden="1">0</definedName>
    <definedName name="_AtRisk_SimSetting_ReportOptionReportsFileType" hidden="1">1</definedName>
    <definedName name="_AtRisk_SimSetting_ReportOptionReportStyle" hidden="1">2</definedName>
    <definedName name="_AtRisk_SimSetting_ReportOptionSelectiveQR" hidden="1">FALSE</definedName>
    <definedName name="_AtRisk_SimSetting_ReportsList"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Affected">Model!$C$29</definedName>
    <definedName name="AffectedAllowed">Model!#REF!</definedName>
    <definedName name="AffectedSoFar">Model!$E$12</definedName>
    <definedName name="CB_4dbe8b226cc549cb8c4b2b18aaa7d24f" localSheetId="1" hidden="1">Model!$C$17</definedName>
    <definedName name="CB_594ed504952543de8c080447b56fb07b" localSheetId="1" hidden="1">Model!$C$38</definedName>
    <definedName name="CB_Block_00000000000000000000000000000000" localSheetId="1" hidden="1">"'7.0.0.0"</definedName>
    <definedName name="CB_Block_00000000000000000000000000000001" localSheetId="0" hidden="1">"'636365750219026550"</definedName>
    <definedName name="CB_Block_00000000000000000000000000000001" localSheetId="1" hidden="1">"'636365750218335891"</definedName>
    <definedName name="CB_Block_00000000000000000000000000000003" localSheetId="1" hidden="1">"'11.1.4716.0"</definedName>
    <definedName name="CB_BlockExt_00000000000000000000000000000003" localSheetId="1" hidden="1">"'11.1.2.4.850"</definedName>
    <definedName name="CB_c82f9b429ba247b28dff20d0f5319dc0" localSheetId="1" hidden="1">Model!$C$29</definedName>
    <definedName name="CB_f95a9092bf1c41be9d8d64fb075fb12d" localSheetId="1" hidden="1">Model!$C$20</definedName>
    <definedName name="CBCR_026bcb567e85492d96e7d890ace41774" localSheetId="1" hidden="1">Model!$C$12-Model!$E$12+1</definedName>
    <definedName name="CBCR_15c20e8b0ed04ea3b9576866e8e9e6f3" localSheetId="1" hidden="1">Model!$E$12+1</definedName>
    <definedName name="CBCR_511b89c0ea3f46a1ad00a5a488729d4f" localSheetId="1" hidden="1">Model!$C$27</definedName>
    <definedName name="CBCR_743f7daa431843818242c7d3e865f7fa" localSheetId="1" hidden="1">Model!$C$17</definedName>
    <definedName name="CBWorkbookPriority" localSheetId="0" hidden="1">-869797840106004</definedName>
    <definedName name="CBWorkbookPriority" hidden="1">-1443912020</definedName>
    <definedName name="CBx_72a1642483714f779826bbc6238a94c2" localSheetId="0" hidden="1">"'Model'!$A$1"</definedName>
    <definedName name="CBx_cacf1c8323b342bf9fedef43a8fb23f6" localSheetId="0" hidden="1">"'CB_DATA_'!$A$1"</definedName>
    <definedName name="CBx_Sheet_Guid" localSheetId="0" hidden="1">"'cacf1c83-23b3-42bf-9fed-ef43a8fb23f6"</definedName>
    <definedName name="CBx_Sheet_Guid" localSheetId="1" hidden="1">"'72a16424-8371-4f77-9826-bbc6238a94c2"</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 name="ConfidenceGood">Model!$C$32</definedName>
    <definedName name="CostOfTests">Model!$C$28</definedName>
    <definedName name="CostPerTest">Model!$E$13</definedName>
    <definedName name="DevtCost">Model!$D$9</definedName>
    <definedName name="NewTests">Model!$C$27</definedName>
    <definedName name="PerfectInfoDecision">Model!$C$24</definedName>
    <definedName name="PriorP">Model!$C$17</definedName>
    <definedName name="PriorProbGood">Model!$C$18</definedName>
    <definedName name="ProfitIfGood">Model!$D$10</definedName>
    <definedName name="ReqdConfidence">Model!$D$14</definedName>
    <definedName name="RiskAfterRecalcMacro" hidden="1">""</definedName>
    <definedName name="RiskAfterSimMacro" hidden="1">""</definedName>
    <definedName name="RiskAutoStopPercChange">1.5</definedName>
    <definedName name="RiskBeforeRecalcMacro" hidden="1">""</definedName>
    <definedName name="RiskBeforeSimMacro" hidden="1">""</definedName>
    <definedName name="RiskCollectDistributionSamples" hidden="1">1</definedName>
    <definedName name="RiskExcelReportsGoInNewWorkbook">TRUE</definedName>
    <definedName name="RiskExcelReportsToGenerate">0</definedName>
    <definedName name="RiskFixedSeed" hidden="1">1</definedName>
    <definedName name="RiskGenerateExcelReportsAtEndOfSimulation">FALSE</definedName>
    <definedName name="RiskHasSettings" hidden="1">7</definedName>
    <definedName name="RiskMinimizeOnStart" hidden="1">FALSE</definedName>
    <definedName name="RiskMonitorConvergence" hidden="1">FALSE</definedName>
    <definedName name="RiskMultipleCPUSupportEnabled" hidden="1">TRUE</definedName>
    <definedName name="RiskNumIterations" hidden="1">10000</definedName>
    <definedName name="RiskNumSimulations" hidden="1">1</definedName>
    <definedName name="RiskPauseOnError" hidden="1">FALSE</definedName>
    <definedName name="RiskRealTimeResults">FALSE</definedName>
    <definedName name="RiskReportGraphFormat">0</definedName>
    <definedName name="RiskResultsUpdateFreq">100</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howRiskWindowAtEndOfSimulation">FALSE</definedName>
    <definedName name="RiskStandardRecalc" hidden="1">1</definedName>
    <definedName name="RiskTemplateSheetName">"myTemplate"</definedName>
    <definedName name="RiskUpdateDisplay" hidden="1">FALSE</definedName>
    <definedName name="RiskUseDifferentSeedForEachSim" hidden="1">FALSE</definedName>
    <definedName name="RiskUseFixedSeed" hidden="1">TRUE</definedName>
    <definedName name="RiskUseMultipleCPUs" hidden="1">TRUE</definedName>
    <definedName name="TestedSoFar">Model!$C$12</definedName>
    <definedName name="ThresholdP">Model!$C$11</definedName>
  </definedNames>
  <calcPr calcId="171027" calcMode="manual"/>
</workbook>
</file>

<file path=xl/calcChain.xml><?xml version="1.0" encoding="utf-8"?>
<calcChain xmlns="http://schemas.openxmlformats.org/spreadsheetml/2006/main">
  <c r="A11" i="2" l="1"/>
  <c r="B11" i="2"/>
  <c r="D24" i="1"/>
  <c r="C31" i="1" l="1"/>
  <c r="C32" i="1" s="1"/>
  <c r="C36" i="1" s="1"/>
  <c r="C30" i="1"/>
  <c r="C24" i="1"/>
  <c r="C28" i="1"/>
  <c r="C18" i="1"/>
  <c r="C20" i="1" s="1"/>
  <c r="B18" i="1"/>
  <c r="E14" i="1"/>
  <c r="B32" i="1"/>
  <c r="C21" i="1"/>
  <c r="D36" i="1" l="1"/>
  <c r="C37" i="1"/>
  <c r="C19" i="1"/>
  <c r="C38" i="1" l="1"/>
</calcChain>
</file>

<file path=xl/comments1.xml><?xml version="1.0" encoding="utf-8"?>
<comments xmlns="http://schemas.openxmlformats.org/spreadsheetml/2006/main">
  <authors>
    <author>David</author>
  </authors>
  <commentList>
    <comment ref="C24" authorId="0" shapeId="0">
      <text>
        <r>
          <rPr>
            <sz val="8"/>
            <color indexed="81"/>
            <rFont val="Tahoma"/>
            <family val="2"/>
          </rPr>
          <t>1 = develop, 
0 = don't develop</t>
        </r>
      </text>
    </comment>
  </commentList>
</comments>
</file>

<file path=xl/sharedStrings.xml><?xml version="1.0" encoding="utf-8"?>
<sst xmlns="http://schemas.openxmlformats.org/spreadsheetml/2006/main" count="60" uniqueCount="55">
  <si>
    <t xml:space="preserve">people. </t>
  </si>
  <si>
    <t>million</t>
  </si>
  <si>
    <t>Cost of development is $</t>
  </si>
  <si>
    <t>Should we test more? How many? Cost/person tested = $</t>
  </si>
  <si>
    <t>Perform tests on</t>
  </si>
  <si>
    <t>People affected in new tests</t>
  </si>
  <si>
    <t>Develop</t>
  </si>
  <si>
    <t>Don't develop</t>
  </si>
  <si>
    <t>Will have to abandon if &gt;=</t>
  </si>
  <si>
    <t>Decision</t>
  </si>
  <si>
    <t>Return ($M) excl cost of info</t>
  </si>
  <si>
    <t>were affected</t>
  </si>
  <si>
    <t>Revenue NPV (incl dev) if good = $</t>
  </si>
  <si>
    <t>Tested people</t>
  </si>
  <si>
    <t>of consumers are affected by regulation</t>
  </si>
  <si>
    <t>Total tested</t>
  </si>
  <si>
    <t>Total affected</t>
  </si>
  <si>
    <t>Decision rule: don't develop unless &gt;=</t>
  </si>
  <si>
    <t>Value of information by iteration</t>
  </si>
  <si>
    <t>Current decision:</t>
  </si>
  <si>
    <t>Applying decision rule</t>
  </si>
  <si>
    <t>Prior estimate for p</t>
  </si>
  <si>
    <t>Cost of tests $</t>
  </si>
  <si>
    <t>Decision with perfect information:</t>
  </si>
  <si>
    <t>State of current knowledge</t>
  </si>
  <si>
    <t>Perfect knowledge</t>
  </si>
  <si>
    <t>Value of current decision by iteration</t>
  </si>
  <si>
    <t>Expected value of current decision</t>
  </si>
  <si>
    <t xml:space="preserve">Current data: Pilot test performed on </t>
  </si>
  <si>
    <t>Input data</t>
  </si>
  <si>
    <t>Value of imperfect information (VOII)</t>
  </si>
  <si>
    <t>VOII $M</t>
  </si>
  <si>
    <t>modeling new tests</t>
  </si>
  <si>
    <t>modeling decision with extra data</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</si>
  <si>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</si>
  <si>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</si>
  <si>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</si>
  <si>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</si>
  <si>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</si>
  <si>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</si>
  <si>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</si>
  <si>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</si>
  <si>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</si>
  <si>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</si>
  <si>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</si>
  <si>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</si>
  <si>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72a16424-8371-4f77-9826-bbc6238a94c2</t>
  </si>
  <si>
    <t>CB_Block_0</t>
  </si>
  <si>
    <t>㜸〱敤㕣㙢㙣ㅣ搵ㄵ摥㔹敦慥㜷搶摥搸挴㑥㐲挲换扣ㅦ㡥㤶㌸㈴㍣㡡搲攰㐷㕥㤰㠷ㄳ㍢愱㠸㠲㌳摥扤㘳㑦戲㌳攳捣捣㍡㌱㐴㠵扥㘸〱搱〷㍦慡搲愲㐲㘹㠵捡㥦㑡昰〳㐱㑢㝦㔴慡搴慡㠲慡㍦㔰愵晥愸㑡㔱㐵㝦戴慡㈲昵て㤵㤰攸昷摤㤹搹㥤摤昵㡥㥤つ戴㑥攵敢昸晡捥扤攷摥戹昷㥣㜳捦㌹昷㥣㍢㐹㈸㠹㐴攲㘳㈴晥㘵㑡戱㜰昹挴㠲敢〹戳㌰㙡㤷换愲攸ㄹ戶攵ㄶ㠶ㅤ㐷㕢搸㙦戸㕥〷〰㌲㔳〶摡摤昴㤴㙢㍣㈲戲㔳昳挲㜱〱㤴㑥㈴戲㔹㌵㠹㜶づ挲摦摥昰㐱㘵慦敥ㄴ戲挹搱㤱㐳搳㈷㌰敡㠴㘷㍢㘲昳挰㌱扦敦㡥愱愱挲㔰㘱摢ㅤ㐳户ㄷ戶㙣ㅥㄸ慤㤴扤㡡㈳㜶㔸愲攲㌹㕡㜹昳挰㜸㘵扡㙣ㄴ敦ㄳぢ㤳昶㐹㘱敤㄰搳㕢㙥㥢搶戶摤㌹戴㙤晢㜶晤慥扢敥散挶慢ㄳ〷㐷㐷挶ㅤ愱扢㥦搰㤸㘹㑥㜹摢㤸㈸ㅡ㕣㥢㄰㡥㘱捤ㄴ㐶㐷昰㉦㌲㝦㍣摤㔱㤸㤸ㄵ挲攳慢㠵㈳慣愲㜰㔵㜴散㌲㠷㕤户㘲捥ㄱ㜹慡戹ㅢ㑢㉤㙡慥㤷㌶㐷㐵戹慣㥡攱愸㔹昳㄰㜰㔷搶ㄶ扡捤〹㘱戹㠶㘷捣ㅢ摥㐲挶㥣挴㐰愵扣㜹搴ㄵ㐷㌴㙢㐶ㅣ搴㑣㤱㌶昷㔴㡣㔲捡㑦㠹㡥ㅢ挳㈱愲ㄳ㤳换㉦っ扢收攸慣收挸ㄹ戹㐴㑣っ散㙥愷㔸て㝢㙤敢㜱㌹㜵昹〶㡥㜹㝤㙢㌸戴ㅣ搳㥣㉡攴㘰㙢挸㘰昱昵㌳戸戵㌵㝣〴㐷昵㝤㙥㙥摤㐷愲戲ㅥ㕡改ち昸㕢㘲ㄴ㡢㔱㌳捣㍡㤹㘵㤹㤱㠰㙡㡥㔹ㄷ戳㙥㘴㑡敡㕦搸㈵搱㡥㙣㑡㑥㘹挹愹改攴㔴㌱㌹㔵㑡㑥㠹攴㤴㥥㥣㥡㐹㑥捤㈶愷㡣攴搴㠹攴搴㐹挰㠴㈹摢搹㤹っ搲挷㝦㝥敤戲㘷ㅥ敥㍤昸㥤㌵㙢扦晢愳㔷㍥昸㜷昷ㅡ〰ㅤづ㈶㌵收㘸愷挱㙡㌵㉥摥㕡搸挲㥦愵㜷〵㌶㠵扥㕤扦㐳ㅦㅡ㉡㙤摦愲摤愶愵戹慣ㄸ攲搷㌱㑡㉦㘰扢昵晢つ慢㘴㥦㤶戴扢㝣㐴㜳㐵つ㜱㠳㐱摢㠸㕤戱㑡敥㘵㡢㌷㑥㜸㥡㈷㌶㌵戶搵〶㘹敡㌶㠱㙤㈵㕣昹扥㉢ㅢ扢ㅤ搳捡ㄵ㌱㝣挶昰㥢慦㘸㘸㌶挷ㅤ㝢扡㜵敢㙥㐷㥣慡戶㌶捤㘸ㄸ㐲㙤㕥㡥摤戴㑡扦挹㥦搷挰攸慣敤ち㑢㑥㙦搰ㅣ㌷㡡㈷㠵㌳㈱㈸ㄲ㐵㐹㉥㜵ㅤ㥢㠲㕤㍦㜸挸挲㐲戱㕢㑢搷㐴㙢昵㕤㘷㍣㙣㘶㔱挲㝣攷㠴攳㉤㑣㙡搳㘵戱扥づ挴㝦㈷ㅡ㌶搶㔵敦戶㡢ㄵ㜷搴戶㍣挷㉥搷户っ㤷收㌵㐸㥡搲〱扢㈴㔲愹㠴ㄴち㄰戸ㅤㅤ㡡㤲戸愵昵㕥㤰㠴㠸㤰㤸ㅢ昹搲㝡戶㉢ㅣ挱敡戰㡡戲㈰㑦㈶慦㕢㘲㌰捥㔷捡㤸㤸ㅤㄸ㔹ㄳ昵〷㕦㝡搳ㄲ挳㔶㈹昷改〲㈷㤳㝤挱敡㜷捤ぢ换摢慢㔹愵戲㜰㘲戵㥦挲ㄹ愹㍤挸搲攷㈰㄰㕡㘲㡦慡㑥㌹愳㉣愴㑦ㅢ㈵㙦㌶㌳㉢㡣㤹㔹て㜵搰㤰搹㉣㔱摢㤴搴㑢㔰愵慥㘵搶㠷㉣㤷㑢㘴晡〹㤴挹㈱㈵搲㤴㑥㌱㝢戹㑥㤰戳㕦摤㕥敥搶㜷ㅢ㘵㑦昸㐲戹㐷〷㐵㝣慤㈶挹㤷㈷㡢㍡㕡搱㔷ㄸ晤晡㈸戸㔴㌳㉣㙦愱戶㙦㥢㜶㠹捦㐴慢戲㘰挵挹〲㡡㠲㝡㜹㄰戳搷挰㌴つ搲㈰ㅥ㌸挲㐴摣〶㌱㥡ㅤ㈳搷㌳ㄹ攱㘳㘴〴攰愳㑣㐸攸㉤慤㘵〴㤹扤㤹㐹搹愹攵㝥㕣㤵㘶㡢搹昲扥㌴㕢〷挴愹敢㤹㙤㘰㜶㈹戳㡤挸㤴て㈰攱㈸攵㔰慥㑦敡㘵㜸㔶㉦㘷㜶〵㌲挸㈷㤵㌲㈷㄰㔵戴愱㤶㘳㐷ㄲ㉥て㍢㔹ㅡ挵扥㈸愲㘵㕣戵㌳昳愶㈴㜴㘰㜵慥っ㕤㥢㤲㍡昶㠶搶扣ㄹ㕤づ㌹㌲〶㌴扡搶㈵㐰愳㠸㈰㘸㥢㝡敢㉡㜴㔵〷㤸㕤㡤捣㔷㉣㌴㜶㤷㘷捤搳㥣扣㈸㑣㈲摦㄰㙡㔳戹〷㑣㑣昳㍦㐶挰㌵ㅤ㕤㔶敤㘷㥡㠲㠳晡㐵㙦㍦㙦㙥扤户〳愲㌷攸捣㔵㥤㐳㕦搱㜹㕡搰搷㘰㝢㈹㝦㙡愹㕦慥㐳戳㝡㍤戳ㅢ㤰㌵攸ㄷ㥥扣捦搷㑢㈰㑤㘲㌳㐲戹戵昴戸㐸ぢ㜷㜲㘱㑥㐸敤搳慤㑦㙡捥㡣昰攰扤搸㌷〶㍢搸㜶ㅣ㔱挶㠱戶㈴㉢㜸㜶搹㔰㕦改敥㜶㙣㤳昵慢昶戱㝢㔱㈸㠶㔴㉡搹㤱㘸戰㡦㘳散捣㠸扦㈹挲㌹搴扦户戵ㄶㄲ㤱㑥昵散挵㝥昱㘷换㔵㐹搲㠶㈴戹〹㘸㔵㙦㐶〶㈹愱晣愱愵㐴ㄹ㈴搸㘶〹㔶㙦慤搲扢ㄷ㜳㌲㘹昰ㅦ㌶挹㤱㉥摦㔹㍢〲摦㠱㥢㌷㈷っ戳㉡㉣扡捣㜱攱ㄴ攱㔷㌰捡㈲攷扢㘴㈹㙡㔶㘵挵㐵㈲㉢㍡㍡㥡捥搲㌱扥㌵挹㈷つ㔲㈲㜶户挷㌶挶㥣挳㙢㑣㐵ㄷ㈴㠵㑡㡣㕢愸㉡㠱挸㜹㠴㕤ㄵ㌱㙤㠸㤸〲㄰愷摥捡㙣ぢ戳㈱㘴改摦㐱搲㉣ㄷ昱っ㠵㜵捥搳㥤㍤㌵㤵挸㤲っ搲㍤昸㑥㑢㘱戵㡤慦搹捥散㜶㘴つ收て㥤㡦㌱㡣㈸㐹ㅥ㘱㐴㕡㑢慡㝥捣㄰愷挹〳㙢㜴〴㤵㐶㉢慥㘷㥢㡣㉡攵昵㌱晢愰敤㡤ㄹ敥ㅣ愲㔰㝤㝡㔰戸㝦㔶㔸攰㉥〷戶㑦㐳㥤㍤㌷㈷㑡慡㍥㘱㔷㈰摡昶㡤慤㠴㐳㌹搶〷㕢㔲㥥换㤳ち㔲㝢㘷㘳っ愱挸ㄳ㌱㝣慤昴挴㉥换昳捤㐳㕦㑦つ愳㤳㠶㔷ㄶ㕤扡扦改㔸捥敡挰㈲愲〶愵㑥㝤㜲搶ㄱ㘲㉣慦敦㜱㡣㔲搹戰〴㠹〱ㅢ㤳㠱扡晤㘲〶ㄱ㠲㜱㥢昱㍦摢捡敢㤳㡥㘶戹㜳ㅡ㠳㠹ぢ㙢敢㥥㘴㐸㈴慤㡦ㄸ㤶㡢搷㐸㉡戲摣愳㑦捣摡愷ㄱ慤慤㤸搶ㅥ㙤捥㕤ㄱ㔴㈱搳晢㐹㤲㐶㐹㉡挹愴㤲㑤㘶摢愵てて攴㠹挴㔶晣愶㤸㐹㕡㈵搲昴㤷挷㘸㙦摡昵㐱㝣㠶㜶㍡攷搴㡤挸㔱戵戲㈳㔶ち㜳愷慡㜷戲捦㕤挸敥摤㜳㜴㕦㉤㉡㜷㐱昱敡㌴㍤晣㌱㌲㕥戲㐵㌵〸㐲晦摣ㅡ㥦㔵㔸㐷捥挱づ〴挵昹搴挸㝥㌹㕤挲㤰晢搶搴㡡扢ㄱ㐵敡搶昷㙢搳愲㡣㔸戴愹㜹㙢晣〷㥡戱愶㔶㜶㠳戶㔱摢㌴㌵戲ㄶ搹㜲愲愸㤱㠳㠷㉢㥥㝤挰戰㔴ㅤ㤹攴扦愰㑡㍢㠳㉡敤㡣慣敡搶㡦㌰㉣㈸换ㅣ换㥥搱ㅣ挳㥢㌵㡤㘲㤶てっ摤慤〸㥥挴㈶愷攴つ㔳㈸㌳〶ㅡ慣昹愳㌰搹摣〲挸㕤㠰ㅣ㈵敡㐸㝥㜰㙥㔲挹攰㐷㘹搳戱〴〱㈳扤愴敡摤ㄸ㉤㉤㙦㐶㐰攴挸㜴㉥扣㝦㜱敥㌱搴昸㝥㌹㔲㍤㠶㐵攰ㄱ㡣〸㜹扡户㌳晡㔱换昰㐰㍤㔲㙣户攱㡤戹㈰㌹㌲ㄴ攵昱㜶㤳愴㙡愴搳㘰㔵㉢㕣搵摣㔴愷㈶慥㙣㙥㡦敡㡤敢ㄶ㘹昶㌵㑡㐴㤱㉣〵㈴㌵换㈲㜳㕣㐹慡㐶㤱㡡㍢搴㌶㑡㥣摢戴㠶㜷㑡㤱ぢ㔰㑣㤲㘷ㄲ敡づ挹㈸〸昲㤲㍢愰愳攸慦㡦㘷㡦㐸戴㠶㌶㐰㡥㝡捡慦换〷攱挰㝤戸㜲㔲ㄲ戹攰〹晢㝢㑤㔰㍣㔴昱敡㕡戴㌳㝤㐱换㜰戹㝣挸㠲㤵㔰搴㥣搲ち搹搲㔸㥢慦㘱攴敥㙣㔷晢晢攸㡤㙣挴㘰ㅢ㌲㈴ㄲ攳〷挶㌶挴收㡡㐴㔳㘹㥤攵㠹敡㙡㜵㤶㑦〷㠴㘶㐹ち㑣㜸愵㌱㌱㉦捤戰㥡㈵摦㈷㍢㔴㑦㡢㔲㡥慡晡昰戴ぢ㤵敥㔱㡥〷㈵戹挱㔵晤〸摤㔲戸挰〰戱ㅢ㤴挶㡢ㅥ挲扡搵〱㜸㌲㔸㌹搴〱㐶晣戰〹慤㌳㑡搰㑣っ攳搶㉦㠲㝢愷㑤㡡㐲㤰敡㌲晤㜳愷昲扤攷㤸㕥搹㤹〸ぢ挱㈶㘲愸㉢挶㝡〰㜱愳㔱㐹敥愲扥㌰㔸敥㑢㌶㈹戴扡挳㍡㥡ㄸ㜹㥡㝣㡥㠷ㅢ㍣㡣㘳昵㜰摢㤴㜱挷捤㌳愰㑤换ぢ㙢昴㝤㔶戱㕣㈹〹愹㡡㐳㔹㉤㌵昲㡡愰㤷扣晥攷敦愶ㄸ扣〴㐸搹㠷愳ㄴ㤷㑣㈲戵㙦㜷慢㥦㐵㜷㈹攴㌰㠶㉦摢ㄸ㝣㡣㜱换挹㘰㔸搳ㅤ〵摡㠷㙢㙢㤷ㄷ攴挵㌹㠸戴愶㉡捡戲晤戸㡢㔷㡤㈰换摤ㄶ〱摢㙦敦户㘹戳㐷慡昶ㅡ㝥搵㡡愰ㄱ搶改ぢ扣㑣〶挶㐸㥢扢㠳㠳㈴捥〵㤱摤㜳㡦挹挷挴戹㥤㠱昱愱㌰扥换㔳㔰〲㔸挵㐶愲挱㥤慣㔹摤ち㈳扦戴扣搵㝢㤰㈹っ〱搳愰〵愴㙦攰㡣愰扣戴㠱挳㘰㘴㑣㜴㌴ㅡ㐸㘵㡣戲てづ㝢㄰つ扢㠹〷改㐹ㅢ㑡挸敢㤷㤷挲挲㝢㠹㠳㈶㡥㐰戶戳扥愱㜲㕣昳㜰昵挵摡搸㔰㍤㕣㉡搱摣㠵㝦㙥㐵㔰ㄵ搷㌶㝣㜳戴扦攱㐲㤶㕣ㄳ敤扢㙢ㅢㅡ㠲㡢㠲㕢挷ち㝢㌵慦㌸㍢攱㉤昸㤷戶摡㘵㠹昴㉦攰㡦㔸昴敤戴㤹㔳ㄶ㉦愱捥ㄳ昷戹㤳㤶㝤摡㤲昳㑡扢扣昱㐷㉢㔶敤散攴㈴㜳㠹㡦昱㈳㔳㌲㤱㝥ぢ㈳㉥㘷摡ㅣ愰收㈰攱㌸㌲昹搲㘰〰攵ㄸ㍥㠱敤㕥扤㌱㐰㍥改㙦攰ㄳ㈹〸㔶ㄹ挵㥡昹挴ㄸ㐵昹㌹挸㑡㘶昱㡦攴挰昹换搸晡捡捦㔰㐳㠲攳㌹㄰㈳改慢㔱㡡㈱㥤ㄴ攴挱昵づ㕥〶昹晦愱㔲戸㥢ㄷ摤㑥晦㠵捤慣扣搹㐸愲㉢㐹愲㌷㥡㐹挴㐰散㜹㠵扣㌹晢搵愳收愷㝥慤昷㝦㜸搴扣ㄷㄴ㘶㤲搶ㄸ㠲㙡っ挶㔷㡤㠱㘴㤳㌱㜰㍤㥡愵㌱㜰ㅦ晢㌰㕥敦ㅢ〳㠱户攳〰㉡㤶㌶〶ㄸ挵㡢㌱昹㈲㐱搵㠸〳㠳㘷慤昵㈶㍤㘱㝢㜱扤㔶戸㠸摣㐳㍤戹愳昰㍤㙤㘸慥ㅥ搷ㅣ捤摣㈸敢昷㌸〲㙡换㤹挴㝤㙤搹㠵㍤㌶㉤摡㈲㍢㉤攲㤵〸晤改慢㥥㤳攵摤㔲〷愵晣攴㍢敡㤵慣㤲戹〰㥦㠸挲ㄳ㐲攲搱晥㥦敥昹换㈳㕦搹挹㝢㘹〱慦愶ㄹ〸㙥㈷㌸㑦换〱攱摢挸㤵㤰㜵晣晣收〰㍥㐴㌲收捡㘲㐴㜳愴扤攳慡㘶㔸昴ㄹ㉦挲㤸㍥昳慤〴㘳ㄲ㌷ㅣ㝣㘳戲搰攰搸㤴㥦㉦㐹㘷㘰㈱㌲㜱改扤ぢ〳㠴㑡㑢㤵搵愶㕤㤹㝥つ㑡攷㍣㈷㔲㙦て昲㝣挹愴㈸慦㌶㙡戵敤搴㙡搲㑣㔴〶〱ㄱ㑡㈹㐴ㅡ挸㈱搱㈳ぢ㐳晦㔲㑡㡤愳㤰㉥㈰㡢㠹愱㌵〶㜳㜹昲㕦ㄵ〲愲㝡扤慦捤㑦㔵㠰㐵㔰㌱昴扡户㝢㜶愵搵ㄹ慡㈶〶㘵攵改攳㌰ち昲㤸挲ち㐶㘹㘵敤ㄱㄴ挲㤴ㅥ㐲㘹搹㡥㈷扥㈴㙦晡㈱㌶㝦㘳愷㑤㝡搵㜲收㉥慢㠲㍢ㅥ搰㌳ㄹ愹㌰慣戵慣挶搱㔳㐶攳㝣搰㥣㕦挵扣挷㉦㔶㍢㜵〵㑤搰㔹搶㐶㥣㍦ㄱ收攳昷㐰㙣ㅦ慣つ扤慥戱㠵㍡捥敡挴〲昹ぢ晢敢捡㤸㡤㡤户㜲挷㐰挲㉥ぢ㉡敢㕦〲㥦㐰ㄷ㘹捦㉢㙡慤挸㜷㈹ち愳搱攱捥敡㘸搶晦㡣㔳换㥤㌵㐹㘸〶慣敢昴晦㌱㔴㉣愹晦ㄵ㐶搹㈴挹敥てち㝣㐸㌳㔲戲㘴㜰㠶ㄸ㠱てㅢ㘱ㅡ㜹〴㔶㘵㤱挱㙤扦㌴㠱㑦㔴晤㘶㈹挱攱攱㑡㌵㕥㠲愸昶愵㙤摢搵㔲〰㌲ち㤴晥〹㐴㔰换晥㥣㜴昳㌹㌶昳〰慡晢てㄸ㐵挷㜶㙤摤ㅢ㤸㐰㜸㜷㠰㕦㤸改戰㜹㠶㤵㤷ㅢ㠵摡戵挰㐴昷㠳攸㜳昰㄰〴昶㐱攱㝤㔲㔱㐷挶㄰㤶ㄷ戳攰搷㐶扤㤱㐰ㄲ戵㠳㝢㠹㝥戸愲㤵昱㠱敡㈱㜸㌵㍤㔶慤〸㘵攷晢㤶ㅢ敦㘲㄰㜵戸㡤㜵ㅦ㍣㍦愲㕣㐰ㄸ㑣㉥攱挱㠷㠸搷㐶ㅣ搴挳〶㙢㜳〹搹㥥㜷㉤㤷晥㌱㘸扡扣户搴戳っ摦挹敦㡥㜳敡㐳捣ㄱ攷愱㜷㜴昹慥㔸㡥搶〷㍥て㍥摢愶换㙢戰っ㐷搹搲㜱敥㥣㜲て晡戲扦晡㜰㔰攰㠳㐲㕦摥摤㉣晣㄰㑢㈲昳愳㥣挸ㅣ㐷搶㥡愳㕦〰㔸㥤㝦㠰ㅣ慤昰㔸㐱づ捣㈹㍦㐰㍢㌱攴慦戴挸㍡ㅣ㌳攴昱〱㘵戵㠴㉣㑣ち㡦て昲晤摦㐷㠷敡晢戱㜳㘲摥晦摣愲敦愷攲㤷敢㥢つ〷挷摦摥㔰㜱愸〶㥥搴ㄳ捣㑥㌲㉢戳㌱搴ㅦ㍤ㄴ㠹㤴㌳ㄹ㍦㠰昰收㑥㤴㤱㝥ㅦ晣㝤㙦攷㍢㙦㌳晤㘳愷㈲㠵㈰㥡㔴㔳㐲昸㤹㐲㈱㈸㔷昱㙣㜴ㄵ㌶㙡㕢㘳昱㕢㡢慤愲㤷昲㤱搷㑥搴㔳挸昲㍤ち昹㐴慥捡〹ち㝣攸㈵〹㈵㤴㡢〲愰㠸㘳〹攵〵〵〹㐵㐴ㄳ㉡摦摢㑢㥣昸挵㌴ㄱㄱ昳昹㡥戴㡤㜸摤㤱ㅥ㥢㡣敦㜲捤昸ㅡ㌱㙢〶扥搶ㄵ㈱ㄷ〲㉦㜹㑢㜱㥥㘹㌳㡥慦㍣ㅤㄲ㘶敦摥昰摢愸㘴㄰㔹〲㘳昸搶㈸ㄹ㠹㠸㔴㥥ち㠱㕦㝤扤收ㄸ㐵〳ㄲ戸挷〷㈶挳㐹攰㈷㐳攰慤昸敥㑡挲㈴㜸㑦㠰改扤㄰㤸㡣㈹㠱扦ㅥ〲晦㝤敢挶㉡㜰挸㠷晥挸扤㘴挲㠰慣攴㤷ㄸ㤳㔷ㅥ〲㈲㥦㘳昳㙣㥤搶愹㐶扢㜴扦㥡〲㔴挶㡡换㔲㤱㜶攳昶㠷㠳て愲昷攳㌲ㄳ敥㝣㐰搶晡晦㉦挲㍥㕣㜲ㅡ搳㍣つ摦㍢捦㈳扡散愸昲㠹㥤㌳晡㈱〷ㄵ㥤晡㍥ㄷ㐷慢搲㡡攲ㄶ㔸〵㈹ㅦ搵㑢㜸攱㘳㉣挸ㅡ㍥挲愸㔸㤲㤷㐶摡搳㈱㌲㤲㤲㔲㥥〸㠹㥣㜸扣挶㍥敡愳㈰づ㈴㈶㜲ㄶ搴戳挸晤挸㑢㍦㉢㝡㈹ち㈸慤搴㉦㈰换㜷㈸ㄴ〲㈴㝦收㌱㘴㍤攱㝦㐶㌱㌰㉦扤㈵㐹攵昱昰ㅤ㔱㐶㔲扦挸づ㕦㐲搶〱㌷慤ㄲ戰㘱㑥晤㌲㙡愲敦愲㐰㤱敦晡㉡ち昹㡥㌴愷戶㙣ㅣ㜱〵敤愹㉢昵〹㜴㔵戸㜰㡥愱㝥㉤㈸昰㈱捤㔵摦摤摡㐰收昹㌷晣㘶ㅦ㤱捣扡㡦昳㜷攱㘳晢〵慥戵〳晦搷㐸㕡㕡昳愹攴㘷摡ㅢ㡢㉣㑦㐳㕣晥㥥〱㡥㉦㘰ㅣ慥慢㘶㔸㜲㐴㙡ㅥ昵㐹㘴捡ㄷ㤱ㄱ敢敡㔳㝣㈲㝤㈴㑡㥥づち㝣㔰㐸ㅣ愲㐵昱㌰て捥㐵㜶㝦㠶㌵ㄲ㤱㈸愸摦㐰ㄶ愶㕥㈲㔴㤲昵㥢㈸攴㍢㝡昸㈶慡㥥攴ㄹ愵㜸扣㜴晣昸㠷㍤愹㠱㑤愹捦摤搳晤摣㝢扦㝤晦搹㜷㍦扦攳㙦ㅦ㍤晦晣扢㝦㝤昶敤㡦摥㥡摥昱敢㤷㕥晡搵扤㉦扣晤晥㕡晤挵攴敢ㅦ敥㝦昱散搰挹戳愷昴愳户散㌹晢挰㠹挳㐳攳㤷っ㜶㜴㜴㜶摥搸昷㥢㑢㙦敡㝤晣搴ㅢ捡㉦晦戸挱㔲攴攴昱㠲晡㘹㜰ㄱ㜲ㅡ摦㐶〱搳攰㡣㍦捤㘹昴㠶㐸㔰戸㙥㠹㌱㉢挰搸〸㉡戲㌰㘳㌸ㄳ搹㘰搶㌷㜴晤〷㔸昷㤱戴</t>
  </si>
  <si>
    <t>Decisioneering:7.0.0.0</t>
  </si>
  <si>
    <t>CB_Block_7.0.0.0:1</t>
  </si>
  <si>
    <t>㜸〱敤㕢㝢㜴㕣㐷㜹摦㔹敤㕥敤慣ㅥ扢戶ㄳ㜰ㅥつ㈲戱昳㤲ㄱ㤲㉣㔹㌲㈰㘲㔹昲㐳㠹㙤㌹㤶㥣㄰㈰摤㕣敤摥㙢㙤扣て㘷敦慥㉤㐱㑡搲㔲㈰㠱㠴㈴〶ち㈹㐹〹〱づ㤰㐲挳愳㜰㜸㌵㑤㜲㜸㥤㄰づ㠵㐲摢搰㥥㤲㐳㝡捡攱㜱摡昴㥣戶㈷㉤て昷昷晢敥扤扢㜷ㅦ㝡㐴㌸愷晥㠳㉢敤户摦㝣昳捤摣㤹㙦扥昹收㥢㙦㘶㐳㉡ㄴち㥤挲挳㙦㍥ㄱ㈲攷捦㉣㍡㘵㉢摦㌷㔱捣攵慣㜴㌹㕢㉣㌸㝤攳愵㤲戹戸㉦敢㤴摢挰㘰愴戲挸㜷愲㈹㈷晢〶㉢㤶㍡㙥㤵ㅣ㌰㐵㐳愱㔸㑣㠷㔹㡢昷㐹晡〹捤㔲㥡㘴つ慥㤰㌶〰㍡摢〱㘶㈷㜶㑥捦摤㠸㤷捣㤴㡢㈵㙢㑢捦㌵㙥㔵㘳〳〳㝤〳㝤㐳㈳〳摢晡晡户昴㑣㔴㜲攵㑡挹ㅡ㉢㔸㤵㜲挹捣㙤改㌹㔸㤹换㘵搳㔷㔹㡢戳挵愳㔶㘱捣㥡敢摦㍡㘷づ㡤づっつて摢摢户㡦㜶挶㔰昳㠱㠹㥤〷㑢㤶敤㥣慥㍡㌵敢㥣㥥搸搹㜷挰㉡㥦慥㍡攳愸ㄳ㔵㑥ㄶ昳㘶戶㜰㥡㉡㡤㔲搴㕢㈷慤㜴㤶㘳㘲㔹愵㙣攱㐸ㅦ㥡㕤㈷㘸愴㐶晡㜶㐳攲㘹搳㈹㑦㔸戹摣㈱换收㜰㜴收㈹㌳慢㘴ㄵ搲㤶搳㥤摦戵㤰戶㜲㕥戶ㄳ换㕦㘳㤶づ㤸㜹㉢㐲㈴㤱㜷挷㙤㉡㘳ㄵ捡搹昲㘲㔷晥戰㘳ㅤ㌲ぢ㐷㉣戲㐴昳㝢㉡搹㑣㈴愲㈲㤱㔰摢㈵慤ㅡ㈳㘳搳户扢㤴㥥㤸㌷㑢㘵㐹㜱搴〶㕡昱〶㌴㐴ㅡ㕥搷㉣㌶扢愷愱ㄴ㠷㘹㈶㥢扦捡㉡ㄵ慣ㅣ㕦挲挱敢㙤㘰ㄲ㤹戸愲慦ち挷敦つ〷㐶㜵㜸搳㠰㕤攱㕢㜴〷㐱㈷㠰搱〵㜰搶㌵㘶慥㘲昵ㄴ敤㥥㙣挱㉥㤶昲㈶㈷㡡敥㈶㑦〲㐰㐵㥥挵扣ち搶挱攲攱㤴ㄹ㑥捤㠵㔳改㜰㉡ㄳ㑥㔹攱㤴ㅤ㑥ㅤ〹愷收挳愹㙣㌸㜵㘳㌸㜵ㄴ㍣晥ㄳ㙢㙦て㝢㑦攴〷〷慥摢晣㥥㝦㥥戸㈳ㄶ搹昳戹攲愷摥ㄸ攵㔴ㅡ㙥搵愱㐶㔹㡤㍢㑥㈵㝦㡣㑤昳挶㤱㔲搶昹㐹愷㝣搰㉣攵㥤搳㍢攰ㄸ敥㤵㐶㝣摣挹扦昰㈳㡥㤷㥣㤶ㄱ㌷搶㐱㔸㝤㤳㍢戳㠵㘲㍥ぢ挳㌳㕢〲㜴挶〶晡晢户ㅣ㉣ㄵ攷挶晡晢晡〷戶㡦搶㝤〶昵㝡ち㜸〳㠰㜱ㄶ㐰㙣摣戶㘱摥慣㡣㍥㥢昴ㄷ〱㈸昵㔳㘸〶戵㘳攷晢㕦晥捤〷摦晦㤹㍤㜷㥥敡昹㥢晦ㅡ戸晦㔱㐵攳㈸愶㜲㈳㤹捦〱㌰捥〵戸戸慡㙡改㑡〹㤳戳摣㤳昱收㜷捦摣㘲て㙣㜱挹㔵扥昳㔸敡㝣〰愵㥥昱㕥㜱昲敥搷晥捦昹㝦晤挸昸晤㜷㘶㝥搹㥥晡昴换ㄴ㑤㉦戵挷戸〰攰愵㍢慤戲戹㘵㝦戶㌰搶扦㘵扦戹㌰㌶戰㘵㍣㜷㙣摥ㅣㅢ摡挲㡣㌱㜴㑥扦〴㙣扡㠷〵㕥㑡㜰戰㤴㉤㤶づ敡ぢ㐹扤〸㐰愹㝦昲摥㜴攱㍢ㅥ搹晦戵摣户愶敥戸慡㜷攳㐳ㅦ晤摥㜴攷㘶㘴㕦敤捤愱挹㤲㜹〲㠶愸㘶攳〶晢㈰扣搵ㄸ㜷搸㜶㝢搸ㅥ戱〷〶㌲挳晤收㔶㌳捡㘹戴㕡㤳挲ㄱ攸戴慦捤ㄶ㌲挵ㄳ㘲㘳㍡敤摤搹ㅣ攴㈵㠹㠴㡤㉦搷㑥㑡扡换摥戵㠰〵㈶敤㥡愳戳散〹慢㔴㠶㘱㉥㉦搶㌴昶晣㥤愶㘳搵㤲扤㕥摤㍢㡢㤵㐲挶㌹慦㜵收㑣搹㉣㕢攷㌶收搵㉡㘹㉡㌶〳愳㙤㌹搲愴ぢㅡ㡢㠹㈶㡣㉦㘴摤散摦㙢挸㠶昹㉥捥㉤㥤扢扢㘴摤㔴捤㙤㙡搱㌸㤶晡攳ㄶ昳㥢㝡改㘶戹敤敡㤹㤸㉦㍡㔶㐱㥡搷㥢㍦㤸㑤ㅦ戵㑡㌳ㄶㅤ〵㉢㈳㕤㍤㥢㔹摥ㅡ搲㍢㕤㐰㐷戱㉡㘴㉥っ㔲㈹㘸慢㤰戱㌲㘸敦㌱㐸㜹㜱搶㥣换㔹㉦慡㘳㜱摦㠹㡣㜳敡挸扢㡢改㡡㌳㔱㉣㤴㑢挵㕣㝤捥㜸收戸㠹㜵㉢戳扦㤸戱㈲昲㠴㕣愸㐲㙤㙤㑡㠵㉥㙤㘵㉦㔹户挳㈵㈲愰㈴㌴㤱换㌳〷㤴㠸捣㉤㤷㤶㙡捤㐰〲㑡㐶晥换㤶㙤㐹㔰〹挹摤扦㉣㜷ぢ㈵㘵愱㡤昵ㄳ慦敦㄰挶〷攳㤰戳㌸㉢挳㥢㤶慥戲愶㤷㉢戴㌴㌰㉡昴ぢ挹扤㡣搰愴摡慡敥扤戰捣攱昰〶慦昷扢㡥挳㔸敥㌵ぢ㤹㥣㔵㕡搶慢㔵㙣㤱扥㤸攰ㄲ㠲㑢〹㉥㈳戸ㅣ㈰晡〳搸戸㈵㈵㑡㙢慡ㄶ搴㘲昴㐴㌶㔳㥥㌷收慤散㤱昹㌲㘸昰㠶㘳㌱㡡晢㡤㜰㠳㑦挰戱扥ㄸ摦㙦愳㠳慤户㄰扣㡣愰て㈰ㅥてㄹ㉦挷㜷挸㠸敢㝥㝥つ〰㈴㝣昷慣挷搵捣戸㡡搲昵㜸晥づㄲ㝤㜰㉤晥ㄸㅣ㘶㈷㥡㐷扤㑥㕢㕢㉢㘹散㌵㥤昹㌲㈷攲戲㤹攲ちつ戲搲慤〰㥤㐳〰〷昶㕡㌹㑣攳搳攵㙢㐷改㐴慤攸搳㜱㥤㝤㔱㝥㘶戱㤰㥥㉦ㄵぢ搸㠸㑣㥡㘵㜳㍣つ挷搵㔱愶㤱摦㔷㥣愸㤴㡤晣摥㉣扥㍡昳㠷慣㘳㤶㔹㥥㠰㤹㉥㜷攵昷挱改ㄵ㍢㍡㤵㔹㠸收㕤㝦㜵搲㜲搲㥡㡥敤ㄴ捣搲㠲〱っ捥㕤㘷㥥㠶挶㕡㈸戳敡昶㍣㍣㈶愸㤳〶㔳慦㤴㜲㌱㤶散ㄲ㥡㕦㍡敥愵㔰㐳㔲搰㐰㉤ㅤ㐲㜰㙢㤲㜵ㄸ㉢㈸搶晣㠸〷ㅢ㘷搰攱㜲㌶攷昴㜹攲敤㥢㉣㘲攳㘳挹㔶㡣㘲㌷っ㈸㤸戱散㘰㌵㑥㜴㝡挶搳改㌹户㕡㌴㘵㑦愹㔸㌹㐶㕦改㜴搵挳扡㐲㝡ㄸ攰〳晦昱搰㉢㌷摦晦昰㈹敦晢ㄶ㑣㈱㜹㡣㙤挸㙣敤㍣㜳ㄲ㤰〷㕦昲攸㔱㝣挵㌵ぢ攸搶㜹㔱扡摡㉤捤敦ㄲ㥥㍤㍤慣捥㍣㐴㌰㕢戲㘴慢ㄲ㤳挴攲㌱慢㉢㝦㙤戱㜴㜴慥㔸㍣㑡㡤攸㤶㤴㌳㙦㔹㘵晡晦ㅤ摥㜶㠷戸㔲慡慤慤捥戱て㙣ㄴ戸㜳㌰㕥〵搰㌵㥥换昵昸㌵㍡挶ㄸ㐸㙤㔸㘶㡣㔷〳改扥㘶㝡㙡㉡㠵㍤㔸㙦摦㐲捥㔹㔰㡦愱捦昴〷㌷㘵㍥㔸扡改捤㈷愶摦㜷昱㤷扦㝥搱摢摦晤戸㝡搴换㘸昲晦愹晣换㌸㐱㜵㕥㜶ㄲ扣㜵㑥㔰搳昲敥㕡㤸摦㌹㌱㘷㥣ㄳ㔳敦挰㕣扥挲慡摤攰挲㉣戹㘰晤捥〵㘸ㄵ搸㜲㕤㠰㜱㑣ㄶ昵〸愶ㅤ㤷㝣攰昵㡦㥥㐰㕡㑦ㄲ散〲挰挲㉤㜶〹敢昶ㅥ㌷愹戸昱攳㍡慤昷ㄲ㑣〱㐴戹昱㕢㝥㌵挳㜴愵ㅤ㡢㜰㕢摥㤵㥦戴㙣ㄳㄱ㉦㔹㠱㤴昹晦戹㐰㐵㄰てっ慣㑥换㜷〲㙤愷昱㌷ㅡ㥤摢晡㘰っ㐲㐴㤹㍤㔶㘱ㄶ〶搷㌹㥤敢捥改㕣扦昴㤵攸㠷晦㐴㍦〷㐵㔸㝤㥦攸摥戵ㅦ愷昳㤰㑡㠵㘲散㈱㈹㥡ㅢ搱收㈵散〰愸昱攵昲ㄴ攳〵㔴つ捤㈵挵㤸〱㘸㘳㜰㠳㡢㠸晡㜳㙦㜱㘸㕡㌵ㅥ昲㌲㥡挲ぢ㡣㉡㐸㄰敢㕡㈰晡㌵〴搷ㄱ扣㤶攰㜵〰敡挳㈸摡㕡昳慦㈷捦敦ㄳ愴〰〲㥡㙦㤲㐶㡦㌵慥ㄴ㈳ㄶ愲晤㘹ㄲ㌳〰㡡㌱〹晡㜳㈱㙤〱㉣改ㄴ搸挸㕣㙤㤸愳挹ㄵ㤸㐷攱戸㘶ㄵ捤㌲㤶㍣挵愰㐸㔵㡥㥡㡢戱㉢挳㝢㤶㤲攱摤㕥㐶㔳晣㠴昱㄰〹昱摣〴㐴扤㜳㐹㜹㌹㝣〷户〱扡〲㄰㤰搷〹㌷愹㝡昰㉤戲㕡〰愲ㄷ〱ㄴ愳㉡ㄲ㈶㝡〳㄰晦㔱㙦挱㍢愸㠴㔴㈴攳㘶〲㉦〸搳㈴㠷㌷㈱㌳慥挹搲㉣〷挹㔳っ搹搴攴㐰㝤㜲攵昰㐶慦扢㑤扡昴〶㉦愳㌱扡ㄳ攵㕥愹搱㕢㤵㤰㙡㜵摦ㅢ㔸㡥愸〰㠶㝤戸㤰㉤㍢ㅤ昶㜸愵㕣摣㥤㉤挳㕥㜴摡〰㐰愵挸戹戲㐵っㄴ敡戵慦挹㕡㈷㘸㈹㕥搲㥣㠵㘸昳㐴挵㈹ㄷ挵ㄱ扦愰㌹㝦戲㜸愰㔸㥥捣㍡挷㜲收攲愶ㄶ搹㙥捥戵昳㔶〱㌱㡢ㄲ㐲ㄷ㉢㌱ㄵ㡦ㅤ戳㌲㉤摡㌸㔳慣㤴搲搶搴攴㤹㄰昵㔰敥㡥㈲〴晦ㄴ㜶㕢㙤㕥摡㕦〸挸㍤㠶戱〹挳愷㔵㙢摣㌴㔳ぢ㐳晡㌶㐲扣ㄳ㥡㡥㈷ㄴ攵㉥㝡㜹昵〸挴㔰㘸㤳攲㌶㠶搴愵㜵㜹㐱扡愹㠲㤳捤㔸㜱㉦㠵㈸㘵户㠷㑥㔷捡㜵㌹收挲〶㉦〷㑥昷㜴〱挳㥥㌶㑢㤹㌳㘱㐴㈸ㄵ搸㙣ㄹづ㘵攰㙦㙤㐲㜶慢〹㠵㥥昵て敡㥥扤㐵〴ㅤ㡡㕥㡡慣㤶晢㥦敡㌴〴ㄲ〸㍦㜱昲㜷㔱搴㔵㜲㡣愹晤㤶㔹㤰ㄱ㤸㈹㘷㈶慤攳摤挲㘱㐱戱㜱戸㤳戳㌶搴㈷挵㌳搱昶昸㥣㔳捣㔵捡㔶㜷ㄵ㤳〹慥敤㐳㔶づ昱攸攳㔶㘷ㄵ㍢㤸㉥㈳搸㕡慤㡦㘱挲㌳㘷㜴㈰㤱㠸㌷㐲㑡挶挸㔸㐶㜱敢㍢挱戹戳挶ㄱ㠵㌵户攵昹户㉢搴㥦摥换攷攳㔷㠴㝣挴㥢㐴㤷愱晡㐶搷愳摥挶〶㘳㠵㥣㐵ㅢ晣㄰戶㙢搹挴㘸㜵晡㌴㠶改扡㙣戱㜷㠸挵昳㍣㈸挱㘹㤳挳愱㙢㌹㥢㌶㜳戹挵㙥㝢慡㤰捥㔵㌲搶㍥㜳捥捡昹戶㕡づ户捥㠸昱㤲攳㘹㜷慣㤶㤱㡢㈷㤴㈹㥣㔱晢㤱挹㌵㥢户㤰扥ㅤ㘲㤵攵ㄴ㜵戸戶㡤㈱挱攷ㅤ㤴㘵㘰㘰㝤敤㐸㐱㡥㑡㘱搲㥡㐸戴㘵っ㔰㔵攳扡㌲摢〲㙣晢㡡晢㡡㠸戹㘷〲愴扤㔹㤷㜴㐶㡣ㄱ晡改ㅡ㍣挳㌰搶扡愸戰づ㕡㍢敦晢ㄶ敦晢ち㍡㔲㕣㕤戶㠰搰ㄸ摡ち㑣っ㔹敦挵〰㌲昶㤱愰昵㜲㥤㠵搹㙣㌹㘷㜵搸㤲㉦㜸㡣搳㠱搲㙣户㘷攷ㄱㄱ㥡散戲昷㤴戲㤹㕣戶㘰搱昱挰ㄹ㄰㡦愷昷㔹㐷㜰㕡㜱戰攸㘴㜹㤰摡㘵捦㤶捣㠲㜳㡣搱挰昴攲晡扡㤴っ㔶搴挶㠹㈱㈶㡦晢㑥攲〹㝢㘶扥㜸〲昷㈹㉡昹挲ㅥ昳㤸㜳㐶っㄴ晤㐹昷㜱㘷㔴㔸㠵挳㉡ㄶ㡥慤㜵㡤㤲㌸ㅤ㥤㠰㄰愳挳㘱〲㙦戸ㄸ改㕥㘶扥㜲愴扣昳㈲捥㔷戶慢敥㕣扡㘵戰扡㝡㈱㠵㌶㔸摦挱㌲㜷〲㕣戹攷昰㔴敤㤴昱户扡㐶ㄲ敤㐳㝤换㉣〵愲ㅡ搵㈳つ晡敤摤慥扡㤰㐶敤搱㌲敡㑣㌵慡㘰摣ㄶㅥ㙡㈳㔶㑦戲ㄳ摤㡤㘰㜳㈷㈶㍦㑣㉦㠲昴戸㔰搰敤㈶攸挶攵㜱昰散攵㑤ㄴ昳㜹㤳敡㐵搵㥣㠱摤戶㘲攲㔳挳㥡㘸ㅢ㐰㜴搰㈳㤹ぢ㈰㤹ぢ㐲挲㜲捣㘳㑡挱㔹㔷昱㠸㔹捡㤶攷昳搹㜴㡣〹ㅥ㈵㥥ㄱ㝡〹ㄵ攲㤱㡡晦㠸㜲挲㐱㙤㡣㍥戸㌱㙣っ㜷ㅦ昶っㄴㅤ㠷ㅦ摡ㅢ㤶㌵㕣慤昱っ〸敡㉢挶㕥摦㠵摡愲㍣㍢㠱搹㜷㥢ㄲ㜰扥㐰ㄱ㐳愴㜸㕣挳㙣㝤户㠷㌰ㄱ愱敡㉦ㅢ㤶攷ㄹ㑡㝣㕦搱捣散挶㘹㜳戱搴敥㕤㝢㡡㘱㘸㘹㔶㑡㐹ㅥ挵㑣攰ㅣㄳ攷愳挷攱〳㤷㘲㈴捣攰㤰㈳挲㐳ㅣ挳ㅤ㐳摡搹㔰㌴摡ㄱ㙢昵慥㈹扦慥㑤㕥㜴㍡㜸㥢㙢慡愹晥㕦㕣㍤ち敢捡㙥㐹㠰攰ㅥ愰晡㈴㠰摡ち挰晥㌴㌰扣㡢っ敦〶㠸づ〳㌴捥㤲㈵㡦㉤摡㔸㈲捦攳㤴㔸㥥摤㠱扢㘱攰㤰〵挷㌲㄰㠹搱ㄱ攳戱㠶㝥て挰户㥦㝣㤲扢昴㤰攲ㄱ㠰晦㝥〳戸搷挰㍦〱慡摦ぢ㄰ㅤ〷㜸ㅥ㤱㔱改㕥㜵㘷㈹㡥㙥㙤㈳搹㘵〷昷㡤ㅢ㙣㙦〳ㄹ搸㈶㌶搰挴挱挲㍣㍦㠳㌶㠱㄰〷挴收捦㥡㌵慦挰㔴㝢敡㜸㍣愴ㄸ昴攴㡡ㅢ㌲摥〷㜰戶㝦ㅤ愶〷搲㈹㤷戲㜳ㄵ㉥㡡捣㤶㜱ㄲ攵昷㘶〷〳愵㜲捡㜹㉦㄰挵㠸㈹㑤㉡㘶㤴㍢挵摥て㝣攵㈹挶挸慡㑣戱晢㍣㠴〹戵ㄷ挰㔷ぢ捥㔲㑦㉤敥〷慡晦㡣っ㔳慤ㄹ㍥㐰㠶〷〰愲っ昲㌵摡㤴晡㔸愵ㄷ搱㡣挸愵㌷ㅥ昳挵㜰㘲㈶攷㠳㔱㤹㠰ㅤ㠱㜳㍤挳㍤搲㡢愱っ戰扣㘳捣挰㍡㕢㤹戸慢㕢㔴㜸㥡㤱㜰㌸〲ㄳ㘵㌴㥥摣㌴扤㤶㔵捣㔸ㄲ㑦㔵㡣㈱ㅡㅦ〴㐸㌲㜰㠲晡㔳搵㉢㐵摣㝡㈳㍥㜳ち㕦昲挴攳晡㐳㐴攲敡〰愰㉦ㅥ㌱㌶敥戴晥㌰挸晡㈳〰㡡ㄱ㐰㠶㜰㘴㈴㐲晡愳㐰挵搲㜹㐳捥搸攰㈵愴㜹㑦挰昶㜹㘳换挰㈱㌷㥦ㅣ㥢㤵㌶㌲㡡〱㐶㙥㘶㐲晡㘳〴㙣户敦㑤㉢挶ㅤ改㔱扢捦㤲㍥㥦㘲〰㔲戴㄰㥥㌴摥挹摥〵㝣っ挵搰愴攸摡㐳㐰㔴ち挰搵㌵捦㥣㝦〲㠴㤵㜵捤㘴㔹㝣昴㈷〱晣㐷愵㠱昹挲㈴搱搳戵扦〰慡ㅦ〶㔰っ㜴戶㘰昸ㄴㄹ㍥㑤〶㠶㍥㘹㈷昵㘷〰慡愶㙤ㅥ〹扦㔸挰戴㝤㤶㡣㝦〹愰ㄸ㘲ㅣ挷㈷㌸㌲づ㤲敥㘴晣ㅣ戰㜵扣愷戵昲㐴㘴ㅣ㔲㠴昳㜹㔶㔶〱愸㥢㠸㕦〰㘱㘵攱㌰㜰㈹挲昹愲㠷㌰愱ㄶ〰晣㑥㜰搹昶㠴昳㈵愰晡换㘴㘰㘴戳〵挳㔷挸昰㔷㘴㘰戰㤳㤳搱㜸〴愰摢㔷昲㈵㘲㥣㔰昱㐷挱〶ㄵ㘷㐰搳慦㌷㐶㡡慢攲㡦〱搵㡦〳㐴㙦〳㔸㕤〸㡣㌳㈴ㄹ㠸㑢捡改挴㍡晢敡㡡㤹挳搵搶㘹㙣㤲换㈴㥤〹摥㔱挴つ㔵慣㘸㐱愴ぢ慦扢㥥挶愳㔱〶昵搶挶敢㥢ㅣ挶慣㉤㤴ㄱ㡦㡥挱〶慤敥㉤㔴㤹晡攳ㄱ㝡〴㜱晤㔵㐲㙣散㙥挷昷㌲㍢㠵㠶㥤㍤㙢摢㔰昳㙢攸挱昶收戰㈸慤㘲挳昰㌵ㄴ㔵㜷㄰攰愳扦敥㈱㙣㑣昴㉥㠰挶㠵愱挹搹ㄴ㔵户改㜶捥㤴ㄷ㜳㜰昵㠹㜲愱㜰㌱晡㌶〸㕣㠲㠶收ㄵ㑢㠸㕢㐴ㅡ㡦㘳慢㘵㌷攳㝤ㅤ㘷㌵摣搷㤲㘲捣戹㤳㑤摡づ〱㉦㔹扥㕥愶㉣挳挷昸㈶挰㔹晢戳改㔲搱㈹摡攵㥥ㄹ㙣㔹㝢㜸㠳捦㐶昰㘲㍣㍡㠲ㅡ㕢扥㤳ㅤ㡢ㄴ㜸㠷晢㌸㑦戱攲㐷ぢ挵ㄳ〵㘹㑤搴攱㐵㐶㤱㔷㝢㍢㕦〳㐳散㍥ㄷ㐱㡡㐹㝡挰㐹㝣昴ㄳ〰㕤㠹㈴㕤㐸㍥挹㤳敥㜷㈸㐹㥦㤱㑦㤲㝥㈳㥦〴㍤㍤搶㐲敢㜷㕡㥦㈴晤㐳㡥愶昱㉤㠰捥㠹㥤㈹㔹戱て攱戲㥦昱㈴㈸敢㐰愹扦挰㙥㝣ㅢ攴㙥㤰〳扢搱㈴ㅤ㑣搶㈲户扥昵㜷㠸搱㝦㔴攲捦㌰昵㕤愶昰㈱㤳愲㍦㐳攵㔱㝤㄰㉥㠷っ㜸挸昸㕢㠰㈵挷㐱㙤〱ㅢ挷愲㕥㤶㜴㜵㐴㤶㍦〰〲㔹搲慤愱㤷㘳晣ㅤ挰收㠹㥤ㄳ㠷㔲㈳㐳㕢敤㤱㡣㘹づ㙤ㅤㄸㅤ摡㍡㍡㌰㍡㌸㌴㤸ㅥ挹㙣戵㐶户昱扡慣㘹晣㝤㤵㜵㜸㘰㘰㙥㜴㝢扡摦㌲户摡㐳摢捣〱㌳搳摦㙦づ攳〷ㄳ愳㈳㠳摢㌳㐳㜶㤲づㄳ慢搷晦㐰昰ㄴ㐰㤲㝥㤲㤰㝥㐸搲㍦㤲昴㠰㑦㈲㠳戰㐶㍦〴㙣㐵㔳攴㌹㌳㔴㉣㌵愷搲㉡愳慣㐸㝢㝢搳改㐴扤㔹㠲㥦㈳㈶㑣扣ㅦ㠳㌰㝡㈱挴戴扣㤵昱ぢ搵捦〸ㄶ摥㠰㡦晥ㄱ挱搳〰昱攴㠷〱搹㈰㑤昵搰搴〸攳ㄹ㠰昵ㄸ㝦㥣慦晡搷㜶㘴㍥㔳㉦㤲ㅦ〱㄰㝥愹攸㕦㤱㤲㜳㌳戹散慤攸㍣㜱戱㠹慢ㄷ愳㠹㌴㠶㔴㠷戸晥ㄹ㈱晣攷㡦攱㥢㠶㑤晦ㅣ㐰㍤㐴挰搴㉦㍣㐴㜴攷ㄳ㐸㠸敥㙣㐰㜱㕦㜷㌴攷㌰愷慢㕡〷㙡戳㥡㝣㔲戲搱㍣扡㈲㝣㤲て扢摦愱㈴㝤て㍥㐹晡ㅦ㝣ㄲ㥦〱㜸㘱收摡㘷㔱㌳㍢㔱ㄳ愶ㄶ愱搱㠷ㄱ晡㌹捣晣㑦㠲㡤〰㑡㥣㄰愶晥㥢㈹㝣㐴〲㜴㐲㐴〲㍡㈰〱攳㌹㔰㤷㥥㍤敤㉤挵昲㐵㤴㤱搹昳扦㐰㌰㝢攸㡢挸散昹㈵㄰㜷昶っっ愷〷晢慤搱戹㝥㉢搳㍦㠴㜹㌱户㝤㜸㘴摢攸戶㙤搶愸戵摤摡㘶㙦㌵㝥㔵㘵敤ㅦ摣㌶㤷㥥ㅢ摥㌶㘲㡤づて㙤ㅦ捣㙣摦㘶㡤㘴㐶户昷㥢㘹㙢㘸㘰㘴㘴㈸㐹㉦㐷愶捡慦㠱攸摦〰㈴改摣〸㠹㈶㐰戳㡦㐹扡㍡㐲㈲㠳㈶慢㝡ㄴ攰㐳㐴㝥晤㥢㔳愷愸摤㌱㈴㌴㘳摣㍡ち㄰㑦㍥㠶㜴扤㤶敡㘷挸㈲搲㝤摣捦散㈱愹㠳愵㕥㑤散㈵〰敡慢〴㑣㜵〳ㄲ㤱捦搷㝣㙡㠲㐹㉦㤱攴攲㈷攲㑡㠲摡㤵㠸㍥㠱昴㉢㤷㍥㍡っ搸挷㕥慣挷㜵搷戸㜷攱㕡昶㈲㝢搹㠶㌰㠵扢㐹㡡㠴㕦戱戶扡㌸晤㈹㄰㝥愲晦づ〹晤ㄶ昵戰扢㌵户㠳㌵㔲㑡㝡㍤攸敡㍢挰ㄲ㑣扤㡡㘰㡣㠰㜲㔴㍦挳㉢㕢㕥捡晢愹㤷搱㜸㈹㉦挹挵㐰〴戹㔱〴愹㘸扣㈹㑣昵ㄳ㤴㘰て攴愵攷㈲㌳㑡㐳摢昲〸愱昱昷㍢挱摦㍡㜱㤵㍣㍢㍦攵㘰ㄵ挳㘵摢搹攲㜸昵昷㔶敢晣搵慤搷扦攸扢戹㐶昱捦改晣㘲搳愵㙡㌹摣㕢挵ㅡ㡦㡣㕥㕥ぢ㍥扢㤶ち散㙣捦慢㔱㜱㈰㡢愳㈲㉢攳搷攸㘰㘳ㄲ〹户愹挶昰㡦㠴攲扤ぢ㤸戴晥慣つ搷昵愷㌲戴㍦攷戵㠸㐷敤捣㤶㈵㥥㑢㐷㕣㘹㉥㜲挶昹㄰㤳㌱戶㘹㘲搳挰㐸昴ㄹ挸㙥搵敦㐰戹挰㔸昳㡤㔴挸戸扥〰ㄹ㡡㑢ㄷ㘵慦㌴㤷㐷愳挷㝦挹攰㠸晡ㄱ㕥挲ㄷ搱ㄸ挵昵㠵攴收摡攷㤳ㄴ搷㐰㈶㔸㕢攲㐷〰㔱㝣ㅡㅣ㤷㘷慦〰㡤捦づ㠱愱㤸昷㥤摣㤱㜸ㅡㄴ㈹㜱扤㝡改挹昱攸搳户㌴㕥㠵㜱㑢㕣户攳㤷㑦捤㔹捦敤㝥昷ㄵ㡡慢㑣㑤㌱㘷㤰㜲ㄵ昳㠷㘸㐴㑢挵㝣捡换㘸扡昷昳㌳㤴愵㔸昴愵散㤵㤷㔰戲ㅡ㤱㝡ㄹ㐹㜸昸㤵攴慡㈴㑡㝣㌹㤲㕤〹㐵戳㕤㙢㐵㙤㝡㝣㙦愹㔶㝣搷换㘸扣㌹㤳愴戵㤷㥡晢摤㥡㘹㥤㥦挰㐷㝤〷㈵慡搳㘳㄰㤹㡡收搱ㅤ㈶㥡㙣㘳〸戴搸搸愶㕤㥢〶〶㝢〷搴户挰捥㠱愰㌴㜱㌹㤸晣戴愹㉥㍦敤戶㌱ち㕡户攸捥攰换晣㔲摦昰㑡㔱挵攲晡ㄵ㉣㜵ち㈸㉢ㄲ慤㘳敦晤㕡ㄳ戴挱愴慥㝡㜸挱㡢攷慣ㅤ昲ㄵ摡戸㈳㐱〳㉥㌵㉣㍦摣㉥㍦㡥扡㍣挵㐹扡㌵㍣㍡扦㐳搱愲搷〴㕦ㅢ晥挷搱攲㤶挳晦㤸㤷搱㜸㔵㈷挹㌵㐰㤶㤱ㅤ㐰扡摡㤲戴晥ㅣ㠸慥㘴㤴㈶㝦愵攰㘹攰攷㐸㙣㑦搴愶㕢搴㘱扢㘴㕡㘹戹愱㤱㤳㍤㐲㈷㑥ㅢ㑡昸㐱搰㍥ㅣ愰攱㡣〱㍦挲昴扣㙣ㅣ慣㌱〸收挷戳戵愴㔸搸戰愷㑢〸㜰户摢㔳づ㡥改㌲㌱摣戲㉦攳〷㕡㠵㌳㘱戳㡤㕤㕢㠴搳ㅤ敢ㄹ㙦㜰㠴㕢㙥㤸㌶㈳扢愵㜱㤲〳挸扥㥡㍣晣戳攸㌰て㈹搶戶搵㌶挶㌱㕥戵㕦㠶ㅣ愷昵㜶挲敡ㄱ㡣扣㜸㠷㍦ㅦ㍣㠷㑡㡤㈷ㅣ搲ㄳ攰㌵㈶〱㜸敦㕣㐹㍦㄰搲搵扢㐰㜱攳慦㉦㈷㘳㤴㡢㘰㘳挷戸㝤摤捤ㄲつ扦㘹改攸㘰㙦て摦晢愵ㅤ愱愱敢挷ㄵ搷㌹㙡㤰戱〷愰ㄶㄷ捥〴攲挲㘱昵〵扦㜱愱㕢㐳戵挶㑤戱搸㤵〰㙤昰户挵昲〰挴昵㔵愰〴ㅡ愷戸㔸戲㠱晥ㄳ愱ㄵ㕦㙥〵愱昵㙥捦愷㑣晥㕣㍤㤶㑦攵慣挲㤱昲㝣昵㈷敡㤸㤱昸挹㠴摥㡦㑡搸㍢㝥ㄴ㉤㍤㙢搵〷〲搴㈴㉤愵捣㤹㘹㈰㤸㌳戴㤱敥㥣㔱㌴㡣搲敢㠳㐰㥡〷攳㘱扦扦㜵㠳㜱〸扣挶っ㐰㙤㌰㘸㠷㘶㐱〹昶户ㅦ㘹愹晢ㅡ㈰㙥㜰㉦㈸捤㠸晡戸㕦㝢㥤㌴㕦〳㙥攳㍡㠰㝡㘹扥ㄶ㤴㘰敤戴慤㐱㘹㉡ㅡ㑦改晢敢㠱㔴㈵㐲攳㈸搴敢㠱㔰〸晣㈸ㅡて㌱搷て愲〹㌴搷㌴㔹㍡〵㙡㤴㥡戶敡㈹〰摥戵〶㙤㙥㐰㔹㐵晤㘵ㅤ摡〴慣戶㤹晡挴㘶攸㌹〰㐵㌵挲㝦㐸愷㍤㠴㠹〴㠷㥤㐸㡣㑡㤲攰㜰㔷㔳㡡挳㉣扤扢㉦搸㍢㡢㍣ㅣ㍡愹摡㘶㡡㈳㠶晦㤰㍥〲㔸㝤㍤〷㐰㜸收㤹㑤戹攳㍦愴戳ㅥ挲㐴㠲㌲㈶攲扥㥥戲㤵ㄴ㙤㙡㠲㘲扣ㄶ㐸㜸㐱愵㙦挸摣㜰挳㜳㠹㐸捦戹㤱搷散攸扣昷改㈷㝥㝣昲晢慦ㅦ晢挹慦敥扢敦晢晦㜲昲挹㕦㝤㘵㙥散ㅢて㍥昸搵㉢㍦昰攴㡦搷摢て㠴㍦晦摣扥〷㙥ㅥ㌸㝡昳㑤昶攱换昷摣㝣摤㡤㔷てㅣ㕣搷摢搶搶摥㝥挹㠶㙦㙥扣㌴㜹敢㑤㕦㔰㡦㍤昵攲㠲扡挱㝢㥤扥㤱㉦昵㥥㈴㐵㈸㑢昲㔱㈰㍡〷搰搵㡤㍤扡搷晡㍣㄰晦㐹㔲㤲㌲㈱ち攴㙡㑢㔰㌴㉦㘸㡢㐵摡㜸㝤㕤㉣㍥㐹愹㑢㡢㡦〱搱㌷戱㉤摤㑡㠴㑥搶ㄲ搲㝣搸搰㈴㠵㉦㉤㜶挸搵㤶㘴捦扤㈹捣敥捡㘸摦攱㡤戶㔴㔹〱㔵㔱〸㤲昵㜶㉦㙢㈷敡㡡㈱扥㐵㘹㜸挵㈹〲攱戹扤㥥㐷戱㔱㤲㜱㕢戰摥㐵㔰ㄵ㥢㉡㔹㙦慤㉦㤳㘴㥢扤㝡搹㔰攱㜹㑢㍤㡦㘲换㐴扤㙥〶愲㔸㥦愴晥㠰㈹㈱愱㡤晡㑤㑣〱㤱㡦㘴㤱㝡㑢㠰㥡㈴㡢㜴昵㔶㈰搸ㄹ㌳㔳搲㝦㈸改㈸挹换摣慢愹慤㘵摣㐲改㍣敦昱㜱㔵㡢攷㜷ㄵ㉡敥㑦收㡣㍣㙦扡ㄴ搶㜹㤱摡摥㉡捦晡㉡愵捡摢㕤㈵㐹㤹㜳摣ㄳ㙢晥〰㤱㉣扤戵㑡捦㙥捣ㄱ㝥㡣㉤㠷㌷㜴攱搲晢㑢扦㠱㙣㙥㑣慤㥡㌱收晥ㄶ攴㡦㈰つ〶㡦㤴慥㘱㑣㉡㑡㡢愲搲㙦慥㜲搴㌰㜲㐴㔹㘰ㄵ慦〳搷㕡㙤攱ㅦ愳慣攲㕢愵㙤㙦㘱㑡㐸愸㔱扦ㄵ㈹摡㌸㝥㤴㘴㤱晡戶〰㌵㐹ㄶㄹ昹摢㠰攸摢〹摥づ搰搵㤵㈴㥢攴扣㠳挴㍢〸敥㤴㥣㈸㔹㉦㕡㕡搸戲㑦愴挴ㄹ㈲挵て㌰㜹㡦愵㉢敦ㅥ㠰㑡ㅥ㝥㝣捡散㘶㙤㔹㑦㜲㙦ㅤ㙢摣㈵ㄱ㈶㕣戴慡㌶ㅤ㕥ㄶ昵散昹敡㡣㙡㠷捡昰㠳ㄶ㕥戰㜴㔷昸〶㔷㘷㔶挷攵㉡㡣昱㑥〸愸㙤摦捣㍥㝤ㄷ㤰㌸㕦愲〲愸愴ㄵ㐵㑤㐱ㅡ㜷㤳昹㌰㤸敦愹㌱搷㔰㤷㤹㐳㈲捣㈷㔹㘲㜶晣搰㥥㕤戳晡㕤㌵晥ㅡ敡昲㜳挸㘴㐰搹ㄲ晤㥥ㅡ㘳つ㜵ㄹ㌹慣挲挸㔶攸昷搶ㄸ㙢愸换挸愱ㄷ㐶戶㐰摦㕢㘳慣愱挲㤸㘰㤷昱㕦摢㌲㈵搸㤹㝡ち㥢㕢㑦㘱扢敡㈹㙣㐰㍤㠵㙦慡愳㜴晣ㅦ㜵㑤〲㝡</t>
  </si>
  <si>
    <t>cacf1c83-23b3-42bf-9fed-ef43a8fb23f6</t>
  </si>
  <si>
    <t>㜸〱敤㕣㙢㙣ㅣ搵ㄵ摥㔹敦慥㜷搶摥搸挴㜹㤰昰㌲敦㠷愳㈵づ〹㡦愲㌴昸㤱㈷㑥攲挴㑥㈸愲攰㡣㜷敦挴㤳散捣㌸㌳戳㑥っ㔱㠱㍥㘸〱昵挵㍦㕡㔴㈸慡㔰晢愷ㄵ㤵㡡愰愵㔲慢戶㙡㠵愰敡て㠴搴ㅦ㤵㈸慡攸て慡㉡㔲㝦㤴ㅦ㐸昴晢敥捣散捥敥㝡挷捥〶㕡愷昲㜵㝣㝤攷摥㜳敦摣㝢捥戹攷㥣㝢捥㥤㈴㤴㐴㈲昱㌱ㄲ晦㌲愵㔸戸㝣㘲摥昵㠴㔹ㄸ戱换㘵㔱昴っ摢㜲ぢ㐳㡥愳捤㡦ㄹ慥搷〱㠰捣㤴㠱㜶㌷㍤攵ㅡて㡢散搴㥣㜰㕣〰愵ㄳ㠹㙣㔶㑤愲㥤㠳昰户㌷㝣㔰搹慢㍢㠵㙣㜲㘴昸攰昴〹㡣㍡攱搹㡥搸搴㝦搴敦扢㝤㜰戰㌰㔸搸㝡挷攰敤㠵捤㥢晡㐷㉡㘵慦攲㠸敤㤶愸㜸㡥㔶摥搴㍦㕥㤹㉥ㅢ挵㝢挵晣愴㝤㔲㔸摢挵昴收摢愶戵慤㜷づ㙥摤戶㑤扦敢慥㍢扢昱敡挴㠱㤱攱㜱㐷攸敥㈷㌴㘶㥡㔳摥㍡㉡㡡〶搷㈶㠴㘳㔸挷ぢ㈳挳昸ㄷ㤹㍦㥥敥㈸㑣捣〸攱昱搵挲ㄱ㔶㔱戸㉡㍡㜶㤹㐳慥㕢㌱㘷㠹㍣搵摣㠵愵ㄶ㌵搷㑢㥢㈳愲㕣㔶捤㜰搴慣㜹㄰戸㉢㙢昳摤收㠴戰㕣挳㌳收っ㙦㍥㘳㑥㘲愰㔲摥㍣攲㡡挳㥡㜵㕣ㅣ搰㑣㤱㌶㜷㔷㡣㔲捡㑦㠹㡥ㅢ挳㈱愲ㄳ㤳换㉦っ戹收挸㡣收挸ㄹ戹㐴㑣っ散㉥愷㔸て㝢㙤敢㜱㌹㜵昹〶㡥㜹㝤㙢㌸戴ㅣ搵㥣㉡攴㐰㙢挸㘰昱昵㌳戸戵㌵㝣〴㐷昵㝤㙥㙥摤㐷愲戲ㅥ㕡改ち昸㕢㘲ㄴ㡢㔱㌳捣㍡㤹㘵㤹㤱㠰㙡㡥㔹ㄷ戳㙥㘴㑡敡㕦搸㈵搱㡥㙣㑡㑥㘹挹愹改攴㔴㌱㌹㔵㑡㑥㠹攴㤴㥥㥣㍡㥥㥣㥡㐹㑥ㄹ挹愹ㄳ挹愹㤳㠰〹㔳戶戳㌳ㄹ愴㕥攵㔷㍦昹昷敦摥摦昷戳㠷摥搸晦㥢て摦昹愰㝢ㄵ㠰づ〵㤳ㅡ㜵戴搳㘰戵ㅡㄷ㙦㈹㙣收捦攲扢〲㥢㐲摦愶摦愱てづ㤶戶㙤搶㙥搳搲㕣㔶っ昱敢ㄸ愵ㄷ戰摤晡㝤㠶㔵戲㑦㑢摡㕤㍥慣戹愲㠶戸㠱愰㙤搸慥㔸㈵昷戲㠵ㅢ㈷㍣捤ㄳㅢㅢ摢㙡㠳㌴㜵㥢挰戶ㄲ慥㝣摦㤵㡤摤㡥㙡攵㡡ㄸ㍡㘳昸捤㔷㌴㌴㥢攳㡥㍤摤扡㜵㤷㈳㑥㔵㕢㥢㘶㌴〴愱㌶㈷挷㙥㕡愵摦攴捦慢㝦㘴挶㜶㠵㈵愷㌷㘰㡥ㅢ挵㤳挲㤹㄰ㄴ㠹愲㈴㤷扡㤶㑤挱慥ㅦ㌸㘸㘱愱搸慤愵㙢愲戵晡捥㌳ㅥ㌶戳㈸㘱扥戳挲昱收㈷戵改戲㔸㔷〷攲扦ㄳつㅢ敡慡㜷搹挵㡡㍢㘲㕢㥥㘳㤷敢㕢㠶㑡㜳ㅡ㈴㑤㘹扦㕤ㄲ愹㔴㐲ち〵〸摣㡥づ㐵㐹摣搲㝡㉦㐸㐲㐴㐸捣㡤㝣㘹㍤摢ㄵづ㘳㜵㔸㐵㔹㤰㈷㤳搷㉤㌲ㄸ攷㉢㘵㑣捣づ㡣慣㠹晡㠳㉦扤㘹㤱㘱慢㤴晢㜴㠱㤳挹扥㘰昵㍢攷㠴攵敤搱慣㔲㔹㌸戱摡㑦攱㡣搴ㅥ㘴改㜳㄰〸㉤戱㐷㔵愷㥣㔱收搳愷㡤㤲㌷㤳㤹ㄱ挶昱ㄹて㜵搰㤰搹㉣㔱摢㤴搴㑢㔰愵慥㘶搶㠷㉣㤷㑢㘴搶㄰㈸㤳㐳㑡愴㈹㥤㘲昶㜲㥤㈰㘷扦扡扤摣慤敦㌲捡㥥昰㠵㜲㡦づ㡡昸㕡㑤㤲㉦㑦ㄶ㜵戴愲慦㌰搶攸㈳攰㔲捤戰扣昹摡扥㙤摡㈵㍥ㄳ慤挸㠲㘵㈷ぢ㈸ち敡攵㐱捣㕥〳搳㌴㐸㠳㜸攰〸ㄳ㜱ㅢ挴㘸㜶㡣㕣捦㘴㠴㡦㤱ㄱ㠰㡦㌲㈱愱㌷户㤶ㄱ㘴昶㘶㈶㘵愷㤶晢㜱㐵㥡㉤㘴换晢搲㙣㉤㄰愷慥㘳戶㥥搹愵捣㌶㈰㔳摥㠷㠴愳㤴㐳戹㍥愹㤷攱㔹扤㥣搹ㄵ挸㈰㥦㔴捡㥣㐰㔴搱㠶㕡㡡ㅤ㐹戸㍣散㘴㘹ㄴ晢愲㠸㤶㜱搵捥捣㥢㤲搰㠱搵戹㍣㜴㙤㑡敡搸ㅢ㕡昳㘶㜴㌹攴挸ㄸ搰攸㕡ㄷ〱㡤㈲㠲愰㙤敡慤慢搰㔵敤㘷㜶㌵㌲㕦戱搰搸㕤㥡㌵㑦㜳昲愲㌰㠹㝣㐳愸㑤攵ㅥ㌰㌱捤晦ㄸ〱搷㜴㜴㔹戱㥦㘹ちづ攸ㄷ扤晤扣愹昵摥づ㠸摥愰㌳㔷㜴づ㝤㐵攷㘹㐱㕦㠳敤愵晣愵愵㝥戹づ捤敡昵捣㙥㐰搶愰㕦㜸昲㍥㕦㉦㠱㌴㠹捤〸攵㔶搳攳㈲㉤摣挹昹㔹㈱戵㑦户㍥愹㌹挷㠵〷敦挵摥㔱搸挱戶攳㠸㌲づ戴㈵㔹挱戳换晡晡㑡㜷㤷㘳㥢慣㕦戱㡦摤㡢㐲㌱愴㔲挹㡥㐴㠳㝤ㅣ㘳㘷㐶晣㑤ㄱ捥愱晥扤慤戵㤰㠸㜴慡㘷㉦昶㡢㍦㕢慥㐸㤲㌶㈴挹㑤㐰慢㝡㌳㌲㐸〹攵㥤㤶ㄲ㘵㠰㘰㥢㈴㔸扤戵㑡敦㕥捣挹愴挱㝦搸㈴㐷扡㝣㘷敤㌰㝣〷㙥摥㥣㌰捣慡戰攸㌲挷㠵㔳㠴㕦挱㈸㡢㥣敦㤲愵愸㔹㤱ㄵㄷ㠹慣攸攸㘸㍡㑢挷昸搶㈴㥦㌴㐸㠹搸摤ㅥ摢ㄸ㜳づ慦㌱ㄵ㕤㤰ㄴ㉡㌱㙥愱慡〴㈲攷ㄱ㜶㐵挴戴㈱㘲ち㐰㥣㝡㉢戳捤捣〶㤱愵晦〸㐹戳㔴挴㌳ㄴ搶㌹㐷㜷昶搴㔴㈲㑢㌲㐸昷攰㕢㉤㠵搵㔶扥㘶ㅢ戳摢㤱㌵㤸㍦㜴㍥挶㌰愲㈴㜹㠴ㄱ㘹㉤愹晡㔱㐳㥣㈶て慣搲ㄱ㔴ㅡ愹戸㥥㙤㌲慡㤴搷㐷敤〳戶㌷㙡戸戳㠸㐲昵改㐱攱扥ㄹ㘱㠱扢ㅣ搸㍥つ㜵昶散慣㈸愹晡㠴㕤㠱㘸摢㍢扡ㅣづ攵㔸ㅦ㙣㐹㜹㉥㑦㉡㐸敤㥤㡤㌱㠴㈲㑦挴昰戵搲ㄳ扢㈴捦㌷て㝤㍤㌵㡣㑥ㅡ㕥㔹㜴改晥愶㘳㌹慢〳㡢㠸ㅡ㤴㍡昵挹ㄹ㐷㠸搱扣扥摢㌱㑡㘵挳ㄲ㈴〶㙣㑣〶敡挶挴㜱㐴〸挶㙤挶晦㙣㉢慦㑦㍡㥡攵捥㙡っ㈶捥慦慥㝢㤲㈱㤱戴㍥㙣㔸㉥㕥㈳愹挸㜲㡦㍥㌱㘳㥦㐶戴戶㘲㕡扢戵㔹㜷㔹㔰㠵㑣敦㈷㐹ㅡ㈵愹㈴㤳㑡㌶㤹㙤㤷㍥㍣㤰㈷ㄲ㕢昰㥢㘲㈶㘹㤵㐸搳㕦ㅥ愳扤㘹搷〷昱ㄹ摡改㥣㔳㌷㈲㐷搵捡㡥㔸㈹捣㥤慡摥挹㍥㜷㈱摢户晢挸摥㕡㔴敥㠲攲搵㘹㝡昸㘳㘴扣㘴㡢㙡㄰㠴晥戹㔵㍥慢戰㡥㥣㠳ㅤ〸㡡昳愹㤱晤㜲扡㠴㈱昷慤慡ㄵ㜷㈱㡡搴慤㡦㘹搳愲㡣㔸戴愹㜹慢晣〷㥡戱愶㔶㜶㠳戶ㄱ摢㌴㌵戲ㄶ搹㜲愲愸㤱㠳㠷㉡㥥扤摦戰㔴ㅤ㤹攴扦愰㑡㍢㠳㉡敤㡣慣敡搶て㌳㉣㈸换ㅣ换㍥慥㌹㠶㌷㘳ㅡ挵㉣ㅦㄸ扡㕢ㄶ㍣㠹㑤㑥挹ㅢ愶㔰㘶昴㌷㔸昳㐷㘰戲戹〵㤰扢〰㌹㑡搴㤱晣攰摣愴㤲挱㡦搲愶㘳〹〲㐶㝡㐹搵扢㌱㕡㕡摥㡣㠰挸㤱改㕣㜸晦攲摣愳愸昱晤㜲愴㝡っ㡢挰㈳ㄸㄱ昲㜴㙦㘷昴㈳㤶攱㠱㝡愴搸㉥挳ㅢ㜵㐱㜲㘴㈸捡攳敤㐶㐹搵㐸愷㠱慡㔶戸慡戹愹㑥㑤㕣搹摣ㅥ搵ㅢ搷㉤搰散㙢㤴㠸㈲㔹っ㐸㙡㤶〵收戸㥣㔴㡤㈲ㄵ㜷愸㙤㤴㌸户㘹つ敦㤴㈲ㄷ愰㤸㈴捦㈴搴敤㤲㔱㄰攴㈵㜷㐰㐷搱㕦ㅦ捦ㅥ㤱㘸つ㙤㠰ㅣ昵㤴㕦㤷て挲㠱㝢㜱攵愴㈴㜲挱ㄳ昶昷慡愰㜸戰攲搵戵㘸㘷晡㠲㤶愱㜲昹愰〵㉢愱愸㌹愵㘵戲愵戱㌶㕦挳挸摤搹慥昶昷搱ㅢ搹㠸挱㌶㘴㐸㈴挶て㡣㙤㠸捤ㄵ㠹愶搲㍡换ㄳ搵搵敡㉣㥦昶ぢ捤㤲ㄴ㤸昰㑡愳㘲㑥㥡㘱㌵㑢扥㑦㜶愸㥥ㄶ愵ㅣ㔵昵愱㘹ㄷ㉡摤愳ㅣて㑡㜲㠳慢晡㘱扡愵㜰㠱〱㘲㌷㈸㡤ㄷ㍤㠴㜵慢〳昰㘴戰㝣愸〳㡣昸㘱ㄳ㕡㘷㤴愰㤹ㄸ挶慤㕦〴昷㑥㥢ㄴ㠵㈰搵㘵晡攷づ攵㍢捦㌲晤㘸㐷㈲㉣〴㥢㠸愱慥ㄸ敢〱挴㡤㐶㈵戹㡢晡挲㘰戹㉦搹愴搰敡づ敢㘸㘲攴㘹昲㌹ㅥ㙥昰㌰㡥搵挳㙤㔳挶ㅤ㌷捦㠰㌶㉤捦慦搲昷㕡挵㜲愵㈴愴㉡づ㘵戵搴挸换㠲㕥昲晡㥦扦㥢㘲昰ㄲ㈰㘵㉦㡥㔲㕣㌲㠹搴扥摤慤㝥ㄶ摤愵㤰挳ㄸ扥㙣㘳昰㌱挶㉤㈷㠳㘱㑤㜷ㄴ㘸ㅦ慥慥㕤㕥㤰ㄷ攷㈰搲㥡慡㈸换挶㜰ㄷ慦ㅡ㐱㤶扢㉤〲㌶㘶㡦搹戴搹㈳㔵㝢っ扦㙡㔹搰〸敢昴〵㕥㈶〳㘳愴捤摤挱㐱ㄲ攷㠲挸敥戹㐷攵㘳攲摣㡥挰昸㔰ㄸ摦攵㈹㈸〱慣㘲㈳搱攰㑥搶慣㙥㠵㤱㕦㕡摥敡㍤挸ㄴ㠶㠰㘹搰〲搲㌷㜰㠶㔱㕥摣挰㘱㌰㌲㈶㍡ㅡつ愴㌲㐶搹〷㠷㍤㠸㠶摤挴㠳昴愴つ㈵攴慤㤱㤷挲挲㝢㠹〳㈶㡥㐰戶戳慥愱㜲㕣昳㜰昵挵摡搰㔰㍤㔴㉡搱摣㠵㝦㙥㔹㔰ㄵ搷㌶㝣㜳㜴㑤挳㠵㉣戹㈶摡㜷搷㌶㌴〴ㄷ〵户㡣ㄶ昶㘸㕥㜱㘶挲㥢昷㉦㙤戵换ㄲ改㕦挲ㅦ戱攰摢㘹㌳愷㉣㕥㐲㥤㈳敥㜳㈷㉤晢戴㈵攷㤵㜶㜹攳㡦㔶慣摡搹挹㐹收ㄲㅦ攳㐷愶㘴㈲晤㍡㐶㕣捡戴㌹㐰捤㐱挲㜱㘴昲愵㐱㍦捡㌱㝣〲摢扤㝡㘳㠰㝣戲愶㠱㑦愴㈰㔸㘱ㄴ敢昸㈷挶㈸捡㉦㐰㔶㌲㡢㝦㈴〷捥㕦挲搶㔷㝥㡥ㅡㄲㅣ捦㠱ㄸ㐹㕦㡤㔲っ改愴㈰て慥㜷昰㌲挸晦て㤵挲摤扣攰㜶晡㉦㙣㘶攵戵㐶ㄲ㕤㐹ㄲ扤摡㑣㈲〶㘲捦㉢攴捤搹慦ㅣ㌵㍦昵㙢扤晦挳愳收㍥㔰㤸㐹㕡㘳〸慡㌱ㄸ㕦㌵〶㤲㑤挶挰昵㘸㤶挶挰扤散挳㜸扤㙦っ〴摥㡥晤愸㔸摣ㄸ㘰ㄴ㉦挶攴㡢〴㔵㈳づっ㥥戵搶㤹昴㠴敤挱昵㕡攱㈲㜲て昵攴㡥挰昷戴扥戹㝡㕣㜳㌴㜳㠳慣摦敤〸愸㉤㘷ㄲ昷戵㘵ㄷ昶搸戸㘰㡢散戴㠰㔷㈲昴愷慦㜸㑥㤶㜶㑢ㅤ㤴昲㤳敦愸㔷戲㑡收〲㝣㈲ち㑦〸㠹㐷搶晣㜸昷㕦ㅦ晥昲づ摥㑢ぢ㜸㌵捤㐰㜰㍢挱㜹㕡づ〸摦㐶慥㠴慣攵攷㌷晢昱㈱㤲㌱㕢ㄶ挳㥡㈳敤ㅤ㔷㌵挳愲捦㜸ㄱ挶昴㤹㙦㌹ㄸ㤳戸攱攰ㅢ㤳㠵〶挷愶晣㝣㐹㍡〳ぢ㤱㠹㑢敦㕤ㄸ㈰㔴㕡慡慣㌶敤捡昴㑦愱㜴捥㜳㈲昵昶㈰捦㤷㑣㡡昲㜲愳㔶摢㐶慤㈶捤㐴㘵〰㄰愱㤴㐲愴㠱ㅣㄲ㍤戲㌰昴㉦愵搴㌸ち改〲戲㤸ㄸ㕡㘳㌰㤷㈷晦ㄵ㈱㈰慡搷晢摡晣㔴〵㔸〴ㄵ㐳慦㝢扢㘷㔷㕡㥤愱㙡㘲㔰㔶㥥㍥づ愱㈰㡦㈹慣㘰㤴㔶搶ㅥ㐶㈱㑣改㐱㤴㤶散㜸攲㑢昲愶ㅦ㘲昳㌷㜶摡愴㔷㉤㘷敥戴㉡戸攳〱㍤㤳㤱ち挳㕡捤㙡ㅣ㍤㘵㌴捥〷捤昹㔵捣㝢晣㘲戵㔳㔷搰〴㥤㘵㙤挰昹ㄳ㘱㍥㝥て挴昶㠱摡搰㙢ㅢ㕢愸攳慣㑥㉣㤰扦戰扦慥㡣搹搸㜸㉢㜷っ㈴散㤲愰戲晥㈵昰〹㜴㤱昶扣愲搶㡡㝣㤷愲㌰ㅡㅤ敥慣㡥㘶晤捦㌸戵摣㔹㤳㠴㘶挰扡㑥晦ㅦ㐵挵愲晡㕦㘱㤴㑤㤲散扥愰挰㠷㌴㈳㈵㡢〶㘷㠸ㄱ昸戰ㄱ愶㤱㐷㘰㔵ㄶㄹ摣昶㑢ㄳ昸㐴搵㙦㤶ㄲㅣㅥ慥㔴攳㈵㠸㙡㕦摡戶㕤㉤〵㈰愳㐰改ㅦ㐲〴戵散捦㐹㌷㥦㘳㌳昷愳㝡捤㝥愳攸搸慥慤㝢晤ㄳ〸敦昶昳ぢ㌳ㅤ㌶捦㤰昲㔲愳㔰扢ㄶ㤸攸㝥〰㝤づㅣ㠴挰㍥㈰扣㑦㉡敡挸ㄸ挲搲㘲ㄶ晣摡愸㌷ㄲ㐸愲㜶㜰㉦搱て㔵戴㌲㍥㔰㍤〸慦愶挷慡㘵愱散㝣摦㜲攳㕤っ愲づ户戱敥㠵攷㐷㤴ぢ〸㠳挹㈵㍣昰㈰昱摡㠸㠳㝡搸㘰㙤㉥㈱摢昳慥攵搲㍦〰㑤㤷昶㤶㝡㤶攱㍢昹摤㜱㑥㝤㤰㌹攲㍣昴㡥㉥摤ㄵ换搱晡挰攷挱㘷摢㜴㜹つ㤴攱㈸㕢㍣捥㥤㔳敥㐱㕦昶㔷ㅦちち㝣㔰攸换扢㥢㠵敦㘳㐹㘴㝥㤴ㄳ㤹㘳挸㕡㜳昴昳〰慢昳て㤰愳ㄵㅥ㉢挸㠱㌹攵㝢㘸㈷㠶晣㤵ㄶ㔹㠷㘳㠶㍣㍥愰慣㤶㤰㠵㐹攱昱㐱扥晦扢攸㔰㝤㍦㜶㑥捣晢㥦㕤昰晤㔴晣㜲㝤㌳攱攰昸摢ㅢ㉡づ搵挰㤳㝡㠲搹㐹㘶㘵㌶㠶晡愳㠷㈲㤱㜲㈶攳〷㄰㕥摢㠱㌲搲㥦㠲扦敦敥㜸敢㑤愶㝦散㔰愴㄰㐴㤳㙡㑡〸㍦㔳㈸〴攵㉡㥥㠹慥挲㐶㙤㙢㉣㝥㙢愱㔵昴㔲㍥昲摡㠹㝡ち㔹扥㐷㈱㥦挸㔵㌹㐱㠱て扤㈴愱㠴㜲㔱〰ㄴ㜱㉣愱扣愰㈰愱㠸㘸㐲攵㝢㝢㠹ㄳ扦㤸㈶㈲㘲㍥摦㤱戶ㄱ慦㍢搲㘳㤳昱㕤慥ㄹ㕦㈳㘶捤挰搷扡㉣攴㐲攰㈵㙦㈹捥㌳㙤挶昱㤵愷㐳挲散搹ㄳ㝥ㅢ㤵っ㈲㑢㘰っ摦ㅡ㈵㈳ㄱ㤱捡㔳㈱昰换慦搴ㅣ愳㘸㐰〲昷昸挰㘴㌸〹晣㘴〸扣〵摦㕤㐹㤸〴敦〹㌰扤ㅢ〲㤳㌱㈵昰搷㐲攰て戶㙣愸〲㠷㝣攸㡦摣㑢㈶っ挸㑡㝥㠹㌱㜹攵㈱㈰昲㌹㌶捦搶㘹㥤㙡戴㑢昷慢㈹㐰㘵慣戸㉣ㄵ㘹㌷㙥㝦㌸昸㈰㝡っ㤷㤹㜰攷〳戲搶晦㝦ㄱ昶攲㤲搳愸收㘹昸摥㜹づ搱㘵㐷㤵㑦散㥣搱て㍡愸攸搴昷扡㌸㕡㤵㤶ㄵ户挰㉡㐸昹愸㕥挴ぢㅦ㘳㐱搶昰ㄱ㐶挵㤲扣㌴搲㥥づ㤱㤱㤴㤴昲㐴㐸攴挴㘳㌵昶㔱ㅦ〱㜱㈰㌱㤱戳愰㥥㐵敥㐷㕥搶戰愲㤷愲㠰搲㑡晤〲戲㝣㠷㐲㈱㐰昲㘷ㅥ㐵搶ㄳ晥㘷ㄴ晤㜳搲㕢㤲㔴ㅥぢ摦ㄱ㘵㈴昵㜱㜶昸㈲戲づ戸㘹㤵㠰つ㜳敡㤷㔰ㄳ㝤ㄷ〵㡡㝣搷㔷㔰挸㜷愴㌹戵㈵攳㠸㉢㘸㑦㕤愹㑦愰慢挲㠵㜳っ昵慢㐱㠱て㘹慥晡敥搶〶㌲捦扦攱㌷晢㠸㘴搶㝤㥣扦ㄳㅦ摢捦㜳慤ㅤ昸扦㐶搲搲㥡㑦㈵㍦搳摥㔸㘴㜹ㅡ攲昲昷っ㜰㝣〱攳㜰㕤㌵挳㤲㈳㔲昳愸㑦㈲㔳ㅥ㐷㐶慣慢㑦昱㠹昴㤱㈸㜹㍡㈸昰㐱㈱㜱㠸ㄶ挵挳㍣㌸ㄷ搹晤敢慣㤱㠸㐴㐱晤〶戲㌰昵ㄲ愱㤲慣摦㐴㈱摦搱挳㌷㔱昵㈴捦㈸挵㘳愵㘳挷㍥散㐹昵㙦㑣㝤敥㥥敥㘷摦㝤攳扤㘷摥晥晣昶扦㝦昴摣㜳㙦晦敤㤹㌷㍦㝡㝤㝡晢敦㕦㝣昱户晢㥥㝦昳扤搵晡ぢ挹㔷㍥ㅣ㝢攱散攰挹戳愷昴㈳户散㍥㝢晦㠹㐳㠳攳㤷っ㜴㜴㜴㜶摥搸昷㠷㑢㙦敡㝤散搴慢捡慦晦扣摥㔲攴攴昱㠲晡㘹㜰ㄱ㜲ㅡ摦㐶〱搳攰㡣㍦捤㘹昴㠶㐸㔰戸㙥㠹㌱㉢挰搸㌰㉡戲㌰㘳㌸ㄳ搹㘰搶㌷㜴晤〷搹㐹㤳㔹</t>
  </si>
  <si>
    <t>This model demonstrates an analysis of the value of additional information prior to making a decision. Read in conjunction with ModelAssist topic M0495.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</si>
</sst>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16" x14ac:knownFonts="1">
    <font>
      <sz val="10"/>
      <name val="Arial"/>
    </font>
    <font>
      <sz val="10"/>
      <name val="Arial"/>
      <family val="2"/>
    </font>
    <font>
      <sz val="8"/>
      <name val="Arial"/>
      <family val="2"/>
    </font>
    <font>
      <b/>
      <sz val="10"/>
      <name val="Arial"/>
      <family val="2"/>
    </font>
    <font>
      <b/>
      <sz val="10"/>
      <color indexed="12"/>
      <name val="Arial"/>
      <family val="2"/>
    </font>
    <font>
      <sz val="10"/>
      <name val="Arial"/>
      <family val="2"/>
    </font>
    <font>
      <sz val="8"/>
      <color indexed="81"/>
      <name val="Tahoma"/>
      <family val="2"/>
    </font>
    <font>
      <sz val="16"/>
      <name val="Arial"/>
      <family val="2"/>
    </font>
    <font>
      <sz val="12"/>
      <name val="Times New Roman"/>
      <family val="1"/>
    </font>
    <font>
      <b/>
      <sz val="10"/>
      <name val="Times New Roman"/>
      <family val="1"/>
    </font>
    <font>
      <sz val="10"/>
      <color indexed="10"/>
      <name val="Arial"/>
      <family val="2"/>
    </font>
    <font>
      <sz val="10"/>
      <name val="Arial"/>
      <family val="2"/>
      <charset val="204"/>
    </font>
    <font>
      <sz val="10"/>
      <color indexed="12"/>
      <name val="Arial"/>
      <family val="2"/>
      <charset val="204"/>
    </font>
    <font>
      <sz val="10"/>
      <color indexed="10"/>
      <name val="Arial"/>
      <family val="2"/>
      <charset val="204"/>
    </font>
    <font>
      <b/>
      <sz val="10"/>
      <color indexed="10"/>
      <name val="Arial"/>
      <family val="2"/>
      <charset val="204"/>
    </font>
    <font>
      <sz val="10"/>
      <color indexed="12"/>
      <name val="Arial"/>
      <family val="2"/>
    </font>
  </fonts>
  <fills count="5">
    <fill>
      <patternFill patternType="none"/>
    </fill>
    <fill>
      <patternFill patternType="gray125"/>
    </fill>
    <fill>
      <patternFill patternType="solid">
        <fgColor indexed="11"/>
        <bgColor indexed="64"/>
      </patternFill>
    </fill>
    <fill>
      <patternFill patternType="solid">
        <fgColor indexed="15"/>
        <bgColor indexed="64"/>
      </patternFill>
    </fill>
    <fill>
      <patternFill patternType="solid">
        <fgColor indexed="42"/>
        <bgColor indexed="64"/>
      </patternFill>
    </fill>
  </fills>
  <borders count="15">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s>
  <cellStyleXfs count="2">
    <xf numFmtId="0" fontId="0" fillId="0" borderId="0"/>
    <xf numFmtId="9" fontId="1" fillId="0" borderId="0" applyFont="0" applyFill="0" applyBorder="0" applyAlignment="0" applyProtection="0"/>
  </cellStyleXfs>
  <cellXfs count="65">
    <xf numFmtId="0" fontId="0" fillId="0" borderId="0" xfId="0"/>
    <xf numFmtId="0" fontId="0" fillId="0" borderId="0" xfId="0" applyBorder="1"/>
    <xf numFmtId="10" fontId="4" fillId="0" borderId="0" xfId="0" applyNumberFormat="1" applyFont="1" applyAlignment="1">
      <alignment horizontal="center"/>
    </xf>
    <xf numFmtId="0" fontId="0" fillId="0" borderId="1" xfId="0" applyBorder="1"/>
    <xf numFmtId="0" fontId="0" fillId="0" borderId="2" xfId="0" applyBorder="1"/>
    <xf numFmtId="0" fontId="0" fillId="0" borderId="3" xfId="0" applyBorder="1"/>
    <xf numFmtId="0" fontId="0" fillId="0" borderId="4" xfId="0" applyBorder="1"/>
    <xf numFmtId="0" fontId="0" fillId="0" borderId="4" xfId="0" applyBorder="1" applyAlignment="1">
      <alignment horizontal="center" vertical="center" wrapText="1"/>
    </xf>
    <xf numFmtId="0" fontId="0" fillId="0" borderId="3" xfId="0" applyBorder="1" applyAlignment="1">
      <alignment horizontal="center"/>
    </xf>
    <xf numFmtId="0" fontId="0" fillId="0" borderId="5" xfId="0" applyBorder="1" applyAlignment="1">
      <alignment horizontal="center"/>
    </xf>
    <xf numFmtId="0" fontId="0" fillId="0" borderId="4" xfId="0" applyBorder="1" applyAlignment="1">
      <alignment horizontal="center"/>
    </xf>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3" fillId="0" borderId="0" xfId="0" applyFont="1" applyBorder="1"/>
    <xf numFmtId="0" fontId="0" fillId="0" borderId="12" xfId="0" applyBorder="1" applyAlignment="1">
      <alignment horizontal="center" vertical="center"/>
    </xf>
    <xf numFmtId="0" fontId="0" fillId="0" borderId="12" xfId="0" applyBorder="1" applyAlignment="1">
      <alignment horizontal="center" vertical="center" wrapText="1"/>
    </xf>
    <xf numFmtId="0" fontId="5" fillId="0" borderId="0" xfId="0" applyFont="1" applyBorder="1" applyAlignment="1">
      <alignment horizontal="center"/>
    </xf>
    <xf numFmtId="10" fontId="0" fillId="0" borderId="0" xfId="1" applyNumberFormat="1" applyFont="1" applyBorder="1" applyAlignment="1">
      <alignment horizontal="center"/>
    </xf>
    <xf numFmtId="0" fontId="0" fillId="0" borderId="10" xfId="0" applyFill="1" applyBorder="1"/>
    <xf numFmtId="0" fontId="0" fillId="0" borderId="0" xfId="0" applyProtection="1">
      <protection locked="0"/>
    </xf>
    <xf numFmtId="0" fontId="7" fillId="0" borderId="0" xfId="0" applyFont="1" applyProtection="1">
      <protection locked="0"/>
    </xf>
    <xf numFmtId="0" fontId="8" fillId="0" borderId="0" xfId="0" applyFont="1"/>
    <xf numFmtId="10" fontId="5" fillId="0" borderId="13" xfId="1" applyNumberFormat="1" applyFont="1"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10" fillId="0" borderId="3" xfId="0" applyFont="1" applyBorder="1"/>
    <xf numFmtId="0" fontId="11" fillId="0" borderId="14" xfId="0" applyFont="1" applyBorder="1"/>
    <xf numFmtId="0" fontId="12" fillId="0" borderId="14" xfId="0" applyFont="1" applyBorder="1" applyAlignment="1">
      <alignment horizontal="center"/>
    </xf>
    <xf numFmtId="0" fontId="11" fillId="0" borderId="0" xfId="0" applyFont="1" applyBorder="1"/>
    <xf numFmtId="0" fontId="12" fillId="0" borderId="0" xfId="0" applyFont="1" applyBorder="1" applyAlignment="1">
      <alignment horizontal="center"/>
    </xf>
    <xf numFmtId="9" fontId="12" fillId="0" borderId="0" xfId="0" applyNumberFormat="1" applyFont="1" applyBorder="1" applyAlignment="1">
      <alignment horizontal="center"/>
    </xf>
    <xf numFmtId="0" fontId="11" fillId="0" borderId="13" xfId="0" applyFont="1" applyBorder="1"/>
    <xf numFmtId="10" fontId="12" fillId="0" borderId="13" xfId="0" applyNumberFormat="1" applyFont="1" applyBorder="1" applyAlignment="1">
      <alignment horizontal="center"/>
    </xf>
    <xf numFmtId="0" fontId="13" fillId="0" borderId="7" xfId="0" applyFont="1" applyBorder="1" applyAlignment="1">
      <alignment horizontal="center"/>
    </xf>
    <xf numFmtId="0" fontId="13" fillId="0" borderId="9" xfId="0" applyFont="1" applyBorder="1" applyAlignment="1">
      <alignment horizontal="center"/>
    </xf>
    <xf numFmtId="0" fontId="13" fillId="0" borderId="11" xfId="0" applyFont="1" applyBorder="1" applyAlignment="1">
      <alignment horizontal="center"/>
    </xf>
    <xf numFmtId="10" fontId="3" fillId="2" borderId="12" xfId="1" applyNumberFormat="1" applyFont="1" applyFill="1" applyBorder="1" applyAlignment="1">
      <alignment horizontal="center"/>
    </xf>
    <xf numFmtId="0" fontId="0" fillId="3" borderId="0" xfId="0" applyFill="1" applyBorder="1" applyAlignment="1">
      <alignment horizontal="center"/>
    </xf>
    <xf numFmtId="0" fontId="5" fillId="2" borderId="0" xfId="0" applyFont="1" applyFill="1" applyBorder="1" applyAlignment="1">
      <alignment horizontal="center"/>
    </xf>
    <xf numFmtId="164" fontId="14" fillId="3" borderId="5" xfId="0" applyNumberFormat="1" applyFont="1" applyFill="1" applyBorder="1" applyAlignment="1">
      <alignment horizontal="center"/>
    </xf>
    <xf numFmtId="0" fontId="15" fillId="0" borderId="14" xfId="0" applyFont="1" applyFill="1" applyBorder="1" applyAlignment="1">
      <alignment horizontal="center"/>
    </xf>
    <xf numFmtId="0" fontId="13" fillId="0" borderId="6" xfId="0" applyFont="1" applyBorder="1" applyAlignment="1">
      <alignment horizontal="center"/>
    </xf>
    <xf numFmtId="0" fontId="13" fillId="0" borderId="8" xfId="0" applyFont="1" applyBorder="1" applyAlignment="1">
      <alignment horizontal="center"/>
    </xf>
    <xf numFmtId="0" fontId="13" fillId="0" borderId="10" xfId="0" applyFont="1" applyBorder="1" applyAlignment="1">
      <alignment horizontal="center"/>
    </xf>
    <xf numFmtId="0" fontId="3" fillId="0" borderId="0" xfId="0" applyFont="1"/>
    <xf numFmtId="0" fontId="0" fillId="0" borderId="0" xfId="0" quotePrefix="1"/>
    <xf numFmtId="0" fontId="0" fillId="0" borderId="3" xfId="0" applyFill="1" applyBorder="1" applyAlignment="1">
      <alignment horizontal="center"/>
    </xf>
    <xf numFmtId="0" fontId="0" fillId="0" borderId="5" xfId="0" applyFill="1" applyBorder="1" applyAlignment="1">
      <alignment horizontal="center"/>
    </xf>
    <xf numFmtId="0" fontId="0" fillId="0" borderId="4" xfId="0" applyFill="1" applyBorder="1" applyAlignment="1">
      <alignment horizontal="center"/>
    </xf>
    <xf numFmtId="0" fontId="0" fillId="0" borderId="3" xfId="0" applyBorder="1" applyAlignment="1">
      <alignment horizontal="center"/>
    </xf>
    <xf numFmtId="0" fontId="0" fillId="0" borderId="5" xfId="0" applyBorder="1" applyAlignment="1">
      <alignment horizontal="center"/>
    </xf>
    <xf numFmtId="0" fontId="0" fillId="0" borderId="4" xfId="0" applyBorder="1" applyAlignment="1">
      <alignment horizontal="center"/>
    </xf>
    <xf numFmtId="0" fontId="9" fillId="4" borderId="6" xfId="0" applyFont="1" applyFill="1" applyBorder="1" applyAlignment="1">
      <alignment horizontal="left" vertical="distributed" wrapText="1"/>
    </xf>
    <xf numFmtId="0" fontId="9" fillId="4" borderId="14" xfId="0" applyFont="1" applyFill="1" applyBorder="1" applyAlignment="1">
      <alignment horizontal="left" vertical="distributed" wrapText="1"/>
    </xf>
    <xf numFmtId="0" fontId="9" fillId="4" borderId="7" xfId="0" applyFont="1" applyFill="1" applyBorder="1" applyAlignment="1">
      <alignment horizontal="left" vertical="distributed" wrapText="1"/>
    </xf>
    <xf numFmtId="0" fontId="9" fillId="4" borderId="10" xfId="0" applyFont="1" applyFill="1" applyBorder="1" applyAlignment="1">
      <alignment horizontal="left" vertical="distributed" wrapText="1"/>
    </xf>
    <xf numFmtId="0" fontId="9" fillId="4" borderId="13" xfId="0" applyFont="1" applyFill="1" applyBorder="1" applyAlignment="1">
      <alignment horizontal="left" vertical="distributed" wrapText="1"/>
    </xf>
    <xf numFmtId="0" fontId="9" fillId="4" borderId="11" xfId="0" applyFont="1" applyFill="1" applyBorder="1" applyAlignment="1">
      <alignment horizontal="left" vertical="distributed" wrapText="1"/>
    </xf>
    <xf numFmtId="0" fontId="0" fillId="0" borderId="6" xfId="0" applyBorder="1" applyAlignment="1">
      <alignment horizontal="center"/>
    </xf>
    <xf numFmtId="0" fontId="0" fillId="0" borderId="14" xfId="0" applyBorder="1" applyAlignment="1">
      <alignment horizontal="center"/>
    </xf>
    <xf numFmtId="0" fontId="0" fillId="0" borderId="7" xfId="0" applyBorder="1" applyAlignment="1">
      <alignment horizontal="center"/>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107822410147993"/>
          <c:y val="7.7399380804953566E-2"/>
          <c:w val="0.80972515856236782"/>
          <c:h val="0.72755417956656343"/>
        </c:manualLayout>
      </c:layout>
      <c:scatterChart>
        <c:scatterStyle val="lineMarker"/>
        <c:varyColors val="0"/>
        <c:ser>
          <c:idx val="0"/>
          <c:order val="0"/>
          <c:spPr>
            <a:ln w="12700">
              <a:solidFill>
                <a:srgbClr val="000080"/>
              </a:solidFill>
              <a:prstDash val="solid"/>
            </a:ln>
          </c:spPr>
          <c:marker>
            <c:symbol val="none"/>
          </c:marker>
          <c:xVal>
            <c:numRef>
              <c:f>Model!$G$17:$G$36</c:f>
              <c:numCache>
                <c:formatCode>General</c:formatCode>
                <c:ptCount val="20"/>
                <c:pt idx="0">
                  <c:v>100</c:v>
                </c:pt>
                <c:pt idx="1">
                  <c:v>200</c:v>
                </c:pt>
                <c:pt idx="2">
                  <c:v>300</c:v>
                </c:pt>
                <c:pt idx="3">
                  <c:v>400</c:v>
                </c:pt>
                <c:pt idx="4">
                  <c:v>500</c:v>
                </c:pt>
                <c:pt idx="5">
                  <c:v>600</c:v>
                </c:pt>
                <c:pt idx="6">
                  <c:v>700</c:v>
                </c:pt>
                <c:pt idx="7">
                  <c:v>800</c:v>
                </c:pt>
                <c:pt idx="8">
                  <c:v>900</c:v>
                </c:pt>
                <c:pt idx="9">
                  <c:v>1000</c:v>
                </c:pt>
                <c:pt idx="10">
                  <c:v>1200</c:v>
                </c:pt>
                <c:pt idx="11">
                  <c:v>1400</c:v>
                </c:pt>
                <c:pt idx="12">
                  <c:v>1600</c:v>
                </c:pt>
                <c:pt idx="13">
                  <c:v>1800</c:v>
                </c:pt>
                <c:pt idx="14">
                  <c:v>2000</c:v>
                </c:pt>
                <c:pt idx="15">
                  <c:v>2200</c:v>
                </c:pt>
                <c:pt idx="16">
                  <c:v>2400</c:v>
                </c:pt>
                <c:pt idx="17">
                  <c:v>2600</c:v>
                </c:pt>
                <c:pt idx="18">
                  <c:v>2800</c:v>
                </c:pt>
                <c:pt idx="19">
                  <c:v>3000</c:v>
                </c:pt>
              </c:numCache>
            </c:numRef>
          </c:xVal>
          <c:yVal>
            <c:numRef>
              <c:f>Model!$H$17:$H$36</c:f>
              <c:numCache>
                <c:formatCode>General</c:formatCode>
                <c:ptCount val="20"/>
                <c:pt idx="0">
                  <c:v>0.53040000000000009</c:v>
                </c:pt>
                <c:pt idx="1">
                  <c:v>0.52970000000000006</c:v>
                </c:pt>
                <c:pt idx="2">
                  <c:v>0.78350000000000009</c:v>
                </c:pt>
                <c:pt idx="3">
                  <c:v>0.69789999999999996</c:v>
                </c:pt>
                <c:pt idx="4">
                  <c:v>0.8367</c:v>
                </c:pt>
                <c:pt idx="5">
                  <c:v>0.89230000000000009</c:v>
                </c:pt>
                <c:pt idx="6">
                  <c:v>0.92559999999999998</c:v>
                </c:pt>
                <c:pt idx="7">
                  <c:v>0.8327</c:v>
                </c:pt>
                <c:pt idx="8">
                  <c:v>0.84560000000000002</c:v>
                </c:pt>
                <c:pt idx="9">
                  <c:v>0.85120000000000007</c:v>
                </c:pt>
                <c:pt idx="10">
                  <c:v>0.84740000000000004</c:v>
                </c:pt>
                <c:pt idx="11">
                  <c:v>0.72860000000000003</c:v>
                </c:pt>
                <c:pt idx="12">
                  <c:v>0.73410000000000009</c:v>
                </c:pt>
                <c:pt idx="13">
                  <c:v>0.68600000000000017</c:v>
                </c:pt>
                <c:pt idx="14">
                  <c:v>0.56920000000000004</c:v>
                </c:pt>
                <c:pt idx="15">
                  <c:v>0.50070000000000003</c:v>
                </c:pt>
                <c:pt idx="16">
                  <c:v>0.4451</c:v>
                </c:pt>
                <c:pt idx="17">
                  <c:v>0.33020000000000016</c:v>
                </c:pt>
                <c:pt idx="18">
                  <c:v>0.27090000000000014</c:v>
                </c:pt>
                <c:pt idx="19">
                  <c:v>0.1894000000000001</c:v>
                </c:pt>
              </c:numCache>
            </c:numRef>
          </c:yVal>
          <c:smooth val="0"/>
          <c:extLst>
            <c:ext xmlns:c16="http://schemas.microsoft.com/office/drawing/2014/chart" uri="{C3380CC4-5D6E-409C-BE32-E72D297353CC}">
              <c16:uniqueId val="{00000000-2C3C-469F-9DB4-D0CE14C63B6A}"/>
            </c:ext>
          </c:extLst>
        </c:ser>
        <c:dLbls>
          <c:showLegendKey val="0"/>
          <c:showVal val="0"/>
          <c:showCatName val="0"/>
          <c:showSerName val="0"/>
          <c:showPercent val="0"/>
          <c:showBubbleSize val="0"/>
        </c:dLbls>
        <c:axId val="582363472"/>
        <c:axId val="1"/>
      </c:scatterChart>
      <c:valAx>
        <c:axId val="582363472"/>
        <c:scaling>
          <c:orientation val="minMax"/>
        </c:scaling>
        <c:delete val="0"/>
        <c:axPos val="b"/>
        <c:title>
          <c:tx>
            <c:rich>
              <a:bodyPr/>
              <a:lstStyle/>
              <a:p>
                <a:pPr>
                  <a:defRPr sz="800" b="0" i="0" u="none" strike="noStrike" baseline="0">
                    <a:solidFill>
                      <a:srgbClr val="000000"/>
                    </a:solidFill>
                    <a:latin typeface="Arial"/>
                    <a:ea typeface="Arial"/>
                    <a:cs typeface="Arial"/>
                  </a:defRPr>
                </a:pPr>
                <a:r>
                  <a:rPr lang="en-US"/>
                  <a:t>Tested people</a:t>
                </a:r>
              </a:p>
            </c:rich>
          </c:tx>
          <c:layout>
            <c:manualLayout>
              <c:xMode val="edge"/>
              <c:yMode val="edge"/>
              <c:x val="0.45877378435517968"/>
              <c:y val="0.8885448916408669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title>
          <c:tx>
            <c:rich>
              <a:bodyPr/>
              <a:lstStyle/>
              <a:p>
                <a:pPr>
                  <a:defRPr sz="800" b="0" i="0" u="none" strike="noStrike" baseline="0">
                    <a:solidFill>
                      <a:srgbClr val="000000"/>
                    </a:solidFill>
                    <a:latin typeface="Arial"/>
                    <a:ea typeface="Arial"/>
                    <a:cs typeface="Arial"/>
                  </a:defRPr>
                </a:pPr>
                <a:r>
                  <a:rPr lang="en-US"/>
                  <a:t>Value of information $M</a:t>
                </a:r>
              </a:p>
            </c:rich>
          </c:tx>
          <c:layout>
            <c:manualLayout>
              <c:xMode val="edge"/>
              <c:yMode val="edge"/>
              <c:x val="3.382663847780127E-2"/>
              <c:y val="0.2569659442724458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82363472"/>
        <c:crosses val="autoZero"/>
        <c:crossBetween val="midCat"/>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http://www.epixanalytics.com/" TargetMode="Externa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165100</xdr:colOff>
      <xdr:row>6</xdr:row>
      <xdr:rowOff>133350</xdr:rowOff>
    </xdr:from>
    <xdr:to>
      <xdr:col>15</xdr:col>
      <xdr:colOff>133350</xdr:colOff>
      <xdr:row>25</xdr:row>
      <xdr:rowOff>133350</xdr:rowOff>
    </xdr:to>
    <xdr:graphicFrame macro="">
      <xdr:nvGraphicFramePr>
        <xdr:cNvPr id="1056" name="Chart 5">
          <a:extLst>
            <a:ext uri="{FF2B5EF4-FFF2-40B4-BE49-F238E27FC236}">
              <a16:creationId xmlns:a16="http://schemas.microsoft.com/office/drawing/2014/main" id="{DBE52F02-35F9-41D1-A68B-062B843805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0</xdr:row>
      <xdr:rowOff>25400</xdr:rowOff>
    </xdr:from>
    <xdr:to>
      <xdr:col>1</xdr:col>
      <xdr:colOff>2057400</xdr:colOff>
      <xdr:row>2</xdr:row>
      <xdr:rowOff>101600</xdr:rowOff>
    </xdr:to>
    <xdr:pic>
      <xdr:nvPicPr>
        <xdr:cNvPr id="2" name="Picture 126">
          <a:hlinkClick xmlns:r="http://schemas.openxmlformats.org/officeDocument/2006/relationships" r:id="rId2"/>
          <a:extLst>
            <a:ext uri="{FF2B5EF4-FFF2-40B4-BE49-F238E27FC236}">
              <a16:creationId xmlns:a16="http://schemas.microsoft.com/office/drawing/2014/main" id="{27F49EBD-458B-4358-9BED-4F6AABA095A7}"/>
            </a:ext>
          </a:extLst>
        </xdr:cNvPr>
        <xdr:cNvPicPr>
          <a:picLocks/>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09550" y="25400"/>
          <a:ext cx="2057400" cy="10287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31"/>
  <sheetViews>
    <sheetView workbookViewId="0"/>
  </sheetViews>
  <sheetFormatPr defaultRowHeight="12.5" x14ac:dyDescent="0.25"/>
  <cols>
    <col min="1" max="2" width="36.6328125" customWidth="1"/>
  </cols>
  <sheetData>
    <row r="1" spans="1:3" ht="13" x14ac:dyDescent="0.3">
      <c r="A1" s="48" t="s">
        <v>34</v>
      </c>
    </row>
    <row r="3" spans="1:3" x14ac:dyDescent="0.25">
      <c r="A3" t="s">
        <v>35</v>
      </c>
      <c r="B3" t="s">
        <v>36</v>
      </c>
      <c r="C3">
        <v>0</v>
      </c>
    </row>
    <row r="4" spans="1:3" x14ac:dyDescent="0.25">
      <c r="A4" t="s">
        <v>37</v>
      </c>
    </row>
    <row r="5" spans="1:3" x14ac:dyDescent="0.25">
      <c r="A5" t="s">
        <v>38</v>
      </c>
    </row>
    <row r="7" spans="1:3" ht="13" x14ac:dyDescent="0.3">
      <c r="A7" s="48" t="s">
        <v>39</v>
      </c>
      <c r="B7" t="s">
        <v>40</v>
      </c>
    </row>
    <row r="8" spans="1:3" x14ac:dyDescent="0.25">
      <c r="B8">
        <v>2</v>
      </c>
    </row>
    <row r="10" spans="1:3" x14ac:dyDescent="0.25">
      <c r="A10" t="s">
        <v>41</v>
      </c>
    </row>
    <row r="11" spans="1:3" x14ac:dyDescent="0.25">
      <c r="A11" t="e">
        <f>CB_DATA_!#REF!</f>
        <v>#REF!</v>
      </c>
      <c r="B11" t="e">
        <f>Model!#REF!</f>
        <v>#REF!</v>
      </c>
    </row>
    <row r="13" spans="1:3" x14ac:dyDescent="0.25">
      <c r="A13" t="s">
        <v>42</v>
      </c>
    </row>
    <row r="14" spans="1:3" x14ac:dyDescent="0.25">
      <c r="A14" t="s">
        <v>52</v>
      </c>
      <c r="B14" t="s">
        <v>46</v>
      </c>
    </row>
    <row r="16" spans="1:3" x14ac:dyDescent="0.25">
      <c r="A16" t="s">
        <v>43</v>
      </c>
    </row>
    <row r="19" spans="1:2" x14ac:dyDescent="0.25">
      <c r="A19" t="s">
        <v>44</v>
      </c>
    </row>
    <row r="20" spans="1:2" x14ac:dyDescent="0.25">
      <c r="A20">
        <v>28</v>
      </c>
      <c r="B20">
        <v>31</v>
      </c>
    </row>
    <row r="25" spans="1:2" ht="13" x14ac:dyDescent="0.3">
      <c r="A25" s="48" t="s">
        <v>45</v>
      </c>
    </row>
    <row r="26" spans="1:2" x14ac:dyDescent="0.25">
      <c r="A26" s="49" t="s">
        <v>47</v>
      </c>
      <c r="B26" s="49" t="s">
        <v>47</v>
      </c>
    </row>
    <row r="27" spans="1:2" x14ac:dyDescent="0.25">
      <c r="A27" t="s">
        <v>53</v>
      </c>
      <c r="B27" t="s">
        <v>48</v>
      </c>
    </row>
    <row r="28" spans="1:2" x14ac:dyDescent="0.25">
      <c r="A28" s="49" t="s">
        <v>49</v>
      </c>
      <c r="B28" s="49" t="s">
        <v>49</v>
      </c>
    </row>
    <row r="29" spans="1:2" x14ac:dyDescent="0.25">
      <c r="B29" s="49" t="s">
        <v>50</v>
      </c>
    </row>
    <row r="30" spans="1:2" x14ac:dyDescent="0.25">
      <c r="B30" t="s">
        <v>51</v>
      </c>
    </row>
    <row r="31" spans="1:2" x14ac:dyDescent="0.25">
      <c r="B31" s="49" t="s">
        <v>49</v>
      </c>
    </row>
  </sheetData>
  <phoneticPr fontId="2" type="noConversion"/>
  <pageMargins left="0.75" right="0.75" top="1" bottom="1" header="0.5" footer="0.5"/>
  <pageSetup orientation="portrait" horizontalDpi="1200" verticalDpi="1200"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M40"/>
  <sheetViews>
    <sheetView showGridLines="0" tabSelected="1" workbookViewId="0"/>
  </sheetViews>
  <sheetFormatPr defaultRowHeight="12.5" x14ac:dyDescent="0.25"/>
  <cols>
    <col min="1" max="1" width="3" customWidth="1"/>
    <col min="2" max="2" width="31.1796875" customWidth="1"/>
    <col min="3" max="3" width="11.81640625" customWidth="1"/>
    <col min="4" max="4" width="14.81640625" customWidth="1"/>
    <col min="5" max="5" width="11.54296875" customWidth="1"/>
    <col min="6" max="6" width="11.81640625" customWidth="1"/>
    <col min="7" max="7" width="12.7265625" customWidth="1"/>
    <col min="10" max="10" width="9.7265625" bestFit="1" customWidth="1"/>
    <col min="11" max="11" width="12.54296875" bestFit="1" customWidth="1"/>
  </cols>
  <sheetData>
    <row r="1" spans="1:13" ht="57" customHeight="1" x14ac:dyDescent="0.25">
      <c r="A1" s="23"/>
      <c r="B1" s="23"/>
      <c r="C1" s="23"/>
      <c r="D1" s="23"/>
      <c r="E1" s="23"/>
      <c r="F1" s="23"/>
      <c r="G1" s="23"/>
      <c r="H1" s="23"/>
      <c r="I1" s="23"/>
      <c r="J1" s="23"/>
      <c r="K1" s="23"/>
    </row>
    <row r="2" spans="1:13" ht="18" customHeight="1" x14ac:dyDescent="0.4">
      <c r="A2" s="23"/>
      <c r="B2" s="23"/>
      <c r="C2" s="23"/>
      <c r="D2" s="24" t="s">
        <v>30</v>
      </c>
      <c r="E2" s="23"/>
      <c r="G2" s="23"/>
      <c r="H2" s="23"/>
      <c r="I2" s="23"/>
    </row>
    <row r="3" spans="1:13" ht="15.5" x14ac:dyDescent="0.35">
      <c r="A3" s="23"/>
      <c r="B3" s="23"/>
      <c r="C3" s="23"/>
      <c r="D3" s="23"/>
      <c r="E3" s="25"/>
      <c r="G3" s="23"/>
      <c r="H3" s="23"/>
      <c r="I3" s="23"/>
    </row>
    <row r="4" spans="1:13" ht="12.75" customHeight="1" x14ac:dyDescent="0.25">
      <c r="A4" s="23"/>
      <c r="B4" s="56" t="s">
        <v>54</v>
      </c>
      <c r="C4" s="57"/>
      <c r="D4" s="57"/>
      <c r="E4" s="58"/>
    </row>
    <row r="5" spans="1:13" ht="14.25" customHeight="1" x14ac:dyDescent="0.25">
      <c r="A5" s="23"/>
      <c r="B5" s="59"/>
      <c r="C5" s="60"/>
      <c r="D5" s="60"/>
      <c r="E5" s="61"/>
    </row>
    <row r="6" spans="1:13" x14ac:dyDescent="0.25">
      <c r="A6" s="23"/>
      <c r="B6" s="23"/>
      <c r="C6" s="23"/>
      <c r="D6" s="23"/>
      <c r="E6" s="23"/>
      <c r="F6" s="23"/>
      <c r="G6" s="23"/>
      <c r="H6" s="23"/>
      <c r="I6" s="23"/>
      <c r="J6" s="23"/>
      <c r="K6" s="23"/>
      <c r="L6" s="23"/>
      <c r="M6" s="23"/>
    </row>
    <row r="8" spans="1:13" x14ac:dyDescent="0.25">
      <c r="B8" s="53" t="s">
        <v>29</v>
      </c>
      <c r="C8" s="54"/>
      <c r="D8" s="54"/>
      <c r="E8" s="54"/>
      <c r="F8" s="55"/>
    </row>
    <row r="9" spans="1:13" x14ac:dyDescent="0.25">
      <c r="B9" s="11" t="s">
        <v>2</v>
      </c>
      <c r="C9" s="30"/>
      <c r="D9" s="31">
        <v>1.8</v>
      </c>
      <c r="E9" s="30" t="s">
        <v>1</v>
      </c>
      <c r="F9" s="12"/>
    </row>
    <row r="10" spans="1:13" x14ac:dyDescent="0.25">
      <c r="B10" s="13" t="s">
        <v>12</v>
      </c>
      <c r="C10" s="32"/>
      <c r="D10" s="33">
        <v>3.7</v>
      </c>
      <c r="E10" s="32" t="s">
        <v>1</v>
      </c>
      <c r="F10" s="14"/>
    </row>
    <row r="11" spans="1:13" x14ac:dyDescent="0.25">
      <c r="B11" s="13" t="s">
        <v>8</v>
      </c>
      <c r="C11" s="34">
        <v>0.02</v>
      </c>
      <c r="D11" s="32" t="s">
        <v>14</v>
      </c>
      <c r="E11" s="32"/>
      <c r="F11" s="14"/>
    </row>
    <row r="12" spans="1:13" x14ac:dyDescent="0.25">
      <c r="B12" s="13" t="s">
        <v>28</v>
      </c>
      <c r="C12" s="33">
        <v>200</v>
      </c>
      <c r="D12" s="32" t="s">
        <v>0</v>
      </c>
      <c r="E12" s="33">
        <v>3</v>
      </c>
      <c r="F12" s="14" t="s">
        <v>11</v>
      </c>
    </row>
    <row r="13" spans="1:13" x14ac:dyDescent="0.25">
      <c r="B13" s="13" t="s">
        <v>3</v>
      </c>
      <c r="C13" s="32"/>
      <c r="D13" s="32"/>
      <c r="E13" s="33">
        <v>500</v>
      </c>
      <c r="F13" s="14"/>
    </row>
    <row r="14" spans="1:13" x14ac:dyDescent="0.25">
      <c r="B14" s="15" t="s">
        <v>17</v>
      </c>
      <c r="C14" s="35"/>
      <c r="D14" s="36">
        <v>0.85</v>
      </c>
      <c r="E14" s="35" t="str">
        <f>CONCATENATE("confident that p&lt; ",ThresholdP)</f>
        <v>confident that p&lt; 0.02</v>
      </c>
      <c r="F14" s="16"/>
    </row>
    <row r="15" spans="1:13" ht="13" x14ac:dyDescent="0.3">
      <c r="D15" s="2"/>
    </row>
    <row r="16" spans="1:13" x14ac:dyDescent="0.25">
      <c r="B16" s="62" t="s">
        <v>24</v>
      </c>
      <c r="C16" s="63"/>
      <c r="D16" s="64"/>
      <c r="G16" s="8" t="s">
        <v>13</v>
      </c>
      <c r="H16" s="10" t="s">
        <v>31</v>
      </c>
    </row>
    <row r="17" spans="2:8" ht="13" x14ac:dyDescent="0.3">
      <c r="B17" s="11" t="s">
        <v>21</v>
      </c>
      <c r="C17" s="40">
        <v>1.9801980198019802E-2</v>
      </c>
      <c r="D17" s="12"/>
      <c r="G17" s="45">
        <v>100</v>
      </c>
      <c r="H17" s="37">
        <v>0.53040000000000009</v>
      </c>
    </row>
    <row r="18" spans="2:8" x14ac:dyDescent="0.25">
      <c r="B18" s="13" t="str">
        <f>CONCATENATE("Confidence that P(affected)&lt;",ThresholdP,"% =")</f>
        <v>Confidence that P(affected)&lt;0.02% =</v>
      </c>
      <c r="C18" s="21">
        <f>BETADIST(ThresholdP,AffectedSoFar+1,TestedSoFar-AffectedSoFar+1)</f>
        <v>0.57243196358627135</v>
      </c>
      <c r="D18" s="14"/>
      <c r="G18" s="46">
        <v>200</v>
      </c>
      <c r="H18" s="38">
        <v>0.52970000000000006</v>
      </c>
    </row>
    <row r="19" spans="2:8" x14ac:dyDescent="0.25">
      <c r="B19" s="13" t="s">
        <v>19</v>
      </c>
      <c r="C19" s="1" t="str">
        <f>IF(PriorProbGood&gt;ReqdConfidence,"Develop","Don't develop")</f>
        <v>Don't develop</v>
      </c>
      <c r="D19" s="14"/>
      <c r="G19" s="46">
        <v>300</v>
      </c>
      <c r="H19" s="38">
        <v>0.78350000000000009</v>
      </c>
    </row>
    <row r="20" spans="2:8" x14ac:dyDescent="0.25">
      <c r="B20" s="13" t="s">
        <v>26</v>
      </c>
      <c r="C20" s="41">
        <f>IF(PriorProbGood&lt;ReqdConfidence,0,IF(PriorP&gt;ThresholdP,-DevtCost,ProfitIfGood))</f>
        <v>0</v>
      </c>
      <c r="D20" s="14"/>
      <c r="G20" s="46">
        <v>400</v>
      </c>
      <c r="H20" s="38">
        <v>0.69789999999999996</v>
      </c>
    </row>
    <row r="21" spans="2:8" x14ac:dyDescent="0.25">
      <c r="B21" s="22" t="s">
        <v>27</v>
      </c>
      <c r="C21" s="28" t="e">
        <f ca="1">_xll.CB.GetForeStatFN(C20,2)</f>
        <v>#NUM!</v>
      </c>
      <c r="D21" s="16"/>
      <c r="G21" s="46">
        <v>500</v>
      </c>
      <c r="H21" s="38">
        <v>0.8367</v>
      </c>
    </row>
    <row r="22" spans="2:8" x14ac:dyDescent="0.25">
      <c r="B22" s="1"/>
      <c r="C22" s="1"/>
      <c r="D22" s="1"/>
      <c r="G22" s="46">
        <v>600</v>
      </c>
      <c r="H22" s="38">
        <v>0.89230000000000009</v>
      </c>
    </row>
    <row r="23" spans="2:8" x14ac:dyDescent="0.25">
      <c r="B23" s="50" t="s">
        <v>25</v>
      </c>
      <c r="C23" s="51"/>
      <c r="D23" s="52"/>
      <c r="G23" s="46">
        <v>700</v>
      </c>
      <c r="H23" s="38">
        <v>0.92559999999999998</v>
      </c>
    </row>
    <row r="24" spans="2:8" x14ac:dyDescent="0.25">
      <c r="B24" s="5" t="s">
        <v>23</v>
      </c>
      <c r="C24" s="9">
        <f>IF(PriorP&lt;ThresholdP,1,0)</f>
        <v>1</v>
      </c>
      <c r="D24" s="6" t="str">
        <f>IF(PerfectInfoDecision=1,"Develop","Don't develop")</f>
        <v>Develop</v>
      </c>
      <c r="G24" s="46">
        <v>800</v>
      </c>
      <c r="H24" s="38">
        <v>0.8327</v>
      </c>
    </row>
    <row r="25" spans="2:8" x14ac:dyDescent="0.25">
      <c r="G25" s="46">
        <v>900</v>
      </c>
      <c r="H25" s="38">
        <v>0.84560000000000002</v>
      </c>
    </row>
    <row r="26" spans="2:8" x14ac:dyDescent="0.25">
      <c r="B26" s="53" t="s">
        <v>32</v>
      </c>
      <c r="C26" s="54"/>
      <c r="D26" s="55"/>
      <c r="G26" s="46">
        <v>1000</v>
      </c>
      <c r="H26" s="38">
        <v>0.85120000000000007</v>
      </c>
    </row>
    <row r="27" spans="2:8" x14ac:dyDescent="0.25">
      <c r="B27" s="11" t="s">
        <v>4</v>
      </c>
      <c r="C27" s="44">
        <v>100</v>
      </c>
      <c r="D27" s="12"/>
      <c r="G27" s="46">
        <v>1200</v>
      </c>
      <c r="H27" s="38">
        <v>0.84740000000000004</v>
      </c>
    </row>
    <row r="28" spans="2:8" x14ac:dyDescent="0.25">
      <c r="B28" s="13" t="s">
        <v>22</v>
      </c>
      <c r="C28" s="20">
        <f>NewTests*CostPerTest/1000000</f>
        <v>0.05</v>
      </c>
      <c r="D28" s="14" t="s">
        <v>1</v>
      </c>
      <c r="G28" s="46">
        <v>1400</v>
      </c>
      <c r="H28" s="38">
        <v>0.72860000000000003</v>
      </c>
    </row>
    <row r="29" spans="2:8" x14ac:dyDescent="0.25">
      <c r="B29" s="13" t="s">
        <v>5</v>
      </c>
      <c r="C29" s="42">
        <v>2</v>
      </c>
      <c r="D29" s="14"/>
      <c r="G29" s="46">
        <v>1600</v>
      </c>
      <c r="H29" s="38">
        <v>0.73410000000000009</v>
      </c>
    </row>
    <row r="30" spans="2:8" x14ac:dyDescent="0.25">
      <c r="B30" s="13" t="s">
        <v>15</v>
      </c>
      <c r="C30" s="20">
        <f>TestedSoFar+NewTests</f>
        <v>300</v>
      </c>
      <c r="D30" s="14"/>
      <c r="G30" s="46">
        <v>1800</v>
      </c>
      <c r="H30" s="38">
        <v>0.68600000000000017</v>
      </c>
    </row>
    <row r="31" spans="2:8" x14ac:dyDescent="0.25">
      <c r="B31" s="13" t="s">
        <v>16</v>
      </c>
      <c r="C31" s="20">
        <f>AffectedSoFar+Affected</f>
        <v>5</v>
      </c>
      <c r="D31" s="14"/>
      <c r="G31" s="46">
        <v>2000</v>
      </c>
      <c r="H31" s="38">
        <v>0.56920000000000004</v>
      </c>
    </row>
    <row r="32" spans="2:8" x14ac:dyDescent="0.25">
      <c r="B32" s="15" t="str">
        <f>CONCATENATE("New confidence p &lt; ",ThresholdP)</f>
        <v>New confidence p &lt; 0.02</v>
      </c>
      <c r="C32" s="26">
        <f>BETADIST(ThresholdP,C31+1,C30-C31+1)</f>
        <v>0.55917876809490252</v>
      </c>
      <c r="D32" s="16"/>
      <c r="G32" s="46">
        <v>2200</v>
      </c>
      <c r="H32" s="38">
        <v>0.50070000000000003</v>
      </c>
    </row>
    <row r="33" spans="2:8" ht="13" x14ac:dyDescent="0.3">
      <c r="B33" s="1"/>
      <c r="C33" s="17"/>
      <c r="D33" s="1"/>
      <c r="G33" s="46">
        <v>2400</v>
      </c>
      <c r="H33" s="38">
        <v>0.4451</v>
      </c>
    </row>
    <row r="34" spans="2:8" x14ac:dyDescent="0.25">
      <c r="B34" s="50" t="s">
        <v>33</v>
      </c>
      <c r="C34" s="51"/>
      <c r="D34" s="52"/>
      <c r="G34" s="46">
        <v>2600</v>
      </c>
      <c r="H34" s="38">
        <v>0.33020000000000016</v>
      </c>
    </row>
    <row r="35" spans="2:8" ht="25" x14ac:dyDescent="0.25">
      <c r="B35" s="18" t="s">
        <v>20</v>
      </c>
      <c r="C35" s="19" t="s">
        <v>9</v>
      </c>
      <c r="D35" s="7" t="s">
        <v>10</v>
      </c>
      <c r="G35" s="46">
        <v>2800</v>
      </c>
      <c r="H35" s="38">
        <v>0.27090000000000014</v>
      </c>
    </row>
    <row r="36" spans="2:8" x14ac:dyDescent="0.25">
      <c r="B36" s="3" t="s">
        <v>6</v>
      </c>
      <c r="C36" s="27">
        <f>IF(ConfidenceGood&gt;=ReqdConfidence,1,0)</f>
        <v>0</v>
      </c>
      <c r="D36" s="27">
        <f>ProfitIfGood*PerfectInfoDecision-DevtCost*(1-PerfectInfoDecision)</f>
        <v>3.7</v>
      </c>
      <c r="G36" s="47">
        <v>3000</v>
      </c>
      <c r="H36" s="39">
        <v>0.1894000000000001</v>
      </c>
    </row>
    <row r="37" spans="2:8" x14ac:dyDescent="0.25">
      <c r="B37" s="4" t="s">
        <v>7</v>
      </c>
      <c r="C37" s="27">
        <f>1-C36</f>
        <v>1</v>
      </c>
      <c r="D37" s="27">
        <v>0</v>
      </c>
    </row>
    <row r="38" spans="2:8" ht="13" x14ac:dyDescent="0.3">
      <c r="B38" s="29" t="s">
        <v>18</v>
      </c>
      <c r="C38" s="43">
        <f>C36*D36+C37*D37-CostOfTests-C20</f>
        <v>-0.05</v>
      </c>
      <c r="D38" s="6"/>
    </row>
    <row r="39" spans="2:8" x14ac:dyDescent="0.25">
      <c r="E39" s="1"/>
    </row>
    <row r="40" spans="2:8" x14ac:dyDescent="0.25">
      <c r="D40" s="1"/>
    </row>
  </sheetData>
  <mergeCells count="6">
    <mergeCell ref="B34:D34"/>
    <mergeCell ref="B8:F8"/>
    <mergeCell ref="B4:E5"/>
    <mergeCell ref="B26:D26"/>
    <mergeCell ref="B16:D16"/>
    <mergeCell ref="B23:D23"/>
  </mergeCells>
  <phoneticPr fontId="2" type="noConversion"/>
  <pageMargins left="0.75" right="0.75" top="1" bottom="1" header="0.5" footer="0.5"/>
  <pageSetup paperSize="9" orientation="portrait" horizontalDpi="4294967293" verticalDpi="300"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14</vt:i4>
      </vt:variant>
    </vt:vector>
  </HeadingPairs>
  <TitlesOfParts>
    <vt:vector size="16" baseType="lpstr">
      <vt:lpstr>CB_DATA_</vt:lpstr>
      <vt:lpstr>Model</vt:lpstr>
      <vt:lpstr>Affected</vt:lpstr>
      <vt:lpstr>AffectedSoFar</vt:lpstr>
      <vt:lpstr>ConfidenceGood</vt:lpstr>
      <vt:lpstr>CostOfTests</vt:lpstr>
      <vt:lpstr>CostPerTest</vt:lpstr>
      <vt:lpstr>DevtCost</vt:lpstr>
      <vt:lpstr>NewTests</vt:lpstr>
      <vt:lpstr>PerfectInfoDecision</vt:lpstr>
      <vt:lpstr>PriorP</vt:lpstr>
      <vt:lpstr>PriorProbGood</vt:lpstr>
      <vt:lpstr>ProfitIfGood</vt:lpstr>
      <vt:lpstr>ReqdConfidence</vt:lpstr>
      <vt:lpstr>TestedSoFar</vt:lpstr>
      <vt:lpstr>ThresholdP</vt:lpstr>
    </vt:vector>
  </TitlesOfParts>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EpiX Analytics</dc:creator>
  <cp:keywords/>
  <dc:description/>
  <cp:lastModifiedBy>EpixAnalytics</cp:lastModifiedBy>
  <dcterms:created xsi:type="dcterms:W3CDTF">2005-07-11T08:57:58Z</dcterms:created>
  <dcterms:modified xsi:type="dcterms:W3CDTF">2017-09-22T16:23:31Z</dcterms:modified>
  <cp:category/>
</cp:coreProperties>
</file>