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0" yWindow="0" windowWidth="9830" windowHeight="11640" firstSheet="1" activeTab="1"/>
  </bookViews>
  <sheets>
    <sheet name="CB_DATA_" sheetId="2" state="hidden" r:id="rId1"/>
    <sheet name="Model" sheetId="1"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B_6d8a02d0b31a4956873ff5b18dc95625" localSheetId="1" hidden="1">Model!$E$17</definedName>
    <definedName name="CB_79928ca9da5d467382247589fefcd3cd" localSheetId="1" hidden="1">Model!$E$20</definedName>
    <definedName name="CB_7ec3111c295649369a64a5950c61b560" localSheetId="1" hidden="1">Model!$E$21</definedName>
    <definedName name="CB_Block_00000000000000000000000000000000" localSheetId="1" hidden="1">"'7.0.0.0"</definedName>
    <definedName name="CB_Block_00000000000000000000000000000001" localSheetId="0" hidden="1">"'636365971015766415"</definedName>
    <definedName name="CB_Block_00000000000000000000000000000001" localSheetId="1" hidden="1">"'636365971018128789"</definedName>
    <definedName name="CB_Block_00000000000000000000000000000003" localSheetId="1" hidden="1">"'11.1.4716.0"</definedName>
    <definedName name="CB_BlockExt_00000000000000000000000000000003" localSheetId="1" hidden="1">"'11.1.2.4.850"</definedName>
    <definedName name="CB_fed73fcb918040e6a80f763ae3d5c728" localSheetId="1" hidden="1">Model!$E$16</definedName>
    <definedName name="CBCR_05110db7b94642a4a6980fb1506950fe" localSheetId="1" hidden="1">Model!$BL$10:$BP$38</definedName>
    <definedName name="CBCR_5e054ed0d0e54365a1f375a605102929" localSheetId="1" hidden="1">Model!$BF$10:$BJ$38</definedName>
    <definedName name="CBWorkbookPriority" localSheetId="0" hidden="1">-870029846385785</definedName>
    <definedName name="CBWorkbookPriority" hidden="1">-1574272443</definedName>
    <definedName name="CBx_04286dbca57d4f24bc7bff4ecfabca89" localSheetId="0" hidden="1">"'Model'!$A$1"</definedName>
    <definedName name="CBx_40848141663345a68d73bc4e621680b4" localSheetId="0" hidden="1">"'CB_DATA_'!$A$1"</definedName>
    <definedName name="CBx_Sheet_Guid" localSheetId="0" hidden="1">"'40848141-6633-45a6-8d73-bc4e621680b4"</definedName>
    <definedName name="CBx_Sheet_Guid" localSheetId="1" hidden="1">"'04286dbc-a57d-4f24-bc7b-ff4ecfabca89"</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Data">Model!$B$8:$B$103</definedName>
    <definedName name="Likelihood">Model!$S$10</definedName>
    <definedName name="nT">Model!$D$7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Scale">Model!$E$17</definedName>
    <definedName name="Scaleincr">Model!$E$13</definedName>
    <definedName name="Scalestart">Model!$E$12</definedName>
    <definedName name="Shape">Model!$E$16</definedName>
    <definedName name="Shapeincr">Model!$E$11</definedName>
    <definedName name="Shapestart">Model!$E$10</definedName>
    <definedName name="solver_adj" localSheetId="1" hidden="1">Model!$O$9:$O$10</definedName>
    <definedName name="solver_cvg" localSheetId="1" hidden="1">0.0001</definedName>
    <definedName name="solver_drv" localSheetId="1" hidden="1">1</definedName>
    <definedName name="solver_est" localSheetId="1" hidden="1">1</definedName>
    <definedName name="solver_itr" localSheetId="1" hidden="1">100</definedName>
    <definedName name="solver_lhs1" localSheetId="1" hidden="1">Model!$O$9</definedName>
    <definedName name="solver_lhs2" localSheetId="1" hidden="1">Model!$O$10</definedName>
    <definedName name="solver_lin" localSheetId="1" hidden="1">2</definedName>
    <definedName name="solver_neg" localSheetId="1" hidden="1">2</definedName>
    <definedName name="solver_num" localSheetId="1" hidden="1">2</definedName>
    <definedName name="solver_nwt" localSheetId="1" hidden="1">1</definedName>
    <definedName name="solver_opt" localSheetId="1" hidden="1">Model!$S$10</definedName>
    <definedName name="solver_pre" localSheetId="1" hidden="1">0.000001</definedName>
    <definedName name="solver_rel1" localSheetId="1" hidden="1">3</definedName>
    <definedName name="solver_rel2" localSheetId="1" hidden="1">3</definedName>
    <definedName name="solver_rhs1" localSheetId="1" hidden="1">0.0000000001</definedName>
    <definedName name="solver_rhs2" localSheetId="1" hidden="1">0.0000001</definedName>
    <definedName name="solver_scl" localSheetId="1" hidden="1">2</definedName>
    <definedName name="solver_sho" localSheetId="1" hidden="1">2</definedName>
    <definedName name="solver_tim" localSheetId="1" hidden="1">100</definedName>
    <definedName name="solver_tol" localSheetId="1" hidden="1">0.05</definedName>
    <definedName name="solver_typ" localSheetId="1" hidden="1">1</definedName>
    <definedName name="solver_val" localSheetId="1" hidden="1">0</definedName>
    <definedName name="T">Model!$G$7</definedName>
  </definedNames>
  <calcPr calcId="171027" calcMode="manual"/>
</workbook>
</file>

<file path=xl/calcChain.xml><?xml version="1.0" encoding="utf-8"?>
<calcChain xmlns="http://schemas.openxmlformats.org/spreadsheetml/2006/main">
  <c r="B11" i="2" l="1"/>
  <c r="A11" i="2"/>
  <c r="E21" i="1" l="1"/>
  <c r="E20" i="1"/>
  <c r="S9" i="1"/>
  <c r="T9" i="1" s="1"/>
  <c r="R10" i="1"/>
  <c r="R11" i="1"/>
  <c r="R12" i="1" s="1"/>
  <c r="BC10" i="1"/>
  <c r="BL10" i="1" s="1"/>
  <c r="S11" i="1" a="1"/>
  <c r="S11" i="1" s="1"/>
  <c r="S10" i="1" a="1"/>
  <c r="S10" i="1" s="1"/>
  <c r="T12" i="1" a="1"/>
  <c r="T12" i="1" s="1"/>
  <c r="U9" i="1" l="1"/>
  <c r="T10" i="1" a="1"/>
  <c r="T10" i="1" s="1"/>
  <c r="T11" i="1" a="1"/>
  <c r="T11" i="1" s="1"/>
  <c r="S12" i="1" a="1"/>
  <c r="S12" i="1" s="1"/>
  <c r="BC12" i="1"/>
  <c r="BM11" i="1" s="1"/>
  <c r="R13" i="1"/>
  <c r="T13" i="1" s="1" a="1"/>
  <c r="T13" i="1" s="1"/>
  <c r="BC11" i="1"/>
  <c r="BM10" i="1" s="1"/>
  <c r="BC13" i="1" l="1"/>
  <c r="BM12" i="1" s="1"/>
  <c r="R14" i="1"/>
  <c r="S13" i="1" a="1"/>
  <c r="S13" i="1" s="1"/>
  <c r="V9" i="1"/>
  <c r="U12" i="1" a="1"/>
  <c r="U12" i="1" s="1"/>
  <c r="U14" i="1" a="1"/>
  <c r="U14" i="1" s="1"/>
  <c r="U11" i="1" a="1"/>
  <c r="U11" i="1" s="1"/>
  <c r="U10" i="1" a="1"/>
  <c r="U10" i="1" s="1"/>
  <c r="U13" i="1" a="1"/>
  <c r="U13" i="1" s="1"/>
  <c r="V12" i="1" l="1" a="1"/>
  <c r="V12" i="1" s="1"/>
  <c r="V11" i="1" a="1"/>
  <c r="V11" i="1" s="1"/>
  <c r="V10" i="1" a="1"/>
  <c r="V10" i="1" s="1"/>
  <c r="V14" i="1" a="1"/>
  <c r="V14" i="1" s="1"/>
  <c r="W9" i="1"/>
  <c r="V13" i="1" a="1"/>
  <c r="V13" i="1" s="1"/>
  <c r="R15" i="1"/>
  <c r="BC14" i="1"/>
  <c r="BM13" i="1" s="1"/>
  <c r="S14" i="1" a="1"/>
  <c r="S14" i="1" s="1"/>
  <c r="T14" i="1" a="1"/>
  <c r="T14" i="1" s="1"/>
  <c r="BC15" i="1" l="1"/>
  <c r="BM14" i="1" s="1"/>
  <c r="S15" i="1" a="1"/>
  <c r="S15" i="1" s="1"/>
  <c r="R16" i="1"/>
  <c r="T15" i="1" a="1"/>
  <c r="T15" i="1" s="1"/>
  <c r="U15" i="1" a="1"/>
  <c r="U15" i="1" s="1"/>
  <c r="V15" i="1" a="1"/>
  <c r="V15" i="1" s="1"/>
  <c r="W15" i="1" a="1"/>
  <c r="W15" i="1" s="1"/>
  <c r="W11" i="1" a="1"/>
  <c r="W11" i="1" s="1"/>
  <c r="W13" i="1" a="1"/>
  <c r="W13" i="1" s="1"/>
  <c r="W10" i="1" a="1"/>
  <c r="W10" i="1" s="1"/>
  <c r="X9" i="1"/>
  <c r="W12" i="1" a="1"/>
  <c r="W12" i="1" s="1"/>
  <c r="W14" i="1" a="1"/>
  <c r="W14" i="1" s="1"/>
  <c r="W16" i="1" a="1"/>
  <c r="W16" i="1" s="1"/>
  <c r="X11" i="1" l="1" a="1"/>
  <c r="X11" i="1" s="1"/>
  <c r="X12" i="1" a="1"/>
  <c r="X12" i="1" s="1"/>
  <c r="Y9" i="1"/>
  <c r="X10" i="1" a="1"/>
  <c r="X10" i="1" s="1"/>
  <c r="X15" i="1" a="1"/>
  <c r="X15" i="1" s="1"/>
  <c r="X14" i="1" a="1"/>
  <c r="X14" i="1" s="1"/>
  <c r="X16" i="1" a="1"/>
  <c r="X16" i="1" s="1"/>
  <c r="X13" i="1" a="1"/>
  <c r="X13" i="1" s="1"/>
  <c r="R17" i="1"/>
  <c r="BC16" i="1"/>
  <c r="BM15" i="1" s="1"/>
  <c r="S16" i="1" a="1"/>
  <c r="S16" i="1" s="1"/>
  <c r="T16" i="1" a="1"/>
  <c r="T16" i="1" s="1"/>
  <c r="U16" i="1" a="1"/>
  <c r="U16" i="1" s="1"/>
  <c r="V16" i="1" a="1"/>
  <c r="V16" i="1" s="1"/>
  <c r="S17" i="1" l="1" a="1"/>
  <c r="S17" i="1" s="1"/>
  <c r="R18" i="1"/>
  <c r="BC17" i="1"/>
  <c r="BM16" i="1" s="1"/>
  <c r="T17" i="1" a="1"/>
  <c r="T17" i="1" s="1"/>
  <c r="U17" i="1" a="1"/>
  <c r="U17" i="1" s="1"/>
  <c r="V17" i="1" a="1"/>
  <c r="V17" i="1" s="1"/>
  <c r="W17" i="1" a="1"/>
  <c r="W17" i="1" s="1"/>
  <c r="Y14" i="1" a="1"/>
  <c r="Y14" i="1" s="1"/>
  <c r="Y11" i="1" a="1"/>
  <c r="Y11" i="1" s="1"/>
  <c r="Y15" i="1" a="1"/>
  <c r="Y15" i="1" s="1"/>
  <c r="Y17" i="1" a="1"/>
  <c r="Y17" i="1" s="1"/>
  <c r="Z9" i="1"/>
  <c r="Y16" i="1" a="1"/>
  <c r="Y16" i="1" s="1"/>
  <c r="Y12" i="1" a="1"/>
  <c r="Y12" i="1" s="1"/>
  <c r="Y10" i="1" a="1"/>
  <c r="Y10" i="1" s="1"/>
  <c r="Y13" i="1" a="1"/>
  <c r="Y13" i="1" s="1"/>
  <c r="Y18" i="1" a="1"/>
  <c r="Y18" i="1" s="1"/>
  <c r="X17" i="1" a="1"/>
  <c r="X17" i="1" s="1"/>
  <c r="Z14" i="1" l="1" a="1"/>
  <c r="Z14" i="1" s="1"/>
  <c r="Z10" i="1" a="1"/>
  <c r="Z10" i="1" s="1"/>
  <c r="Z11" i="1" a="1"/>
  <c r="Z11" i="1" s="1"/>
  <c r="Z12" i="1" a="1"/>
  <c r="Z12" i="1" s="1"/>
  <c r="Z13" i="1" a="1"/>
  <c r="Z13" i="1" s="1"/>
  <c r="Z15" i="1" a="1"/>
  <c r="Z15" i="1" s="1"/>
  <c r="Z17" i="1" a="1"/>
  <c r="Z17" i="1" s="1"/>
  <c r="AA9" i="1"/>
  <c r="Z18" i="1" a="1"/>
  <c r="Z18" i="1" s="1"/>
  <c r="Z16" i="1" a="1"/>
  <c r="Z16" i="1" s="1"/>
  <c r="R19" i="1"/>
  <c r="Z19" i="1" s="1" a="1"/>
  <c r="Z19" i="1" s="1"/>
  <c r="S18" i="1" a="1"/>
  <c r="S18" i="1" s="1"/>
  <c r="BC18" i="1"/>
  <c r="BM17" i="1" s="1"/>
  <c r="T18" i="1" a="1"/>
  <c r="T18" i="1" s="1"/>
  <c r="U18" i="1" a="1"/>
  <c r="U18" i="1" s="1"/>
  <c r="V18" i="1" a="1"/>
  <c r="V18" i="1" s="1"/>
  <c r="W18" i="1" a="1"/>
  <c r="W18" i="1" s="1"/>
  <c r="X18" i="1" a="1"/>
  <c r="X18" i="1" s="1"/>
  <c r="AA16" i="1" l="1" a="1"/>
  <c r="AA16" i="1" s="1"/>
  <c r="AB9" i="1"/>
  <c r="AA17" i="1" a="1"/>
  <c r="AA17" i="1" s="1"/>
  <c r="AA19" i="1" a="1"/>
  <c r="AA19" i="1" s="1"/>
  <c r="AA15" i="1" a="1"/>
  <c r="AA15" i="1" s="1"/>
  <c r="AA13" i="1" a="1"/>
  <c r="AA13" i="1" s="1"/>
  <c r="AA14" i="1" a="1"/>
  <c r="AA14" i="1" s="1"/>
  <c r="AA12" i="1" a="1"/>
  <c r="AA12" i="1" s="1"/>
  <c r="AA11" i="1" a="1"/>
  <c r="AA11" i="1" s="1"/>
  <c r="AA18" i="1" a="1"/>
  <c r="AA18" i="1" s="1"/>
  <c r="AA10" i="1" a="1"/>
  <c r="AA10" i="1" s="1"/>
  <c r="S19" i="1" a="1"/>
  <c r="S19" i="1" s="1"/>
  <c r="T19" i="1" a="1"/>
  <c r="T19" i="1" s="1"/>
  <c r="R20" i="1"/>
  <c r="AA20" i="1" s="1" a="1"/>
  <c r="AA20" i="1" s="1"/>
  <c r="BC19" i="1"/>
  <c r="BM18" i="1" s="1"/>
  <c r="U19" i="1" a="1"/>
  <c r="U19" i="1" s="1"/>
  <c r="V19" i="1" a="1"/>
  <c r="V19" i="1" s="1"/>
  <c r="W19" i="1" a="1"/>
  <c r="W19" i="1" s="1"/>
  <c r="X19" i="1" a="1"/>
  <c r="X19" i="1" s="1"/>
  <c r="Y19" i="1" a="1"/>
  <c r="Y19" i="1" s="1"/>
  <c r="AB15" i="1" l="1" a="1"/>
  <c r="AB15" i="1" s="1"/>
  <c r="AB14" i="1" a="1"/>
  <c r="AB14" i="1" s="1"/>
  <c r="AB12" i="1" a="1"/>
  <c r="AB12" i="1" s="1"/>
  <c r="AB10" i="1" a="1"/>
  <c r="AB10" i="1" s="1"/>
  <c r="AB17" i="1" a="1"/>
  <c r="AB17" i="1" s="1"/>
  <c r="AB19" i="1" a="1"/>
  <c r="AB19" i="1" s="1"/>
  <c r="AB11" i="1" a="1"/>
  <c r="AB11" i="1" s="1"/>
  <c r="AB16" i="1" a="1"/>
  <c r="AB16" i="1" s="1"/>
  <c r="AC9" i="1"/>
  <c r="AB18" i="1" a="1"/>
  <c r="AB18" i="1" s="1"/>
  <c r="AB13" i="1" a="1"/>
  <c r="AB13" i="1" s="1"/>
  <c r="AB20" i="1" a="1"/>
  <c r="AB20" i="1" s="1"/>
  <c r="S20" i="1" a="1"/>
  <c r="S20" i="1" s="1"/>
  <c r="BC20" i="1"/>
  <c r="BM19" i="1" s="1"/>
  <c r="R21" i="1"/>
  <c r="AB21" i="1" s="1" a="1"/>
  <c r="AB21" i="1" s="1"/>
  <c r="T20" i="1" a="1"/>
  <c r="T20" i="1" s="1"/>
  <c r="U20" i="1" a="1"/>
  <c r="U20" i="1" s="1"/>
  <c r="V20" i="1" a="1"/>
  <c r="V20" i="1" s="1"/>
  <c r="W20" i="1" a="1"/>
  <c r="W20" i="1" s="1"/>
  <c r="X20" i="1" a="1"/>
  <c r="X20" i="1" s="1"/>
  <c r="Y20" i="1" a="1"/>
  <c r="Y20" i="1" s="1"/>
  <c r="Z20" i="1" a="1"/>
  <c r="Z20" i="1" s="1"/>
  <c r="AC19" i="1" l="1" a="1"/>
  <c r="AC19" i="1" s="1"/>
  <c r="AC20" i="1" a="1"/>
  <c r="AC20" i="1" s="1"/>
  <c r="AC16" i="1" a="1"/>
  <c r="AC16" i="1" s="1"/>
  <c r="AC12" i="1" a="1"/>
  <c r="AC12" i="1" s="1"/>
  <c r="AC15" i="1" a="1"/>
  <c r="AC15" i="1" s="1"/>
  <c r="AC14" i="1" a="1"/>
  <c r="AC14" i="1" s="1"/>
  <c r="AD9" i="1"/>
  <c r="AC10" i="1" a="1"/>
  <c r="AC10" i="1" s="1"/>
  <c r="AC17" i="1" a="1"/>
  <c r="AC17" i="1" s="1"/>
  <c r="AC13" i="1" a="1"/>
  <c r="AC13" i="1" s="1"/>
  <c r="AC18" i="1" a="1"/>
  <c r="AC18" i="1" s="1"/>
  <c r="AC11" i="1" a="1"/>
  <c r="AC11" i="1" s="1"/>
  <c r="AC21" i="1" a="1"/>
  <c r="AC21" i="1" s="1"/>
  <c r="R22" i="1"/>
  <c r="S21" i="1" a="1"/>
  <c r="S21" i="1" s="1"/>
  <c r="BC21" i="1"/>
  <c r="BM20" i="1" s="1"/>
  <c r="T21" i="1" a="1"/>
  <c r="T21" i="1" s="1"/>
  <c r="U21" i="1" a="1"/>
  <c r="U21" i="1" s="1"/>
  <c r="V21" i="1" a="1"/>
  <c r="V21" i="1" s="1"/>
  <c r="W21" i="1" a="1"/>
  <c r="W21" i="1" s="1"/>
  <c r="X21" i="1" a="1"/>
  <c r="X21" i="1" s="1"/>
  <c r="Y21" i="1" a="1"/>
  <c r="Y21" i="1" s="1"/>
  <c r="Z21" i="1" a="1"/>
  <c r="Z21" i="1" s="1"/>
  <c r="AA21" i="1" a="1"/>
  <c r="AA21" i="1" s="1"/>
  <c r="BC22" i="1" l="1"/>
  <c r="BM21" i="1" s="1"/>
  <c r="T22" i="1" a="1"/>
  <c r="T22" i="1" s="1"/>
  <c r="S22" i="1" a="1"/>
  <c r="S22" i="1" s="1"/>
  <c r="R23" i="1"/>
  <c r="U22" i="1" a="1"/>
  <c r="U22" i="1" s="1"/>
  <c r="V22" i="1" a="1"/>
  <c r="V22" i="1" s="1"/>
  <c r="W22" i="1" a="1"/>
  <c r="W22" i="1" s="1"/>
  <c r="X22" i="1" a="1"/>
  <c r="X22" i="1" s="1"/>
  <c r="Y22" i="1" a="1"/>
  <c r="Y22" i="1" s="1"/>
  <c r="Z22" i="1" a="1"/>
  <c r="Z22" i="1" s="1"/>
  <c r="AA22" i="1" a="1"/>
  <c r="AA22" i="1" s="1"/>
  <c r="AB22" i="1" a="1"/>
  <c r="AB22" i="1" s="1"/>
  <c r="AC22" i="1" a="1"/>
  <c r="AC22" i="1" s="1"/>
  <c r="AD15" i="1" a="1"/>
  <c r="AD15" i="1" s="1"/>
  <c r="AD18" i="1" a="1"/>
  <c r="AD18" i="1" s="1"/>
  <c r="AD13" i="1" a="1"/>
  <c r="AD13" i="1" s="1"/>
  <c r="AD14" i="1" a="1"/>
  <c r="AD14" i="1" s="1"/>
  <c r="AD11" i="1" a="1"/>
  <c r="AD11" i="1" s="1"/>
  <c r="AE9" i="1"/>
  <c r="AD19" i="1" a="1"/>
  <c r="AD19" i="1" s="1"/>
  <c r="AD10" i="1" a="1"/>
  <c r="AD10" i="1" s="1"/>
  <c r="AD17" i="1" a="1"/>
  <c r="AD17" i="1" s="1"/>
  <c r="AD16" i="1" a="1"/>
  <c r="AD16" i="1" s="1"/>
  <c r="AD22" i="1" a="1"/>
  <c r="AD22" i="1" s="1"/>
  <c r="AD21" i="1" a="1"/>
  <c r="AD21" i="1" s="1"/>
  <c r="AD12" i="1" a="1"/>
  <c r="AD12" i="1" s="1"/>
  <c r="AD20" i="1" a="1"/>
  <c r="AD20" i="1" s="1"/>
  <c r="AD23" i="1" a="1"/>
  <c r="AD23" i="1" s="1"/>
  <c r="T23" i="1" l="1" a="1"/>
  <c r="T23" i="1" s="1"/>
  <c r="R24" i="1"/>
  <c r="S23" i="1" a="1"/>
  <c r="S23" i="1" s="1"/>
  <c r="BC23" i="1"/>
  <c r="BM22" i="1" s="1"/>
  <c r="U23" i="1" a="1"/>
  <c r="U23" i="1" s="1"/>
  <c r="V23" i="1" a="1"/>
  <c r="V23" i="1" s="1"/>
  <c r="W23" i="1" a="1"/>
  <c r="W23" i="1" s="1"/>
  <c r="X23" i="1" a="1"/>
  <c r="X23" i="1" s="1"/>
  <c r="Y23" i="1" a="1"/>
  <c r="Y23" i="1" s="1"/>
  <c r="Z23" i="1" a="1"/>
  <c r="Z23" i="1" s="1"/>
  <c r="AA23" i="1" a="1"/>
  <c r="AA23" i="1" s="1"/>
  <c r="AB23" i="1" a="1"/>
  <c r="AB23" i="1" s="1"/>
  <c r="AC23" i="1" a="1"/>
  <c r="AC23" i="1" s="1"/>
  <c r="AF9" i="1"/>
  <c r="AE14" i="1" a="1"/>
  <c r="AE14" i="1" s="1"/>
  <c r="AE13" i="1" a="1"/>
  <c r="AE13" i="1" s="1"/>
  <c r="AE17" i="1" a="1"/>
  <c r="AE17" i="1" s="1"/>
  <c r="AE11" i="1" a="1"/>
  <c r="AE11" i="1" s="1"/>
  <c r="AE15" i="1" a="1"/>
  <c r="AE15" i="1" s="1"/>
  <c r="AE19" i="1" a="1"/>
  <c r="AE19" i="1" s="1"/>
  <c r="AE23" i="1" a="1"/>
  <c r="AE23" i="1" s="1"/>
  <c r="AE10" i="1" a="1"/>
  <c r="AE10" i="1" s="1"/>
  <c r="AE12" i="1" a="1"/>
  <c r="AE12" i="1" s="1"/>
  <c r="AE18" i="1" a="1"/>
  <c r="AE18" i="1" s="1"/>
  <c r="AE22" i="1" a="1"/>
  <c r="AE22" i="1" s="1"/>
  <c r="AE20" i="1" a="1"/>
  <c r="AE20" i="1" s="1"/>
  <c r="AE16" i="1" a="1"/>
  <c r="AE16" i="1" s="1"/>
  <c r="AE21" i="1" a="1"/>
  <c r="AE21" i="1" s="1"/>
  <c r="AE24" i="1" a="1"/>
  <c r="AE24" i="1" s="1"/>
  <c r="AG9" i="1" l="1"/>
  <c r="AF16" i="1" a="1"/>
  <c r="AF16" i="1" s="1"/>
  <c r="AF10" i="1" a="1"/>
  <c r="AF10" i="1" s="1"/>
  <c r="AF11" i="1" a="1"/>
  <c r="AF11" i="1" s="1"/>
  <c r="AF18" i="1" a="1"/>
  <c r="AF18" i="1" s="1"/>
  <c r="AF20" i="1" a="1"/>
  <c r="AF20" i="1" s="1"/>
  <c r="AF22" i="1" a="1"/>
  <c r="AF22" i="1" s="1"/>
  <c r="AF12" i="1" a="1"/>
  <c r="AF12" i="1" s="1"/>
  <c r="AF13" i="1" a="1"/>
  <c r="AF13" i="1" s="1"/>
  <c r="AF21" i="1" a="1"/>
  <c r="AF21" i="1" s="1"/>
  <c r="AF17" i="1" a="1"/>
  <c r="AF17" i="1" s="1"/>
  <c r="AF19" i="1" a="1"/>
  <c r="AF19" i="1" s="1"/>
  <c r="AF15" i="1" a="1"/>
  <c r="AF15" i="1" s="1"/>
  <c r="AF14" i="1" a="1"/>
  <c r="AF14" i="1" s="1"/>
  <c r="AF23" i="1" a="1"/>
  <c r="AF23" i="1" s="1"/>
  <c r="AF24" i="1" a="1"/>
  <c r="AF24" i="1" s="1"/>
  <c r="S24" i="1" a="1"/>
  <c r="S24" i="1" s="1"/>
  <c r="R25" i="1"/>
  <c r="AF25" i="1" s="1" a="1"/>
  <c r="AF25" i="1" s="1"/>
  <c r="T24" i="1" a="1"/>
  <c r="T24" i="1" s="1"/>
  <c r="BC24" i="1"/>
  <c r="BM23" i="1" s="1"/>
  <c r="U24" i="1" a="1"/>
  <c r="U24" i="1" s="1"/>
  <c r="V24" i="1" a="1"/>
  <c r="V24" i="1" s="1"/>
  <c r="W24" i="1" a="1"/>
  <c r="W24" i="1" s="1"/>
  <c r="X24" i="1" a="1"/>
  <c r="X24" i="1" s="1"/>
  <c r="Y24" i="1" a="1"/>
  <c r="Y24" i="1" s="1"/>
  <c r="Z24" i="1" a="1"/>
  <c r="Z24" i="1" s="1"/>
  <c r="AA24" i="1" a="1"/>
  <c r="AA24" i="1" s="1"/>
  <c r="AB24" i="1" a="1"/>
  <c r="AB24" i="1" s="1"/>
  <c r="AC24" i="1" a="1"/>
  <c r="AC24" i="1" s="1"/>
  <c r="AD24" i="1" a="1"/>
  <c r="AD24" i="1" s="1"/>
  <c r="AG14" i="1" l="1" a="1"/>
  <c r="AG14" i="1" s="1"/>
  <c r="AG18" i="1" a="1"/>
  <c r="AG18" i="1" s="1"/>
  <c r="AG13" i="1" a="1"/>
  <c r="AG13" i="1" s="1"/>
  <c r="AG21" i="1" a="1"/>
  <c r="AG21" i="1" s="1"/>
  <c r="AG11" i="1" a="1"/>
  <c r="AG11" i="1" s="1"/>
  <c r="AG12" i="1" a="1"/>
  <c r="AG12" i="1" s="1"/>
  <c r="AG22" i="1" a="1"/>
  <c r="AG22" i="1" s="1"/>
  <c r="AH9" i="1"/>
  <c r="AG23" i="1" a="1"/>
  <c r="AG23" i="1" s="1"/>
  <c r="AG16" i="1" a="1"/>
  <c r="AG16" i="1" s="1"/>
  <c r="AG15" i="1" a="1"/>
  <c r="AG15" i="1" s="1"/>
  <c r="AG10" i="1" a="1"/>
  <c r="AG10" i="1" s="1"/>
  <c r="AG19" i="1" a="1"/>
  <c r="AG19" i="1" s="1"/>
  <c r="AG17" i="1" a="1"/>
  <c r="AG17" i="1" s="1"/>
  <c r="AG20" i="1" a="1"/>
  <c r="AG20" i="1" s="1"/>
  <c r="AG25" i="1" a="1"/>
  <c r="AG25" i="1" s="1"/>
  <c r="AG24" i="1" a="1"/>
  <c r="AG24" i="1" s="1"/>
  <c r="R26" i="1"/>
  <c r="S25" i="1" a="1"/>
  <c r="S25" i="1" s="1"/>
  <c r="BC25" i="1"/>
  <c r="BM24" i="1" s="1"/>
  <c r="T25" i="1" a="1"/>
  <c r="T25" i="1" s="1"/>
  <c r="U25" i="1" a="1"/>
  <c r="U25" i="1" s="1"/>
  <c r="V25" i="1" a="1"/>
  <c r="V25" i="1" s="1"/>
  <c r="W25" i="1" a="1"/>
  <c r="W25" i="1" s="1"/>
  <c r="X25" i="1" a="1"/>
  <c r="X25" i="1" s="1"/>
  <c r="Y25" i="1" a="1"/>
  <c r="Y25" i="1" s="1"/>
  <c r="Z25" i="1" a="1"/>
  <c r="Z25" i="1" s="1"/>
  <c r="AA25" i="1" a="1"/>
  <c r="AA25" i="1" s="1"/>
  <c r="AB25" i="1" a="1"/>
  <c r="AB25" i="1" s="1"/>
  <c r="AC25" i="1" a="1"/>
  <c r="AC25" i="1" s="1"/>
  <c r="AD25" i="1" a="1"/>
  <c r="AD25" i="1" s="1"/>
  <c r="AE25" i="1" a="1"/>
  <c r="AE25" i="1" s="1"/>
  <c r="R27" i="1" l="1"/>
  <c r="T26" i="1" a="1"/>
  <c r="T26" i="1" s="1"/>
  <c r="BC26" i="1"/>
  <c r="BM25" i="1" s="1"/>
  <c r="S26" i="1" a="1"/>
  <c r="S26" i="1" s="1"/>
  <c r="U26" i="1" a="1"/>
  <c r="U26" i="1" s="1"/>
  <c r="V26" i="1" a="1"/>
  <c r="V26" i="1" s="1"/>
  <c r="W26" i="1" a="1"/>
  <c r="W26" i="1" s="1"/>
  <c r="X26" i="1" a="1"/>
  <c r="X26" i="1" s="1"/>
  <c r="Y26" i="1" a="1"/>
  <c r="Y26" i="1" s="1"/>
  <c r="Z26" i="1" a="1"/>
  <c r="Z26" i="1" s="1"/>
  <c r="AA26" i="1" a="1"/>
  <c r="AA26" i="1" s="1"/>
  <c r="AB26" i="1" a="1"/>
  <c r="AB26" i="1" s="1"/>
  <c r="AC26" i="1" a="1"/>
  <c r="AC26" i="1" s="1"/>
  <c r="AD26" i="1" a="1"/>
  <c r="AD26" i="1" s="1"/>
  <c r="AE26" i="1" a="1"/>
  <c r="AE26" i="1" s="1"/>
  <c r="AF26" i="1" a="1"/>
  <c r="AF26" i="1" s="1"/>
  <c r="AG26" i="1" a="1"/>
  <c r="AG26" i="1" s="1"/>
  <c r="AH17" i="1" a="1"/>
  <c r="AH17" i="1" s="1"/>
  <c r="AH11" i="1" a="1"/>
  <c r="AH11" i="1" s="1"/>
  <c r="AH13" i="1" a="1"/>
  <c r="AH13" i="1" s="1"/>
  <c r="AH18" i="1" a="1"/>
  <c r="AH18" i="1" s="1"/>
  <c r="AH22" i="1" a="1"/>
  <c r="AH22" i="1" s="1"/>
  <c r="AH15" i="1" a="1"/>
  <c r="AH15" i="1" s="1"/>
  <c r="AH23" i="1" a="1"/>
  <c r="AH23" i="1" s="1"/>
  <c r="AI9" i="1"/>
  <c r="AH10" i="1" a="1"/>
  <c r="AH10" i="1" s="1"/>
  <c r="AH20" i="1" a="1"/>
  <c r="AH20" i="1" s="1"/>
  <c r="AH24" i="1" a="1"/>
  <c r="AH24" i="1" s="1"/>
  <c r="AH19" i="1" a="1"/>
  <c r="AH19" i="1" s="1"/>
  <c r="AH21" i="1" a="1"/>
  <c r="AH21" i="1" s="1"/>
  <c r="AH14" i="1" a="1"/>
  <c r="AH14" i="1" s="1"/>
  <c r="AH12" i="1" a="1"/>
  <c r="AH12" i="1" s="1"/>
  <c r="AH25" i="1" a="1"/>
  <c r="AH25" i="1" s="1"/>
  <c r="AH16" i="1" a="1"/>
  <c r="AH16" i="1" s="1"/>
  <c r="AH26" i="1" a="1"/>
  <c r="AH26" i="1" s="1"/>
  <c r="AH27" i="1" a="1"/>
  <c r="AH27" i="1" s="1"/>
  <c r="BC27" i="1" l="1"/>
  <c r="BM26" i="1" s="1"/>
  <c r="T27" i="1" a="1"/>
  <c r="T27" i="1" s="1"/>
  <c r="R28" i="1"/>
  <c r="S27" i="1" a="1"/>
  <c r="S27" i="1" s="1"/>
  <c r="U27" i="1" a="1"/>
  <c r="U27" i="1" s="1"/>
  <c r="V27" i="1" a="1"/>
  <c r="V27" i="1" s="1"/>
  <c r="W27" i="1" a="1"/>
  <c r="W27" i="1" s="1"/>
  <c r="X27" i="1" a="1"/>
  <c r="X27" i="1" s="1"/>
  <c r="Y27" i="1" a="1"/>
  <c r="Y27" i="1" s="1"/>
  <c r="Z27" i="1" a="1"/>
  <c r="Z27" i="1" s="1"/>
  <c r="AA27" i="1" a="1"/>
  <c r="AA27" i="1" s="1"/>
  <c r="AB27" i="1" a="1"/>
  <c r="AB27" i="1" s="1"/>
  <c r="AC27" i="1" a="1"/>
  <c r="AC27" i="1" s="1"/>
  <c r="AD27" i="1" a="1"/>
  <c r="AD27" i="1" s="1"/>
  <c r="AE27" i="1" a="1"/>
  <c r="AE27" i="1" s="1"/>
  <c r="AF27" i="1" a="1"/>
  <c r="AF27" i="1" s="1"/>
  <c r="AG27" i="1" a="1"/>
  <c r="AG27" i="1" s="1"/>
  <c r="AI11" i="1" a="1"/>
  <c r="AI11" i="1" s="1"/>
  <c r="AI24" i="1" a="1"/>
  <c r="AI24" i="1" s="1"/>
  <c r="AI22" i="1" a="1"/>
  <c r="AI22" i="1" s="1"/>
  <c r="AI14" i="1" a="1"/>
  <c r="AI14" i="1" s="1"/>
  <c r="AI21" i="1" a="1"/>
  <c r="AI21" i="1" s="1"/>
  <c r="AI15" i="1" a="1"/>
  <c r="AI15" i="1" s="1"/>
  <c r="AI13" i="1" a="1"/>
  <c r="AI13" i="1" s="1"/>
  <c r="AJ9" i="1"/>
  <c r="AI20" i="1" a="1"/>
  <c r="AI20" i="1" s="1"/>
  <c r="AI16" i="1" a="1"/>
  <c r="AI16" i="1" s="1"/>
  <c r="AI18" i="1" a="1"/>
  <c r="AI18" i="1" s="1"/>
  <c r="AI23" i="1" a="1"/>
  <c r="AI23" i="1" s="1"/>
  <c r="AI17" i="1" a="1"/>
  <c r="AI17" i="1" s="1"/>
  <c r="AI19" i="1" a="1"/>
  <c r="AI19" i="1" s="1"/>
  <c r="AI10" i="1" a="1"/>
  <c r="AI10" i="1" s="1"/>
  <c r="AI25" i="1" a="1"/>
  <c r="AI25" i="1" s="1"/>
  <c r="AI26" i="1" a="1"/>
  <c r="AI26" i="1" s="1"/>
  <c r="AI12" i="1" a="1"/>
  <c r="AI12" i="1" s="1"/>
  <c r="AI27" i="1" a="1"/>
  <c r="AI27" i="1" s="1"/>
  <c r="AI28" i="1" a="1"/>
  <c r="AI28" i="1" s="1"/>
  <c r="AJ17" i="1" l="1" a="1"/>
  <c r="AJ17" i="1" s="1"/>
  <c r="AJ10" i="1" a="1"/>
  <c r="AJ10" i="1" s="1"/>
  <c r="AJ20" i="1" a="1"/>
  <c r="AJ20" i="1" s="1"/>
  <c r="AK9" i="1"/>
  <c r="AJ15" i="1" a="1"/>
  <c r="AJ15" i="1" s="1"/>
  <c r="AJ21" i="1" a="1"/>
  <c r="AJ21" i="1" s="1"/>
  <c r="AJ13" i="1" a="1"/>
  <c r="AJ13" i="1" s="1"/>
  <c r="AJ24" i="1" a="1"/>
  <c r="AJ24" i="1" s="1"/>
  <c r="AJ22" i="1" a="1"/>
  <c r="AJ22" i="1" s="1"/>
  <c r="AJ12" i="1" a="1"/>
  <c r="AJ12" i="1" s="1"/>
  <c r="AJ14" i="1" a="1"/>
  <c r="AJ14" i="1" s="1"/>
  <c r="AJ16" i="1" a="1"/>
  <c r="AJ16" i="1" s="1"/>
  <c r="AJ18" i="1" a="1"/>
  <c r="AJ18" i="1" s="1"/>
  <c r="AJ11" i="1" a="1"/>
  <c r="AJ11" i="1" s="1"/>
  <c r="AJ25" i="1" a="1"/>
  <c r="AJ25" i="1" s="1"/>
  <c r="AJ23" i="1" a="1"/>
  <c r="AJ23" i="1" s="1"/>
  <c r="AJ19" i="1" a="1"/>
  <c r="AJ19" i="1" s="1"/>
  <c r="AJ26" i="1" a="1"/>
  <c r="AJ26" i="1" s="1"/>
  <c r="AJ27" i="1" a="1"/>
  <c r="AJ27" i="1" s="1"/>
  <c r="AJ28" i="1" a="1"/>
  <c r="AJ28" i="1" s="1"/>
  <c r="R29" i="1"/>
  <c r="BC28" i="1"/>
  <c r="BM27" i="1" s="1"/>
  <c r="S28" i="1" a="1"/>
  <c r="S28" i="1" s="1"/>
  <c r="T28" i="1" a="1"/>
  <c r="T28" i="1" s="1"/>
  <c r="U28" i="1" a="1"/>
  <c r="U28" i="1" s="1"/>
  <c r="V28" i="1" a="1"/>
  <c r="V28" i="1" s="1"/>
  <c r="W28" i="1" a="1"/>
  <c r="W28" i="1" s="1"/>
  <c r="X28" i="1" a="1"/>
  <c r="X28" i="1" s="1"/>
  <c r="Y28" i="1" a="1"/>
  <c r="Y28" i="1" s="1"/>
  <c r="Z28" i="1" a="1"/>
  <c r="Z28" i="1" s="1"/>
  <c r="AA28" i="1" a="1"/>
  <c r="AA28" i="1" s="1"/>
  <c r="AB28" i="1" a="1"/>
  <c r="AB28" i="1" s="1"/>
  <c r="AC28" i="1" a="1"/>
  <c r="AC28" i="1" s="1"/>
  <c r="AD28" i="1" a="1"/>
  <c r="AD28" i="1" s="1"/>
  <c r="AE28" i="1" a="1"/>
  <c r="AE28" i="1" s="1"/>
  <c r="AF28" i="1" a="1"/>
  <c r="AF28" i="1" s="1"/>
  <c r="AG28" i="1" a="1"/>
  <c r="AG28" i="1" s="1"/>
  <c r="AH28" i="1" a="1"/>
  <c r="AH28" i="1" s="1"/>
  <c r="S29" i="1" l="1" a="1"/>
  <c r="S29" i="1" s="1"/>
  <c r="BC29" i="1"/>
  <c r="BM28" i="1" s="1"/>
  <c r="T29" i="1" a="1"/>
  <c r="T29" i="1" s="1"/>
  <c r="R30" i="1"/>
  <c r="U29" i="1" a="1"/>
  <c r="U29" i="1" s="1"/>
  <c r="V29" i="1" a="1"/>
  <c r="V29" i="1" s="1"/>
  <c r="W29" i="1" a="1"/>
  <c r="W29" i="1" s="1"/>
  <c r="X29" i="1" a="1"/>
  <c r="X29" i="1" s="1"/>
  <c r="Y29" i="1" a="1"/>
  <c r="Y29" i="1" s="1"/>
  <c r="Z29" i="1" a="1"/>
  <c r="Z29" i="1" s="1"/>
  <c r="AA29" i="1" a="1"/>
  <c r="AA29" i="1" s="1"/>
  <c r="AB29" i="1" a="1"/>
  <c r="AB29" i="1" s="1"/>
  <c r="AC29" i="1" a="1"/>
  <c r="AC29" i="1" s="1"/>
  <c r="AD29" i="1" a="1"/>
  <c r="AD29" i="1" s="1"/>
  <c r="AE29" i="1" a="1"/>
  <c r="AE29" i="1" s="1"/>
  <c r="AF29" i="1" a="1"/>
  <c r="AF29" i="1" s="1"/>
  <c r="AG29" i="1" a="1"/>
  <c r="AG29" i="1" s="1"/>
  <c r="AH29" i="1" a="1"/>
  <c r="AH29" i="1" s="1"/>
  <c r="AI29" i="1" a="1"/>
  <c r="AI29" i="1" s="1"/>
  <c r="AJ29" i="1" a="1"/>
  <c r="AJ29" i="1" s="1"/>
  <c r="AK14" i="1" a="1"/>
  <c r="AK14" i="1" s="1"/>
  <c r="AK13" i="1" a="1"/>
  <c r="AK13" i="1" s="1"/>
  <c r="AL9" i="1"/>
  <c r="AK12" i="1" a="1"/>
  <c r="AK12" i="1" s="1"/>
  <c r="AK20" i="1" a="1"/>
  <c r="AK20" i="1" s="1"/>
  <c r="AK26" i="1" a="1"/>
  <c r="AK26" i="1" s="1"/>
  <c r="AK16" i="1" a="1"/>
  <c r="AK16" i="1" s="1"/>
  <c r="AK25" i="1" a="1"/>
  <c r="AK25" i="1" s="1"/>
  <c r="AK22" i="1" a="1"/>
  <c r="AK22" i="1" s="1"/>
  <c r="AK17" i="1" a="1"/>
  <c r="AK17" i="1" s="1"/>
  <c r="AK15" i="1" a="1"/>
  <c r="AK15" i="1" s="1"/>
  <c r="AK18" i="1" a="1"/>
  <c r="AK18" i="1" s="1"/>
  <c r="AK11" i="1" a="1"/>
  <c r="AK11" i="1" s="1"/>
  <c r="AK19" i="1" a="1"/>
  <c r="AK19" i="1" s="1"/>
  <c r="AK10" i="1" a="1"/>
  <c r="AK10" i="1" s="1"/>
  <c r="AK24" i="1" a="1"/>
  <c r="AK24" i="1" s="1"/>
  <c r="AK21" i="1" a="1"/>
  <c r="AK21" i="1" s="1"/>
  <c r="AK23" i="1" a="1"/>
  <c r="AK23" i="1" s="1"/>
  <c r="AK27" i="1" a="1"/>
  <c r="AK27" i="1" s="1"/>
  <c r="AK29" i="1" a="1"/>
  <c r="AK29" i="1" s="1"/>
  <c r="AK28" i="1" a="1"/>
  <c r="AK28" i="1" s="1"/>
  <c r="AK30" i="1" a="1"/>
  <c r="AK30" i="1" s="1"/>
  <c r="T30" i="1" l="1" a="1"/>
  <c r="T30" i="1" s="1"/>
  <c r="S30" i="1" a="1"/>
  <c r="S30" i="1" s="1"/>
  <c r="R31" i="1"/>
  <c r="BC30" i="1"/>
  <c r="BM29" i="1" s="1"/>
  <c r="U30" i="1" a="1"/>
  <c r="U30" i="1" s="1"/>
  <c r="V30" i="1" a="1"/>
  <c r="V30" i="1" s="1"/>
  <c r="W30" i="1" a="1"/>
  <c r="W30" i="1" s="1"/>
  <c r="X30" i="1" a="1"/>
  <c r="X30" i="1" s="1"/>
  <c r="Y30" i="1" a="1"/>
  <c r="Y30" i="1" s="1"/>
  <c r="Z30" i="1" a="1"/>
  <c r="Z30" i="1" s="1"/>
  <c r="AA30" i="1" a="1"/>
  <c r="AA30" i="1" s="1"/>
  <c r="AB30" i="1" a="1"/>
  <c r="AB30" i="1" s="1"/>
  <c r="AC30" i="1" a="1"/>
  <c r="AC30" i="1" s="1"/>
  <c r="AD30" i="1" a="1"/>
  <c r="AD30" i="1" s="1"/>
  <c r="AE30" i="1" a="1"/>
  <c r="AE30" i="1" s="1"/>
  <c r="AF30" i="1" a="1"/>
  <c r="AF30" i="1" s="1"/>
  <c r="AG30" i="1" a="1"/>
  <c r="AG30" i="1" s="1"/>
  <c r="AH30" i="1" a="1"/>
  <c r="AH30" i="1" s="1"/>
  <c r="AI30" i="1" a="1"/>
  <c r="AI30" i="1" s="1"/>
  <c r="AJ30" i="1" a="1"/>
  <c r="AJ30" i="1" s="1"/>
  <c r="AL13" i="1" a="1"/>
  <c r="AL13" i="1" s="1"/>
  <c r="AL23" i="1" a="1"/>
  <c r="AL23" i="1" s="1"/>
  <c r="AL22" i="1" a="1"/>
  <c r="AL22" i="1" s="1"/>
  <c r="AL11" i="1" a="1"/>
  <c r="AL11" i="1" s="1"/>
  <c r="AL24" i="1" a="1"/>
  <c r="AL24" i="1" s="1"/>
  <c r="AL10" i="1" a="1"/>
  <c r="AL10" i="1" s="1"/>
  <c r="AL17" i="1" a="1"/>
  <c r="AL17" i="1" s="1"/>
  <c r="AL16" i="1" a="1"/>
  <c r="AL16" i="1" s="1"/>
  <c r="AM9" i="1"/>
  <c r="AL27" i="1" a="1"/>
  <c r="AL27" i="1" s="1"/>
  <c r="AL12" i="1" a="1"/>
  <c r="AL12" i="1" s="1"/>
  <c r="AL20" i="1" a="1"/>
  <c r="AL20" i="1" s="1"/>
  <c r="AL26" i="1" a="1"/>
  <c r="AL26" i="1" s="1"/>
  <c r="AL21" i="1" a="1"/>
  <c r="AL21" i="1" s="1"/>
  <c r="AL14" i="1" a="1"/>
  <c r="AL14" i="1" s="1"/>
  <c r="AL25" i="1" a="1"/>
  <c r="AL25" i="1" s="1"/>
  <c r="AL18" i="1" a="1"/>
  <c r="AL18" i="1" s="1"/>
  <c r="AL15" i="1" a="1"/>
  <c r="AL15" i="1" s="1"/>
  <c r="AL19" i="1" a="1"/>
  <c r="AL19" i="1" s="1"/>
  <c r="AL29" i="1" a="1"/>
  <c r="AL29" i="1" s="1"/>
  <c r="AL28" i="1" a="1"/>
  <c r="AL28" i="1" s="1"/>
  <c r="AL30" i="1" a="1"/>
  <c r="AL30" i="1" s="1"/>
  <c r="AL31" i="1" a="1"/>
  <c r="AL31" i="1" s="1"/>
  <c r="AM20" i="1" l="1" a="1"/>
  <c r="AM20" i="1" s="1"/>
  <c r="AM13" i="1" a="1"/>
  <c r="AM13" i="1" s="1"/>
  <c r="AM15" i="1" a="1"/>
  <c r="AM15" i="1" s="1"/>
  <c r="AM19" i="1" a="1"/>
  <c r="AM19" i="1" s="1"/>
  <c r="AM23" i="1" a="1"/>
  <c r="AM23" i="1" s="1"/>
  <c r="AN9" i="1"/>
  <c r="AM11" i="1" a="1"/>
  <c r="AM11" i="1" s="1"/>
  <c r="AM10" i="1" a="1"/>
  <c r="AM10" i="1" s="1"/>
  <c r="AM12" i="1" a="1"/>
  <c r="AM12" i="1" s="1"/>
  <c r="AM18" i="1" a="1"/>
  <c r="AM18" i="1" s="1"/>
  <c r="AM22" i="1" a="1"/>
  <c r="AM22" i="1" s="1"/>
  <c r="AM21" i="1" a="1"/>
  <c r="AM21" i="1" s="1"/>
  <c r="AM17" i="1" a="1"/>
  <c r="AM17" i="1" s="1"/>
  <c r="AM24" i="1" a="1"/>
  <c r="AM24" i="1" s="1"/>
  <c r="AM16" i="1" a="1"/>
  <c r="AM16" i="1" s="1"/>
  <c r="AM29" i="1" a="1"/>
  <c r="AM29" i="1" s="1"/>
  <c r="AM14" i="1" a="1"/>
  <c r="AM14" i="1" s="1"/>
  <c r="AM26" i="1" a="1"/>
  <c r="AM26" i="1" s="1"/>
  <c r="AM30" i="1" a="1"/>
  <c r="AM30" i="1" s="1"/>
  <c r="AM28" i="1" a="1"/>
  <c r="AM28" i="1" s="1"/>
  <c r="AM25" i="1" a="1"/>
  <c r="AM25" i="1" s="1"/>
  <c r="AM27" i="1" a="1"/>
  <c r="AM27" i="1" s="1"/>
  <c r="AM31" i="1" a="1"/>
  <c r="AM31" i="1" s="1"/>
  <c r="AM32" i="1" a="1"/>
  <c r="AM32" i="1" s="1"/>
  <c r="R32" i="1"/>
  <c r="T31" i="1" a="1"/>
  <c r="T31" i="1" s="1"/>
  <c r="BC31" i="1"/>
  <c r="BM30" i="1" s="1"/>
  <c r="S31" i="1" a="1"/>
  <c r="S31" i="1" s="1"/>
  <c r="U31" i="1" a="1"/>
  <c r="U31" i="1" s="1"/>
  <c r="V31" i="1" a="1"/>
  <c r="V31" i="1" s="1"/>
  <c r="W31" i="1" a="1"/>
  <c r="W31" i="1" s="1"/>
  <c r="X31" i="1" a="1"/>
  <c r="X31" i="1" s="1"/>
  <c r="Y31" i="1" a="1"/>
  <c r="Y31" i="1" s="1"/>
  <c r="Z31" i="1" a="1"/>
  <c r="Z31" i="1" s="1"/>
  <c r="AA31" i="1" a="1"/>
  <c r="AA31" i="1" s="1"/>
  <c r="AB31" i="1" a="1"/>
  <c r="AB31" i="1" s="1"/>
  <c r="AC31" i="1" a="1"/>
  <c r="AC31" i="1" s="1"/>
  <c r="AD31" i="1" a="1"/>
  <c r="AD31" i="1" s="1"/>
  <c r="AE31" i="1" a="1"/>
  <c r="AE31" i="1" s="1"/>
  <c r="AF31" i="1" a="1"/>
  <c r="AF31" i="1" s="1"/>
  <c r="AG31" i="1" a="1"/>
  <c r="AG31" i="1" s="1"/>
  <c r="AH31" i="1" a="1"/>
  <c r="AH31" i="1" s="1"/>
  <c r="AI31" i="1" a="1"/>
  <c r="AI31" i="1" s="1"/>
  <c r="AJ31" i="1" a="1"/>
  <c r="AJ31" i="1" s="1"/>
  <c r="AK31" i="1" a="1"/>
  <c r="AK31" i="1" s="1"/>
  <c r="T32" i="1" l="1" a="1"/>
  <c r="T32" i="1" s="1"/>
  <c r="BC32" i="1"/>
  <c r="BM31" i="1" s="1"/>
  <c r="S32" i="1" a="1"/>
  <c r="S32" i="1" s="1"/>
  <c r="R33" i="1"/>
  <c r="U32" i="1" a="1"/>
  <c r="U32" i="1" s="1"/>
  <c r="V32" i="1" a="1"/>
  <c r="V32" i="1" s="1"/>
  <c r="W32" i="1" a="1"/>
  <c r="W32" i="1" s="1"/>
  <c r="X32" i="1" a="1"/>
  <c r="X32" i="1" s="1"/>
  <c r="Y32" i="1" a="1"/>
  <c r="Y32" i="1" s="1"/>
  <c r="Z32" i="1" a="1"/>
  <c r="Z32" i="1" s="1"/>
  <c r="AA32" i="1" a="1"/>
  <c r="AA32" i="1" s="1"/>
  <c r="AB32" i="1" a="1"/>
  <c r="AB32" i="1" s="1"/>
  <c r="AC32" i="1" a="1"/>
  <c r="AC32" i="1" s="1"/>
  <c r="AD32" i="1" a="1"/>
  <c r="AD32" i="1" s="1"/>
  <c r="AE32" i="1" a="1"/>
  <c r="AE32" i="1" s="1"/>
  <c r="AF32" i="1" a="1"/>
  <c r="AF32" i="1" s="1"/>
  <c r="AG32" i="1" a="1"/>
  <c r="AG32" i="1" s="1"/>
  <c r="AH32" i="1" a="1"/>
  <c r="AH32" i="1" s="1"/>
  <c r="AI32" i="1" a="1"/>
  <c r="AI32" i="1" s="1"/>
  <c r="AJ32" i="1" a="1"/>
  <c r="AJ32" i="1" s="1"/>
  <c r="AK32" i="1" a="1"/>
  <c r="AK32" i="1" s="1"/>
  <c r="AL32" i="1" a="1"/>
  <c r="AL32" i="1" s="1"/>
  <c r="AN14" i="1" a="1"/>
  <c r="AN14" i="1" s="1"/>
  <c r="AN10" i="1" a="1"/>
  <c r="AN10" i="1" s="1"/>
  <c r="AN25" i="1" a="1"/>
  <c r="AN25" i="1" s="1"/>
  <c r="AN20" i="1" a="1"/>
  <c r="AN20" i="1" s="1"/>
  <c r="AN24" i="1" a="1"/>
  <c r="AN24" i="1" s="1"/>
  <c r="AN19" i="1" a="1"/>
  <c r="AN19" i="1" s="1"/>
  <c r="AN16" i="1" a="1"/>
  <c r="AN16" i="1" s="1"/>
  <c r="AN26" i="1" a="1"/>
  <c r="AN26" i="1" s="1"/>
  <c r="AN15" i="1" a="1"/>
  <c r="AN15" i="1" s="1"/>
  <c r="AN29" i="1" a="1"/>
  <c r="AN29" i="1" s="1"/>
  <c r="AO9" i="1"/>
  <c r="AN13" i="1" a="1"/>
  <c r="AN13" i="1" s="1"/>
  <c r="AN11" i="1" a="1"/>
  <c r="AN11" i="1" s="1"/>
  <c r="AN18" i="1" a="1"/>
  <c r="AN18" i="1" s="1"/>
  <c r="AN12" i="1" a="1"/>
  <c r="AN12" i="1" s="1"/>
  <c r="AN23" i="1" a="1"/>
  <c r="AN23" i="1" s="1"/>
  <c r="AN22" i="1" a="1"/>
  <c r="AN22" i="1" s="1"/>
  <c r="AN21" i="1" a="1"/>
  <c r="AN21" i="1" s="1"/>
  <c r="AN27" i="1" a="1"/>
  <c r="AN27" i="1" s="1"/>
  <c r="AN28" i="1" a="1"/>
  <c r="AN28" i="1" s="1"/>
  <c r="AN17" i="1" a="1"/>
  <c r="AN17" i="1" s="1"/>
  <c r="AN30" i="1" a="1"/>
  <c r="AN30" i="1" s="1"/>
  <c r="AN32" i="1" a="1"/>
  <c r="AN32" i="1" s="1"/>
  <c r="AN31" i="1" a="1"/>
  <c r="AN31" i="1" s="1"/>
  <c r="AN33" i="1" a="1"/>
  <c r="AN33" i="1" s="1"/>
  <c r="AP9" i="1" l="1"/>
  <c r="AO16" i="1" a="1"/>
  <c r="AO16" i="1" s="1"/>
  <c r="AO12" i="1" a="1"/>
  <c r="AO12" i="1" s="1"/>
  <c r="AO14" i="1" a="1"/>
  <c r="AO14" i="1" s="1"/>
  <c r="AO11" i="1" a="1"/>
  <c r="AO11" i="1" s="1"/>
  <c r="AO17" i="1" a="1"/>
  <c r="AO17" i="1" s="1"/>
  <c r="AO24" i="1" a="1"/>
  <c r="AO24" i="1" s="1"/>
  <c r="AO20" i="1" a="1"/>
  <c r="AO20" i="1" s="1"/>
  <c r="AO19" i="1" a="1"/>
  <c r="AO19" i="1" s="1"/>
  <c r="AO22" i="1" a="1"/>
  <c r="AO22" i="1" s="1"/>
  <c r="AO15" i="1" a="1"/>
  <c r="AO15" i="1" s="1"/>
  <c r="AO30" i="1" a="1"/>
  <c r="AO30" i="1" s="1"/>
  <c r="AO13" i="1" a="1"/>
  <c r="AO13" i="1" s="1"/>
  <c r="AO18" i="1" a="1"/>
  <c r="AO18" i="1" s="1"/>
  <c r="AO10" i="1" a="1"/>
  <c r="AO10" i="1" s="1"/>
  <c r="AO27" i="1" a="1"/>
  <c r="AO27" i="1" s="1"/>
  <c r="AO26" i="1" a="1"/>
  <c r="AO26" i="1" s="1"/>
  <c r="AO25" i="1" a="1"/>
  <c r="AO25" i="1" s="1"/>
  <c r="AO23" i="1" a="1"/>
  <c r="AO23" i="1" s="1"/>
  <c r="AO21" i="1" a="1"/>
  <c r="AO21" i="1" s="1"/>
  <c r="AO29" i="1" a="1"/>
  <c r="AO29" i="1" s="1"/>
  <c r="AO28" i="1" a="1"/>
  <c r="AO28" i="1" s="1"/>
  <c r="AO31" i="1" a="1"/>
  <c r="AO31" i="1" s="1"/>
  <c r="AO33" i="1" a="1"/>
  <c r="AO33" i="1" s="1"/>
  <c r="AO32" i="1" a="1"/>
  <c r="AO32" i="1" s="1"/>
  <c r="R34" i="1"/>
  <c r="AO34" i="1" s="1" a="1"/>
  <c r="AO34" i="1" s="1"/>
  <c r="S33" i="1" a="1"/>
  <c r="S33" i="1" s="1"/>
  <c r="BC33" i="1"/>
  <c r="BM32" i="1" s="1"/>
  <c r="T33" i="1" a="1"/>
  <c r="T33" i="1" s="1"/>
  <c r="U33" i="1" a="1"/>
  <c r="U33" i="1" s="1"/>
  <c r="V33" i="1" a="1"/>
  <c r="V33" i="1" s="1"/>
  <c r="W33" i="1" a="1"/>
  <c r="W33" i="1" s="1"/>
  <c r="X33" i="1" a="1"/>
  <c r="X33" i="1" s="1"/>
  <c r="Y33" i="1" a="1"/>
  <c r="Y33" i="1" s="1"/>
  <c r="Z33" i="1" a="1"/>
  <c r="Z33" i="1" s="1"/>
  <c r="AA33" i="1" a="1"/>
  <c r="AA33" i="1" s="1"/>
  <c r="AB33" i="1" a="1"/>
  <c r="AB33" i="1" s="1"/>
  <c r="AC33" i="1" a="1"/>
  <c r="AC33" i="1" s="1"/>
  <c r="AD33" i="1" a="1"/>
  <c r="AD33" i="1" s="1"/>
  <c r="AE33" i="1" a="1"/>
  <c r="AE33" i="1" s="1"/>
  <c r="AF33" i="1" a="1"/>
  <c r="AF33" i="1" s="1"/>
  <c r="AG33" i="1" a="1"/>
  <c r="AG33" i="1" s="1"/>
  <c r="AH33" i="1" a="1"/>
  <c r="AH33" i="1" s="1"/>
  <c r="AI33" i="1" a="1"/>
  <c r="AI33" i="1" s="1"/>
  <c r="AJ33" i="1" a="1"/>
  <c r="AJ33" i="1" s="1"/>
  <c r="AK33" i="1" a="1"/>
  <c r="AK33" i="1" s="1"/>
  <c r="AL33" i="1" a="1"/>
  <c r="AL33" i="1" s="1"/>
  <c r="AM33" i="1" a="1"/>
  <c r="AM33" i="1" s="1"/>
  <c r="AP15" i="1" l="1" a="1"/>
  <c r="AP15" i="1" s="1"/>
  <c r="AP14" i="1" a="1"/>
  <c r="AP14" i="1" s="1"/>
  <c r="AP11" i="1" a="1"/>
  <c r="AP11" i="1" s="1"/>
  <c r="AP13" i="1" a="1"/>
  <c r="AP13" i="1" s="1"/>
  <c r="AP18" i="1" a="1"/>
  <c r="AP18" i="1" s="1"/>
  <c r="AP12" i="1" a="1"/>
  <c r="AP12" i="1" s="1"/>
  <c r="AP26" i="1" a="1"/>
  <c r="AP26" i="1" s="1"/>
  <c r="AP21" i="1" a="1"/>
  <c r="AP21" i="1" s="1"/>
  <c r="AP28" i="1" a="1"/>
  <c r="AP28" i="1" s="1"/>
  <c r="AP30" i="1" a="1"/>
  <c r="AP30" i="1" s="1"/>
  <c r="AP20" i="1" a="1"/>
  <c r="AP20" i="1" s="1"/>
  <c r="AP16" i="1" a="1"/>
  <c r="AP16" i="1" s="1"/>
  <c r="AP19" i="1" a="1"/>
  <c r="AP19" i="1" s="1"/>
  <c r="AP10" i="1" a="1"/>
  <c r="AP10" i="1" s="1"/>
  <c r="AP17" i="1" a="1"/>
  <c r="AP17" i="1" s="1"/>
  <c r="AP27" i="1" a="1"/>
  <c r="AP27" i="1" s="1"/>
  <c r="AP25" i="1" a="1"/>
  <c r="AP25" i="1" s="1"/>
  <c r="AP23" i="1" a="1"/>
  <c r="AP23" i="1" s="1"/>
  <c r="AP22" i="1" a="1"/>
  <c r="AP22" i="1" s="1"/>
  <c r="AP24" i="1" a="1"/>
  <c r="AP24" i="1" s="1"/>
  <c r="AP29" i="1" a="1"/>
  <c r="AP29" i="1" s="1"/>
  <c r="AP31" i="1" a="1"/>
  <c r="AP31" i="1" s="1"/>
  <c r="AQ9" i="1"/>
  <c r="AP32" i="1" a="1"/>
  <c r="AP32" i="1" s="1"/>
  <c r="AP33" i="1" a="1"/>
  <c r="AP33" i="1" s="1"/>
  <c r="AP34" i="1" a="1"/>
  <c r="AP34" i="1" s="1"/>
  <c r="BC34" i="1"/>
  <c r="BM33" i="1" s="1"/>
  <c r="T34" i="1" a="1"/>
  <c r="T34" i="1" s="1"/>
  <c r="R35" i="1"/>
  <c r="S34" i="1" a="1"/>
  <c r="S34" i="1" s="1"/>
  <c r="U34" i="1" a="1"/>
  <c r="U34" i="1" s="1"/>
  <c r="V34" i="1" a="1"/>
  <c r="V34" i="1" s="1"/>
  <c r="W34" i="1" a="1"/>
  <c r="W34" i="1" s="1"/>
  <c r="X34" i="1" a="1"/>
  <c r="X34" i="1" s="1"/>
  <c r="Y34" i="1" a="1"/>
  <c r="Y34" i="1" s="1"/>
  <c r="Z34" i="1" a="1"/>
  <c r="Z34" i="1" s="1"/>
  <c r="AA34" i="1" a="1"/>
  <c r="AA34" i="1" s="1"/>
  <c r="AB34" i="1" a="1"/>
  <c r="AB34" i="1" s="1"/>
  <c r="AC34" i="1" a="1"/>
  <c r="AC34" i="1" s="1"/>
  <c r="AD34" i="1" a="1"/>
  <c r="AD34" i="1" s="1"/>
  <c r="AE34" i="1" a="1"/>
  <c r="AE34" i="1" s="1"/>
  <c r="AF34" i="1" a="1"/>
  <c r="AF34" i="1" s="1"/>
  <c r="AG34" i="1" a="1"/>
  <c r="AG34" i="1" s="1"/>
  <c r="AH34" i="1" a="1"/>
  <c r="AH34" i="1" s="1"/>
  <c r="AI34" i="1" a="1"/>
  <c r="AI34" i="1" s="1"/>
  <c r="AJ34" i="1" a="1"/>
  <c r="AJ34" i="1" s="1"/>
  <c r="AK34" i="1" a="1"/>
  <c r="AK34" i="1" s="1"/>
  <c r="AL34" i="1" a="1"/>
  <c r="AL34" i="1" s="1"/>
  <c r="AM34" i="1" a="1"/>
  <c r="AM34" i="1" s="1"/>
  <c r="AN34" i="1" a="1"/>
  <c r="AN34" i="1" s="1"/>
  <c r="BC35" i="1" l="1"/>
  <c r="BM34" i="1" s="1"/>
  <c r="T35" i="1" a="1"/>
  <c r="T35" i="1" s="1"/>
  <c r="S35" i="1" a="1"/>
  <c r="S35" i="1" s="1"/>
  <c r="R36" i="1"/>
  <c r="U35" i="1" a="1"/>
  <c r="U35" i="1" s="1"/>
  <c r="V35" i="1" a="1"/>
  <c r="V35" i="1" s="1"/>
  <c r="W35" i="1" a="1"/>
  <c r="W35" i="1" s="1"/>
  <c r="X35" i="1" a="1"/>
  <c r="X35" i="1" s="1"/>
  <c r="Y35" i="1" a="1"/>
  <c r="Y35" i="1" s="1"/>
  <c r="Z35" i="1" a="1"/>
  <c r="Z35" i="1" s="1"/>
  <c r="AA35" i="1" a="1"/>
  <c r="AA35" i="1" s="1"/>
  <c r="AB35" i="1" a="1"/>
  <c r="AB35" i="1" s="1"/>
  <c r="AC35" i="1" a="1"/>
  <c r="AC35" i="1" s="1"/>
  <c r="AD35" i="1" a="1"/>
  <c r="AD35" i="1" s="1"/>
  <c r="AE35" i="1" a="1"/>
  <c r="AE35" i="1" s="1"/>
  <c r="AF35" i="1" a="1"/>
  <c r="AF35" i="1" s="1"/>
  <c r="AG35" i="1" a="1"/>
  <c r="AG35" i="1" s="1"/>
  <c r="AH35" i="1" a="1"/>
  <c r="AH35" i="1" s="1"/>
  <c r="AI35" i="1" a="1"/>
  <c r="AI35" i="1" s="1"/>
  <c r="AJ35" i="1" a="1"/>
  <c r="AJ35" i="1" s="1"/>
  <c r="AK35" i="1" a="1"/>
  <c r="AK35" i="1" s="1"/>
  <c r="AL35" i="1" a="1"/>
  <c r="AL35" i="1" s="1"/>
  <c r="AM35" i="1" a="1"/>
  <c r="AM35" i="1" s="1"/>
  <c r="AN35" i="1" a="1"/>
  <c r="AN35" i="1" s="1"/>
  <c r="AO35" i="1" a="1"/>
  <c r="AO35" i="1" s="1"/>
  <c r="AP35" i="1" a="1"/>
  <c r="AP35" i="1" s="1"/>
  <c r="AQ14" i="1" a="1"/>
  <c r="AQ14" i="1" s="1"/>
  <c r="AQ11" i="1" a="1"/>
  <c r="AQ11" i="1" s="1"/>
  <c r="AQ28" i="1" a="1"/>
  <c r="AQ28" i="1" s="1"/>
  <c r="AQ27" i="1" a="1"/>
  <c r="AQ27" i="1" s="1"/>
  <c r="AQ24" i="1" a="1"/>
  <c r="AQ24" i="1" s="1"/>
  <c r="AQ18" i="1" a="1"/>
  <c r="AQ18" i="1" s="1"/>
  <c r="AQ23" i="1" a="1"/>
  <c r="AQ23" i="1" s="1"/>
  <c r="AQ12" i="1" a="1"/>
  <c r="AQ12" i="1" s="1"/>
  <c r="AQ22" i="1" a="1"/>
  <c r="AQ22" i="1" s="1"/>
  <c r="AQ16" i="1" a="1"/>
  <c r="AQ16" i="1" s="1"/>
  <c r="AQ20" i="1" a="1"/>
  <c r="AQ20" i="1" s="1"/>
  <c r="AQ32" i="1" a="1"/>
  <c r="AQ32" i="1" s="1"/>
  <c r="AQ21" i="1" a="1"/>
  <c r="AQ21" i="1" s="1"/>
  <c r="AQ29" i="1" a="1"/>
  <c r="AQ29" i="1" s="1"/>
  <c r="AQ25" i="1" a="1"/>
  <c r="AQ25" i="1" s="1"/>
  <c r="AQ13" i="1" a="1"/>
  <c r="AQ13" i="1" s="1"/>
  <c r="AQ15" i="1" a="1"/>
  <c r="AQ15" i="1" s="1"/>
  <c r="AQ30" i="1" a="1"/>
  <c r="AQ30" i="1" s="1"/>
  <c r="AQ19" i="1" a="1"/>
  <c r="AQ19" i="1" s="1"/>
  <c r="AQ31" i="1" a="1"/>
  <c r="AQ31" i="1" s="1"/>
  <c r="AQ26" i="1" a="1"/>
  <c r="AQ26" i="1" s="1"/>
  <c r="AQ10" i="1" a="1"/>
  <c r="AQ10" i="1" s="1"/>
  <c r="AQ33" i="1" a="1"/>
  <c r="AQ33" i="1" s="1"/>
  <c r="AQ34" i="1" a="1"/>
  <c r="AQ34" i="1" s="1"/>
  <c r="AQ17" i="1" a="1"/>
  <c r="AQ17" i="1" s="1"/>
  <c r="AQ35" i="1" a="1"/>
  <c r="AQ35" i="1" s="1"/>
  <c r="AR9" i="1"/>
  <c r="AQ36" i="1" a="1"/>
  <c r="AQ36" i="1" s="1"/>
  <c r="AR10" i="1" l="1" a="1"/>
  <c r="AR10" i="1" s="1"/>
  <c r="AR17" i="1" a="1"/>
  <c r="AR17" i="1" s="1"/>
  <c r="AR19" i="1" a="1"/>
  <c r="AR19" i="1" s="1"/>
  <c r="AR23" i="1" a="1"/>
  <c r="AR23" i="1" s="1"/>
  <c r="AR14" i="1" a="1"/>
  <c r="AR14" i="1" s="1"/>
  <c r="AR22" i="1" a="1"/>
  <c r="AR22" i="1" s="1"/>
  <c r="AR30" i="1" a="1"/>
  <c r="AR30" i="1" s="1"/>
  <c r="AR18" i="1" a="1"/>
  <c r="AR18" i="1" s="1"/>
  <c r="AR21" i="1" a="1"/>
  <c r="AR21" i="1" s="1"/>
  <c r="AR33" i="1" a="1"/>
  <c r="AR33" i="1" s="1"/>
  <c r="AR35" i="1" a="1"/>
  <c r="AR35" i="1" s="1"/>
  <c r="AS9" i="1"/>
  <c r="AR11" i="1" a="1"/>
  <c r="AR11" i="1" s="1"/>
  <c r="AR16" i="1" a="1"/>
  <c r="AR16" i="1" s="1"/>
  <c r="AR20" i="1" a="1"/>
  <c r="AR20" i="1" s="1"/>
  <c r="AR26" i="1" a="1"/>
  <c r="AR26" i="1" s="1"/>
  <c r="AR27" i="1" a="1"/>
  <c r="AR27" i="1" s="1"/>
  <c r="AR28" i="1" a="1"/>
  <c r="AR28" i="1" s="1"/>
  <c r="AR12" i="1" a="1"/>
  <c r="AR12" i="1" s="1"/>
  <c r="AR24" i="1" a="1"/>
  <c r="AR24" i="1" s="1"/>
  <c r="AR15" i="1" a="1"/>
  <c r="AR15" i="1" s="1"/>
  <c r="AR31" i="1" a="1"/>
  <c r="AR31" i="1" s="1"/>
  <c r="AR13" i="1" a="1"/>
  <c r="AR13" i="1" s="1"/>
  <c r="AR32" i="1" a="1"/>
  <c r="AR32" i="1" s="1"/>
  <c r="AR29" i="1" a="1"/>
  <c r="AR29" i="1" s="1"/>
  <c r="AR25" i="1" a="1"/>
  <c r="AR25" i="1" s="1"/>
  <c r="AR34" i="1" a="1"/>
  <c r="AR34" i="1" s="1"/>
  <c r="AR36" i="1" a="1"/>
  <c r="AR36" i="1" s="1"/>
  <c r="AR37" i="1" a="1"/>
  <c r="AR37" i="1" s="1"/>
  <c r="R37" i="1"/>
  <c r="BC36" i="1"/>
  <c r="BM35" i="1" s="1"/>
  <c r="S36" i="1" a="1"/>
  <c r="S36" i="1" s="1"/>
  <c r="T36" i="1" a="1"/>
  <c r="T36" i="1" s="1"/>
  <c r="U36" i="1" a="1"/>
  <c r="U36" i="1" s="1"/>
  <c r="V36" i="1" a="1"/>
  <c r="V36" i="1" s="1"/>
  <c r="W36" i="1" a="1"/>
  <c r="W36" i="1" s="1"/>
  <c r="X36" i="1" a="1"/>
  <c r="X36" i="1" s="1"/>
  <c r="Y36" i="1" a="1"/>
  <c r="Y36" i="1" s="1"/>
  <c r="Z36" i="1" a="1"/>
  <c r="Z36" i="1" s="1"/>
  <c r="AA36" i="1" a="1"/>
  <c r="AA36" i="1" s="1"/>
  <c r="AB36" i="1" a="1"/>
  <c r="AB36" i="1" s="1"/>
  <c r="AC36" i="1" a="1"/>
  <c r="AC36" i="1" s="1"/>
  <c r="AD36" i="1" a="1"/>
  <c r="AD36" i="1" s="1"/>
  <c r="AE36" i="1" a="1"/>
  <c r="AE36" i="1" s="1"/>
  <c r="AF36" i="1" a="1"/>
  <c r="AF36" i="1" s="1"/>
  <c r="AG36" i="1" a="1"/>
  <c r="AG36" i="1" s="1"/>
  <c r="AH36" i="1" a="1"/>
  <c r="AH36" i="1" s="1"/>
  <c r="AI36" i="1" a="1"/>
  <c r="AI36" i="1" s="1"/>
  <c r="AJ36" i="1" a="1"/>
  <c r="AJ36" i="1" s="1"/>
  <c r="AK36" i="1" a="1"/>
  <c r="AK36" i="1" s="1"/>
  <c r="AL36" i="1" a="1"/>
  <c r="AL36" i="1" s="1"/>
  <c r="AM36" i="1" a="1"/>
  <c r="AM36" i="1" s="1"/>
  <c r="AN36" i="1" a="1"/>
  <c r="AN36" i="1" s="1"/>
  <c r="AO36" i="1" a="1"/>
  <c r="AO36" i="1" s="1"/>
  <c r="AP36" i="1" a="1"/>
  <c r="AP36" i="1" s="1"/>
  <c r="R38" i="1" l="1"/>
  <c r="T37" i="1" a="1"/>
  <c r="T37" i="1" s="1"/>
  <c r="S37" i="1" a="1"/>
  <c r="S37" i="1" s="1"/>
  <c r="BC37" i="1"/>
  <c r="BM36" i="1" s="1"/>
  <c r="U37" i="1" a="1"/>
  <c r="U37" i="1" s="1"/>
  <c r="V37" i="1" a="1"/>
  <c r="V37" i="1" s="1"/>
  <c r="W37" i="1" a="1"/>
  <c r="W37" i="1" s="1"/>
  <c r="X37" i="1" a="1"/>
  <c r="X37" i="1" s="1"/>
  <c r="Y37" i="1" a="1"/>
  <c r="Y37" i="1" s="1"/>
  <c r="Z37" i="1" a="1"/>
  <c r="Z37" i="1" s="1"/>
  <c r="AA37" i="1" a="1"/>
  <c r="AA37" i="1" s="1"/>
  <c r="AB37" i="1" a="1"/>
  <c r="AB37" i="1" s="1"/>
  <c r="AC37" i="1" a="1"/>
  <c r="AC37" i="1" s="1"/>
  <c r="AD37" i="1" a="1"/>
  <c r="AD37" i="1" s="1"/>
  <c r="AE37" i="1" a="1"/>
  <c r="AE37" i="1" s="1"/>
  <c r="AF37" i="1" a="1"/>
  <c r="AF37" i="1" s="1"/>
  <c r="AG37" i="1" a="1"/>
  <c r="AG37" i="1" s="1"/>
  <c r="AH37" i="1" a="1"/>
  <c r="AH37" i="1" s="1"/>
  <c r="AI37" i="1" a="1"/>
  <c r="AI37" i="1" s="1"/>
  <c r="AJ37" i="1" a="1"/>
  <c r="AJ37" i="1" s="1"/>
  <c r="AK37" i="1" a="1"/>
  <c r="AK37" i="1" s="1"/>
  <c r="AL37" i="1" a="1"/>
  <c r="AL37" i="1" s="1"/>
  <c r="AM37" i="1" a="1"/>
  <c r="AM37" i="1" s="1"/>
  <c r="AN37" i="1" a="1"/>
  <c r="AN37" i="1" s="1"/>
  <c r="AO37" i="1" a="1"/>
  <c r="AO37" i="1" s="1"/>
  <c r="AP37" i="1" a="1"/>
  <c r="AP37" i="1" s="1"/>
  <c r="AQ37" i="1" a="1"/>
  <c r="AQ37" i="1" s="1"/>
  <c r="AS12" i="1" a="1"/>
  <c r="AS12" i="1" s="1"/>
  <c r="AS11" i="1" a="1"/>
  <c r="AS11" i="1" s="1"/>
  <c r="AS13" i="1" a="1"/>
  <c r="AS13" i="1" s="1"/>
  <c r="AS20" i="1" a="1"/>
  <c r="AS20" i="1" s="1"/>
  <c r="AS25" i="1" a="1"/>
  <c r="AS25" i="1" s="1"/>
  <c r="AS23" i="1" a="1"/>
  <c r="AS23" i="1" s="1"/>
  <c r="AS22" i="1" a="1"/>
  <c r="AS22" i="1" s="1"/>
  <c r="AS33" i="1" a="1"/>
  <c r="AS33" i="1" s="1"/>
  <c r="AS27" i="1" a="1"/>
  <c r="AS27" i="1" s="1"/>
  <c r="AS31" i="1" a="1"/>
  <c r="AS31" i="1" s="1"/>
  <c r="AS21" i="1" a="1"/>
  <c r="AS21" i="1" s="1"/>
  <c r="AS34" i="1" a="1"/>
  <c r="AS34" i="1" s="1"/>
  <c r="AS15" i="1" a="1"/>
  <c r="AS15" i="1" s="1"/>
  <c r="AS10" i="1" a="1"/>
  <c r="AS10" i="1" s="1"/>
  <c r="AS18" i="1" a="1"/>
  <c r="AS18" i="1" s="1"/>
  <c r="AS26" i="1" a="1"/>
  <c r="AS26" i="1" s="1"/>
  <c r="AS24" i="1" a="1"/>
  <c r="AS24" i="1" s="1"/>
  <c r="AS19" i="1" a="1"/>
  <c r="AS19" i="1" s="1"/>
  <c r="AS16" i="1" a="1"/>
  <c r="AS16" i="1" s="1"/>
  <c r="AS32" i="1" a="1"/>
  <c r="AS32" i="1" s="1"/>
  <c r="AS28" i="1" a="1"/>
  <c r="AS28" i="1" s="1"/>
  <c r="AS29" i="1" a="1"/>
  <c r="AS29" i="1" s="1"/>
  <c r="AS30" i="1" a="1"/>
  <c r="AS30" i="1" s="1"/>
  <c r="AS17" i="1" a="1"/>
  <c r="AS17" i="1" s="1"/>
  <c r="AS35" i="1" a="1"/>
  <c r="AS35" i="1" s="1"/>
  <c r="AS14" i="1" a="1"/>
  <c r="AS14" i="1" s="1"/>
  <c r="AT9" i="1"/>
  <c r="AS37" i="1" a="1"/>
  <c r="AS37" i="1" s="1"/>
  <c r="AS36" i="1" a="1"/>
  <c r="AS36" i="1" s="1"/>
  <c r="AS38" i="1" a="1"/>
  <c r="AS38" i="1" s="1"/>
  <c r="AT14" i="1" l="1" a="1"/>
  <c r="AT14" i="1" s="1"/>
  <c r="AT19" i="1" a="1"/>
  <c r="AT19" i="1" s="1"/>
  <c r="AT20" i="1" a="1"/>
  <c r="AT20" i="1" s="1"/>
  <c r="AT10" i="1" a="1"/>
  <c r="AT10" i="1" s="1"/>
  <c r="AT25" i="1" a="1"/>
  <c r="AT25" i="1" s="1"/>
  <c r="AT24" i="1" a="1"/>
  <c r="AT24" i="1" s="1"/>
  <c r="AT30" i="1" a="1"/>
  <c r="AT30" i="1" s="1"/>
  <c r="AT34" i="1" a="1"/>
  <c r="AT34" i="1" s="1"/>
  <c r="AT18" i="1" a="1"/>
  <c r="AT18" i="1" s="1"/>
  <c r="AT29" i="1" a="1"/>
  <c r="AT29" i="1" s="1"/>
  <c r="AT31" i="1" a="1"/>
  <c r="AT31" i="1" s="1"/>
  <c r="AT21" i="1" a="1"/>
  <c r="AT21" i="1" s="1"/>
  <c r="AT23" i="1" a="1"/>
  <c r="AT23" i="1" s="1"/>
  <c r="AT17" i="1" a="1"/>
  <c r="AT17" i="1" s="1"/>
  <c r="AT13" i="1" a="1"/>
  <c r="AT13" i="1" s="1"/>
  <c r="AT15" i="1" a="1"/>
  <c r="AT15" i="1" s="1"/>
  <c r="AT28" i="1" a="1"/>
  <c r="AT28" i="1" s="1"/>
  <c r="AT11" i="1" a="1"/>
  <c r="AT11" i="1" s="1"/>
  <c r="AT26" i="1" a="1"/>
  <c r="AT26" i="1" s="1"/>
  <c r="AT12" i="1" a="1"/>
  <c r="AT12" i="1" s="1"/>
  <c r="AT32" i="1" a="1"/>
  <c r="AT32" i="1" s="1"/>
  <c r="AT35" i="1" a="1"/>
  <c r="AT35" i="1" s="1"/>
  <c r="AT27" i="1" a="1"/>
  <c r="AT27" i="1" s="1"/>
  <c r="AT33" i="1" a="1"/>
  <c r="AT33" i="1" s="1"/>
  <c r="AT22" i="1" a="1"/>
  <c r="AT22" i="1" s="1"/>
  <c r="AT16" i="1" a="1"/>
  <c r="AT16" i="1" s="1"/>
  <c r="AU9" i="1"/>
  <c r="AT36" i="1" a="1"/>
  <c r="AT36" i="1" s="1"/>
  <c r="AT37" i="1" a="1"/>
  <c r="AT37" i="1" s="1"/>
  <c r="AT38" i="1" a="1"/>
  <c r="AT38" i="1" s="1"/>
  <c r="S38" i="1" a="1"/>
  <c r="S38" i="1" s="1"/>
  <c r="R39" i="1"/>
  <c r="AT39" i="1" s="1" a="1"/>
  <c r="AT39" i="1" s="1"/>
  <c r="BC38" i="1"/>
  <c r="BM37" i="1" s="1"/>
  <c r="T38" i="1" a="1"/>
  <c r="T38" i="1" s="1"/>
  <c r="U38" i="1" a="1"/>
  <c r="U38" i="1" s="1"/>
  <c r="V38" i="1" a="1"/>
  <c r="V38" i="1" s="1"/>
  <c r="W38" i="1" a="1"/>
  <c r="W38" i="1" s="1"/>
  <c r="X38" i="1" a="1"/>
  <c r="X38" i="1" s="1"/>
  <c r="Y38" i="1" a="1"/>
  <c r="Y38" i="1" s="1"/>
  <c r="Z38" i="1" a="1"/>
  <c r="Z38" i="1" s="1"/>
  <c r="AA38" i="1" a="1"/>
  <c r="AA38" i="1" s="1"/>
  <c r="AB38" i="1" a="1"/>
  <c r="AB38" i="1" s="1"/>
  <c r="AC38" i="1" a="1"/>
  <c r="AC38" i="1" s="1"/>
  <c r="AD38" i="1" a="1"/>
  <c r="AD38" i="1" s="1"/>
  <c r="AE38" i="1" a="1"/>
  <c r="AE38" i="1" s="1"/>
  <c r="AF38" i="1" a="1"/>
  <c r="AF38" i="1" s="1"/>
  <c r="AG38" i="1" a="1"/>
  <c r="AG38" i="1" s="1"/>
  <c r="AH38" i="1" a="1"/>
  <c r="AH38" i="1" s="1"/>
  <c r="AI38" i="1" a="1"/>
  <c r="AI38" i="1" s="1"/>
  <c r="AJ38" i="1" a="1"/>
  <c r="AJ38" i="1" s="1"/>
  <c r="AK38" i="1" a="1"/>
  <c r="AK38" i="1" s="1"/>
  <c r="AL38" i="1" a="1"/>
  <c r="AL38" i="1" s="1"/>
  <c r="AM38" i="1" a="1"/>
  <c r="AM38" i="1" s="1"/>
  <c r="AN38" i="1" a="1"/>
  <c r="AN38" i="1" s="1"/>
  <c r="AO38" i="1" a="1"/>
  <c r="AO38" i="1" s="1"/>
  <c r="AP38" i="1" a="1"/>
  <c r="AP38" i="1" s="1"/>
  <c r="AQ38" i="1" a="1"/>
  <c r="AQ38" i="1" s="1"/>
  <c r="AR38" i="1" a="1"/>
  <c r="AR38" i="1" s="1"/>
  <c r="AT7" i="1" l="1" a="1"/>
  <c r="AT7" i="1" s="1"/>
  <c r="AU36" i="1" a="1"/>
  <c r="AU36" i="1" s="1"/>
  <c r="AU20" i="1" a="1"/>
  <c r="AU20" i="1" s="1"/>
  <c r="AU15" i="1" a="1"/>
  <c r="AU15" i="1" s="1"/>
  <c r="AU31" i="1" a="1"/>
  <c r="AU31" i="1" s="1"/>
  <c r="AU13" i="1" a="1"/>
  <c r="AU13" i="1" s="1"/>
  <c r="AU29" i="1" a="1"/>
  <c r="AU29" i="1" s="1"/>
  <c r="AU32" i="1" a="1"/>
  <c r="AU32" i="1" s="1"/>
  <c r="AU19" i="1" a="1"/>
  <c r="AU19" i="1" s="1"/>
  <c r="AU33" i="1" a="1"/>
  <c r="AU33" i="1" s="1"/>
  <c r="AU16" i="1" a="1"/>
  <c r="AU16" i="1" s="1"/>
  <c r="AU34" i="1" a="1"/>
  <c r="AU34" i="1" s="1"/>
  <c r="AU35" i="1" a="1"/>
  <c r="AU35" i="1" s="1"/>
  <c r="AU30" i="1" a="1"/>
  <c r="AU30" i="1" s="1"/>
  <c r="AU22" i="1" a="1"/>
  <c r="AU22" i="1" s="1"/>
  <c r="AV9" i="1"/>
  <c r="AU11" i="1" a="1"/>
  <c r="AU11" i="1" s="1"/>
  <c r="AU28" i="1" a="1"/>
  <c r="AU28" i="1" s="1"/>
  <c r="AU23" i="1" a="1"/>
  <c r="AU23" i="1" s="1"/>
  <c r="AU18" i="1" a="1"/>
  <c r="AU18" i="1" s="1"/>
  <c r="AU21" i="1" a="1"/>
  <c r="AU21" i="1" s="1"/>
  <c r="AU17" i="1" a="1"/>
  <c r="AU17" i="1" s="1"/>
  <c r="AU24" i="1" a="1"/>
  <c r="AU24" i="1" s="1"/>
  <c r="AU14" i="1" a="1"/>
  <c r="AU14" i="1" s="1"/>
  <c r="AU25" i="1" a="1"/>
  <c r="AU25" i="1" s="1"/>
  <c r="AU26" i="1" a="1"/>
  <c r="AU26" i="1" s="1"/>
  <c r="AU27" i="1" a="1"/>
  <c r="AU27" i="1" s="1"/>
  <c r="AU12" i="1" a="1"/>
  <c r="AU12" i="1" s="1"/>
  <c r="AU10" i="1" a="1"/>
  <c r="AU10" i="1" s="1"/>
  <c r="AU37" i="1" a="1"/>
  <c r="AU37" i="1" s="1"/>
  <c r="AU38" i="1" a="1"/>
  <c r="AU38" i="1" s="1"/>
  <c r="AU39" i="1" a="1"/>
  <c r="AU39" i="1" s="1"/>
  <c r="BC39" i="1"/>
  <c r="BM38" i="1" s="1"/>
  <c r="T39" i="1" a="1"/>
  <c r="T39" i="1" s="1"/>
  <c r="T7" i="1" s="1" a="1"/>
  <c r="T7" i="1" s="1"/>
  <c r="S39" i="1" a="1"/>
  <c r="S39" i="1" s="1"/>
  <c r="U39" i="1" a="1"/>
  <c r="U39" i="1" s="1"/>
  <c r="U7" i="1" s="1" a="1"/>
  <c r="U7" i="1" s="1"/>
  <c r="V39" i="1" a="1"/>
  <c r="V39" i="1" s="1"/>
  <c r="V7" i="1" s="1" a="1"/>
  <c r="V7" i="1" s="1"/>
  <c r="W39" i="1" a="1"/>
  <c r="W39" i="1" s="1"/>
  <c r="W7" i="1" s="1" a="1"/>
  <c r="W7" i="1" s="1"/>
  <c r="X39" i="1" a="1"/>
  <c r="X39" i="1" s="1"/>
  <c r="X7" i="1" s="1" a="1"/>
  <c r="X7" i="1" s="1"/>
  <c r="Y39" i="1" a="1"/>
  <c r="Y39" i="1" s="1"/>
  <c r="Y7" i="1" s="1" a="1"/>
  <c r="Y7" i="1" s="1"/>
  <c r="Z39" i="1" a="1"/>
  <c r="Z39" i="1" s="1"/>
  <c r="Z7" i="1" s="1" a="1"/>
  <c r="Z7" i="1" s="1"/>
  <c r="AA39" i="1" a="1"/>
  <c r="AA39" i="1" s="1"/>
  <c r="AA7" i="1" s="1" a="1"/>
  <c r="AA7" i="1" s="1"/>
  <c r="AB39" i="1" a="1"/>
  <c r="AB39" i="1" s="1"/>
  <c r="AB7" i="1" s="1" a="1"/>
  <c r="AB7" i="1" s="1"/>
  <c r="AC39" i="1" a="1"/>
  <c r="AC39" i="1" s="1"/>
  <c r="AC7" i="1" s="1" a="1"/>
  <c r="AC7" i="1" s="1"/>
  <c r="AD39" i="1" a="1"/>
  <c r="AD39" i="1" s="1"/>
  <c r="AD7" i="1" s="1" a="1"/>
  <c r="AD7" i="1" s="1"/>
  <c r="AE39" i="1" a="1"/>
  <c r="AE39" i="1" s="1"/>
  <c r="AE7" i="1" s="1" a="1"/>
  <c r="AE7" i="1" s="1"/>
  <c r="AF39" i="1" a="1"/>
  <c r="AF39" i="1" s="1"/>
  <c r="AF7" i="1" s="1" a="1"/>
  <c r="AF7" i="1" s="1"/>
  <c r="AG39" i="1" a="1"/>
  <c r="AG39" i="1" s="1"/>
  <c r="AG7" i="1" s="1" a="1"/>
  <c r="AG7" i="1" s="1"/>
  <c r="AH39" i="1" a="1"/>
  <c r="AH39" i="1" s="1"/>
  <c r="AH7" i="1" s="1" a="1"/>
  <c r="AH7" i="1" s="1"/>
  <c r="AI39" i="1" a="1"/>
  <c r="AI39" i="1" s="1"/>
  <c r="AI7" i="1" s="1" a="1"/>
  <c r="AI7" i="1" s="1"/>
  <c r="AJ39" i="1" a="1"/>
  <c r="AJ39" i="1" s="1"/>
  <c r="AJ7" i="1" s="1" a="1"/>
  <c r="AJ7" i="1" s="1"/>
  <c r="AK39" i="1" a="1"/>
  <c r="AK39" i="1" s="1"/>
  <c r="AK7" i="1" s="1" a="1"/>
  <c r="AK7" i="1" s="1"/>
  <c r="AL39" i="1" a="1"/>
  <c r="AL39" i="1" s="1"/>
  <c r="AL7" i="1" s="1" a="1"/>
  <c r="AL7" i="1" s="1"/>
  <c r="AM39" i="1" a="1"/>
  <c r="AM39" i="1" s="1"/>
  <c r="AM7" i="1" s="1" a="1"/>
  <c r="AM7" i="1" s="1"/>
  <c r="AN39" i="1" a="1"/>
  <c r="AN39" i="1" s="1"/>
  <c r="AN7" i="1" s="1" a="1"/>
  <c r="AN7" i="1" s="1"/>
  <c r="AO39" i="1" a="1"/>
  <c r="AO39" i="1" s="1"/>
  <c r="AO7" i="1" s="1" a="1"/>
  <c r="AO7" i="1" s="1"/>
  <c r="AP39" i="1" a="1"/>
  <c r="AP39" i="1" s="1"/>
  <c r="AP7" i="1" s="1" a="1"/>
  <c r="AP7" i="1" s="1"/>
  <c r="AQ39" i="1" a="1"/>
  <c r="AQ39" i="1" s="1"/>
  <c r="AQ7" i="1" s="1" a="1"/>
  <c r="AQ7" i="1" s="1"/>
  <c r="AR39" i="1" a="1"/>
  <c r="AR39" i="1" s="1"/>
  <c r="AR7" i="1" s="1" a="1"/>
  <c r="AR7" i="1" s="1"/>
  <c r="AS39" i="1" a="1"/>
  <c r="AS39" i="1" s="1"/>
  <c r="AS7" i="1" s="1" a="1"/>
  <c r="AS7" i="1" s="1"/>
  <c r="S7" i="1" l="1" a="1"/>
  <c r="S7" i="1" s="1"/>
  <c r="AU7" i="1" a="1"/>
  <c r="AU7" i="1" s="1"/>
  <c r="AV17" i="1" a="1"/>
  <c r="AV17" i="1" s="1"/>
  <c r="AV25" i="1" a="1"/>
  <c r="AV25" i="1" s="1"/>
  <c r="AV33" i="1" a="1"/>
  <c r="AV33" i="1" s="1"/>
  <c r="AV23" i="1" a="1"/>
  <c r="AV23" i="1" s="1"/>
  <c r="AV26" i="1" a="1"/>
  <c r="AV26" i="1" s="1"/>
  <c r="AV10" i="1" a="1"/>
  <c r="AV10" i="1" s="1"/>
  <c r="AV13" i="1" a="1"/>
  <c r="AV13" i="1" s="1"/>
  <c r="AV19" i="1" a="1"/>
  <c r="AV19" i="1" s="1"/>
  <c r="AV29" i="1" a="1"/>
  <c r="AV29" i="1" s="1"/>
  <c r="AV14" i="1" a="1"/>
  <c r="AV14" i="1" s="1"/>
  <c r="AV16" i="1" a="1"/>
  <c r="AV16" i="1" s="1"/>
  <c r="AV12" i="1" a="1"/>
  <c r="AV12" i="1" s="1"/>
  <c r="P12" i="1" s="1" a="1"/>
  <c r="P12" i="1" s="1"/>
  <c r="AV30" i="1" a="1"/>
  <c r="AV30" i="1" s="1"/>
  <c r="AV31" i="1" a="1"/>
  <c r="AV31" i="1" s="1"/>
  <c r="AV24" i="1" a="1"/>
  <c r="AV24" i="1" s="1"/>
  <c r="AV36" i="1" a="1"/>
  <c r="AV36" i="1" s="1"/>
  <c r="AW36" i="1" s="1"/>
  <c r="AV11" i="1" a="1"/>
  <c r="AV11" i="1" s="1"/>
  <c r="AV20" i="1" a="1"/>
  <c r="AV20" i="1" s="1"/>
  <c r="AV28" i="1" a="1"/>
  <c r="AV28" i="1" s="1"/>
  <c r="AV15" i="1" a="1"/>
  <c r="AV15" i="1" s="1"/>
  <c r="AV18" i="1" a="1"/>
  <c r="AV18" i="1" s="1"/>
  <c r="AV34" i="1" a="1"/>
  <c r="AV34" i="1" s="1"/>
  <c r="AV22" i="1" a="1"/>
  <c r="AV22" i="1" s="1"/>
  <c r="AV27" i="1" a="1"/>
  <c r="AV27" i="1" s="1"/>
  <c r="AV35" i="1" a="1"/>
  <c r="AV35" i="1" s="1"/>
  <c r="AV32" i="1" a="1"/>
  <c r="AV32" i="1" s="1"/>
  <c r="AV21" i="1" a="1"/>
  <c r="AV21" i="1" s="1"/>
  <c r="AV39" i="1" a="1"/>
  <c r="AV39" i="1" s="1"/>
  <c r="AW39" i="1" s="1"/>
  <c r="AV37" i="1" a="1"/>
  <c r="AV37" i="1" s="1"/>
  <c r="AW37" i="1" s="1"/>
  <c r="AV38" i="1" a="1"/>
  <c r="AV38" i="1" s="1"/>
  <c r="AW38" i="1" s="1"/>
  <c r="AZ10" i="1" a="1"/>
  <c r="P35" i="1" l="1" a="1"/>
  <c r="P35" i="1" s="1"/>
  <c r="AW35" i="1"/>
  <c r="P18" i="1" a="1"/>
  <c r="P18" i="1" s="1"/>
  <c r="AW18" i="1"/>
  <c r="P11" i="1" a="1"/>
  <c r="P11" i="1" s="1"/>
  <c r="AW11" i="1"/>
  <c r="P30" i="1" a="1"/>
  <c r="P30" i="1" s="1"/>
  <c r="AW30" i="1"/>
  <c r="P29" i="1" a="1"/>
  <c r="P29" i="1" s="1"/>
  <c r="AW29" i="1"/>
  <c r="P26" i="1" a="1"/>
  <c r="P26" i="1" s="1"/>
  <c r="AW26" i="1"/>
  <c r="P17" i="1" a="1"/>
  <c r="P17" i="1" s="1"/>
  <c r="AW17" i="1"/>
  <c r="P37" i="1" a="1"/>
  <c r="P37" i="1" s="1"/>
  <c r="P27" i="1" a="1"/>
  <c r="P27" i="1" s="1"/>
  <c r="AW27" i="1"/>
  <c r="P15" i="1" a="1"/>
  <c r="P15" i="1" s="1"/>
  <c r="AW15" i="1"/>
  <c r="P19" i="1" a="1"/>
  <c r="P19" i="1" s="1"/>
  <c r="AW19" i="1"/>
  <c r="P23" i="1" a="1"/>
  <c r="P23" i="1" s="1"/>
  <c r="AW23" i="1"/>
  <c r="P39" i="1" a="1"/>
  <c r="P39" i="1" s="1"/>
  <c r="P38" i="1" a="1"/>
  <c r="P38" i="1" s="1"/>
  <c r="AZ28" i="1"/>
  <c r="BG27" i="1" s="1"/>
  <c r="AZ36" i="1"/>
  <c r="BG35" i="1" s="1"/>
  <c r="AZ19" i="1"/>
  <c r="BG18" i="1" s="1"/>
  <c r="AZ11" i="1"/>
  <c r="BG10" i="1" s="1"/>
  <c r="AZ31" i="1"/>
  <c r="BG30" i="1" s="1"/>
  <c r="AZ20" i="1"/>
  <c r="BG19" i="1" s="1"/>
  <c r="AZ29" i="1"/>
  <c r="BG28" i="1" s="1"/>
  <c r="AZ27" i="1"/>
  <c r="BG26" i="1" s="1"/>
  <c r="AZ38" i="1"/>
  <c r="BG37" i="1" s="1"/>
  <c r="AZ18" i="1"/>
  <c r="BG17" i="1" s="1"/>
  <c r="AZ34" i="1"/>
  <c r="BG33" i="1" s="1"/>
  <c r="AZ16" i="1"/>
  <c r="BG15" i="1" s="1"/>
  <c r="AZ17" i="1"/>
  <c r="BG16" i="1" s="1"/>
  <c r="AZ35" i="1"/>
  <c r="BG34" i="1" s="1"/>
  <c r="AZ10" i="1"/>
  <c r="BF10" i="1" s="1"/>
  <c r="AZ32" i="1"/>
  <c r="BG31" i="1" s="1"/>
  <c r="AZ23" i="1"/>
  <c r="BG22" i="1" s="1"/>
  <c r="AZ15" i="1"/>
  <c r="BG14" i="1" s="1"/>
  <c r="AZ26" i="1"/>
  <c r="BG25" i="1" s="1"/>
  <c r="AZ37" i="1"/>
  <c r="BG36" i="1" s="1"/>
  <c r="AZ14" i="1"/>
  <c r="BG13" i="1" s="1"/>
  <c r="AZ39" i="1"/>
  <c r="BG38" i="1" s="1"/>
  <c r="AZ33" i="1"/>
  <c r="BG32" i="1" s="1"/>
  <c r="AZ24" i="1"/>
  <c r="BG23" i="1" s="1"/>
  <c r="AZ13" i="1"/>
  <c r="BG12" i="1" s="1"/>
  <c r="AZ30" i="1"/>
  <c r="BG29" i="1" s="1"/>
  <c r="AZ25" i="1"/>
  <c r="BG24" i="1" s="1"/>
  <c r="AZ12" i="1"/>
  <c r="BG11" i="1" s="1"/>
  <c r="AZ22" i="1"/>
  <c r="BG21" i="1" s="1"/>
  <c r="AZ21" i="1"/>
  <c r="BG20" i="1" s="1"/>
  <c r="P21" i="1" a="1"/>
  <c r="P21" i="1" s="1"/>
  <c r="AW21" i="1"/>
  <c r="P22" i="1" a="1"/>
  <c r="P22" i="1" s="1"/>
  <c r="AW22" i="1"/>
  <c r="P28" i="1" a="1"/>
  <c r="P28" i="1" s="1"/>
  <c r="AW28" i="1"/>
  <c r="P24" i="1" a="1"/>
  <c r="P24" i="1" s="1"/>
  <c r="AW24" i="1"/>
  <c r="P16" i="1" a="1"/>
  <c r="P16" i="1" s="1"/>
  <c r="AW16" i="1"/>
  <c r="P13" i="1" a="1"/>
  <c r="P13" i="1" s="1"/>
  <c r="AW13" i="1"/>
  <c r="P33" i="1" a="1"/>
  <c r="P33" i="1" s="1"/>
  <c r="AW33" i="1"/>
  <c r="P36" i="1" a="1"/>
  <c r="P36" i="1" s="1"/>
  <c r="AW12" i="1"/>
  <c r="P32" i="1" a="1"/>
  <c r="P32" i="1" s="1"/>
  <c r="AW32" i="1"/>
  <c r="P34" i="1" a="1"/>
  <c r="P34" i="1" s="1"/>
  <c r="AW34" i="1"/>
  <c r="P20" i="1" a="1"/>
  <c r="P20" i="1" s="1"/>
  <c r="AW20" i="1"/>
  <c r="P31" i="1" a="1"/>
  <c r="P31" i="1" s="1"/>
  <c r="AW31" i="1"/>
  <c r="P14" i="1" a="1"/>
  <c r="P14" i="1" s="1"/>
  <c r="AW14" i="1"/>
  <c r="AV7" i="1" a="1"/>
  <c r="AV7" i="1" s="1"/>
  <c r="P10" i="1" a="1"/>
  <c r="P10" i="1" s="1"/>
  <c r="AW10" i="1"/>
  <c r="P25" i="1" a="1"/>
  <c r="P25" i="1" s="1"/>
  <c r="AW25" i="1"/>
  <c r="AW8" i="1" l="1"/>
  <c r="AX10" i="1" s="1"/>
  <c r="BD10" i="1" s="1"/>
  <c r="BN10" i="1" s="1"/>
  <c r="AX14" i="1"/>
  <c r="BD14" i="1" s="1"/>
  <c r="BO13" i="1" s="1"/>
  <c r="O13" i="1"/>
  <c r="O27" i="1"/>
  <c r="O14" i="1"/>
  <c r="AX16" i="1"/>
  <c r="BD16" i="1" s="1"/>
  <c r="BO15" i="1" s="1"/>
  <c r="AX28" i="1"/>
  <c r="BD28" i="1" s="1"/>
  <c r="BO27" i="1" s="1"/>
  <c r="AX19" i="1"/>
  <c r="BD19" i="1" s="1"/>
  <c r="BO18" i="1" s="1"/>
  <c r="AX15" i="1"/>
  <c r="BD15" i="1" s="1"/>
  <c r="BO14" i="1" s="1"/>
  <c r="AX29" i="1"/>
  <c r="BD29" i="1" s="1"/>
  <c r="BO28" i="1" s="1"/>
  <c r="AX11" i="1"/>
  <c r="BD11" i="1" s="1"/>
  <c r="BO10" i="1" s="1"/>
  <c r="AX35" i="1"/>
  <c r="BD35" i="1" s="1"/>
  <c r="BO34" i="1" s="1"/>
  <c r="P8" i="1"/>
  <c r="O12" i="1" s="1"/>
  <c r="O10" i="1"/>
  <c r="AX31" i="1"/>
  <c r="BD31" i="1" s="1"/>
  <c r="BO30" i="1" s="1"/>
  <c r="AX34" i="1"/>
  <c r="BD34" i="1" s="1"/>
  <c r="BO33" i="1" s="1"/>
  <c r="O33" i="1"/>
  <c r="O16" i="1"/>
  <c r="O28" i="1"/>
  <c r="O21" i="1"/>
  <c r="O39" i="1"/>
  <c r="O19" i="1"/>
  <c r="O15" i="1"/>
  <c r="O37" i="1"/>
  <c r="O17" i="1"/>
  <c r="O29" i="1"/>
  <c r="O11" i="1"/>
  <c r="O35" i="1"/>
  <c r="O20" i="1"/>
  <c r="O31" i="1"/>
  <c r="O34" i="1"/>
  <c r="AX12" i="1"/>
  <c r="BD12" i="1" s="1"/>
  <c r="BO11" i="1" s="1"/>
  <c r="AX13" i="1"/>
  <c r="BD13" i="1" s="1"/>
  <c r="BO12" i="1" s="1"/>
  <c r="AX24" i="1"/>
  <c r="BD24" i="1" s="1"/>
  <c r="BO23" i="1" s="1"/>
  <c r="AX22" i="1"/>
  <c r="BD22" i="1" s="1"/>
  <c r="BO21" i="1" s="1"/>
  <c r="AX23" i="1"/>
  <c r="BD23" i="1" s="1"/>
  <c r="BO22" i="1" s="1"/>
  <c r="AX27" i="1"/>
  <c r="BD27" i="1" s="1"/>
  <c r="BO26" i="1" s="1"/>
  <c r="Q7" i="1"/>
  <c r="AX26" i="1"/>
  <c r="BD26" i="1" s="1"/>
  <c r="BO25" i="1" s="1"/>
  <c r="AX30" i="1"/>
  <c r="BD30" i="1" s="1"/>
  <c r="BO29" i="1" s="1"/>
  <c r="AX18" i="1"/>
  <c r="BD18" i="1" s="1"/>
  <c r="BO17" i="1" s="1"/>
  <c r="AQ6" i="1" l="1"/>
  <c r="AR6" i="1"/>
  <c r="AK6" i="1"/>
  <c r="U6" i="1"/>
  <c r="AB6" i="1"/>
  <c r="AA6" i="1"/>
  <c r="AG6" i="1"/>
  <c r="AN6" i="1"/>
  <c r="X6" i="1"/>
  <c r="AT6" i="1"/>
  <c r="W6" i="1"/>
  <c r="AH6" i="1"/>
  <c r="AL6" i="1"/>
  <c r="AS6" i="1"/>
  <c r="AC6" i="1"/>
  <c r="AJ6" i="1"/>
  <c r="AI6" i="1"/>
  <c r="T6" i="1"/>
  <c r="AM6" i="1"/>
  <c r="AD6" i="1"/>
  <c r="AP6" i="1"/>
  <c r="Z6" i="1"/>
  <c r="V6" i="1"/>
  <c r="AO6" i="1"/>
  <c r="Y6" i="1"/>
  <c r="AF6" i="1"/>
  <c r="AE6" i="1"/>
  <c r="AU6" i="1"/>
  <c r="S6" i="1"/>
  <c r="BA10" i="1" s="1" a="1"/>
  <c r="O18" i="1"/>
  <c r="O23" i="1"/>
  <c r="O36" i="1"/>
  <c r="O25" i="1"/>
  <c r="AV6" i="1"/>
  <c r="O38" i="1"/>
  <c r="AX33" i="1"/>
  <c r="BD33" i="1" s="1"/>
  <c r="BO32" i="1" s="1"/>
  <c r="O30" i="1"/>
  <c r="O22" i="1"/>
  <c r="AX32" i="1"/>
  <c r="BD32" i="1" s="1"/>
  <c r="BO31" i="1" s="1"/>
  <c r="AX25" i="1"/>
  <c r="BD25" i="1" s="1"/>
  <c r="BO24" i="1" s="1"/>
  <c r="AX17" i="1"/>
  <c r="BD17" i="1" s="1"/>
  <c r="BO16" i="1" s="1"/>
  <c r="AX21" i="1"/>
  <c r="BD21" i="1" s="1"/>
  <c r="BO20" i="1" s="1"/>
  <c r="O32" i="1"/>
  <c r="O26" i="1"/>
  <c r="O24" i="1"/>
  <c r="AX20" i="1"/>
  <c r="BD20" i="1" s="1"/>
  <c r="BO19" i="1" s="1"/>
  <c r="AX37" i="1"/>
  <c r="BD37" i="1" s="1"/>
  <c r="BO36" i="1" s="1"/>
  <c r="AX38" i="1"/>
  <c r="BD38" i="1" s="1"/>
  <c r="BO37" i="1" s="1"/>
  <c r="AX39" i="1"/>
  <c r="BD39" i="1" s="1"/>
  <c r="BO38" i="1" s="1"/>
  <c r="AX36" i="1"/>
  <c r="BD36" i="1" s="1"/>
  <c r="BO35" i="1" s="1"/>
  <c r="BA34" i="1" l="1"/>
  <c r="BI33" i="1" s="1"/>
  <c r="BA18" i="1"/>
  <c r="BI17" i="1" s="1"/>
  <c r="BA24" i="1"/>
  <c r="BI23" i="1" s="1"/>
  <c r="BA27" i="1"/>
  <c r="BI26" i="1" s="1"/>
  <c r="BA28" i="1"/>
  <c r="BI27" i="1" s="1"/>
  <c r="BA11" i="1"/>
  <c r="BI10" i="1" s="1"/>
  <c r="BA36" i="1"/>
  <c r="BI35" i="1" s="1"/>
  <c r="BA10" i="1"/>
  <c r="BH10" i="1" s="1"/>
  <c r="BA19" i="1"/>
  <c r="BI18" i="1" s="1"/>
  <c r="BA20" i="1"/>
  <c r="BI19" i="1" s="1"/>
  <c r="BA15" i="1"/>
  <c r="BI14" i="1" s="1"/>
  <c r="BA23" i="1"/>
  <c r="BI22" i="1" s="1"/>
  <c r="BA17" i="1"/>
  <c r="BI16" i="1" s="1"/>
  <c r="BA26" i="1"/>
  <c r="BI25" i="1" s="1"/>
  <c r="BA39" i="1"/>
  <c r="BI38" i="1" s="1"/>
  <c r="BA38" i="1"/>
  <c r="BI37" i="1" s="1"/>
  <c r="BA22" i="1"/>
  <c r="BI21" i="1" s="1"/>
  <c r="BA29" i="1"/>
  <c r="BI28" i="1" s="1"/>
  <c r="BA37" i="1"/>
  <c r="BI36" i="1" s="1"/>
  <c r="BA33" i="1"/>
  <c r="BI32" i="1" s="1"/>
  <c r="BA12" i="1"/>
  <c r="BI11" i="1" s="1"/>
  <c r="BA31" i="1"/>
  <c r="BI30" i="1" s="1"/>
  <c r="BA25" i="1"/>
  <c r="BI24" i="1" s="1"/>
  <c r="BA30" i="1"/>
  <c r="BI29" i="1" s="1"/>
  <c r="BA14" i="1"/>
  <c r="BI13" i="1" s="1"/>
  <c r="BA16" i="1"/>
  <c r="BI15" i="1" s="1"/>
  <c r="BA32" i="1"/>
  <c r="BI31" i="1" s="1"/>
  <c r="BA35" i="1"/>
  <c r="BI34" i="1" s="1"/>
  <c r="BA13" i="1"/>
  <c r="BI12" i="1" s="1"/>
  <c r="BA21" i="1"/>
  <c r="BI20" i="1" s="1"/>
</calcChain>
</file>

<file path=xl/sharedStrings.xml><?xml version="1.0" encoding="utf-8"?>
<sst xmlns="http://schemas.openxmlformats.org/spreadsheetml/2006/main" count="65" uniqueCount="43">
  <si>
    <t>Data</t>
  </si>
  <si>
    <t>Generate values</t>
  </si>
  <si>
    <t>Range settings</t>
  </si>
  <si>
    <t>observations above</t>
  </si>
  <si>
    <t>Prior</t>
  </si>
  <si>
    <t>Weibull right censored joint distribution</t>
  </si>
  <si>
    <r>
      <t xml:space="preserve">Technique: </t>
    </r>
    <r>
      <rPr>
        <sz val="10"/>
        <rFont val="Times New Roman"/>
        <family val="1"/>
      </rPr>
      <t>Bayesian inference.</t>
    </r>
    <r>
      <rPr>
        <b/>
        <sz val="10"/>
        <rFont val="Times New Roman"/>
        <family val="1"/>
      </rPr>
      <t xml:space="preserve"> Problem: </t>
    </r>
    <r>
      <rPr>
        <sz val="10"/>
        <rFont val="Times New Roman"/>
        <family val="1"/>
      </rPr>
      <t>Find joint uncertainty distribution for parameters of a Weibull distribution fitted to right censored data</t>
    </r>
  </si>
  <si>
    <t>Empty</t>
  </si>
  <si>
    <t>Desity</t>
  </si>
  <si>
    <t>Shape start</t>
  </si>
  <si>
    <t>Shape increment</t>
  </si>
  <si>
    <t>Scale start</t>
  </si>
  <si>
    <t>Scale increment</t>
  </si>
  <si>
    <t>Shape</t>
  </si>
  <si>
    <t>Scale</t>
  </si>
  <si>
    <t>Scale conditional density</t>
  </si>
  <si>
    <t>Min</t>
  </si>
  <si>
    <t>Max</t>
  </si>
  <si>
    <t>Min Height</t>
  </si>
  <si>
    <t>Max Height</t>
  </si>
  <si>
    <t>Input for "Sloping ranges (General) distribution"</t>
  </si>
  <si>
    <t>Distribution Data</t>
  </si>
  <si>
    <t>Output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</si>
  <si>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</si>
  <si>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</si>
  <si>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</si>
  <si>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</si>
  <si>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</si>
  <si>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</si>
  <si>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</si>
  <si>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</si>
  <si>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</si>
  <si>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</si>
  <si>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</si>
  <si>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</si>
  <si>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40848141-6633-45a6-8d73-bc4e621680b4</t>
  </si>
  <si>
    <t>CB_Block_0</t>
  </si>
  <si>
    <t>㜸〱敤㕣㙢㙣ㅣ搵ㄵ摥㔹敦慥㜷搶摥搸挴㜹㤰〰挱扣ㅦ㡥㤶㌸㈴㍣㡡搲攰㐷㕥㤰挴㑥散㠴㈲㑡㥤昱敥ㅤ㝢㤲㥤ㄹ㘷㘶搶㠹㈱㉡昴㐵ぢ愸㉦搴㍦戴愸㔰㔴搱昶㑦㈵晡〳㐱㑢㝦㔰㔵㙡㔵㐱摢ㅦ愸㔲愵㔶㑡㔱㔵㝥戴慡㈲昵㐷昹㠱㐴扦敦捥捣敥散慥㜷散㙣愰㌵㤵慦攳敢㍢昷㥥㝢攷摥㜳捥㍤攷摣㜳敥㈴愱㈴ㄲ㠹て㤰昸㤷㈹挵挲㤵ㄳぢ慥㈷捣挲㠸㕤㉥㡢愲㘷搸㤶㕢ㄸ㜲ㅣ㙤攱愰攱㝡ㅤ〰挸㑣ㄹ㘸㜷搳㔳慥昱㠸挸㑥捤ぢ挷〵㔰㍡㤱挸㘶搵㈴摡㌹〸㝦㝢挳〷㤵扤扡㔳挸㈶㐷㠶挷愶㑦㘲搴〹捦㜶挴搶晥攳㝥摦㕤㠳㠳㠵挱挲㡥㍢〷敦㈸㙣摢摡㍦㔲㈹㝢ㄵ㐷散戲㐴挵㜳戴昲搶晥昱捡㜴搹㈸摥㉦ㄶ㈶敤㔳挲摡㈵愶户摤㍥慤敤戸㙢㜰挷捥㥤晡摤㜷摦搵㡤㔷㈷づ㡦っ㡦㍢㐲㜷㍦愴㌱搳㥣昲㡥㔱㔱㌴戸㌶㈱ㅣ挳㥡㈹㡣っ攳㕦㘴晥㜸扡戳㌰㌱㉢㠴挷㔷ぢ㐷㔸㐵攱慡攸搸㘵づ戹㙥挵㥣㈳昲㔴㜳㉦㤶㕡搴㕣㉦㙤㡥㠸㜲㔹㌵挳㔱戳收ㄸ㜰㔷搶ㄶ扡捤〹㘱戹㠶㘷捣ㅢ摥㐲挶㥣挴㐰愵扣㜹捣ㄵ㐷㌵㙢㐶ㅣ搶㑣㤱㌶昷㔵㡣㔲捡㑦㠹㡥㥢挲㈱愲ㄳ㤳换㉦っ戹收挸慣收挸ㄹ戹㐴㑣っ散㕥愷㔸て㝢㕤敢㜱㌹㜵昹〶㡥㜹㐳㙢㌸戴ㅣ搷㥣㉡攴㐰㙢挸㘰昱昵㌳戸慤㌵㝣〴㐷昵㝤㙥㘹摤㐷愲戲ㅥ㕡改ち昸㕢㘲ㄴ㡢㔱㌳捣㍡㤹㘵㤹㤱㠰㙡㡥㔹ㄷ戳㙥㘴㑡敡㕦搸㈵搱㡥㙣㑡㑥㘹挹愹改攴㔴㌱㌹㔵㑡㑥㠹攴㤴㥥㥣㥡㐹㑥捤㈶愷㡣攴搴挹攴搴㈹挰㠴㈹摢搹㤹っ搲扦摦攸㝡昰㜷攷捦敤昹搶㉦摥ㅤ晣搳て挶户㜴慦〱搰㤱㘰㔲愳㡥㜶〶慣㔶攳攲敤㠵㙤晣㔹㝡㔷㘰㔳攸㍢昵㍢昵挱挱搲捥㙤摡敤㕡㥡换㡡㈱㝥ㅤ愳昴〲戶㕢㝦挰戰㑡昶ㄹ㐹扢㉢㠷㌵㔷搴㄰㌷㄰戴つ摢ㄵ慢攴㕥戱㜸攳㠴愷㜹㘲㜳㘳㕢㙤㤰愶㙥ㄳ搸㔶挲㤵敦摢搲搸敤戸㔶慥㠸愱戳㠶摦㝣㔵㐳戳㌹敥搸搳慤㕢昷㍡攲㜴戵戵㘹㐶㐳㄰㙡昳㜲散愶㔵晡㑤晥扣晡㐷㘶㙤㔷㔸㜲㝡〳收戸㔱㍣㈵㥣〹㐱㤱㈸㑡㜲愹敢搹ㄴ散晡㠱㌱ぢぢ挵㙥㉤㕤ㅢ慤搵昷㥣昵戰㤹㐵〹昳㥤ㄳ㡥户㌰愹㑤㤷挵㠶㍡㄰晦㥤㘸搸㔴㔷扤搷㉥㔶摣ㄱ摢昲ㅣ扢㕣摦㌲㔴㥡搷㈰㘹㑡㠷散㤲㐸愵ㄲ㔲㈸㐰攰㜶㜴㈸㑡攲搶搶㝢㐱ㄲ㈲㐲㘲㙥攴换敢搹慥㜰ㄴ慢挳㉡捡㠲㍣㤹扣㝥㠹挱㌸㕦㈹㘳㘲㜶㘰㘴㑤搴ㅦ㝣改捤㑢っ㕢愵摣㐷ぢ㥣㑣昶〵慢摦㌳㉦㉣㙦扦㘶㤵捡挲㠹搵㝥ち㘷愴昶㈰㑢㕦㠰㐰㘸㠹㍤慡㍡攵慣戲㤰㍥㘳㤴扣搹捣慣㌰㘶㘶㍤搴㐱㐳㘶戳㐴㙤㔳㔲㉦㐳㤵扡㤶㔹ㅦ戲㕣㉥㤱㔹㐷愰㑣づ㈹㤱愶㜴㡡搹换㜵㠲㥣晤敡昶㜲户扥搷㈸㝢挲ㄷ捡㍤㍡㈸攲㙢㌵㐹扥㍣㔹搴搱㡡扥挲㔸愷㡦㠰㑢㌵挳昲ㄶ㙡晢戶㘹㤷昸㑣戴㉡ぢ㔶㥣㉣愰㈸愸㤷〷㌱㝢つ㑣搳㈰つ攲㠱㈳㑣挴㙤㄰愳搹㌱㜲㍤㤳ㄱ㍥㐶㐶〰㍥捡㠴㠴摥搶㕡㐶㤰搹㥢㤹㤴㥤㕡敥挷㔵㘹戶㤸㉤敦㑢戳昵㐰㥣扡㠱搹㐶㘶㤷㌳摢㠴㑣昹ㅢ㈴ㅣ愵ㅣ捡昵㐹扤〲捦敡㤵捣慥㐲〶昹愴㔲收〴愲㡡㌶搴㜲散㐸挲攵㘱㈷㑢愳搸ㄷ㐵戴㡣慢㜶㘶摥㤴㠴づ慣捥㤵愱㙢㔳㔲挷摥搸㥡㌷愳换㈱㐷挶㠰㐶搷扡〴㘸ㄴㄱ〴㙤㔳㙦㕤㡤慥㙡㍦戳㙢㤰昹㡡㠵挶敥昲慣㜹㥡㤳ㅦぢ㤳挸㌷㠴摡㔴敥〱ㄳ搳晣㡦ㄱ㜰㑤㐷㤷㔵晢㤹愶攰㠰晥戱户㥦户戶摥摢〱搱ㅢ㜴收慡捥愱慦攸㈲㉤攸㙢戱扤㤴㍦户搴㉦搷愳㔹扤㠱搹㡤挸ㅡ昴ぢ㑦摥ㄷ敢㈵㤰㈶戱ㄹ愱摣㕡㝡㕣愴㠵㍢戹㌰㈷愴昶改搶㈷㌵㘷㐶㜸昰㕥ㅣㄸ㠵ㅤ㙣㍢㡥㈸攳㐰㕢㤲ㄵ㍣扢㙣慣慦㜴昷㍡戶挹晡㔵晢搸晤㔸㈸㠶㔴㉡搹㤱㘸戰㡦㘳散捣㠸扦㈹挲㌹搴扦户户ㄶㄲ㤱㑥昵散挵㝥昱㘷换㔵㐹搲㠶㈴戹ㄹ㘸㔵㙦㐱〶㈹愱晣愱愵㐴ㄹ㈰搸㔶〹㔶㙦慤搲扢ㄷ㜳㌲㘹昰ㅦ㌶挹㤱㉥摦㔹㍢っ摦㠱㥢㌷㈷っ戳㉡㉣扡捣㜱攱ㄴ攱㔷㌰捡㈲攷扢㘴㈹㙡㔶㘵挵挷㐴㔶㜴㜴㌴㥤愵㘳㝣㙢㤲㑦ㅡ愴㐴散㙥㡦㙤㡣㌹㠷搷㤸㡡㉥㐸ち㤵ㄸ户㔰㔵〲㤱昳〸扢㉡㘲摡㄰㌱〵㈰㑥扤㡤搹㌶㘶㠳挸搲扦㠵愴㔹㉥攲ㄹち敢㥣愷㍢㝢㙡㉡㤱㈵ㄹ愴㝢昰慤㤶挲㙡〷㕦戳㤳搹ㅤ挸ㅡ捣ㅦ㍡ㅦ㘳ㄸ㔱㤲㍣挲㠸戴㤶㔴晤戸㈱捥㤰〷搶攸〸㉡㡤㔴㕣捦㌶ㄹ㔵捡敢愳昶㘱摢ㅢ㌵摣㌹㐴愱晡昴愰昰挰慣戰挰㕤づ㙣㥦㠶㍡㝢㙥㑥㤴㔴㝤挲慥㐰戴ㅤㄸ㕤〹㠷㜲慣て戶愴㍣㤷㈷ㄵ愴昶捥挶ㄸ㐲㤱㈷㘲昸㕡改㠹㕤㤶攷㥢㠷扥㥥ㅡ㐶㈷つ慦㉣扡㜴㝦搳戱㥣搵㠱㐵㐴つ㑡㥤晡攴慣㈳挴㘸㕥摦攷ㄸ愵戲㘱〹ㄲ〳㌶㈶〳㜵〷挵っ㈲〴攳㌶攳㝦戶㤵搷㈷ㅤ捤㜲攷㌴〶ㄳㄷ搶搶㍤挹㤰㐸㕡ㅦ㌶㉣ㄷ慦㤱㔴㘴戹㐷㥦㤸戵捦㈰㕡㕢㌱慤㝤摡㥣扢㈲愸㐲愶昷㤳㈴㡤㤲㔴㤲㐹㈵㥢捣戶㑢ㅦㅥ挸ㄳ㠹敤昸㑤㌱㤳戴㑡愴改㉦㡦搱摥戴敢㠳昸っ敤㜴捥愹ㅢ㤱愳㙡㘵㐷慣ㄴ收㑥㔵敦㘲㥦扢㤱摤户敦搸㠱㕡㔴敥㤲攲搵㘹㝡昸㘳㘴扣㘴㡢㙡㄰㠴晥戹㌵㍥慢戰㡥㥣㠳ㅤ〸㡡昳愹㤱晤㜲扡㠴㈱昷慤愹ㄵ昷㈲㡡搴慤ㅦ搴愶㐵ㄹ戱㘸㔳昳搶昸て㌴㘳㑤慤散〶㙤㈳戶㘹㙡㘴㉤戲攵㐴㔱㈳〷て㔵㍣晢㤰㘱愹㍡㌲挹㝦㐱㤵㜶ㄶ㔵摡㔹㔹搵慤ㅦ㘵㔸㔰㤶㌹㤶㍤愳㌹㠶㌷㙢ㅡ挵㉣ㅦㄸ扡㕢ㄱ㍣㠹㑤㑥挹ㅢ愶㔰㘶昴㌷㔸昳挷㘰戲戹〵㤰扢〰㌹㑡搴㤱晣攰摣愴㤲挱㡦搲愶㘳〹〲㐶㝡㐹搵㝢㌰㕡㕡摥㡣㠰挸㤱改㐲㜸晦攲挲㘳愸昱晤㜲愴㝡っ㡢挰㈳ㄸㄱ昲㜴㙦㘷昴㘳㤶攱㠱㝡愴搸㕥挳ㅢ㜵㐱㜲㘴㈸捡攳敤㘶㐹搵㐸愷㠱慡㔶戸扡戹愹㑥㑤㙣㘹㙥㡦敡㡤敢ㄷ㘹昶㌵㑡㐴㤱㉣〵㈴㌵换㈲㜳㕣㐹慡㐶㤱㡡㍢搴㌶㑡㥣摢戴㠶㜷㑡㤱㑢㔰㑣㤲㘷ㄲ敡㉥挹㈸〸昲㤲㍢愰愳攸慦㡦㘷㡦㐸戴㠶㌶㐰㡥㝡捡慦换〷攱挰〳戸㜲㔲ㄲ戹攰〹晢㝢㑤㔰ㅣ慢㜸㜵㉤摡搹扥愰㘵愸㕣ㅥ戳㘰㈵ㄴ㌵愷戴㐲戶㌴搶收㙢ㄸ戹㍢摢搵晥㍥㝡㈳ㅢ㌱搸㠶っ㠹挴昸㠱戱つ戱戹㈲搱㔴㕡㘷㜹愲扡㕡㥤攵搳㈱愱㔹㤲〲ㄳ㕥㘹㔴捣㑢㌳慣㘶挹昷挹づ搵搳愲㤴愳慡㍥㌴敤㐲愵㝢㤴攳㐱㐹㙥㜰㔵㍦㑡户ㄴ㉥㌰㐰散〶愵昱愲㠷戰㙥㜵〰㥥っ㔶づ㜵㠰ㄱ㍦㙣㐲敢㡣ㄲ㌴ㄳ挳戸昵㡢攰摥㘹㤳愲㄰愴扡㑣晦摣慤㝣晢㔹愶ㅦ敤㑥㠴㠵㘰ㄳ㌱搴ㄵ㘳㍤㠰戸搱愸㈴㜷㔱㕦ㄸ㉣昷㈵㥢ㄴ㕡摤㘱ㅤ㑤㡣㍣㑤㍥挷挳つㅥ挶戱㝡戸㙤捡戸攳收ㄹ搰愶攵㠵㌵晡〱慢㔸慥㤴㠴㔴挵愱慣㤶ㅡ㜹㐵搰㑢㕥晦昳㜷㔳っ㕥〲愴ㅣ挰㔱㡡㑢㈶㤱摡户扢搵㑦愲扢ㄴ㜲ㄸ挳㤷㙤っ㍥挶戸攵㘴㌰慣改㡥〲敤挳戵戵换ぢ昲攲ㅣ㐴㕡㔳ㄵ㘵搹㐱摣挵慢㐶㤰攵㙥㡢㠰ㅤ戴て摡戴搹㈳㔵晢つ扦㙡㐵搰〸敢昴〵㕥㈶〳㘳愴捤摤挱㐱ㄲㄷ㠲挸敥㠵挷攴㘳攲挲敥挰昸㔰ㄸ摦攵㈹㈸〱慣㘲㈳搱攰㑥搶慣㙥㠵㤱㕦㕡摥敡扤挸ㄴ㠶㠰㘹搰〲搲㌷㜰㠶㔱㕥摡挰㘱㌰㌲㈶㍡ㅡつ愴㌲㐶搹〷㠷㍤㠸㠶摤挴㠳昴愴つ㈵攴慤㤳㤷挲挲㝢㠹〳㈶㡥㐰戶戳愱愱㜲㕣昳㜰昵挵摡搴㔰㍤㔴㉡搱摣㠵㝦㙥㐵㔰ㄵ搷㌶㝣㜳㜴㕤挳㠵㉣戹㈶摡㜷搷㌵㌴〴ㄷ〵户㡦ㄶ昶㙢㕥㜱㜶挲㕢昰㉦㙤戵换ㄲ改㥦挳ㅦ戱攸摢㘹㌳愷㉣㕥㐲㥤㈷敥㜳愷㉣晢㡣㈵攷㤵㜶㜹攳㡦㔶慣摡搹挹㐹收ㄲㅦ攰㐷愶㘴㈲晤㍡㐶㕣捥戴㌹㐰捤㐱挲㜱㘴昲愵㐱㍦捡㌱㝣〲摢扤㝡㘳㠰㝣戲慥㠱㑦愴㈰㔸㘵ㄴ㙢收㐳㘳ㄴ攵㘷㈰㉢㤹挵㍦㤲〳攷㉦㘱敢㉢㍦㐵つ〹㡥攷㐰㡣愴慦㐱㈹㠶㜴㔲㤰〷搷㍢㜸ㄹ攴晦㠷㑡攱㙥㕥㜴㍢晤ㄷ㌶戳昲㕡㈳㠹戶㤰㐴慦㌶㤳㠸㠱搸㡢ち㜹㜳昶慢㐷捤㡦晣㕡敦晦昰愸㜹ㅦ㈸捣㈴慤㌱〴搵ㄸ㡣慦ㅡ〳挹㈶㘳攰〶㌴㑢㘳攰㝥昶㘱扣摥㌷〶〲㙦挷㈱㔴㉣㙤っ㌰㡡ㄷ㘳昲㐵㠲慡ㄱ〷〶捦㕡ㅢ㑣㝡挲昶攳㝡慤㜰ㄱ戹㠷㝡㜲㐷攰㝢摡搸㕣㍤慥㌹㥡戹㐹搶敦㜳〴搴㤶㌳㠹晢摡戲ぢ㝢㙣㕥戴㐵㜶㕡挴㉢ㄱ晡搳㔷㍤㈷换扢愵づ㑡昹挹㜷搴㉢㔹㈵㜳〹㍥ㄱ㠵㈷㠴挴愳敢㝥扣敦㉦㡦㝣㜱㌷敦愵〵扣㥡㘶㈰戸㥤攰㍣㉤〷㠴㙦㈳㔷㐲搶昳昳㥢㐳昸㄰挹㤸㉢㡢㘱捤㤱昶㡥慢㥡㘱搱㘷扣〸㘳晡捣户ㄲ㡣㐹摣㜰昰㡤挹㐲㠳㘳㔳㝥扥㈴㥤㠱㠵挸挴愵昷㉥っ㄰㉡㉤㔵㔶㥢㜶㘵晡㈷㔰㍡ㄷ㌹㤱㝡㝢㤰攷㑢㈶㐵㜹戹㔱慢敤愴㔶㤳㘶愲㌲〰㠸㔰㑡㈱搲㐰づ㠹ㅥ㔹ㄸ晡㤷㔲㙡ㅣ㠵㜴〱㔹㑣っ慤㌱㤸换㤳晦慡㄰㄰搵敢㝤㙤㝥慡〲㉣㠲㡡愱搷扤摤戳㉢慤捥㔰㌵㌱㈸㉢㑦ㅦ㐷㔰㤰挷ㄴ㔶㌰㑡㉢㙢㡦愲㄰愶昴㈰㑡换㜶㍣昱㈵㜹搳て戱昹ㅢ㍢㙤搲慢㤶㌳昷㔸ㄵ摣昱㠰㥥挹㐸㠵㘱慤㘵㌵㡥㥥㌲ㅡ攷㠳收晣㉡收㍤㝥戱摡愹㉢㘸㠲捥戲㌶攱晣㠹㌰ㅦ扦〷㘲晢㐰㙤攸昵㡤㉤搴㜱㔶㈷ㄶ挸㕦搸㕦㕢㘲㌶㌶摥捡ㅤ〳〹扢㉣愸慣㝦〹㝣〲㕤愴㍤慦愸戵㈲摦愵㈸㡣㐶㠷㍢慢愳㔹晦㌳㑥㉤㜷搶㈴愱ㄹ戰慥搳晦挷㔱戱愴晥㔷ㄸ㘵㤳㈴㝢㈰㈸昰㈱捤㐸挹㤲挱ㄹ㘲〴㍥㙣㠴㘹攴ㄱ㔸㤵㐵〶户晤搲〴㍥㔱昵㥢愵〴㠷㠷㉢搵㜸〹愲摡㤷戶㙤㔷㑢〱挸㈸㔰晡㠷㄰㐱㉤晢㜳搲捤攷搸捣㠳愸㕥㜷挸㈸㍡戶㙢敢㕥晦〴挲扢晤晣挲㑣㠷捤㌳愴扣搴㈸搴慥〳㈶扡ㅦ㐲㥦挳㘳㄰搸㠷㠵昷㘱㐵ㅤㄹ㐳㔸㕥捣㠲㕦ㅢ昵㐶〲㐹搴づ敥㘵晡㤱㡡㔶挶〷慡㘳昰㙡㝡慣㕡ㄱ捡捥昷㉤㌷摥挵㈰敡㜰ㅢ敢㝥㜸㝥㐴戹㠰㌰㤸㕣挲㐳てㄳ慦㡤㌸愸㠷つ搶收ㄲ戲㍤敦㕡㉥晤㝤搰㜴㜹㙦愹㘷ㄹ扥㤳摦ㅤ攷搴㠷㤹㈳捥㐳敦攸昲㕤戱ㅣ慤て㝣ㅥ㝣戶㑤㤷搷㐰ㄹ㡥戲愵攳摣㌹攵㕥昴㘵㝦昵㌳㐱㠱てち㝤㜹昷戰昰㍤㉣㠹捣㡦㜲㈲㜳〲㔹㙢㡥㝥ㅥ㘰㜵晥〱㜲戴挲㘳〵㌹㌰愷㝣ㄷ敤挴㤰扦搲㈲敢㜰捣㤰挷〷㤴搵ㄲ戲㌰㈹㍣㍥挸昷㝦〷ㅤ慡敦挷捥㠹㜹晦戳㡢扥㥦㡡㕦慥㙦㌶ㅣㅣ㝦㝢㐳挵愱ㅡ㜸㔲㑦㌲㍢挵慣捣挶㔰㝦昴㔰㈴㔲捥㘴晣〰挲㙢扢㔱㐶晡㝤昰昷晣敥户摥㘴晡挷㙥㐵ち㐱㌴愹愶㠴昰㌳㠵㐲㔰慥攲㤹攸㉡㙣搴戶挶攲㌷ㄶ㕢㐵㉦攵㈳慦㥤愸愷㤱攵㝢ㄴ昲㠹㕣㤵ㄳㄴ昸搰㑢ㄲ㑡㈸ㄷ〵㐰ㄱ挷ㄲ捡ぢちㄲ㡡㠸㈶㔴扥户㤷㌸昱㡢㘹㈲㈲收昳ㅤ㘹ㅢ昱扡㈳㍤㌶ㄹ摦攵㥡昱㌵㘲搶っ㝣慤㉢㐲㉥〴㕥昲㤶攲㍣搳㘶ㅣ㕦㜹㍡㈴捣晥晤攱户㔱挹㈰戲〴挶昰慤㔱㌲ㄲㄱ愹㍣ㄵ〲扦晣㑡捤㌱㡡〶㈴㜰㡦て㑣㠶㤳挰㑦㠶挰摢昱摤㤵㠴㐹昰㥥〰搳昹㄰㤸㡣㈹㠱扦ㄲ〲晦㝤晢愶㉡㜰挸㠷晥挸扤㘴挲㠰慣攴㤷ㄸ㤳㔷ㅥ〲㈲㥦㘳昳㙣㥤搶愹㐶扢㜴扦㥡〲㔴挶㡡换㔲㤱㜶攳昶㠷㠳て愲て攲㌲ㄳ敥㝣㐰搶晡晦㉦挲〱㕣㜲ㅡ搵㍣つ摦㍢捦㈳扡散愸昲㠹㥤㌳晡㤸㠳㡡㑥晤㠰㡢愳㔵㘹㐵㜱ぢ慣㠲㤴㡦敡㈵扣昰㌱ㄶ㘴つㅦ㘱㔴㉣挹㑢㈳敤改㄰ㄹ㐹㐹㈹㑦㠴㐴㑥㍣㕥㘳ㅦ昵㔱㄰〷ㄲㄳ㌹ぢ敡㌹攴㝥攴㘵ㅤ㉢㝡㈹ち㈸慤搴捦㈲换㜷㈸ㄴ〲㈴㝦收㌱㘴㍤攱㝦㐶搱㍦㉦扤㈵㐹攵昱昰ㅤ㔱㐶㔲㍦挷づ㥦㐷搶〱㌷慤ㄲ戰㘱㑥晤〲㙡愲敦愲㐰㤱敦晡ㄲち昹㡥㌴愷戶㙣ㅣ㜱〵敤愹㉢昵〹㜴㔵戸㜰㡥愱㝥㌹㈸昰㈱捤㔵摦搳摡㐰收昹㌷晣㘶ㅦ㤱捣扡㡦昳昷攰㘳晢〵慥戵〳晦搷㐸㕡㕡昳愹攴㈷摡ㅢ㡢㉣㑦㐳㕣晥㥥〵㡥㉦㘱ㅣ慥慢㘶㔸㜲㐴㙡ㅥ昵㐹㘴捡攷㤰ㄱ敢敡㔳㝣㈲㝤㈴㑡㥥づち㝣㔰㐸ㅣ愲㐵昱㌰て捥㐵㜶晦㉡㙢㈴㈲㔱㔰扦㠶㉣㑣扤㐴愸㈴敢搷㔱挸㜷昴昰㑤㔴㍤挹戳㑡昱㐴改挴㠹昷㝡㔲晤㥢㔳㥦扡户晢搹昳扦㜹攷㤹户㍦扤敢摤昷㥦㝢敥敤扦㍥昳收晢慦㑦敦晡搵㡢㉦晥昲扥攷摦㝣㘷慤晥㐲昲㤵昷づ扥㜰㙥昰搴戹搳晡戱㕢昷㥤㝢昰攴㤱挱昱换〶㍡㍡㍡㍢㙦敡晢昵攵㌷昷㍥㝥晡㔵攵㡤㍦㙥戴ㄴ㌹㜹扣愰㝥ㅡ㕣㠴㥣挶㌷㔱挰㌴㌸攳㡦㜲ㅡ扤㈱ㄲㄴ慥㕢㘲捣ち㌰㌶㡣㡡㉣捣ㄸ捥㐴㌶㤸昵つ㕤晦〱挱㕦㤲㌲</t>
  </si>
  <si>
    <t>Decisioneering:7.0.0.0</t>
  </si>
  <si>
    <t>04286dbc-a57d-4f24-bc7b-ff4ecfabca89</t>
  </si>
  <si>
    <t>㜸〱敤㕣㕢㙣㈴挵ㄵ㥤ㅥ捦㡣愷挷㥥戵㔹㉦㡦攵ㄵ昳㝥㜸㌵慣㤷摤〰㐱㥢挵㡦㝤㠱㜷搷慣扤㑢㄰㈱愶㍤㔳㙤㌷㍢摤㙤扡㝢扣敢㠰〲㜹〷㔰ㄲ挲ㅦ〹ち〴㐵㈸昹㠹㐴㍥㄰㈴攴㈳㔲愴㐴〸愲㝣愰㐸昹㠸㐲㔰ㅥ㔲ㄲ㐵㉢攵㠷てㄴ㜲㑥㔵昷㑣捦㡣愷㙤〶㐸㑣攴昲扡㕣㕤㜵慢扡敡摥㕢昷摥扡户㝡㔳㕡㉡㤵㝡ㄷ㠹㝦㤹㌲㉣㕣㍣戳攲〷挲㉥㑤戸搵慡㈸〷㤶敢昸愵㌱捦㌳㔶愶㉣㍦攸〱㐰㙥捥㐲扢㥦㥤昳慤捦㡡晣摣戲昰㝣〰㘵㔳愹㝣㕥㑦愳㥤㠳昰㜷㌰㝡搰搹慢㍦㠳㙣㜶㘲晣搸晣晤ㄸ㜵㈶㜰㍤戱㘳昸愴敡扢㜷㜴戴㌴㕡摡㝤搳攸挷㑢㍢㜷っ㑦搴慡㐱捤ㄳ㝢ㅤ㔱ぢ㍣愳扡㘳㜸扡㌶㕦戵捡㜷㠸㤵㔹昷㤴㜰昶㡡昹㥤㌷捥ㅢ扢㙦ㅥ摤扤㘷㡦㜹换㉤㌷昷攳搵愹愳ㄳ攳搳㥥㌰晤て㘸捣㉣愷扣㝢㔲㤴㉤慥㑤〸捦㜲ㄶ㑡ㄳ攳昸ㄷ㥢㍦㥥㙥㉡捤㉣ちㄱ昰搵挲ㄳ㑥㔹昸㍡㍡昶搹㘳扥㕦戳㤷㠸㍣摤㍥㠰愵㤶つ㍦挸摡ㄳ愲㕡搵敤㘸搴扣㝤っ戸慢ㅡ㉢晤昶㡣㜰㝣㉢戰㤶慤㘰㈵㘷捦㘲愰㑡搱㍥攱㡢攳㠶戳㈰㡥ㅡ戶挸摡〷㙢㔶㈵愳㔲慡攷㥡㘸㠸昸挴攴昲㑢㘳扥㍤戱㘸㜸㜲㐶㍥ㄱ㤳〰㝢挰㉢㌷挳㕥搱㜹㕣㑥㕤扥㠱㘳㕥搵ㄹづ㉤㈷つ慦づ㌹搲ㄹ㌲㕣㝣昳っ㙥攸っㅦ挳㔱㜳㥦敢㍡昷㤱愸㙣㠶搶晡㐲晥㤶ㄸ挵㘲昴ㅣ戳㕥㘶㜹㘶㈴愰㕥㘰搶挷慣ㅦ㤹㤶昹ㄷ㜶㐹扣㈳㥢搲㜳㐶㝡㙥㍥㍤㔷㑥捦㔵搲㜳㈲㍤㘷愶攷ㄶ搲㜳㡢改㌹㉢㍤㜷㝦㝡敥ㄴ㘰愲㤴敦敤㑤㠷愹昲㠷㍦㉦攸ㄷ晤㙤敡㠹㝦摦昲敡散改愱㈳晤㕢〰㜴㘷㌸愹㐹捦㌸つ㔶㙢㜰昱慥搲㑥晥慣扤㉢戰㈹捣㍤收㑤收攸㘸㘵捦㑥攳㐶㈳换㘵㈵㄰扦㠹㔱〶〱摢㙦摥㘵㌹ㄵ昷戴愴摤挵攳㠶㉦ㅡ㠸ㅢ〹摢挶摤㥡㔳昱㉦㕡扤㜱㈶㌰〲㜱㘱㙢㕢㘳㤰戶㙥㌳搸㔶挲㤷敦扢戴戵摢㐹愳㕡ㄳ㘳㘷㉣搵㝣㐹㑢戳㍤敤戹昳㥤㕢て㜸攲㠱㝡㙢摢㡣挶㈰搴㤶攵搸㙤慢㔴㑤㙡㕥挳ㄳ㡢慥㉦ㅣ㌹扤ㄱ㝢摡㉡㥦ㄲ摥㡣愰㐸ㄴㄵ戹搴㜳搹ㄴ敥晡㤱㘳づㄶ㡡摤㕡戹㍣㕥㙢敥㍦ㄳ㘰㌳㡢ち收扢㈴扣㘰㘵搶㤸慦㡡昳㥡㐰搴㍢搱戰扤愹晡㠰㕢慥昹ㄳ慥ㄳ㜸㙥戵戹㘵慣戲㙣㐰搲㔴㡥戸ㄵ㤱挹愴愴㔰㠰挰敤改搱戴搴昵㥤昷㠲㈴㐴㡣挴摣挸ㄷ㌴戳㕤改㌸㔶㠷㔵㔴〵㜹㌲㝤攵ㅡ㠳㜱扥㔲挶㈴散挰搸㥡愸㍦昸搲㙢搷ㄸ戶㑥戹てㄷ㌸㥤ㅥち㔷扦㝦㔹㌸挱㈱挳愹㔴㠵㤷愸晤㌴捥㐸ㅦ㐰㤶㍤ぢ㠱搰ㄱ㝢㔴㜵摡ㄹ㙤㈵㝢摡慡〴㡢戹㐵㘱㉤㉣〶愸㠳㠶捣攷㠹摡戶愴㥦㠳㉡㝤㉢戳㈱㘴㠵㐲㉡户㡤㐰戹〲㔲㉡㑢改㤴戰㤷㥢〴㌹晢㌵敤攵㝥昳㠰㔵つ㠴ㄲ捡〳㈶㈸愲戴㥡㈴㕦㤱㉣敡ㄹ㘵愵㌰戶㤹ㄳ攰㔲挳㜲㠲㤵挶扥㙤摢㈵㡡㠹㌶㘵挱㠶㤳〵ㄴ〵捤昲㈰㘱慦㠱㘹㕡愴㐱㌲㜰㡣㠹戸つㄲ㌴㍢㐶㙥㘶㌲挲㈷挸〸挰挷㤹㤰搰㍢㍢换〸㌲㝢㍢㤳戲㔳挷晤戸㈹捤㔶戳攵㤵㌴㍢ㄷ㠸搳捦㘳㜶㍥戳ぢ㤸㙤㐷愶晤〵ㄲ㡥㔲づ攵收愴㕦㠴㘷晤㘲㘶㤷㈰㠳㝣搲㈹㜳㐲㔱㐵ㅢ㙡㍤㜶㈴攱㡡戰㤳愵㔱慣㐴ㄱ㉤攳扡㥤㔹戴㈵愱㐳慢㜳㘳攸摡㡣搴戱㔷㜷收捤昸㜲挸㤱〹愰昱戵慥〱ㅡ㐷〴㐱扢搴㕢ㅦ㐳㔷㝤㤸搹㘵挸㤴㘲愱戱扢㍥㙢㥥收攴㐷挲㈴㔲㠶㔰㤷捡㍤㘴㘲㥡晦〹〲慥敤攸戲㘹㍦搳ㄴㅣ㌱㍦昲昶昳㡥捥㝢㍢㈴㝡㡢捥摣搴㌹昴ㄵ扤㐷ぢ晡㜲㙣㉦敤昷ㅤ昵换㤵㘸搶慦㘲㜶㌵戲ㄶ晤挲㤳昷㝢昵ㄲ㐸㤳搸㡥㔱㙥㉢㍤㉥搲挲㥤㕤㔹ㄲ㔲晢昴㥢戳㠶户㈰〲㜸㉦づ㑦挲づ㜶㍤㑦㔴㜱愰慤挸ち㥥㕤捥㙦慥昴て㜸慥捤晡㑤晢搸晦㐸㈸㠶㑣㈶摤㤳㙡戱㡦ㄳ散捣㤸扦㈹挶㌹搴扦㌷㜶ㄶㄲ戱㑥捤散挵㝥挹㘷换㑤㐹搲㠵㈴戹ㄶ㘸搵慦㐳〶㈹愱晤戶愳㐴ㄹ㈱搸づ〹搶㙣慤搲扢㤷㜰㌲㘹昱ㅦ戶挹㤱㍥攵慣ㅤ㠷敦挰㉦摡㌳㤶㕤ㄷㄶ㝤昶戴昰捡昰㉢㔸㔵㔱㔰㉥㔹㡡㥡㑤㔹昱ㄱ㤱ㄵ㍤㍤㙤㘷改〴摦㥡攴㤳ㄶ㈹㤱戸摢ㄳㅢㄳ捥攱つ愶愲ぢ㤲㐲㈵挱㉤㔴㤷㐰攴㍣挲㙥㡡㤸㉥㐴㑣〹㠸搳㙦㘰戶㤳搹㈸戲散慦㈱㘹搶㡢㜸㠶挲㝡㤷改捥㥥㥢㑢攵㐹〶改ㅥ㝣扤愳戰摡捤搷散㘱昶㜱㘴㉤收て㥤㡦〹㡣㈸㐹ㅥ㘳㐴㕡㑢扡㜹搲ㄲ愷挹〳㕢㑣〴㤵㈶㙡㝥攰摡㡣㉡ㄵ捤㐹昷愸ㅢ㑣㕡晥ㄲ愲㔰㐳㘶㔸戸㙢㔱㌸攰㉥て戶㑦㑢㥤扢戴㈴㉡扡㌹攳搶㈰摡づ㑦㙥㠴㐳㌹搶〷㕢㔲㥥换搳ㅡ㔲㜷㘷㘳っ愱挹ㄳ㌱㝣慤昴挴慥换昳捤㐳摦㐰〳愳戳㔶㔰ㄵ㝤愶摡㜴㉣攷㑤㘰ㄱ㔱㠳㑡慦㌹扢攸〹㌱㔹㌴て㝡㔶愵㙡㌹㠲挴㠰㡤挹㐰摤㤴㔸㐰㠴㘰摡㘵晣捦㜵㡡收慣㘷㌸晥㤲挱㘰攲捡搶愶㈷ㄹㄲ挹㥡攳㤶攳攳㌵㤲㡡㉣て㤸㌳㡢敥㘹㐴㙢㙢戶㜳搰㔸昲㌷〴㔵挸昴㉡㐹搲㘸㘹㉤㥤搶昲改㝣户昴攱㠱㍣㤵摡㠵摦っ㌳㐹慢㔴㤶晥昲〴敤㑤扢㍥㡣捦搰㑥攷㥣晡ㄱ㌹慡㔷昶㈴㑡㘱敥㔴晤㘶昶戹〵搹敤〷㑦ㅣ㙥㐴攵摥㔷扣㍡㑢て㝦㠲㡣㤷㙣㔱て㠲搰㍦户㐵戱ち敢挸㌹搸㠱愰㌸㥦㕡搹慦㘰㑡ㄸ㜲摦㤶㐶昱〰愲㐸晤收㤴㌱㉦慡㠸㐵摢㐶戰㐵㍤搰㡣戵㡤慡ㅦ戶㑤戸戶㙤㤰戵挸㤶㌳㘵㠳ㅣ㍣㔶ぢ摣㈳㤶愳㥢挸㈴晦㠵㔵挶ㄹ㔴ㄹ㘷㘴㔵扦㜹㥣㘱㐱㔹收㔸敥㠲攱㔹挱愲㙤㤵昳㝣㘰攸㙥㐳昰㈴㌶㌹㈵㙦㤴㈲㤹㌱摣㘲捤㥦㠰挹收㤷㐰敥ㄲ攴㈸㔱㐷昲㠳㜳搳㕡づ㍦㕡㤷㡥㈵〸ㄸ改㈵搵㙦挵㘸㔹㜹㌳〲㈲㐷愶戳搱晤㡢戳て愳㐶昹攵㐸昵〴ㄶ㠱㐷㌰㈶攴改摥捥㤹㈷ㅣ㉢〰昵㐸戱〳㔶㌰改㠳攴挸㔰㤴挷摢ぢ㈵㔵㘳㥤㐶敡㕡攱㘳敤㑤㑤㙡攲搲昶昶戸摥戸㜲㤵㘶愵㔱㘲㡡㘴㉤㈰愹㔹㔶㤹攳㐶㔲㌵㥡㔴摣㤱戶搱㤲摣愶つ扣㔳㡡扣て挵㈴㜹㈶愵敦㤵㡣㠲㈰㉦戹〳㍡㡡晥晡㘴昶㠸㐵㙢㘸〳ㄴ愸愷㔴㕤㌱っ〷ㅥ挶㤵㤳㡡㈸㠴㑦搸摦㕢挲攲戱㕡搰搴㘲㥣ㄹち㕢挶慡搵㘳づ慣㠴戲攱㔵㌶挸㤶挶摡㤴㠶㤱扢戳㕢敤慦搰ㅢ摢㠸攱㌶㘴㐸㈴挱て㡣㙤㠸捤ㄵ㡢愶搲㍡㉢ㄲ搵昵敡㍣㥦㡥〸挳㤱ㄴ㤸〹㉡㤳㘲㔹㥡㘱つ㑢㝥㐸㜶愸㥦ㄶ愵ㅣ搵捤戱㜹ㅦ㉡㍤愰ㅣて㑢㜲㠳敢收㜱扡愵㜰㠱〱㘲㌷㉣㑤㤷〳㠴㜵敢〳昰㘴戰㜱愸〳㡣愸戰〹慤㌳㑡搰㕣〲攳㌶㉦㠲㝢愷㑢㡡㐲㤰㥡㌲晤㜳㥦昶敤愷㤸㝥戸㉦ㄵㄵ挲㑤挴㔰㔷㠲昵〰攲挶愳㤲摣㐵㐳㔱戰㕣㐹㌶㈹戴晡愳㍡㥡ㄸ㐵㥡㝣㕥㠰ㅢ㍣㡣㘳つ㜰摢㔴㜱挷㉤戰愰㑤慢㉢㕢捣挳㑥戹㕡慢〸愹㡡㈳㔹㉤㌵昲㠶愰㤷扣晥愷㜶㔳〲㕥㐲愴ㅣ挶㔱㡡㑢㈶㤱扡户扢昵㑦愲扢ㄴ㜲ㄸ㐳挹㌶〶ㅦㄳ摣㜲㌲ㄸ搶㜶㐷㠱昶攱搶挶攵〵㜹㜱づ㈲慤慤㡡戲㙣ち㜷昱敡ㄱ㘴戹摢㘲㘰㔳敥㤴㑢㥢㍤㔶㜵挸㔲㔵ㅢ㠲㐶㔸愷ㄲ㜸戹ㅣ㡣㤱㉥㜷〷〷㐹㥤つ㈳扢㘷ㅦ㤶㡦愹戳晢㐲攳㐳㘳㝣㤷愷愰ㄴ戰㡡㡤㐴㠳㍢摤戰扡㌵㐶㝥㘹㜹敢户㈱搳ㄸ〲愶㐱ぢ㐸㘵攰㡣愳扣戶㠱挳㘰㘴㐲㜴㌴ㅥ㐸㘵㡣㜲〸づ㝢㄰つ扢㠹〷改㔹ㄷ㑡㈸搸㈶㉦㠵㐵昷ㄲ㐷㙣ㅣ㠱㕣敦扣㤶捡㘹㈳挰搵ㄷ㘷㝢㑢昵㔸愵㐲㜳ㄷ晥戹つ㐱㔵㕣摢㔰收攸戶㤶ぢ㔹㜲㑤戴敦慥㘸㘹〸㉦ち敥㥡㉣ㅤ㌲㠲昲攲㑣戰愲㉥㙤㜵换ㄲ搹㥦挱ㅦ戱敡摢㘹㌳㘷ㅣ㕥㐲㕤㈶敥ぢ愷ㅣ昷戴㈳攷㤵昵㜹攳㡦㔶慣摥摢换㐹ㄶ㔲敦攲㐷愶㜴㉡晢ち㐶㕣捦戴㌹㐰挳㐱挲㜱㘴㔲搲㘰ㄸ攵〴㍥㠱敤㕥扦㌱㐰㍥搹搶挲㈷㔲㄰㙣㌲㡡戳昰㠱㌱㡡昶㔳㤰㤵捣愲㡥攴挰昹昳搸晡摡㑦㔰㐳㠲攳㌹ㄴ㈳搹换㔰㑡㈰㥤ㄴ攴攱昵づ㕥〶昹晦愱㔲戴㥢㔷摤㑥晦㠵捤慣扤摣㑡愲㑢㐹愲㤷摡㐹挴㐰散㝢ち㜹㜳昶㥢㐷捤て晤㕡敦晦昰愸㜹㍢㈸捣㈴慤㌱〴搵ㄸ㡣慦ㅢ〳改㌶㘳攰㉡㌴㑢㘳攰づ昶㘱扣㕥ㄹ〳愱户攳〸㉡搶㌶〶ㄸ挵㑢㌰昹㘲㐱搵㤸〳㠳㘷慤昳㙣㝡挲づ攱㝡慤昰ㄱ戹㠷㝡昲㈷攰㝢㍡扦扤㝡摡昰っ㝢扢慣㍦攸〹愸㉤㙦ㄶ昷戵㘵ㄷ昶戸㜰搵ㄶ搹㘹ㄵ慦㐴攴㑦摦昴㥣慣敦㤶㍡㈸愵㤲㜲搴㙢㜹㉤昷㍥㝣㈲ㅡ㑦〸愹〷户晤攸攰ㅦ㍦晢愵㝤扣㤷ㄶ昲㙡㤶㠱攰㙥㠲昳戴ㅣ㄰扥㡤㕤〹㌹㤷㥦摦ㅣ挱㠷㐸搶㔲㔵㡣ㅢ㥥戴㜷㝣摤㡥㡡㡡昱㘲㡣愹㤸㙦㈳ㄸ㤳戸攱愰㡣挹㔲㡢㘳㔳㝥扥㈴㥤㠱愵搸挴愵昷㉥ち㄰㙡ㅤ㔵㔶㤷㜶㘵昶挷㔰㍡敦㜱㈲捤昶㈰捦㤷㑣㥡昶㐲慢㔶摢㐳慤㈶捤㐴㙤〴㄰㤱㤴㐲愴㠱ㅣㄲ㍦戲㌰昴㉦愵搴㌴ち搹ㄲ戲㠴ㄸ㕡㙢㌰㤷㈷晦㑤㈱㈰敡搷晢扡晣㔴〵㔸〴ㄵ㈳慦㝢户㘷㔷㕡㥤㤱㙡㘲㔰㔶㥥㍥敥㐴㐱ㅥ㔳㔸挱㈸慤慣㍤㡥㐲㤴戲愳㈸慤摢昱挴㤷ㄴ㙤ㄵ㘲㔳ㅢ㍢㙢搳慢㔶戰昷㍢㌵摣昱㠰㥥挹㐹㠵攱㙣㘵㌵㡥㥥㌲ㅡ愷㐰ぢ慡㡡昹㠰㉡搶㍢昵㠵㑤搰㔹捥㜶㥣㍦ㄱ收攳昷㐰㙣ㅦ㘹っ㝤㙥㙢ぢ㜵㥣搳㡢〵昲ㄷ昶搷愵〹ㅢㅢ㙦攵㡥㠱㠴㕤ㄷ㔴㕥㕤〲㥦㐱ㄷ㘹捦㙢㝡愳挸㜷㘹ㅡ愳搱搱捥敡㘹搷晦㡣㔳换㥤㌵㑢㘸〶慣㥢昴晦㐹㔴慣愹晦㌵㐶搹㈴挹敥ちぢ㝣挸㌲㔲戲㘶㜰㠶ㄸ㠱てㅢ㘱ㅡ㜹〴搶㘵㤱挱㙤㔵㥡挱㈷慡慡㔹㑡㜰㜸戸㌲慤㤷㈰敡㝤㘹摢昶㜵ㄴ㠰㡣〲㘵㝦〰ㄱ搴戱㍦㈷摤㝥㡥捤摤㡤敡㙤㐷慣戲攷晡慥ㄹっ捦㈰扣㍢捣㉦捣㑣搸㍣㘳摡昳慤㐲敤ち㘰愲晦ㅥ昴㌹㝡っ〲晢愸〸㍥愸愸㈳㘳〸敢㡢㔹昰㙢愳挱㔸㈰㠹摡挱㍦挷扣戳㘶㔴昱㠱敡㌱㜸㌵〳㔶㙤〸㘵愷㝣换慤㜷㌱㠸㍡摣挶扡〳㥥ㅦ㔱㉤㈱っ㈶㤷㜰捦扤挴㙢㉢づ㥡㘱挳戵昹㠴散捥扢㔶挸㝥ㅦ㌴㕤摦㕢㥡㔹㠶敦攴㜷挷〵晤㕥收㠸昳搰㍢扡㝥㔷㉣㐷ㅢ〲㥦㠷㥦㙤搳攵㌵㔲㠵愳㙣敤㌸㜷㐱扢つ㝤搹㕦晦㑣㔸攰㠳㐶㕦摥慤㉣㝣て㑢㈲昳愳㥣捡摤㠷慣㌳㐷㍦〳戰㈶晦〰㌹㕡攳戱㠲ㅣ㔸搰扥㡢㜶㘲㐸慤戴捣㍡ㅣ㌳攴昱〱㘵扤㠲㉣㑡ㅡ㡦て昲晤摦㐱㠷晡晢戱㜳ㄲ摥晦搴慡敦愷攲㤷敢㕢㡣〶挷摦挱㐸㜱攸ㄶ㥥昴晢㤹㥤㘲㔶㘵㘳愴㍦〶㈸ㄲ㈹㘷㜲㉡㠰昰昲㍥㤴㤱㝥ㄳ晥㝤㜳摦敢慦㌱晤㘳㥦㈶㠵㈰㥡㜴㕢㐲愸㑣愳㄰㤴慢㜸㌲扥ちㄷ戵㥤戱昸挴㙡慢ㄸ愴㝣攴戵ㄳ晤〱㘴挵〱㡤㝣㈲㔷攵㠵〵㍥っ㤲㠴ㄲ捡㐷〱㔰挴戱㠴ち挲㠲㠴㈲愲〹㔵ㅣㅣ㈴㑥㔴㌱㑢㐴㈴㝣扥㈳㙤㈳㕥㜷愴挷㈶愷㕣慥㌹愵ㄱ昳㜶攸㙢摤㄰㜲㈱昴㤲㜷ㄴ攷戹㉥攳昸摡攳ㄱ㘱づㅤ㡡扥㡤㑡㠷㤱㈵㌰㠶戲㐶挹㐸㐴愴昶㔸〴晣挲㡢つ挷㈸ㅡ㤰挰㍤ち㤸っ㈷㠱ㅦ㡤㠰㜷攱扢㉢〹㤳攲㍤〱愶㌷㈳㘰㌲愶〴晥㕡〴晣昷㕤摢敢挰ㄱㅦ慡㤱〷挹㠴㈱㔹挹㉦〹㈶慦㍣〴挴㍥挷收搹㍡㙢㔲㡤昶㤹慡㥡〲㔴挶㡡慢㔲㤱昶攳昶㠷㠷て愲愷㜰㤹〹㜷㍥㈰㙢搵晦㡢㜰ㄸ㤷㥣㈶㡤挰挰昷捥换㠸㉥㝢扡㝣㘲攷㥣㜹捣㐳㐵慦㜹搸挷搱慡戲愱戸〵㔶㐱㐶愱㝡つ㉦㝣㠲〵搹挰㐷ㄴㄵ㑢昳搲㐸㜷㍡㐴㐶㔲㌲摡㔷㈲㈲愷ㅥ㘹戰㡦晥㈰㠸〳㠹㠹㥣〵晤㈱攴㉡昲戲㡤ㄵ㠳ㄴ〵㤴㔶晡攷㤰ㄵ㝢㌴ち〱㤲㍦昷㌰戲㠱攸㍦愳ㄸ㕥㤶摥㤲戴昶㐸昴㡥㌸㈳改㥦㘷㠷㉦㈰敢㠱㥢㔶ぢ搹戰愰㝦ㄱ㌵昱㜷㔱愰挸㜷㝤ㄹ㠵㘲㑦㤶㔳㕢㌷㡥戸㠲敥搴㤵晥ㄵ㜴搵戸㜰㡥愱㝦㌵㉣昰㈱换㔵摦摡搹㐰收昹㌷晡㘶ㅦ㤱捣愶㡦昳昷攳㘳晢ㄵ慥戵〷晦搷㐸㔶㕡昳㤹昴㈷扡ㅢ㡢㉣㑦㐳㕣晥㥥〱㡥摦挷㌸㕣㔷挳戰攴㠸搴㍣晡愳挸戴捦㈳㈳搶昵挷昸㐴晡㐸㤴㍣ㅥㄶ昸愰㤱㌸㐴㡢ㄶ㘰ㅥ㥣㡢散晥㜵搶㐸㐴愲愰㝦〳㔹㤴〶㠹㔰㐹搶㙦愲㔰散ㄹ攰㥢愸㝡搲㘷戴昲㝤㤵晢敥㝢㝢㈰㌳㝣㘱收㔳户昵㍦昵收慢㙦㍤昹挶愷昷晥昵㥤愷㥦㝥攳㑦㑦扥昶捥㉢昳㝢㝦昹摣㜳扦戸晤㤹搷摥摡㙡㍥㥢㝥昱敤愹㘷ㅦㅡ㍤昵搰〳收㠹敢て㍥㜴昷晤㜷㡥㑥㥦㌳搲搳搳摢㝢捤搰慦㉥戸㜶昰㤱〷㕥搲㝥晥扢昳ㅤ㑤㑥ㅥ㉦搰㥦㐰ㄶ愵㐱㉥㐲㑥攳㕢㈸㘰ㅡ㥣昱㠷㌹㡤㐱㈲㐱〹㑣㡤㉢㤷㌸㜳㐲㥣㡤愳㈲慦愵〶愳ㄹ㙡㥣㤴㠴戰㥢㈱晡晥〳㔴㤹㤱扢</t>
  </si>
  <si>
    <t>CB_Block_7.0.0.0:1</t>
  </si>
  <si>
    <t>㜸〱敤㕣㜹㝣㔴攵戹㥥㙦㤲㌹㤹ㄳㄲ㌲㠰愸㈰㑡㐴戰〸㤸㈶㐰㔸㔴っ㔹㔸㠲㙣ㄲㄶ摢㙡挳㈴㜳㠶っ捣ㄲ㘷㈶㐰慣ぢ户戵㝡㔵搴㡡挵㥦㜵㐳慤㔸户摥摥㉥摡㕡敤敤㘲摤㜱扢㔶慤昶戶㕡搷㉥㙥㙤敤㉤㙤慤摣攷㜹捦㤹㜳扥㔹ㄲ㤴攲敦昲㐷て㤹㜷扥敤昹扥敦扣摦昶扣敦㌹㠳㑦昹㝣扥㍤戸昸捤慢㥣㠱㌱ㅤ晤㤹慣㤵愸㙢㑤挵攳㔶㜷㌶㤶㑡㘶敡㥡搳改㜰晦攲㔸㈶㕢㠶〲㐶㘷っ昹㤹㐰㘷㈶㜶㠶ㄵ散摣㘸愵㌳㈸ㄴ昰昹㠲㐱搳捦㕡㥣㑦㈸ㄷ㌱㠹㌲㤹㙣愲㤴捦㌴㈰慡㉡㈰㔶戶戶㉣敢㕡㡦㐶㍡戲愹戴㌵愵㜶戵㕤搵㥣㠶㠶扡㠶扡改㌳ㅢ㘶搴搵㑦愹㙤敤㡢㘷晢搲搶㥣愴搵㤷㑤㠷攳㔳㙡㤷昷㜵挵㘳摤㈷㔹晤㉢㔳ㅢ慣攴ㅣ慢慢㝥㕡㔷㜸晡慣㠶改㡤㡤搱搹戳㘷㔵〵㔱昳搲搶㤶攵㘹㉢㥡搹㕦㜵㥡慣㜳㔹㙢㑢摤㔲㉢扢扦敡慣㐴㥤愸戲㉤㤵〸挷㤲晢愹搲〰㔵摤搸㘶㜵挷㌸㈶㤶㤵㡥㈵搷搵愱摢㜹㡡㐶㙣㘶㕤㜳㈶搳㤷攸攵昰戶㕡昱昸ち㉢㑡戵㤹㠹戶㑣㜶㜹㌸㥤挸㔴㈵愸㍦㉢㙤㈵扢慤捣搰挴扣捤摤㔶摣㈹㤸〹㈶㔶㠷搳㑢挳〹慢㥣㠱㥡㠴㍤㠶敤ㄱ㉢㤹㡤㘵晢慢ㄳ慢㌲搶㡡㜰㜲㥤挵㈲㠱挴㠲扥㔸㐴㤵㤷攳捦㔷昶㠹㔲㍤㤳㠱㐲㝦ㄲ慤㍤攱㜴㔶㘲散㑢㐳愹戲摡㜴㤱扢挸敢ㄷ愷㔴㙤〱㡡㘳搶ㄱ㑢㥣㘴愵㤳㔶㥣㡤㜰㈴㈷ㄷㄴㄲ〵搹攳攰㙡㉡㜷㍢ㅣ㈵㌵挴㔹ㄳ扣ㄷ戶㘲っ愱㘸敤换㘴㔳〹戳ち㘱戳㥡〹㐳㈱〲ㅤ㍤攱㕥换慣㘱㘲〸㐲㤵扦㠳ㄵ愶㔷㐰慣扦㌳散敦散昲㜷㜶晢㍢㈳晥㑥换摦ㄹ昵㜷慥昳㜷昶昸㍢㘳晥捥昵晥捥つ㈸㤳扢㠲ㄵㄵ㝥攷㝡戴改戹て戶㕣昶晡摣㕢㙡㌶ㅥ昷捡㌳て㑥っ㜰㔱㑤㉢㜵㌷㠵㡡㥡㡦〵搶ㅤ捥㘴㥤㌱攴㑤散摦㈱摥晢〸捦㑦㜷㝦晣㈳㡣㐶昶换〸㥢挳愱㈱㜳〴㠴㜱㄰㐴㑤㐷㜷㌸㙥搵搵㘲ㄵ挴㙢攷㑤㙤㌰㐷㌲晢㘰〸愵㝥㡢昱攵ㄸ㡦ㄹ㜶摦搹慢㡦㤹搱㝥㔵㘴攷昶慡昰㥤㙢ㄵ㌷㍢搹昵づ㘵攱㔱㄰挶㘸㠸ㅡ㤹㈱㙥㕤昵收㘱捣ㅥ〳愱搴㉢㑥㕤户㙥摤搶㝦摡ぢ㤹昹㥦ㅦ摦㜷挱〷敦㍦晤㤸攲㥥㈹摢㈸㘷㡦㌹㤶愲ㄶ挲㌸ㄲ㈲㈰㥤㌳挷㌱昱㈸〸愵晥挷愹收㐹晦㠵㠹搱摦㕥摤㝥㝥搳㥦扦㜹昱挳慢㈷㔴㑤㐰昶挹捥㘴㙥㑢㠷㌷㘱㝢昰㜶㥥愹㜵昵晣户昷㉤ㄷ㍢㙥戴㌱㍡㌳摡搰㄰㘹慣て㑦ぢ〷戸〴㍥散摡收愲愸㡡慥㠹㈵㈳愹㑤戲搸挷戴㠴㌳㤶㌷㌳㈶㍢㜹㉤愹扥㘴㈴㜳㔸改捣㡥㙣㌸㙢㡤㉥捣昳㉡㈹㠲㜵㘰㉢戴㌲搲摥ㄱ㠵戰搵攱㜸㥦搵扣㌹㘶㘷ㅦ㕥㤰㡤㡤㌰搵㌵㜰敥晣戴㜵扡㥢㕢搴愳㘶ㅣ愰ㅢ愵敥愲扢戴戳散㝥搵戶昶愴㌲㔶㔲扡㌷㌹戱㍣搶扤挱㑡㜷㔸㍣㝥慤㠸摣敡㐸㘶㌹扢昱攴㘵㐹摣㈸昶搷挸㌸㍤㌵㍡㙦㜳搶㑡㐶慣〸晡摢㙢愵戳晤㉢挳㕤㜱敢攰扣㈲㜶㥢挸ㄸ㤵㤷㍣㍦搵摤㤷㘹㑤㈵戳改㔴㍣㍦愷㌹戲㌱㡣ㄳ㈰戲㈴ㄵ戱戰㠱㤷昳昲㈹㕦㔹㤹㔲扥㐹愵昶ㅤ搶㥢愹㤳㠱搰㠶㤸晢昹愱昹搳慥㙥〵敥づ㜷ㄱ户㌸㈷晤攳昷㔲㤹搴换㙡㡥ㄹ戸愰㜶㑦攴㉡㉣㍤㜱攰搲搲㐷㜷攴㍥摥挲㝥晦〸攷敥攷㙤挴㈹戹㌰㥣㡣挴慤昴愰㑣㑢戱㐷收搱㄰㠱攷戱㥡〷搴ㅥ㌷ㄸ戵㔹昵〷㌶挵㈲搹ㅥ愳挷㡡慤敢挹㈲つ㙣㉣ㄸ愴㙡户㠰㠶㝤ち摦㐷攳晢㉡ㄲ㍣㜳㈲挵㌱ㄴ㤳㈰㉡㉢㝤挶㘴㝣晢㡣㑡㕣扥〰㑦戲㡦㝥昶㤲敢㤹㜲搶㠳㤸㘵〲〹㥣㌷㤹戲戲㔲㜷戸㌰㥣改挹㜲㙡づ㥡挹〳捡㥣㐲㜱㉣㐴㠰挷改㕥㡦㜶ㄶ㉡㈷㠳愹㑥戴㔹搱㌰㜸愳慣㙣ㄵづ㈴㙣㉡搲㘶㘵扡㑤㜲㤶㜶慣㤳捤〶㐲㔸昸㔵〹捥㝣㙢㜳戶㉤㥣つ㔷㈴挰㝥㌰㐲㈶ち㑤ㄶ㤴ㅤ㈲戲㕡搲㜲攸㑡㈷㠶ㅡ㐲ㄲ搴㙡ㄹ㈲〹㜶㑤㔸㌴㔸㉢扥㌲㐷づ㝥ㄳ攸㍢㑦㉦愳㜰㤲攷戳ㄸ㤰慢挸〲㉢戹戲扦搷捡戰㜸搰ㄸ㔴㤵㠵㑢㡢㤵㉤敢敥㕡㤵㡤挵㌳㜵攸改㠲㜴慡慦㜷㝦搶挳扡捣㍡㠸摣ㄵ㜸ち㌳昸挳摦ㄳ㈷㘹挵㐶㡥㑤㘷愷㉦挸摡㤸㘲搴㐳㌸散㡡昳ㄵ㔵敥挱㤷㕣收㔴㝣㔵㥡㉣㘱㤶捥ぢ昰搸昹㈸扣㡦㠷㜷㔵〲㝡㕡㤹戶㠴挹〶㈵〲㥤㔷㈷搶愴搲ㅢ扡㔲愹つ㥣㔵㐳㈵㤶改戱慣㉣搹攱㄰㠷つぢ敢㔵慡慣㉣㡦昹㘹㌴㤲扣搲㤸〱㔱摤っ㑡㤱慢㌱㘳捣㐴㔲ㄹ㜸慡㌱ぢ㠱㘹㙢慣㔸㔷㕦㍣摥㤹收慡敥散戶㤲ㄹ昰戸㐸攷晡㔴㉣㤹敤㡣㘰㤳㑢㈳㥦㈴扥ㄳ㥣㝥㜲摤收㜸㘶戳㝡㄰㡡㈱ㅦ戹㌷㌱戱晣慣㥤攳㤷摤晢戹㍤㑢㥦戸晤㤱ぢ搴〳㑥㐶ㄱ㡢㈴搷ㄹ攴昸捥㈳㙥㘴㐳㜹挷㜷㔵㜴㝥㉣㥥戵搲戲㐳搷㐴昱㘵ㅢㅦㄲ慦收愹㤴づ㜷摢戴晥愰㘸㉢づ㈶㔸㍢搹㝥敦愸㉥㍡ㄸ敤㜳攳㕦挷晦〱㜷晣换攱㥦㐷〱〶㌹㕥㌱㘹ち〸挰攰㠵戵㐹挴㤳慦攴㔲㤵㈹㔵㠷㥡昳㈷ㄹ换ㄷ敥㉥㘲搲戹攵昵㐹挸搲昵〳搳〲㑥昶攲㐹㑡搰㠰㐷昰扦〸㑣㈹㔷㤱㑤㘰㡥㠷攲捣ㄳ㈸收㔰㥣㐸搱〴愱㝥㠴捤㠸挴〶攱晣换㙣㐶摣㙣愱㘸㠵〰㈵㤱㉤摤愸㌴攷㈱㙡捣㠷愸挹㔹戳戵昶ㄴ慢㔴㡡㤶ㅡ㤹㡢戹㠰㘲㈱㐴㔵㍢挴搲㠵㔶ㅣ㘴㜸㝦昹㠱〲㌴晢〶㍦挲㌱㝦戸㥤ㅥ㥣攸攸㑦㜶昷愴㔳㐹㌸挹挸㉣㥡扢攱㐸挹愸戰㤱㔸㥣㙡敤换ㅡ㠹㠵㌱㝣㔵㈵㔶㔸扤㔶㌸摢ち㘳〷戴㘵㌱㉣㜴㈱㈵敤㤱捤晦㥦愴㐵捣㔶搸㤱ㅥ㙦㔱㠵慢搷愶て㡥㝡敢摡㔲㜰捡㔹攲㈶愴摡つ〳攴昳〰㘴㈵㍥㜳ㄱ㝡户攳て户ㅤ㍦攱摡㙦散㜱扥捦挱㉣㤴换攴搹㔶捣ㅦ㤶㈰戵㜲戰㍣㐵㍦〰昹㠵挹昳摣㔸〱㔱㠶㘹㘰昲〴㔷㜷愰敡㤲愷昱敤㑥㐶㤱摢㠰摥〲㑥㈱㜳㌵挵ㅡ㡡㔳㈸㐸攲捤㑦㐳愸㥤㠰㤶㕥㍢愷戲捣㘹ㄴ㥦㠵搰搶捥㕡㐴㡤㌰㐴㠹戵㐳捦㠴慣㥤㉥〴捣㙥〸㐵㤷〴攷扡捦㡣㐰っ愴㌰挳㐲㘶㤱㍢愳㠸㠰慤㐳愹㑡㤳㘵㡢㤵㉢㜹㡡捥て㔷㠱㈶ㄵ㘸㉢㙦摢㐰捡扢捣挹㈸昲㤳搰㌳㈲づ戹㕥〴搴愵㡥愲愸㍦㝥㍣ㅢ㈸㡤㤸㤹愱愰戱攴㈹㡡㈶㤰慡㐵㤲㈸㘴㈳〲收㈶〸㌵づ㐲㝣㝡㥢ㄱ挸㕤敡㝣搴㑦㙥㉢晣昴っ㈴㍢慥㤸㈲ㄵ㥣㠹扣㑡㤳㈵㡡㔵㈰㜹㡡㡥ㅢ㑦〵㘴㠱戶ち捥㜲敥戴㠸捤㥤改㘴ㄴ晡㜸〲戴ㄹ㍦㠲㙤㍥㠴㑤㐵㔷挷慣㑤㌴㈸㠶㐶攱扤戵ㅤ㥢㘴户搵搱戶搴搲㔴戶㉤㤶改㡤㠷晢㐷㐴㥤挰㥡ㅥ㉢〹扦㐴ㅡ敥㠹㠲戴㔴㙦慦ㄵ㌱愳ㅤ愹扥㜴户搵摥㜶㈰昸㉤㜰㝦ㄸ㐰㜱㔹昸ㄵ慥㝤㌳挵戱ㅢ㉡捣ㄳ㌱㤱㈷愲挲㐲慢㑡㈳ㅣㅥ户攵㠰搶㜸ㅡ㕤ㄹ换挶慤㈱㔱挹㤷㜰㌰ち㉤挲搹ㄳ愹㠸慥散㠱㥤搱㔶ㅤ㕤㤰㡥㐵攲戱愴挵挱〰㕦愶㑢㝣戱戵づ㡥㥤攵愹㑣㡣㑣扦㍡扡㌲ㅤ㑥㘶㝡㘹愷㜶昷て捦㡢挹搹ㄱ㠸戶挴㤲ㄹ㌴㈳敥㘹㠶㙢愲ㅤ㍤愹㑤㜸愰搳㤷㐸㉥〸昷㘶づ㠸㔱攱㥡戱㉦ㄹㅡ攵㔷㝥扦ち晡㠳晢㍡㍥挶ㄷ㔱摢〸晢愶㙢㌱㑦㕤搳㐸ㅡ㤹ち㔹㑥㈱㘳攸ぢㅣ㠳搰㈰㥣㤱捣搱㜱户搱㤵挴扥收戹换㑢㝡㌶摣愷㘴㘴㡢收㜹挴㥣て戱㘸挱慡㜶捦挹晡㑦㍤摢ち搰㘱㔳㜸ㄲㄷ捥㍣搷愷挵つ㝣愸㍤㠵㤸挶ㄹ㠵㤵㠹㤹挰㔸攱戴慣㡣㑡ㄹ捥搰愱㕥㜰㍥㕣㈳㔵搱挵攱㉥㉢づ捥㤵〸㘷㠷摡ㄱ昲攷㐴㌸㥥㜱昲㕡㔳㠹㐴㤸㔳㡥搳㔵扣搱挱㘸㜳㕦㌶戵㈴㤶㌴愳㄰㌲㉦㥤愴昰㘶㈴㠵㌷㑢㔲㔵㜴〵扤扣ㄲ㘶㕤愹㜵攱㜴㉣摢㤳㠸㜵〷ㄹ愱㈷昶㠰㤸慢搸㍦攸㘷换㕤戹扤愴㤰〹摡㥣〸挳㕤〷㕥㑡搵㜱昸㌱愳晤捡挰㍦戵㡦㑥㐰散㍣㜲㘸㤸ㄷ愰戶〰ㅤ㙤摣㡡攴㝡㌷昷攸昶摤㜳㤰㈲㥢㔳㌹㥤㘶㠳晡㠳㉡㔰愰㜲㜱㉡ㅣ㤹て扢㍣㤵慥㜰㥥扡〶㌱㠸摣㔴搲㈱㝡攸㕡攱昰㠵㈳㜹㘳㉣㘲愵㠳㑣攸〰㡦㉤愷㙦捦戰㐷ぢㅣ愷捣ㄷ〸っ〹㤶㙡慢㍤㔷搷㜸挷攳愱㍦㑣㙥㉦慡晦捤㤳㘷㌵〵搸慢㑡㌹㡣㉥㐴搰扣〸㐲ㅤぢ挱晢㈹㈸戰㤵〵㉥㠶〸搰换㔴㌸ち昹捥㌲戸搴攸㙡㈹攷㘹㔶㑥㌷㕥㄰㉥㉦昱晦〵攴㐶㠶㘸㝥㍢挳㜶搹〵㜳て㐱つ㍣愹㠱扢愵搲摥㔴挸攲慢摡㌳ㅤ搶改㝤㝣搲ㄹ㡥㜳ㄴ晣㝥㍣搶㠴〷慥搰㝤㔲搴〹㔴㥤攸戰挴扤愷㑡愹捣摤㍣㤴㠹敥ㅡ㤷㐰㔴㜳〹愱㉦㥤昶㈳挵㐲㔲㔱㔹㘹㝥〹愵㝣收㘵㤴㡡㥢㕢㑥㔷摣㠰ㅣ㘵㙥㐳搰扣ㅣ㈲㐰㔳㙣㤰扤〳㡣㔵㌳搸昹㈸搳㠸慥㑡挶戲㔸搶散挷晣㔸ㄶ㕤愹㡡㐲㈰㈸㤶昵㘸㔹敥ㅡ㘸戲㑢㈳挶ㄶ㘷攵昱㡡㈳㡡昳㜵愲㌱扥㐴戶㑤㐱㌴收戱户㐲㐲㐵㑡昴昱㐰攲㈶捡戶戴ㅣ㝡愲㈶っ散㤷搰昴捥搱晤㈷㤸㡣㙣㈶㍥㜳㍢㙡搱㐹捤〹㠸づ㍥㍤㌴ㄷつ搷㘹㈵㠹㡤㥤㔶敤昸〰摢㤳ㄹ㙣ㄸ㤵㑥っㅢ晦㔰㈷戸慣㉦㥢㤷ㄳ摥㍣挲挹㠱昷㜳㔹ㄲ挷㜵㜷㌸ㅤ㌹㐰昶㝡摣㥢㑤㐹㘴摢摥㐷扡㠸㑡㜸㘹㍢戴挳㍣攸〷昹㈸摥㉤㕡ㅤ搵㔴戵敢昴ち㌲戶挴ち㈷㘵〴㍡戲㤱㌶㙢愳昰昶攵ㄶ㐸㌷戶愶戸㌵㐲〰㙥㔴㜶㍡㌳摡摣㤵〱〷捣昲㠰㜷㐲戲挰捤攸ち㉢ㅥ收㠳㑡㥣挷㑥㘸㜹㜷ㄶ扥㕣户〲㍥㠴㍣㜰㐶〷ㅡ㈹㜷㐶㐸挹ㄸㄹ㠳㑣摣晣㥢攰摡搹挷ㄱ挵㙥ㅦ㤵敢敤㈶㜵搵㔷㜸摤摡攴换〵ㅣ换㠰晥慤㐱㘸㈵昶㔸摤ㄵ挹㔵㌴㈲攷㈱户㜷㌶搹戴慡㜲㘹攴㥥搵戴ㄱ搲㔹㍣愹攷扢ㅢ㌵㕣㌶㜱ㅣ搹搹ㄸ摥㐸㠸昷て㡤戶㈷扢攳㝤ㄱ㑢㌸㕡㙥慦ㄶ慡㜶㐰㡣㤷扣㔲㘶㡦搵㈰㝡㜱㤴搲㡥昷捡㜲㑦㙥昷摤㔰㌳慦㠰㕡㘵㤳㐳ㅤ戶挱㐶㡦攳㐷昶昹㤲㌶っ昷㥥㔸挸㉢㑤搸搲㡡㤲戸㤷搱㜱攷扡㡤㘵戵㘹挵ㄶ愷ㄶ愷㘸攴㘹㐹ぢ㘳㜶搲〱㌱㐶戸㑦㝢挳㌳っ戰搴㝤㕣ㅤ慣〴扢㥤㝣昹摥㍤挷昹㠶攲㘵〴㔴㌳ㄲ㈶㌲ㄱ㕡挵㐲㈲㔹昱㝢收㤸愲扢㤷㈶㤹㜹㈵㠴愲摦㜷ㄲ㍥㈸㘹㌳摦慢㄰摥㉢昳㔵昳〴㠱㑡慥㈶搶戹搴〲〴㜲扣㠸㘹づ㉦扡〶㐱昳㕡〸戵㄰愲㐴㠱敢㔸㘰〷㐴㘰ㄱ㐴攱〶㌳愰晢戳㡣㠸〴戹㘲㌰㐱捥㡣攵㘹攰〹㌳摣扢攰摤挶㤰㘰㍢慢扤ㅥ攲戱㕤扢㜸ㄴ昸搴ㄲ㠸㕣晢〶挲㑥〷㙦㐰搰扣㤱〵攸〷ㄴ㍦㍡ㄹ愰捦扣㠹搲昳㐶㈸㝡〸㜹㜸攷慥愲㈳㐷搱昵㘵户戵昷㉤㑣搱捤挸㙤捣㘷敥愴㘰㥢戹㜵愴攸㝤挴㤰㍡搷挰愳㝤㉡㑡っ㌲摡愷㈱㕢㐶晢㙢〸㈸㝡㉡昳㐶晢㔶㈴散㝤戴搷ㄲ㡢㑦晥㘸㜷㈱㈵愷㑣〴㜳捡扣㥤〵敦㠰㔰㜴㙦㤶㈸昰㜵ㄶ昸てㄶ愰挳㤳㈳㙥㝥〳挲ㅤ愴㜵㠸攴㘰摡㈰晤㈷ぢ㝥ㄳ㐲昵㐲搰昳愶㡦㑣ㅡ㔱㔱㠳昱㉤㠴㍥慣㙦㐲搱㉤㈹敡昹㌶慢愳㝦搲㔶㡦㘳〶摥㠹㠴扤慢㠷慥换㕣㠷㌵摢敡㉥㈴㥢摦㠵㔰㜴㙢㤶㈸昰㍤ㄶ戸㥢〵攸改愴㝤㘵㝣ㅦ挲戳㐵昸㈲㥣捣ち昸ㅦ昷㈰㐷㉥搸㈲昷㌲㘰晥㠰㔲㥤〹㤱慢ㅢ搳㍥㌷ち晦㠵愰昹㐳ㄶ愰㜳㐴〶敦㐷〸搰愴攵㈷㜰〱㐴愱㌵㔷㘴㔳搳㄰〷挳㠴㜵摤㤱敤㐷㔷㈴㐸敢捥づ㜱捤搹搹戰㌹㔳㘹㥣㍦攵㠵て敥㕣散〴㔴㌵攴愰㠲昷㤲〴挶㥣昳昱〹㌴攱㈶〷挴昳づ扣ㄷㄵ㠸攱㘵晣〴攲愰㈵戱敥㜴㉡㤳㡡㘶㙢㍢攰慤慢攵㝢㕥㔱ㅣ㐲捤㠱㌹愸戱㘴㥢扣戱昲㈴㙥㈴戰㤱敦㍥㔴㙥㐸愶㌶㈵愵㌷㠱っ㕦㜷ㄳ㝤㔵㔴戰㤹㑡㝣攴㍡ち㕡っ㕤㠸㈰㌳㡤㥦㐲㑣㘸㙤㘹㕤搱搹㘸搵㌷㑥户㈲昵㤱㝡慢㜱晡戴ㄹ㡤攱㠶攸戴㤹㡤攱ㄹ昵㡤つ昵㔳㘷㑦㥤ㅤ扡挸挱㤸昷㈳㄰摡㥡㡢㍤挰ㄸ㉤㙢㘹㡣㜹〱摡㤸ㅦ搶扡攵㉤愸㉥搵慤㈲捡㉡慦愸㈸戲㘷㡡慣㘲昷ㅤㄶ挳㌰搹搸㉣㈸愷搰〸㉡つ捡搷㍤挱㈱㝣捣㠷㈹ㅥ㠱愸㔴㌴㡢攵㌶ㅥ㐵攰㜰攷ㄳ摡㠶〰扢㘹散㠲愸㙡㙤改㤴搳㝡〵摥㕡㌳ㅥ㐳捡㌰愴攴扦捦㙣㍣㡥攴攱㐸挶㑢ㄹ戹搷㌴㌸摤㡣㈷㤰㍥ㄴ改㥡慦㌰㐴㐳㥢戵换晢挰收㔳っ捤愲愸㠲〸搰攲㉡扣㌹捤㜹愷㔹㜸㕣㌳㈱捤散ㄶ㌵つ㡢㥥摣ㄷ㡥攳つ敢㘵攰㠰㔹㈶ㅤ〸散愱摣㘶攲㝢㥤㈱㜲ぢ㥦㌹㡤〳㔵愸㠳晣〱㜶敥㑤摥㙣摡㌷㉥㔲ㄹ㤸戲搷㘹㤴㙢愵㜸ㅡ昱〰慦㌴㥦愱挴摢㜰攴㤲ㅦ㥥戸戲戶ㄱ㔸戲捥て㈷攸扦㥣ㅣ〷㠷晦㄰敥攲㘷〱㔵㔷㔲攰㘳㍥攷〴搸ㄹ㐵昶㜳〱〳ㄳ㜱㕢㑤昸㈰散㌳㥥㠷ㄸ㜰㤷㔱㐷愳ㄸ㜷㥡晣㥤㈲㐷㡣㐲搷戰ち㕣愱㙢敤㙦㕦㠸㜴㠷㔷㘸㠷晤敤慢戹ㅥ〱挲つ㈷㘱扦㝤㠵㙥㐰㔵扣㌳㤳㙢搰攴戲㌳戹㤸㐲㌷㐲㐸晡〸㈶扤㐸㌱ㅣ㐲摤〴挱挵㔳愹挶攲㤶㌸戸昶㈰扤捣㌴㍣慦摢㠹㙦づ㤴昹ち㠴晡ㅡ〵㘳慦㍡〱ㄶ㔶户㐲㠸ㄲて〳扣〹ㅦ挴㝤挶敢㄰〳㉢㜱ㄴ㡡ㄵ㉢㤱㕣㠲㔷攸づ晢摢ㄷ㈲㜹攰ㄵ㈲㠱攰㔵㐳敥昰昱攸㡥㡣㐳㜴㔴愰㍢㤲㄰㐹攷搳㕣昳㑤㡡㐳㈱㤴㜰〸挶摥㠶攰㈹换㡦㈲㠷㄰㙤っ搳戴㘱晥〴愹㍣愳㔴㑤挹ㅢ㈷㜷愰㘲㡤㍦㐲搸攷っ捥㤳㠶晡㐸搷捣慥搹搳㘷㑣㥦ㅡ㥥ㅥ㥥㌱㝢㔶㝤戴慢愱戱㝥挶散挶晡愸ㄵㄲ慡㠱攲收㥦㈰㐲摦㠳㤰愱㜹㡦㌱㘱ㄹ戹㍣㐵晥挰戳㐶㔵愲㜱㥥〳戲㥦晦㠵昹扢㈱㉡ㄵ愹㠵㠰晦㡡㠰扢㥦㤳㔳挸㡥敢改㠳ㅢ戶㍤愱㝥㤸换慣㘵ㄲ㠷摣摥㡥挷㈲ㄴ晡ㄱ〵㤳晣愸搵㉣㠳愸ㅥㅡ攰㤱㔷搲㔲㉣晣㐱㠵晥换ㄳ慥㤰㤱㠹昶っ㑥ㄱ扣㙢戲㌲搵散晥晣㘵㔸敥㜴㤹㥣㝢㌷㜶㠲㤷㤲㜳挲攴㘰换搲㉥づ敦㥡㠲〲㈰㘳㌲摦愴ㅤ改挵㌴㙦昵㘱㕥㉡晣㙥昰〸㔸㤱㕣㡤ㄹ戰搰㜲㝦㔹搱昹㉢愷㑤敥㠷㉥昲㜸㤰㠶ち㈷敡㘱㈵ㅣ昵㉤戱慣㜸愵㜹ㅡ㈹昳愷㤰㐶〰㕡ㅡ㍡㘷㝣换晣昱つ昵挷㡤㙦㔹㌴㝥摡慣挰摦㍥㈸㍥戳㑢㌷挴搱昳昸ㄲ㥢㘵㡡㔹〱㘹〶㈱ㄴ改〷慢㘳㜲捤挳㄰㥣搱〵晢捦扢㑤㐸攳㌵户收ㄱ㐸㈹㜱㥡㍡㜲㕢㜳攰愵㜳ち㕦㔴〸攵㡥㝥搳㘴ㅢ㤵ㄴ㐳㈸慡㈸慡㈹㠶㔲搴㔰㠴㈸㠶㔱っ愷ㄸ㐱㜱㄰挵㐸㡡㠳㈹づ愱㌸㤴㘲ㄴ挵㘸㡡挳㈸挶㔰ㅣ㑥㜱〴挵㔸㡡㕡㡡㈳㈹挶㔱ㅣ㐵㌱㥥㘲〲㠴㈲㌷㤰搹㌷〳〱㜳㈶挵㉣〸昵ㅣ㙥扦攴晢㈲捦㍡ㄹ㠵㙦㙦㉡ㅥ㔵愸ㄱ愶ㅡ敢㜵㈲敡搹㕣敡ㄴ㈶㌹㤱㄰捦ㄵ㘹昵㔸愴㔶搷愸ㄷ㜳㜱改挵ち挴散㕥㍣㌱㔰㉦ㅥ㜷㌲㡡摥㕡攱㕥捣㤶捣㘹㤰っ挸攷㤵㕣敡㜴㐶㥤㐸㠸ㅢ戳昴愲ㄱ愹攸〵㜷㉢㑦ㄷ㕥㉦ㅥㅣ愸ㄷて㌸ㄹ㠵慦㝦㠴戸挹㐹㑤挷愳㘶昳〴㔶㍦㔴㜱敢攱扡㔶㈶㌷㉥攳㐴愴㜲づ㉦戶攷昰㜲捣㘱昵㘳㔴㤸㥢㜸收㕣㘲㥢㈱ㄴ户愹㕣㜲つ户愲挱攷㈳昷愹挱攷㘳㙥敢㌲㕢搸㐶㉢㐵ㅢ挵㍣㡡昹ㄴぢ㈸ㄶ㔲戴㔳㉣愲㌸㠹㘲㌱挵ㄲ㡡愵ㄴ换㈸㤶㔳㥣㑣戱㠲愲㠳㘲㈵挵㉡㡡搵ㄴ㙢㈸㑥愱昸ㄴ挵愷㈹㍥㐳㜱㉡挵㘹ㄴ㥦㠵㔰摣ㅣ扤㌱昰收攳㜵〳㡤挱戵㑥㐶搱晢㈷摣㑥昷昶晥㠹昶㜳㥣ㅡ㌴ㅣ㠸㤲㔱て㠹摡挹愴㡡昲っ㈱㉥搶㑦ㄵㅥㄷ愷昱㠳㤸挵㜸㉢〲て㠹昱㙢㍥㠷愰攳㙤〹㙥㕦戹挷㤴愶挴〸㌶愲换搲㜸㙥㔹ㄱ㙤捦挰㔳ㅥ〹攲愵晥㉣摥㔰㑥ㅥ〸㝣ㄹ昶㘸㌹㡦㘰捣ㄴ晥㠸挶㕦搲ㄴ㥣㠰散㐲㡦㤳㘶㈹㜸晡挸㜹㑢晤㝣捡扣㙦㙣搹㠸㘰扣㠶㜹㍦〷慤摤挸愳㈷攳㔷㔷㘳㠰㠵晤晣㝥敡㈸捥づ㕣㝥扣㈹㠴搲挶㍡㠸㌲搸㐳㐲㈶戰搲㉢捤ㅥ愴搸扥扡挹㉣愸㜸㥣㜲㈲ㄸ敢㈱㜲㥥㡦㠸昶㔶㠶㕦㙤捦搵敦摢攲昳敡㡦ㄳ㤴㠰㤰晡昹㠸㔵敡㑦㈲愰搵ㅦ攰㤹㌱慥搴搳㌲攷㜴挳㘴搹㄰㕥㘷㔱搳㘶㝢愶慤ㅦ㜶㜵慣ㅢ㑦㙦㕢晢ㄲ㝤昶戳づ搴慢散㈳愸㥣㘷捦㘰〷㈰搷㜴㐵愲㌳捣㕦㐱〷ㄳ㥤㜱㉢戹㉥摢攳晥昲ㄹ挷㈳摥㜶㌴㝢㔱〹㠹〸㍦〱ㅥ㌷㠵〳㤸㙦收搸捦㤴攵〸攷〱攷晣ㄸ挵㑣捣㜳㕥㠷〸挸敦捥㠲㡣昳〷㘸㠱㐴㐷搶敡ㅤ㤲戰㘱㥣攴〰愱㌱戸㙣つ㘳㝡㠱㈲〶㙣㘹戲〷ㄷ晢捡㐴ㄵ㜰㜱攱㝡戳㘹㥤昳㙣㈳㜰挵㉦扦㍥㜲㙤戴改挸摦扥㜸搶㤱愷㙦㘹㤲㜶㝣扢昷〴㉥挵㜸敤㔳㑢搰㠵㜶散戳㑤敡㐸挹㘹捣㍣戹㜶㍢㔳㈰㜷扣敦摥㌳㉤㝡挶㡥晡㥡敤㙥〷搴㈵攸〰㍢㈱㘸㌹挶㌵戴㝤ㅢㅥ晡扡晥㕢㕥戸攷搱慦㜹攸㡢㜵戴㥣晦ㅡ摡㝥㡣昳〷户昴ㄱ㤷摤㕡扦㜱昷㜷摤戸摡慡愳㠵㌸㘸㘸㕢㜵㝦㜴㑢摦扡㜳攲换㙢敥扥摦㡤慢㡢㜴戴㌰づつ㍤㝤ㅡ慦㍦戹愵㑦㜸㜲摣挸搷㕥㜸捡㡤慢ぢ㜵戴㔰ㄵつ㙤〷摦㜳㑢㕦昹㠵㜳㤷㝦敥昱ㄷ摣戸扡㐰㐷ぢ挷搱搰㡦换攰㝢攸㜳㕥㜸攰捤ㅢ捥㝥搹㐳晦扢㡥ㄶ㜲愴愱慦㤶愷㘰㝦㜶㑢㍦昴搶㔷㝤ぢ慥㜸挳㡤慢昳㜵戴戰㉡つ摤㈳ㄳ敥㝦摤搲㐷㥦扢晣挲昳晥昰㝢㌷慥捥搳搱㐲挷㌴㜴愳㘸敤㉦㙥改㔳摥㕡晢㜰晢慢㙦扢㜱昵㐵ㅤ㉤㍣㑥㐳摢㍢昰㙥户戴㍤〷扤搹愳捥搵搱㐲〰㌵昴ㄳ愲㌵て㝤攸ㅢ挷㙤㘹㍡昶ㅤ户㌶昵〵ㅤ㉤捣㔱㐳㕦㈳㕡晢慢㕢晡扥㜵捦㌴㕤㝥摢㥢㙥㕣㝤㕥㐷ぢ攵搴搰㌱搱摡摦摣搲摢㑦㝥昱愴昱敦晤挶㡤慢㝦搳搱挲㔵㌵昴っ搱摡摦摤搲晥扢㍥㜹晢㕤㍢㕥㜵攳㙡㡢㡥ㄶ㤲慢愱戹て晡㝣敦扢愵ㅦㅥ户㝣㔱昵㜱㉦戹㜱㜵㡥㡥ㄶ㜶慣愱㥦ㄴ慤㜹攸㤷㕥晦捥㘳㘳㍦晢㜳て㝤戶㡥ㄶ㕡慤愱慦ㄵ慤晤挳㉤㝤摦攲扥㈹㔵㕢戴㔵㜲㤶㡥ㄶ㍥慥愱搷㡢搶㍥㜰搱㝤㑤搶㍤捦ㅣ昲㤰ㅢ㔷㘷敡㘸㈱昲ㅡ㝡愶㘸㙤㡦㕢㝡摣㤸㥦摦㘶晣攲㠷㙥㕣㝤㑥㐷㡢〵愰愱敤戹收㥢㉢捡挳㐶扡㘹㙣攳攸㠳㕢扦攳愱捦搰搱㘲㍡㘸㘸㝢㤵㜸攸扥㑢搷扤昱愵攷㙥昱搰晤㍡扡ㄶ㐸㥥㍤戹戶散昵敤愱㙦晥搵㙤ㄵ搷㐵慦昵搰㥢㜵戴ㄸ㉢ㅡ摡摥㤹搴摣㕣㙤㕢慦㌸㝣晢ぢ㑦㝤挹㐳㙦搲搱㘲攵㘸㘸㝢㑦昵搰て扦昶挱攳攷摥昰㜹て扤㔱㐷㡢㜹愴愱敤㌶晤㙥摢㤳捥晦捤㐵摤㉡敢愱晢㜴戴搸㔵ㅡ㕡㠶㍢敡愱扦㝣㐵昰慤戳㥥㡦㜸攸慣㡥愶㐱愶㙢㑤㈶敡㉥て㝤㜳㝡挱晡攴攱慢㍣㜴㐶㐳㠷㘸㜶昱㐸㌲㉦㐱愰扡㉣㐴㠳㡢㑣扡㍡愴㘸㘵〹ぢ扡ㄴ〱敦捤晢ㅣ挳敡㐵㌵挵っ敢㌲㤴㌵戶㐱昰㐷〴捡㤹㍤㤵收攵㐸搱ㄸ㔰㠸㜶㤶㌴扢ㅤ〱㌴㑢ぢ换㘹㤶㘶㤵㌴㝢〵〲挵捤挶㑡㌶㝢㈵捡ㅡ㕦㠱挸㙦㤶㍦ㄹ搶㥡㔵㌴慣愴敥㙢㄰㈸㐵ㅢ扢㑢搶㝥ㅤ㑡ㅢ㍢㈰昲㘹攳昵㐸搱㙢愷挵㈶戵摦㠸㐰㘹摡㜸㕡慥㝥㥦㑥ㅢ㙦㐲㜹㘳㈷㐴㍥㙤扣ㄹ㈹㝡晤㜳ㄱ㈷㜵㔴㍥㐵〳㡦挴捦扣〵㠲㡡攴㐷戵㌰〵ㅦ晢ち捤戵㘹㐵㘸敥㝢敦搴ㅤ㌳挹㝦搵㥣㙢慥㥡㜷摦散摢愷㥤㘸攷敦摥愳搶愰㍢㉥㈹ㄱ㠳捥㐵敦摥㘳㉦㠱㘱㜳㜳愵ㄷ㍥晡捥ㅤ晦㐸摥攱愱㔷敢㘸戱〴㌵戴㑤㉢㠶扢攸㥡改㉦㥦㝢搵〷昲昳㈹㔴㠸戶㔷改㘸㌱㈱㌵戴扤㜸㐷戸攸散晢㙤㕦ㅦ晢慤ㄵ摥㈴㕥愹愳挵昶搴搰㜶昰㈰ㄷ晤㘴攰㡣扦㕤㌸昶〲て摤愱愳挵㘸搵搰昶戶攳愱㘷つ晤摤て㝡㐶㝣换㐳慦搰搱ぢ㠱昴㜴扥㝢㡦㑤㉢㐶扡㙤㉦㥡晦㤹换㘶て㝦挲㐳㥦慣愳摢ぢ搰昶㠶㜹戰㡢扥昱戶㍢敢摦摦昰㙢て扤㕣㐷㡢㝤慤昵摣愶ㄵ㠷戸攸㠶㘱㕦ㅤ㌳扥㕢㈳㈵换㜴戴ㄸ收ㅡ摡㕥慣㠷扡㘸㥦㕣ㅡ慤㔸慡愳挵愲搷搰㌶慤昰搰ㄷ㕥㜲改㑤攱㐹㙦㜹㍤㕦愲愳挵ㄵ愰愱㙤㕡㌱捡㙤扢收㥥摥㐷㜷㝣昹㌵て扤㔸㐷㡢て㐱㐳摢戴㘲戴㡢㝥㜱改改搳㜶㍥愶搱挸㤳㜴戴㌸ㅦ㌴戴㑤㉢づ㜳搱㍢攲て晣攳㠹扢㜷㜹㙤㉦搲搱攲戵搰搰㌶慤ㄸ攳愲敦敤扣敥㤳㝦慦扦挷㐳户敢㘸㜱㜷㘸㘸㥢㔶㜸攸㍢户晦敥㔷㘵㥦搴㠸晦㐲ㅤ㉤㝥ㄲつ㙤搳㡡挳摤戶㕦㍦晡攱挴㔱愳户㜹㙤㉦搰搱攲㘰搱搰㌶慤㌸挲㐵捦㍦㉦㌳戲戵昹って㍤㕦㐷㡢㘷㐶㐳摢戴㘲慣㡢敥攸戸晦慣㑤慦㠵㍤昴㍣ㅤ㉤㉥ㅤつ㙤捦戵㕡ㄷ摤㝤攵ㅢㄷ晦㜱搲〲て摤愶愳挵ㄷ愴愱敤㔵攲愱㝦㍢攷搲摦㍦昹晤㈹ㅥ扡㔵㐷㡢ㄳ㐹㐳摢敢摢㐳㙦昵扦㝤搲戱つ挳㍣㜴㡢㡥ㄶ敦㤳㠶戶㜷愶㈳摤㥥㉦㥥㝥晢搶摥昷晦攴敤㡡捤㍡㕡摣㔶ㅡ摡摥㔳㍤昴㤴㝢捦㌹㘱敢㌷㥦昵搰㜳㜵戴昸扢㌴戴㑦慥㜱㙥摢㤷㍦㝤挵㜹扦㙡扦摢㐳㌷改㘸㜱㤴㘹㘸㥢㔶㜸攸㤷㍢搷昷㑥扢晦㙡て㝤愲㡥ㄶて㥢㠶戶㘹㠵㠷摥㝡昰㠶扢敥㥥㜸戶㠷㥥愳愳挵㌵愷愱愷ち〹㍤捡敤昹搳摦ㅤ晦攸㍢㈷慥昵搰㈷攸㘸晡昴昴㍤昵㑡愱捦ㅥ晡㡣㔱㤷㉦扡慤愷搹㐳ㅦ慦愱〳㜴昲ㄴ扡㉦〶昴㍦愱散扥㍥昴㝣〰㔸搵㐳㠱㍡捣〷㥤〰㈳㡡㝥㈰㜶挳㝣㠸愹㜴晦攰て捦昷㥤〰㈳㌵㜴戹㌰㄰ㄴㅦ㈲改搷昱〵㥥㄰慤搳摡㘳晡挹㜸摦㌰敦扦捡㤹㠷晦晡愶㥦ぢ慡っ扦㜰戰㝦ㄷ㔰敥㍦㙥摦敡愲㙦㈶挸㑥攱ㄳ㤸〱慤晥ㄳ昵昰收扣〷㈶慣㤱㑢捣㝣㤴昷㑤㥡㈸ち摡挵ㄸ搹㈱晥昰㌴搵〹㌰愲㐸つ愹ㄶ㌵ㄵ晤㘰㕦〴晥〴㔳㐸昷〴晥㈴㘳㘴㜹昸昳㤹㑦㌹〱㐶ㄴ㐹㥢㤴昹㙦愶㕥敦㘴㤹㑦㍢〱㝣攱搹㉣愴㤴昹ㄹ㔳㙦㜶戲捣㘷㥣〰扥㝣㌵㘴㔸っ挸㌸愹〷㥣㔸摥㡢㕢㈱づ扥搰搹攷㄰愸㉥㔳㌲散挰攴㤷攲昰㑢愹攷愵㔴つ㌵戱〶愵晣㥢㔵昷摡挸摡戵扢㙢捡㙢㐷㤷㥦㌲户敡㉢㉦㍤昲昲戶㥦㥤㍡攷㡤昷慦戹收㘷慦㙥摢昵晥扤㕤㜳ㅥ扣昱挶㥦㉥摡戱敢攵攱搱敢晤㜷敤㕥㝣晤㤹つㅢ捥㍣㍤扡㙡搲㠲㌳㍦戵晥攴㠶攵挳㈶㤷㤵㔵㔴㝣㘲挴㐳㠷㑥っ㙤㌹晤㝢敡挷捦ㅦ㤲㔴愲摣愲㙥㔰挹搲㡤㕦搸摤愰㐶㍦搶㙥挸㈰ㄵ㜵㠳㠳㈵摤昸愵㜴㐳挹㌰ㄵ㤵攲㜰㐹愹ㄷ敤㔲㌲㔰㐵愵㌸㘰㔲敡搷㜶㈹づ㠳㑣㥤㈳㥣愹搳〲㐸㄰扣㤹㥡㤷㡣挳ぢ㌲愸ぢ挹ㄸ㔳㤰挱摥㐹挶㘱〵ㄹ散㤰㘴㡣㉥挸㘰ㅦ㈴㘳㔴㝥挶㤰晦〳慤〵扥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</si>
</sst>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sz val="10"/>
      <name val="Arial"/>
      <family val="2"/>
    </font>
    <font>
      <sz val="10"/>
      <color indexed="12"/>
      <name val="Arial"/>
      <family val="2"/>
    </font>
    <font>
      <sz val="10"/>
      <color indexed="10"/>
      <name val="Arial"/>
      <family val="2"/>
    </font>
    <font>
      <sz val="20"/>
      <name val="Arial"/>
      <family val="2"/>
    </font>
    <font>
      <sz val="10"/>
      <color indexed="57"/>
      <name val="Arial"/>
      <family val="2"/>
    </font>
    <font>
      <sz val="10"/>
      <color indexed="20"/>
      <name val="Arial"/>
      <family val="2"/>
    </font>
    <font>
      <sz val="10"/>
      <color indexed="9"/>
      <name val="Arial"/>
      <family val="2"/>
    </font>
    <font>
      <sz val="16"/>
      <name val="Arial"/>
      <family val="2"/>
    </font>
    <font>
      <sz val="12"/>
      <name val="Times New Roman"/>
      <family val="1"/>
    </font>
    <font>
      <b/>
      <sz val="10"/>
      <name val="Times New Roman"/>
      <family val="1"/>
    </font>
    <font>
      <b/>
      <sz val="10"/>
      <name val="Arial"/>
      <family val="2"/>
      <charset val="204"/>
    </font>
    <font>
      <sz val="10"/>
      <name val="Times New Roman"/>
      <family val="1"/>
    </font>
    <font>
      <b/>
      <i/>
      <sz val="8"/>
      <name val="Arial"/>
      <family val="2"/>
    </font>
    <font>
      <b/>
      <sz val="10"/>
      <name val="Arial"/>
      <family val="2"/>
    </font>
    <font>
      <sz val="8"/>
      <name val="Arial"/>
      <family val="2"/>
    </font>
    <font>
      <b/>
      <sz val="16"/>
      <name val="Arial"/>
      <family val="2"/>
    </font>
  </fonts>
  <fills count="7">
    <fill>
      <patternFill patternType="none"/>
    </fill>
    <fill>
      <patternFill patternType="gray125"/>
    </fill>
    <fill>
      <patternFill patternType="darkUp">
        <bgColor indexed="22"/>
      </patternFill>
    </fill>
    <fill>
      <patternFill patternType="solid">
        <fgColor indexed="22"/>
        <bgColor indexed="64"/>
      </patternFill>
    </fill>
    <fill>
      <patternFill patternType="solid">
        <fgColor indexed="15"/>
        <bgColor indexed="64"/>
      </patternFill>
    </fill>
    <fill>
      <patternFill patternType="solid">
        <fgColor indexed="11"/>
        <bgColor indexed="64"/>
      </patternFill>
    </fill>
    <fill>
      <patternFill patternType="solid">
        <fgColor indexed="42"/>
        <bgColor indexed="64"/>
      </patternFill>
    </fill>
  </fills>
  <borders count="26">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7">
    <xf numFmtId="0" fontId="0" fillId="0" borderId="0" xfId="0"/>
    <xf numFmtId="0" fontId="2" fillId="0" borderId="0" xfId="0" applyFont="1"/>
    <xf numFmtId="0" fontId="1" fillId="0" borderId="0" xfId="0" applyFont="1"/>
    <xf numFmtId="0" fontId="0" fillId="0" borderId="1" xfId="0"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1" xfId="0" applyFont="1" applyBorder="1" applyAlignment="1">
      <alignment horizontal="center"/>
    </xf>
    <xf numFmtId="0" fontId="0" fillId="2" borderId="0" xfId="0" applyFill="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5" fillId="0" borderId="0" xfId="0" applyFont="1" applyBorder="1" applyAlignment="1">
      <alignment horizontal="center"/>
    </xf>
    <xf numFmtId="0" fontId="5" fillId="0" borderId="8"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1" xfId="0" applyFont="1" applyBorder="1" applyAlignment="1">
      <alignment horizontal="center"/>
    </xf>
    <xf numFmtId="0" fontId="7" fillId="0" borderId="0" xfId="0" applyFont="1"/>
    <xf numFmtId="0" fontId="0" fillId="0" borderId="7" xfId="0" applyBorder="1"/>
    <xf numFmtId="0" fontId="0" fillId="0" borderId="8" xfId="0" applyBorder="1"/>
    <xf numFmtId="0" fontId="2" fillId="0" borderId="0" xfId="0" applyFont="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0" fillId="3" borderId="5" xfId="0" applyFill="1" applyBorder="1" applyAlignment="1">
      <alignment horizontal="center"/>
    </xf>
    <xf numFmtId="0" fontId="0" fillId="0" borderId="0" xfId="0" applyBorder="1"/>
    <xf numFmtId="0" fontId="0" fillId="3" borderId="3" xfId="0" applyFill="1" applyBorder="1" applyAlignment="1">
      <alignment horizontal="center"/>
    </xf>
    <xf numFmtId="0" fontId="0" fillId="3" borderId="4" xfId="0" applyFill="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0" fillId="0" borderId="0" xfId="0" applyProtection="1">
      <protection locked="0"/>
    </xf>
    <xf numFmtId="0" fontId="8" fillId="0" borderId="0" xfId="0" applyFont="1" applyProtection="1">
      <protection locked="0"/>
    </xf>
    <xf numFmtId="0" fontId="9" fillId="0" borderId="0" xfId="0" applyFont="1"/>
    <xf numFmtId="0" fontId="0" fillId="3" borderId="11" xfId="0" applyFill="1" applyBorder="1" applyAlignment="1">
      <alignment horizontal="center"/>
    </xf>
    <xf numFmtId="0" fontId="2" fillId="0" borderId="14" xfId="0" applyFont="1" applyBorder="1"/>
    <xf numFmtId="0" fontId="1" fillId="0" borderId="2" xfId="0" applyFont="1" applyBorder="1"/>
    <xf numFmtId="0" fontId="1" fillId="0" borderId="7" xfId="0" applyFont="1" applyBorder="1"/>
    <xf numFmtId="0" fontId="1" fillId="0" borderId="5" xfId="0" applyFont="1" applyBorder="1"/>
    <xf numFmtId="0" fontId="2" fillId="0" borderId="15" xfId="0" applyFont="1" applyBorder="1"/>
    <xf numFmtId="0" fontId="0" fillId="3" borderId="16"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0" borderId="19" xfId="0" applyBorder="1"/>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3" fillId="0" borderId="0" xfId="0" applyFont="1"/>
    <xf numFmtId="0" fontId="0" fillId="0" borderId="16" xfId="0" applyBorder="1"/>
    <xf numFmtId="0" fontId="0" fillId="0" borderId="17" xfId="0" applyBorder="1"/>
    <xf numFmtId="0" fontId="0" fillId="0" borderId="18" xfId="0" applyBorder="1"/>
    <xf numFmtId="0" fontId="0" fillId="0" borderId="21" xfId="0" applyBorder="1"/>
    <xf numFmtId="0" fontId="0" fillId="0" borderId="23" xfId="0" applyBorder="1"/>
    <xf numFmtId="0" fontId="0" fillId="0" borderId="22" xfId="0" applyBorder="1"/>
    <xf numFmtId="0" fontId="3" fillId="4" borderId="13" xfId="0" applyFont="1" applyFill="1" applyBorder="1" applyAlignment="1">
      <alignment horizontal="center"/>
    </xf>
    <xf numFmtId="0" fontId="1" fillId="5" borderId="13" xfId="0" applyFont="1" applyFill="1" applyBorder="1" applyAlignment="1">
      <alignment horizontal="center"/>
    </xf>
    <xf numFmtId="0" fontId="1" fillId="5" borderId="15" xfId="0" applyFont="1" applyFill="1" applyBorder="1" applyAlignment="1">
      <alignment horizontal="center"/>
    </xf>
    <xf numFmtId="0" fontId="3" fillId="4" borderId="15" xfId="0" applyFont="1" applyFill="1" applyBorder="1" applyAlignment="1">
      <alignment horizontal="center"/>
    </xf>
    <xf numFmtId="0" fontId="14" fillId="0" borderId="0" xfId="0" applyFont="1"/>
    <xf numFmtId="0" fontId="0" fillId="0" borderId="0" xfId="0" quotePrefix="1"/>
    <xf numFmtId="0" fontId="4" fillId="0" borderId="4" xfId="0" applyFont="1" applyBorder="1" applyAlignment="1">
      <alignment horizontal="center" vertical="center" textRotation="90"/>
    </xf>
    <xf numFmtId="0" fontId="4" fillId="0" borderId="8" xfId="0" applyFont="1" applyBorder="1" applyAlignment="1">
      <alignment horizontal="center" vertical="center" textRotation="90"/>
    </xf>
    <xf numFmtId="0" fontId="4" fillId="0" borderId="1" xfId="0" applyFont="1" applyBorder="1" applyAlignment="1">
      <alignment horizontal="center" vertical="center" textRotation="90"/>
    </xf>
    <xf numFmtId="0" fontId="4" fillId="0" borderId="5"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11" fillId="3" borderId="9" xfId="0" applyFont="1" applyFill="1" applyBorder="1" applyAlignment="1">
      <alignment horizontal="center"/>
    </xf>
    <xf numFmtId="0" fontId="11" fillId="3" borderId="10" xfId="0"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0" fillId="6" borderId="16" xfId="0" applyFont="1" applyFill="1" applyBorder="1" applyAlignment="1">
      <alignment horizontal="left" vertical="distributed" wrapText="1"/>
    </xf>
    <xf numFmtId="0" fontId="10" fillId="6" borderId="17" xfId="0" applyFont="1" applyFill="1" applyBorder="1" applyAlignment="1">
      <alignment horizontal="left" vertical="distributed" wrapText="1"/>
    </xf>
    <xf numFmtId="0" fontId="10" fillId="6" borderId="18" xfId="0" applyFont="1" applyFill="1" applyBorder="1" applyAlignment="1">
      <alignment horizontal="left" vertical="distributed" wrapText="1"/>
    </xf>
    <xf numFmtId="0" fontId="10" fillId="6" borderId="20" xfId="0" applyFont="1" applyFill="1" applyBorder="1" applyAlignment="1">
      <alignment horizontal="left" vertical="distributed" wrapText="1"/>
    </xf>
    <xf numFmtId="0" fontId="10" fillId="6" borderId="23" xfId="0" applyFont="1" applyFill="1" applyBorder="1" applyAlignment="1">
      <alignment horizontal="left" vertical="distributed" wrapText="1"/>
    </xf>
    <xf numFmtId="0" fontId="10" fillId="6" borderId="22" xfId="0" applyFont="1" applyFill="1" applyBorder="1" applyAlignment="1">
      <alignment horizontal="left" vertical="distributed" wrapText="1"/>
    </xf>
    <xf numFmtId="0" fontId="14" fillId="0" borderId="16" xfId="0" applyFont="1" applyBorder="1" applyAlignment="1">
      <alignment horizontal="center"/>
    </xf>
    <xf numFmtId="0" fontId="14" fillId="0" borderId="17" xfId="0" applyFont="1" applyBorder="1" applyAlignment="1">
      <alignment horizontal="center"/>
    </xf>
    <xf numFmtId="0" fontId="14" fillId="0" borderId="18" xfId="0" applyFont="1" applyBorder="1" applyAlignment="1">
      <alignment horizontal="center"/>
    </xf>
    <xf numFmtId="0" fontId="16" fillId="0" borderId="16" xfId="0" applyFont="1" applyBorder="1" applyAlignment="1">
      <alignment horizontal="center"/>
    </xf>
    <xf numFmtId="0" fontId="16" fillId="0" borderId="18" xfId="0" applyFont="1" applyBorder="1" applyAlignment="1">
      <alignment horizontal="center"/>
    </xf>
    <xf numFmtId="0" fontId="16" fillId="0" borderId="20" xfId="0" applyFont="1" applyBorder="1" applyAlignment="1">
      <alignment horizontal="center"/>
    </xf>
    <xf numFmtId="0" fontId="16" fillId="0" borderId="22" xfId="0" applyFont="1" applyBorder="1" applyAlignment="1">
      <alignment horizontal="center"/>
    </xf>
    <xf numFmtId="0" fontId="16" fillId="0" borderId="17" xfId="0" applyFont="1" applyBorder="1" applyAlignment="1">
      <alignment horizontal="center"/>
    </xf>
    <xf numFmtId="0" fontId="16" fillId="0" borderId="2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Right censored data</a:t>
            </a:r>
          </a:p>
        </c:rich>
      </c:tx>
      <c:layout>
        <c:manualLayout>
          <c:xMode val="edge"/>
          <c:yMode val="edge"/>
          <c:x val="0.34135713342177959"/>
          <c:y val="3.4591194968553458E-2"/>
        </c:manualLayout>
      </c:layout>
      <c:overlay val="0"/>
      <c:spPr>
        <a:noFill/>
        <a:ln w="25400">
          <a:noFill/>
        </a:ln>
      </c:spPr>
    </c:title>
    <c:autoTitleDeleted val="0"/>
    <c:plotArea>
      <c:layout>
        <c:manualLayout>
          <c:layoutTarget val="inner"/>
          <c:xMode val="edge"/>
          <c:yMode val="edge"/>
          <c:x val="8.7527445816215868E-2"/>
          <c:y val="0.11006323108057894"/>
          <c:w val="0.85776896899891553"/>
          <c:h val="0.76100862632857436"/>
        </c:manualLayout>
      </c:layout>
      <c:scatterChart>
        <c:scatterStyle val="smoothMarker"/>
        <c:varyColors val="0"/>
        <c:ser>
          <c:idx val="1"/>
          <c:order val="0"/>
          <c:tx>
            <c:v>Shape</c:v>
          </c:tx>
          <c:spPr>
            <a:ln w="25400">
              <a:solidFill>
                <a:srgbClr val="FF0000"/>
              </a:solidFill>
              <a:prstDash val="solid"/>
            </a:ln>
          </c:spPr>
          <c:marker>
            <c:symbol val="none"/>
          </c:marker>
          <c:xVal>
            <c:numRef>
              <c:f>Model!$S$9:$AV$9</c:f>
              <c:numCache>
                <c:formatCode>General</c:formatCode>
                <c:ptCount val="30"/>
                <c:pt idx="0">
                  <c:v>0.9</c:v>
                </c:pt>
                <c:pt idx="1">
                  <c:v>0.95000000000000007</c:v>
                </c:pt>
                <c:pt idx="2">
                  <c:v>1</c:v>
                </c:pt>
                <c:pt idx="3">
                  <c:v>1.05</c:v>
                </c:pt>
                <c:pt idx="4">
                  <c:v>1.1000000000000001</c:v>
                </c:pt>
                <c:pt idx="5">
                  <c:v>1.1500000000000001</c:v>
                </c:pt>
                <c:pt idx="6">
                  <c:v>1.2000000000000002</c:v>
                </c:pt>
                <c:pt idx="7">
                  <c:v>1.2500000000000002</c:v>
                </c:pt>
                <c:pt idx="8">
                  <c:v>1.3000000000000003</c:v>
                </c:pt>
                <c:pt idx="9">
                  <c:v>1.3500000000000003</c:v>
                </c:pt>
                <c:pt idx="10">
                  <c:v>1.4000000000000004</c:v>
                </c:pt>
                <c:pt idx="11">
                  <c:v>1.4500000000000004</c:v>
                </c:pt>
                <c:pt idx="12">
                  <c:v>1.5000000000000004</c:v>
                </c:pt>
                <c:pt idx="13">
                  <c:v>1.5500000000000005</c:v>
                </c:pt>
                <c:pt idx="14">
                  <c:v>1.6000000000000005</c:v>
                </c:pt>
                <c:pt idx="15">
                  <c:v>1.6500000000000006</c:v>
                </c:pt>
                <c:pt idx="16">
                  <c:v>1.7000000000000006</c:v>
                </c:pt>
                <c:pt idx="17">
                  <c:v>1.7500000000000007</c:v>
                </c:pt>
                <c:pt idx="18">
                  <c:v>1.8000000000000007</c:v>
                </c:pt>
                <c:pt idx="19">
                  <c:v>1.8500000000000008</c:v>
                </c:pt>
                <c:pt idx="20">
                  <c:v>1.9000000000000008</c:v>
                </c:pt>
                <c:pt idx="21">
                  <c:v>1.9500000000000008</c:v>
                </c:pt>
                <c:pt idx="22">
                  <c:v>2.0000000000000009</c:v>
                </c:pt>
                <c:pt idx="23">
                  <c:v>2.0500000000000007</c:v>
                </c:pt>
                <c:pt idx="24">
                  <c:v>2.1000000000000005</c:v>
                </c:pt>
                <c:pt idx="25">
                  <c:v>2.1500000000000004</c:v>
                </c:pt>
                <c:pt idx="26">
                  <c:v>2.2000000000000002</c:v>
                </c:pt>
                <c:pt idx="27">
                  <c:v>2.25</c:v>
                </c:pt>
                <c:pt idx="28">
                  <c:v>2.2999999999999998</c:v>
                </c:pt>
                <c:pt idx="29">
                  <c:v>2.3499999999999996</c:v>
                </c:pt>
              </c:numCache>
            </c:numRef>
          </c:xVal>
          <c:yVal>
            <c:numRef>
              <c:f>Model!$S$6:$AV$6</c:f>
              <c:numCache>
                <c:formatCode>General</c:formatCode>
                <c:ptCount val="30"/>
                <c:pt idx="0">
                  <c:v>2.7313636227741544E-3</c:v>
                </c:pt>
                <c:pt idx="1">
                  <c:v>8.0282799281020129E-3</c:v>
                </c:pt>
                <c:pt idx="2">
                  <c:v>2.0565757497570124E-2</c:v>
                </c:pt>
                <c:pt idx="3">
                  <c:v>4.6476240579283998E-2</c:v>
                </c:pt>
                <c:pt idx="4">
                  <c:v>9.3634974365674556E-2</c:v>
                </c:pt>
                <c:pt idx="5">
                  <c:v>0.16971872847470351</c:v>
                </c:pt>
                <c:pt idx="6">
                  <c:v>0.27898528160153879</c:v>
                </c:pt>
                <c:pt idx="7">
                  <c:v>0.41885264266061872</c:v>
                </c:pt>
                <c:pt idx="8">
                  <c:v>0.57795807118857556</c:v>
                </c:pt>
                <c:pt idx="9">
                  <c:v>0.73709440350597166</c:v>
                </c:pt>
                <c:pt idx="10">
                  <c:v>0.87323309912256231</c:v>
                </c:pt>
                <c:pt idx="11">
                  <c:v>0.96536721545946147</c:v>
                </c:pt>
                <c:pt idx="12">
                  <c:v>1</c:v>
                </c:pt>
                <c:pt idx="13">
                  <c:v>0.97427344365061952</c:v>
                </c:pt>
                <c:pt idx="14">
                  <c:v>0.89582216708662832</c:v>
                </c:pt>
                <c:pt idx="15">
                  <c:v>0.77980246371093875</c:v>
                </c:pt>
                <c:pt idx="16">
                  <c:v>0.64449628290975647</c:v>
                </c:pt>
                <c:pt idx="17">
                  <c:v>0.50708641542686295</c:v>
                </c:pt>
                <c:pt idx="18">
                  <c:v>0.38074488724269706</c:v>
                </c:pt>
                <c:pt idx="19">
                  <c:v>0.27344040242787687</c:v>
                </c:pt>
                <c:pt idx="20">
                  <c:v>0.18822738313837886</c:v>
                </c:pt>
                <c:pt idx="21">
                  <c:v>0.12443582221031638</c:v>
                </c:pt>
                <c:pt idx="22">
                  <c:v>7.9148656271284298E-2</c:v>
                </c:pt>
                <c:pt idx="23">
                  <c:v>4.8519638297675728E-2</c:v>
                </c:pt>
                <c:pt idx="24">
                  <c:v>2.8711766450867281E-2</c:v>
                </c:pt>
                <c:pt idx="25">
                  <c:v>1.6425528861324909E-2</c:v>
                </c:pt>
                <c:pt idx="26">
                  <c:v>9.0971351308891824E-3</c:v>
                </c:pt>
                <c:pt idx="27">
                  <c:v>4.8841370139898563E-3</c:v>
                </c:pt>
                <c:pt idx="28">
                  <c:v>2.5451144686197778E-3</c:v>
                </c:pt>
                <c:pt idx="29">
                  <c:v>1.2887552521682415E-3</c:v>
                </c:pt>
              </c:numCache>
            </c:numRef>
          </c:yVal>
          <c:smooth val="1"/>
          <c:extLst>
            <c:ext xmlns:c16="http://schemas.microsoft.com/office/drawing/2014/chart" uri="{C3380CC4-5D6E-409C-BE32-E72D297353CC}">
              <c16:uniqueId val="{00000000-DD0F-4703-A96E-895E56E8DF26}"/>
            </c:ext>
          </c:extLst>
        </c:ser>
        <c:ser>
          <c:idx val="0"/>
          <c:order val="1"/>
          <c:tx>
            <c:v>Scale</c:v>
          </c:tx>
          <c:spPr>
            <a:ln w="25400">
              <a:solidFill>
                <a:srgbClr val="0000FF"/>
              </a:solidFill>
              <a:prstDash val="solid"/>
            </a:ln>
          </c:spPr>
          <c:marker>
            <c:symbol val="none"/>
          </c:marker>
          <c:xVal>
            <c:numRef>
              <c:f>Model!$R$10:$R$39</c:f>
              <c:numCache>
                <c:formatCode>General</c:formatCode>
                <c:ptCount val="30"/>
                <c:pt idx="0">
                  <c:v>4</c:v>
                </c:pt>
                <c:pt idx="1">
                  <c:v>4.2</c:v>
                </c:pt>
                <c:pt idx="2">
                  <c:v>4.4000000000000004</c:v>
                </c:pt>
                <c:pt idx="3">
                  <c:v>4.6000000000000005</c:v>
                </c:pt>
                <c:pt idx="4">
                  <c:v>4.8000000000000007</c:v>
                </c:pt>
                <c:pt idx="5">
                  <c:v>5.0000000000000009</c:v>
                </c:pt>
                <c:pt idx="6">
                  <c:v>5.2000000000000011</c:v>
                </c:pt>
                <c:pt idx="7">
                  <c:v>5.4000000000000012</c:v>
                </c:pt>
                <c:pt idx="8">
                  <c:v>5.6000000000000014</c:v>
                </c:pt>
                <c:pt idx="9">
                  <c:v>5.8000000000000016</c:v>
                </c:pt>
                <c:pt idx="10">
                  <c:v>6.0000000000000018</c:v>
                </c:pt>
                <c:pt idx="11">
                  <c:v>6.200000000000002</c:v>
                </c:pt>
                <c:pt idx="12">
                  <c:v>6.4000000000000021</c:v>
                </c:pt>
                <c:pt idx="13">
                  <c:v>6.6000000000000023</c:v>
                </c:pt>
                <c:pt idx="14">
                  <c:v>6.8000000000000025</c:v>
                </c:pt>
                <c:pt idx="15">
                  <c:v>7.0000000000000027</c:v>
                </c:pt>
                <c:pt idx="16">
                  <c:v>7.2000000000000028</c:v>
                </c:pt>
                <c:pt idx="17">
                  <c:v>7.400000000000003</c:v>
                </c:pt>
                <c:pt idx="18">
                  <c:v>7.6000000000000032</c:v>
                </c:pt>
                <c:pt idx="19">
                  <c:v>7.8000000000000034</c:v>
                </c:pt>
                <c:pt idx="20">
                  <c:v>8.0000000000000036</c:v>
                </c:pt>
                <c:pt idx="21">
                  <c:v>8.2000000000000028</c:v>
                </c:pt>
                <c:pt idx="22">
                  <c:v>8.4000000000000021</c:v>
                </c:pt>
                <c:pt idx="23">
                  <c:v>8.6000000000000014</c:v>
                </c:pt>
                <c:pt idx="24">
                  <c:v>8.8000000000000007</c:v>
                </c:pt>
                <c:pt idx="25">
                  <c:v>9</c:v>
                </c:pt>
                <c:pt idx="26">
                  <c:v>9.1999999999999993</c:v>
                </c:pt>
                <c:pt idx="27">
                  <c:v>9.3999999999999986</c:v>
                </c:pt>
                <c:pt idx="28">
                  <c:v>9.5999999999999979</c:v>
                </c:pt>
                <c:pt idx="29">
                  <c:v>9.7999999999999972</c:v>
                </c:pt>
              </c:numCache>
            </c:numRef>
          </c:xVal>
          <c:yVal>
            <c:numRef>
              <c:f>Model!$O$10:$O$39</c:f>
              <c:numCache>
                <c:formatCode>General</c:formatCode>
                <c:ptCount val="30"/>
                <c:pt idx="0">
                  <c:v>1.0752100298372278E-3</c:v>
                </c:pt>
                <c:pt idx="1">
                  <c:v>4.681141790399356E-3</c:v>
                </c:pt>
                <c:pt idx="2">
                  <c:v>1.6976092148725811E-2</c:v>
                </c:pt>
                <c:pt idx="3">
                  <c:v>5.1209665180904466E-2</c:v>
                </c:pt>
                <c:pt idx="4">
                  <c:v>0.12854426961900131</c:v>
                </c:pt>
                <c:pt idx="5">
                  <c:v>0.26927814381558091</c:v>
                </c:pt>
                <c:pt idx="6">
                  <c:v>0.47353725384175166</c:v>
                </c:pt>
                <c:pt idx="7">
                  <c:v>0.70537407883809999</c:v>
                </c:pt>
                <c:pt idx="8">
                  <c:v>0.9006723825340327</c:v>
                </c:pt>
                <c:pt idx="9">
                  <c:v>1</c:v>
                </c:pt>
                <c:pt idx="10">
                  <c:v>0.98088542975190873</c:v>
                </c:pt>
                <c:pt idx="11">
                  <c:v>0.86422198434819997</c:v>
                </c:pt>
                <c:pt idx="12">
                  <c:v>0.69526996287731158</c:v>
                </c:pt>
                <c:pt idx="13">
                  <c:v>0.51874929991539054</c:v>
                </c:pt>
                <c:pt idx="14">
                  <c:v>0.36408510207366401</c:v>
                </c:pt>
                <c:pt idx="15">
                  <c:v>0.24341588392682836</c:v>
                </c:pt>
                <c:pt idx="16">
                  <c:v>0.15671526989880052</c:v>
                </c:pt>
                <c:pt idx="17">
                  <c:v>9.8057913708714237E-2</c:v>
                </c:pt>
                <c:pt idx="18">
                  <c:v>6.0088133212694191E-2</c:v>
                </c:pt>
                <c:pt idx="19">
                  <c:v>3.6288044617935472E-2</c:v>
                </c:pt>
                <c:pt idx="20">
                  <c:v>2.1708524215208951E-2</c:v>
                </c:pt>
                <c:pt idx="21">
                  <c:v>1.2917526852326512E-2</c:v>
                </c:pt>
                <c:pt idx="22">
                  <c:v>7.6707898095532741E-3</c:v>
                </c:pt>
                <c:pt idx="23">
                  <c:v>4.5576734453523634E-3</c:v>
                </c:pt>
                <c:pt idx="24">
                  <c:v>2.7150290216899379E-3</c:v>
                </c:pt>
                <c:pt idx="25">
                  <c:v>1.6241250354969751E-3</c:v>
                </c:pt>
                <c:pt idx="26">
                  <c:v>9.7678900948896174E-4</c:v>
                </c:pt>
                <c:pt idx="27">
                  <c:v>5.9116494755792051E-4</c:v>
                </c:pt>
                <c:pt idx="28">
                  <c:v>3.6026850499755713E-4</c:v>
                </c:pt>
                <c:pt idx="29">
                  <c:v>2.2118217790600834E-4</c:v>
                </c:pt>
              </c:numCache>
            </c:numRef>
          </c:yVal>
          <c:smooth val="1"/>
          <c:extLst>
            <c:ext xmlns:c16="http://schemas.microsoft.com/office/drawing/2014/chart" uri="{C3380CC4-5D6E-409C-BE32-E72D297353CC}">
              <c16:uniqueId val="{00000001-DD0F-4703-A96E-895E56E8DF26}"/>
            </c:ext>
          </c:extLst>
        </c:ser>
        <c:ser>
          <c:idx val="3"/>
          <c:order val="2"/>
          <c:tx>
            <c:v>Sampled Shape</c:v>
          </c:tx>
          <c:spPr>
            <a:ln w="28575">
              <a:noFill/>
            </a:ln>
          </c:spPr>
          <c:marker>
            <c:symbol val="diamond"/>
            <c:size val="6"/>
            <c:spPr>
              <a:solidFill>
                <a:srgbClr val="FF0000"/>
              </a:solidFill>
              <a:ln>
                <a:solidFill>
                  <a:srgbClr val="FF0000"/>
                </a:solidFill>
                <a:prstDash val="solid"/>
              </a:ln>
            </c:spPr>
          </c:marker>
          <c:xVal>
            <c:numRef>
              <c:f>Model!$E$15:$E$16</c:f>
              <c:numCache>
                <c:formatCode>General</c:formatCode>
                <c:ptCount val="2"/>
                <c:pt idx="1">
                  <c:v>2.2999999999999998</c:v>
                </c:pt>
              </c:numCache>
            </c:numRef>
          </c:xVal>
          <c:yVal>
            <c:numRef>
              <c:f>Model!$F$15:$F$16</c:f>
              <c:numCache>
                <c:formatCode>General</c:formatCode>
                <c:ptCount val="2"/>
                <c:pt idx="0">
                  <c:v>0</c:v>
                </c:pt>
                <c:pt idx="1">
                  <c:v>0</c:v>
                </c:pt>
              </c:numCache>
            </c:numRef>
          </c:yVal>
          <c:smooth val="1"/>
          <c:extLst>
            <c:ext xmlns:c16="http://schemas.microsoft.com/office/drawing/2014/chart" uri="{C3380CC4-5D6E-409C-BE32-E72D297353CC}">
              <c16:uniqueId val="{00000002-DD0F-4703-A96E-895E56E8DF26}"/>
            </c:ext>
          </c:extLst>
        </c:ser>
        <c:ser>
          <c:idx val="2"/>
          <c:order val="3"/>
          <c:tx>
            <c:v>Conditional Scale</c:v>
          </c:tx>
          <c:spPr>
            <a:ln w="25400">
              <a:solidFill>
                <a:srgbClr val="0000FF"/>
              </a:solidFill>
              <a:prstDash val="sysDash"/>
            </a:ln>
          </c:spPr>
          <c:marker>
            <c:symbol val="none"/>
          </c:marker>
          <c:xVal>
            <c:numRef>
              <c:f>Model!$R$10:$R$39</c:f>
              <c:numCache>
                <c:formatCode>General</c:formatCode>
                <c:ptCount val="30"/>
                <c:pt idx="0">
                  <c:v>4</c:v>
                </c:pt>
                <c:pt idx="1">
                  <c:v>4.2</c:v>
                </c:pt>
                <c:pt idx="2">
                  <c:v>4.4000000000000004</c:v>
                </c:pt>
                <c:pt idx="3">
                  <c:v>4.6000000000000005</c:v>
                </c:pt>
                <c:pt idx="4">
                  <c:v>4.8000000000000007</c:v>
                </c:pt>
                <c:pt idx="5">
                  <c:v>5.0000000000000009</c:v>
                </c:pt>
                <c:pt idx="6">
                  <c:v>5.2000000000000011</c:v>
                </c:pt>
                <c:pt idx="7">
                  <c:v>5.4000000000000012</c:v>
                </c:pt>
                <c:pt idx="8">
                  <c:v>5.6000000000000014</c:v>
                </c:pt>
                <c:pt idx="9">
                  <c:v>5.8000000000000016</c:v>
                </c:pt>
                <c:pt idx="10">
                  <c:v>6.0000000000000018</c:v>
                </c:pt>
                <c:pt idx="11">
                  <c:v>6.200000000000002</c:v>
                </c:pt>
                <c:pt idx="12">
                  <c:v>6.4000000000000021</c:v>
                </c:pt>
                <c:pt idx="13">
                  <c:v>6.6000000000000023</c:v>
                </c:pt>
                <c:pt idx="14">
                  <c:v>6.8000000000000025</c:v>
                </c:pt>
                <c:pt idx="15">
                  <c:v>7.0000000000000027</c:v>
                </c:pt>
                <c:pt idx="16">
                  <c:v>7.2000000000000028</c:v>
                </c:pt>
                <c:pt idx="17">
                  <c:v>7.400000000000003</c:v>
                </c:pt>
                <c:pt idx="18">
                  <c:v>7.6000000000000032</c:v>
                </c:pt>
                <c:pt idx="19">
                  <c:v>7.8000000000000034</c:v>
                </c:pt>
                <c:pt idx="20">
                  <c:v>8.0000000000000036</c:v>
                </c:pt>
                <c:pt idx="21">
                  <c:v>8.2000000000000028</c:v>
                </c:pt>
                <c:pt idx="22">
                  <c:v>8.4000000000000021</c:v>
                </c:pt>
                <c:pt idx="23">
                  <c:v>8.6000000000000014</c:v>
                </c:pt>
                <c:pt idx="24">
                  <c:v>8.8000000000000007</c:v>
                </c:pt>
                <c:pt idx="25">
                  <c:v>9</c:v>
                </c:pt>
                <c:pt idx="26">
                  <c:v>9.1999999999999993</c:v>
                </c:pt>
                <c:pt idx="27">
                  <c:v>9.3999999999999986</c:v>
                </c:pt>
                <c:pt idx="28">
                  <c:v>9.5999999999999979</c:v>
                </c:pt>
                <c:pt idx="29">
                  <c:v>9.7999999999999972</c:v>
                </c:pt>
              </c:numCache>
            </c:numRef>
          </c:xVal>
          <c:yVal>
            <c:numRef>
              <c:f>Model!$AX$10:$AX$39</c:f>
              <c:numCache>
                <c:formatCode>General</c:formatCode>
                <c:ptCount val="30"/>
                <c:pt idx="0">
                  <c:v>5.9136381932738701E-12</c:v>
                </c:pt>
                <c:pt idx="1">
                  <c:v>4.5795110380482451E-9</c:v>
                </c:pt>
                <c:pt idx="2">
                  <c:v>8.4738607053348782E-7</c:v>
                </c:pt>
                <c:pt idx="3">
                  <c:v>4.9580660388938537E-5</c:v>
                </c:pt>
                <c:pt idx="4">
                  <c:v>1.1411008209305769E-3</c:v>
                </c:pt>
                <c:pt idx="5">
                  <c:v>1.2267194527569553E-2</c:v>
                </c:pt>
                <c:pt idx="6">
                  <c:v>7.0608660093108067E-2</c:v>
                </c:pt>
                <c:pt idx="7">
                  <c:v>0.24274367902266852</c:v>
                </c:pt>
                <c:pt idx="8">
                  <c:v>0.54443177713013235</c:v>
                </c:pt>
                <c:pt idx="9">
                  <c:v>0.85585218041572919</c:v>
                </c:pt>
                <c:pt idx="10">
                  <c:v>1</c:v>
                </c:pt>
                <c:pt idx="11">
                  <c:v>0.91142351284766332</c:v>
                </c:pt>
                <c:pt idx="12">
                  <c:v>0.67439260229534337</c:v>
                </c:pt>
                <c:pt idx="13">
                  <c:v>0.41880159400646549</c:v>
                </c:pt>
                <c:pt idx="14">
                  <c:v>0.2244205464492994</c:v>
                </c:pt>
                <c:pt idx="15">
                  <c:v>0.10621614372791915</c:v>
                </c:pt>
                <c:pt idx="16">
                  <c:v>4.5280571900814172E-2</c:v>
                </c:pt>
                <c:pt idx="17">
                  <c:v>1.7677835059919732E-2</c:v>
                </c:pt>
                <c:pt idx="18">
                  <c:v>6.4098949871734309E-3</c:v>
                </c:pt>
                <c:pt idx="19">
                  <c:v>2.1846135916043035E-3</c:v>
                </c:pt>
                <c:pt idx="20">
                  <c:v>7.0702403519076046E-4</c:v>
                </c:pt>
                <c:pt idx="21">
                  <c:v>2.191906003461274E-4</c:v>
                </c:pt>
                <c:pt idx="22">
                  <c:v>6.55826470232856E-5</c:v>
                </c:pt>
                <c:pt idx="23">
                  <c:v>1.9060222977530358E-5</c:v>
                </c:pt>
                <c:pt idx="24">
                  <c:v>5.4105630127163099E-6</c:v>
                </c:pt>
                <c:pt idx="25">
                  <c:v>1.5073151423520623E-6</c:v>
                </c:pt>
                <c:pt idx="26">
                  <c:v>4.1380995733633124E-7</c:v>
                </c:pt>
                <c:pt idx="27">
                  <c:v>1.1235134210048354E-7</c:v>
                </c:pt>
                <c:pt idx="28">
                  <c:v>3.0260247101779873E-8</c:v>
                </c:pt>
                <c:pt idx="29">
                  <c:v>8.1066267747122859E-9</c:v>
                </c:pt>
              </c:numCache>
            </c:numRef>
          </c:yVal>
          <c:smooth val="1"/>
          <c:extLst>
            <c:ext xmlns:c16="http://schemas.microsoft.com/office/drawing/2014/chart" uri="{C3380CC4-5D6E-409C-BE32-E72D297353CC}">
              <c16:uniqueId val="{00000003-DD0F-4703-A96E-895E56E8DF26}"/>
            </c:ext>
          </c:extLst>
        </c:ser>
        <c:ser>
          <c:idx val="4"/>
          <c:order val="4"/>
          <c:tx>
            <c:v>Sampled Scale</c:v>
          </c:tx>
          <c:spPr>
            <a:ln w="28575">
              <a:noFill/>
            </a:ln>
          </c:spPr>
          <c:marker>
            <c:symbol val="diamond"/>
            <c:size val="6"/>
            <c:spPr>
              <a:solidFill>
                <a:srgbClr val="0000FF"/>
              </a:solidFill>
              <a:ln>
                <a:solidFill>
                  <a:srgbClr val="0000FF"/>
                </a:solidFill>
                <a:prstDash val="solid"/>
              </a:ln>
            </c:spPr>
          </c:marker>
          <c:xVal>
            <c:numRef>
              <c:f>Model!$E$17:$E$18</c:f>
              <c:numCache>
                <c:formatCode>General</c:formatCode>
                <c:ptCount val="2"/>
                <c:pt idx="0">
                  <c:v>6.0952051681593451</c:v>
                </c:pt>
              </c:numCache>
            </c:numRef>
          </c:xVal>
          <c:yVal>
            <c:numRef>
              <c:f>Model!$F$15:$F$16</c:f>
              <c:numCache>
                <c:formatCode>General</c:formatCode>
                <c:ptCount val="2"/>
                <c:pt idx="0">
                  <c:v>0</c:v>
                </c:pt>
                <c:pt idx="1">
                  <c:v>0</c:v>
                </c:pt>
              </c:numCache>
            </c:numRef>
          </c:yVal>
          <c:smooth val="1"/>
          <c:extLst>
            <c:ext xmlns:c16="http://schemas.microsoft.com/office/drawing/2014/chart" uri="{C3380CC4-5D6E-409C-BE32-E72D297353CC}">
              <c16:uniqueId val="{00000004-DD0F-4703-A96E-895E56E8DF26}"/>
            </c:ext>
          </c:extLst>
        </c:ser>
        <c:dLbls>
          <c:showLegendKey val="0"/>
          <c:showVal val="0"/>
          <c:showCatName val="0"/>
          <c:showSerName val="0"/>
          <c:showPercent val="0"/>
          <c:showBubbleSize val="0"/>
        </c:dLbls>
        <c:axId val="584478528"/>
        <c:axId val="1"/>
      </c:scatterChart>
      <c:valAx>
        <c:axId val="584478528"/>
        <c:scaling>
          <c:orientation val="minMax"/>
          <c:max val="10"/>
          <c:min val="0"/>
        </c:scaling>
        <c:delete val="0"/>
        <c:axPos val="b"/>
        <c:numFmt formatCode="General" sourceLinked="1"/>
        <c:majorTickMark val="out"/>
        <c:minorTickMark val="in"/>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min val="0"/>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84478528"/>
        <c:crosses val="autoZero"/>
        <c:crossBetween val="midCat"/>
      </c:valAx>
      <c:spPr>
        <a:noFill/>
        <a:ln w="25400">
          <a:noFill/>
        </a:ln>
      </c:spPr>
    </c:plotArea>
    <c:legend>
      <c:legendPos val="r"/>
      <c:layout>
        <c:manualLayout>
          <c:xMode val="edge"/>
          <c:yMode val="edge"/>
          <c:x val="0.70850935959752459"/>
          <c:y val="0.11914912184558134"/>
          <c:w val="0.27336187889983232"/>
          <c:h val="0.30425579328425234"/>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www.epixanalytics.com/" TargetMode="Externa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539750</xdr:colOff>
      <xdr:row>7</xdr:row>
      <xdr:rowOff>158750</xdr:rowOff>
    </xdr:from>
    <xdr:to>
      <xdr:col>12</xdr:col>
      <xdr:colOff>558800</xdr:colOff>
      <xdr:row>25</xdr:row>
      <xdr:rowOff>95250</xdr:rowOff>
    </xdr:to>
    <xdr:graphicFrame macro="">
      <xdr:nvGraphicFramePr>
        <xdr:cNvPr id="1080" name="Chart 3">
          <a:extLst>
            <a:ext uri="{FF2B5EF4-FFF2-40B4-BE49-F238E27FC236}">
              <a16:creationId xmlns:a16="http://schemas.microsoft.com/office/drawing/2014/main" id="{32AFDDE2-858E-4A3D-ACE6-405205AB8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44</xdr:row>
      <xdr:rowOff>0</xdr:rowOff>
    </xdr:from>
    <xdr:to>
      <xdr:col>10</xdr:col>
      <xdr:colOff>457200</xdr:colOff>
      <xdr:row>54</xdr:row>
      <xdr:rowOff>44450</xdr:rowOff>
    </xdr:to>
    <xdr:pic>
      <xdr:nvPicPr>
        <xdr:cNvPr id="1081" name="Picture 30">
          <a:extLst>
            <a:ext uri="{FF2B5EF4-FFF2-40B4-BE49-F238E27FC236}">
              <a16:creationId xmlns:a16="http://schemas.microsoft.com/office/drawing/2014/main" id="{203FD2B1-40F7-4CEA-8918-64898B0EC0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54150" y="7785100"/>
          <a:ext cx="5200650" cy="163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908050</xdr:colOff>
      <xdr:row>2</xdr:row>
      <xdr:rowOff>76200</xdr:rowOff>
    </xdr:to>
    <xdr:pic>
      <xdr:nvPicPr>
        <xdr:cNvPr id="2" name="Picture 126">
          <a:hlinkClick xmlns:r="http://schemas.openxmlformats.org/officeDocument/2006/relationships" r:id="rId3"/>
          <a:extLst>
            <a:ext uri="{FF2B5EF4-FFF2-40B4-BE49-F238E27FC236}">
              <a16:creationId xmlns:a16="http://schemas.microsoft.com/office/drawing/2014/main" id="{0B3E70DD-5E04-4295-BC72-5CB8FC405BDA}"/>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8750" y="0"/>
          <a:ext cx="2203450" cy="901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1"/>
  <sheetViews>
    <sheetView workbookViewId="0"/>
  </sheetViews>
  <sheetFormatPr defaultRowHeight="12.5" x14ac:dyDescent="0.25"/>
  <cols>
    <col min="1" max="2" width="36.6328125" customWidth="1"/>
  </cols>
  <sheetData>
    <row r="1" spans="1:3" ht="13" x14ac:dyDescent="0.3">
      <c r="A1" s="68" t="s">
        <v>23</v>
      </c>
    </row>
    <row r="3" spans="1:3" x14ac:dyDescent="0.25">
      <c r="A3" t="s">
        <v>24</v>
      </c>
      <c r="B3" t="s">
        <v>25</v>
      </c>
      <c r="C3">
        <v>0</v>
      </c>
    </row>
    <row r="4" spans="1:3" x14ac:dyDescent="0.25">
      <c r="A4" t="s">
        <v>26</v>
      </c>
    </row>
    <row r="5" spans="1:3" x14ac:dyDescent="0.25">
      <c r="A5" t="s">
        <v>27</v>
      </c>
    </row>
    <row r="7" spans="1:3" ht="13" x14ac:dyDescent="0.3">
      <c r="A7" s="68" t="s">
        <v>28</v>
      </c>
      <c r="B7" t="s">
        <v>29</v>
      </c>
    </row>
    <row r="8" spans="1:3" x14ac:dyDescent="0.25">
      <c r="B8">
        <v>2</v>
      </c>
    </row>
    <row r="10" spans="1:3" x14ac:dyDescent="0.25">
      <c r="A10" t="s">
        <v>30</v>
      </c>
    </row>
    <row r="11" spans="1:3" x14ac:dyDescent="0.25">
      <c r="A11" t="e">
        <f>CB_DATA_!#REF!</f>
        <v>#REF!</v>
      </c>
      <c r="B11" t="e">
        <f>Model!#REF!</f>
        <v>#REF!</v>
      </c>
    </row>
    <row r="13" spans="1:3" x14ac:dyDescent="0.25">
      <c r="A13" t="s">
        <v>31</v>
      </c>
    </row>
    <row r="14" spans="1:3" x14ac:dyDescent="0.25">
      <c r="A14" t="s">
        <v>35</v>
      </c>
      <c r="B14" t="s">
        <v>39</v>
      </c>
    </row>
    <row r="16" spans="1:3" x14ac:dyDescent="0.25">
      <c r="A16" t="s">
        <v>32</v>
      </c>
    </row>
    <row r="19" spans="1:2" x14ac:dyDescent="0.25">
      <c r="A19" t="s">
        <v>33</v>
      </c>
    </row>
    <row r="20" spans="1:2" x14ac:dyDescent="0.25">
      <c r="A20">
        <v>28</v>
      </c>
      <c r="B20">
        <v>31</v>
      </c>
    </row>
    <row r="25" spans="1:2" ht="13" x14ac:dyDescent="0.3">
      <c r="A25" s="68" t="s">
        <v>34</v>
      </c>
    </row>
    <row r="26" spans="1:2" x14ac:dyDescent="0.25">
      <c r="A26" s="69" t="s">
        <v>36</v>
      </c>
      <c r="B26" s="69" t="s">
        <v>36</v>
      </c>
    </row>
    <row r="27" spans="1:2" x14ac:dyDescent="0.25">
      <c r="A27" t="s">
        <v>37</v>
      </c>
      <c r="B27" t="s">
        <v>40</v>
      </c>
    </row>
    <row r="28" spans="1:2" x14ac:dyDescent="0.25">
      <c r="A28" s="69" t="s">
        <v>38</v>
      </c>
      <c r="B28" s="69" t="s">
        <v>38</v>
      </c>
    </row>
    <row r="29" spans="1:2" x14ac:dyDescent="0.25">
      <c r="B29" s="69" t="s">
        <v>41</v>
      </c>
    </row>
    <row r="30" spans="1:2" x14ac:dyDescent="0.25">
      <c r="B30" t="s">
        <v>42</v>
      </c>
    </row>
    <row r="31" spans="1:2" x14ac:dyDescent="0.25">
      <c r="B31" s="69" t="s">
        <v>38</v>
      </c>
    </row>
  </sheetData>
  <phoneticPr fontId="15" type="noConversion"/>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P128"/>
  <sheetViews>
    <sheetView showGridLines="0" tabSelected="1" workbookViewId="0"/>
  </sheetViews>
  <sheetFormatPr defaultRowHeight="12.5" x14ac:dyDescent="0.25"/>
  <cols>
    <col min="1" max="1" width="2.26953125" customWidth="1"/>
    <col min="2" max="2" width="9.26953125" bestFit="1" customWidth="1"/>
    <col min="3" max="3" width="9.26953125" customWidth="1"/>
    <col min="4" max="4" width="14.26953125" bestFit="1" customWidth="1"/>
    <col min="5" max="5" width="7.26953125" customWidth="1"/>
    <col min="6" max="14" width="9.26953125" customWidth="1"/>
    <col min="15" max="15" width="9.26953125" style="2" bestFit="1" customWidth="1"/>
    <col min="16" max="16" width="9.26953125" style="2" customWidth="1"/>
    <col min="17" max="17" width="12.453125" bestFit="1" customWidth="1"/>
    <col min="18" max="18" width="9.26953125" bestFit="1" customWidth="1"/>
    <col min="19" max="19" width="10.26953125" customWidth="1"/>
    <col min="20" max="48" width="6.7265625" customWidth="1"/>
    <col min="49" max="49" width="12.453125" bestFit="1" customWidth="1"/>
    <col min="54" max="54" width="10.26953125" customWidth="1"/>
    <col min="57" max="57" width="12.1796875" bestFit="1" customWidth="1"/>
    <col min="60" max="61" width="11.1796875" customWidth="1"/>
    <col min="66" max="66" width="11" customWidth="1"/>
    <col min="67" max="67" width="10.54296875" customWidth="1"/>
    <col min="68" max="68" width="11.7265625" customWidth="1"/>
  </cols>
  <sheetData>
    <row r="1" spans="1:68" ht="45" customHeight="1" x14ac:dyDescent="0.25">
      <c r="A1" s="39"/>
      <c r="B1" s="39"/>
      <c r="C1" s="39"/>
      <c r="D1" s="39"/>
      <c r="E1" s="39"/>
      <c r="F1" s="39"/>
      <c r="G1" s="39"/>
      <c r="H1" s="39"/>
    </row>
    <row r="2" spans="1:68" ht="20" x14ac:dyDescent="0.4">
      <c r="A2" s="39"/>
      <c r="B2" s="39"/>
      <c r="C2" s="39"/>
      <c r="D2" s="39"/>
      <c r="E2" s="39"/>
      <c r="F2" s="40" t="s">
        <v>5</v>
      </c>
      <c r="G2" s="39"/>
      <c r="H2" s="39"/>
    </row>
    <row r="3" spans="1:68" ht="15" customHeight="1" thickBot="1" x14ac:dyDescent="0.4">
      <c r="A3" s="39"/>
      <c r="B3" s="39"/>
      <c r="C3" s="39"/>
      <c r="D3" s="39"/>
      <c r="E3" s="41"/>
      <c r="F3" s="39"/>
      <c r="G3" s="39"/>
      <c r="H3" s="39"/>
    </row>
    <row r="4" spans="1:68" ht="12.75" customHeight="1" x14ac:dyDescent="0.25">
      <c r="A4" s="39"/>
      <c r="B4" s="82" t="s">
        <v>6</v>
      </c>
      <c r="C4" s="83"/>
      <c r="D4" s="83"/>
      <c r="E4" s="83"/>
      <c r="F4" s="83"/>
      <c r="G4" s="83"/>
      <c r="H4" s="83"/>
      <c r="I4" s="83"/>
      <c r="J4" s="83"/>
      <c r="K4" s="83"/>
      <c r="L4" s="83"/>
      <c r="M4" s="84"/>
    </row>
    <row r="5" spans="1:68" ht="16.149999999999999" customHeight="1" thickBot="1" x14ac:dyDescent="0.3">
      <c r="A5" s="39"/>
      <c r="B5" s="85"/>
      <c r="C5" s="86"/>
      <c r="D5" s="86"/>
      <c r="E5" s="86"/>
      <c r="F5" s="86"/>
      <c r="G5" s="86"/>
      <c r="H5" s="86"/>
      <c r="I5" s="86"/>
      <c r="J5" s="86"/>
      <c r="K5" s="86"/>
      <c r="L5" s="86"/>
      <c r="M5" s="87"/>
      <c r="R5" s="26" t="s">
        <v>4</v>
      </c>
      <c r="S5" s="35">
        <v>1</v>
      </c>
      <c r="T5" s="35">
        <v>1</v>
      </c>
      <c r="U5" s="35">
        <v>1</v>
      </c>
      <c r="V5" s="35">
        <v>1</v>
      </c>
      <c r="W5" s="35">
        <v>1</v>
      </c>
      <c r="X5" s="35">
        <v>1</v>
      </c>
      <c r="Y5" s="35">
        <v>1</v>
      </c>
      <c r="Z5" s="35">
        <v>1</v>
      </c>
      <c r="AA5" s="35">
        <v>1</v>
      </c>
      <c r="AB5" s="35">
        <v>1</v>
      </c>
      <c r="AC5" s="35">
        <v>1</v>
      </c>
      <c r="AD5" s="35">
        <v>1</v>
      </c>
      <c r="AE5" s="35">
        <v>1</v>
      </c>
      <c r="AF5" s="35">
        <v>1</v>
      </c>
      <c r="AG5" s="35">
        <v>1</v>
      </c>
      <c r="AH5" s="35">
        <v>1</v>
      </c>
      <c r="AI5" s="35">
        <v>1</v>
      </c>
      <c r="AJ5" s="35">
        <v>1</v>
      </c>
      <c r="AK5" s="35">
        <v>1</v>
      </c>
      <c r="AL5" s="35">
        <v>1</v>
      </c>
      <c r="AM5" s="35">
        <v>1</v>
      </c>
      <c r="AN5" s="35">
        <v>1</v>
      </c>
      <c r="AO5" s="35">
        <v>1</v>
      </c>
      <c r="AP5" s="35">
        <v>1</v>
      </c>
      <c r="AQ5" s="35">
        <v>1</v>
      </c>
      <c r="AR5" s="35">
        <v>1</v>
      </c>
      <c r="AS5" s="35">
        <v>1</v>
      </c>
      <c r="AT5" s="35">
        <v>1</v>
      </c>
      <c r="AU5" s="35">
        <v>1</v>
      </c>
      <c r="AV5" s="27">
        <v>1</v>
      </c>
    </row>
    <row r="6" spans="1:68" ht="12.75" customHeight="1" x14ac:dyDescent="0.25">
      <c r="O6" s="10"/>
      <c r="P6" s="10"/>
      <c r="Q6" s="4"/>
      <c r="R6" s="5"/>
      <c r="S6" s="5">
        <f>S7/$Q$7</f>
        <v>2.7313636227741544E-3</v>
      </c>
      <c r="T6" s="5">
        <f t="shared" ref="T6:AV6" si="0">T7/$Q$7</f>
        <v>8.0282799281020129E-3</v>
      </c>
      <c r="U6" s="5">
        <f t="shared" si="0"/>
        <v>2.0565757497570124E-2</v>
      </c>
      <c r="V6" s="5">
        <f t="shared" si="0"/>
        <v>4.6476240579283998E-2</v>
      </c>
      <c r="W6" s="5">
        <f t="shared" si="0"/>
        <v>9.3634974365674556E-2</v>
      </c>
      <c r="X6" s="5">
        <f t="shared" si="0"/>
        <v>0.16971872847470351</v>
      </c>
      <c r="Y6" s="5">
        <f t="shared" si="0"/>
        <v>0.27898528160153879</v>
      </c>
      <c r="Z6" s="5">
        <f t="shared" si="0"/>
        <v>0.41885264266061872</v>
      </c>
      <c r="AA6" s="5">
        <f t="shared" si="0"/>
        <v>0.57795807118857556</v>
      </c>
      <c r="AB6" s="5">
        <f t="shared" si="0"/>
        <v>0.73709440350597166</v>
      </c>
      <c r="AC6" s="5">
        <f t="shared" si="0"/>
        <v>0.87323309912256231</v>
      </c>
      <c r="AD6" s="5">
        <f t="shared" si="0"/>
        <v>0.96536721545946147</v>
      </c>
      <c r="AE6" s="5">
        <f t="shared" si="0"/>
        <v>1</v>
      </c>
      <c r="AF6" s="5">
        <f t="shared" si="0"/>
        <v>0.97427344365061952</v>
      </c>
      <c r="AG6" s="5">
        <f t="shared" si="0"/>
        <v>0.89582216708662832</v>
      </c>
      <c r="AH6" s="5">
        <f t="shared" si="0"/>
        <v>0.77980246371093875</v>
      </c>
      <c r="AI6" s="5">
        <f t="shared" si="0"/>
        <v>0.64449628290975647</v>
      </c>
      <c r="AJ6" s="5">
        <f t="shared" si="0"/>
        <v>0.50708641542686295</v>
      </c>
      <c r="AK6" s="5">
        <f t="shared" si="0"/>
        <v>0.38074488724269706</v>
      </c>
      <c r="AL6" s="5">
        <f t="shared" si="0"/>
        <v>0.27344040242787687</v>
      </c>
      <c r="AM6" s="5">
        <f t="shared" si="0"/>
        <v>0.18822738313837886</v>
      </c>
      <c r="AN6" s="5">
        <f t="shared" si="0"/>
        <v>0.12443582221031638</v>
      </c>
      <c r="AO6" s="5">
        <f t="shared" si="0"/>
        <v>7.9148656271284298E-2</v>
      </c>
      <c r="AP6" s="5">
        <f t="shared" si="0"/>
        <v>4.8519638297675728E-2</v>
      </c>
      <c r="AQ6" s="5">
        <f t="shared" si="0"/>
        <v>2.8711766450867281E-2</v>
      </c>
      <c r="AR6" s="5">
        <f t="shared" si="0"/>
        <v>1.6425528861324909E-2</v>
      </c>
      <c r="AS6" s="5">
        <f t="shared" si="0"/>
        <v>9.0971351308891824E-3</v>
      </c>
      <c r="AT6" s="5">
        <f t="shared" si="0"/>
        <v>4.8841370139898563E-3</v>
      </c>
      <c r="AU6" s="5">
        <f t="shared" si="0"/>
        <v>2.5451144686197778E-3</v>
      </c>
      <c r="AV6" s="6">
        <f t="shared" si="0"/>
        <v>1.2887552521682415E-3</v>
      </c>
      <c r="AZ6" s="91" t="s">
        <v>13</v>
      </c>
      <c r="BA6" s="92"/>
      <c r="BC6" s="91" t="s">
        <v>14</v>
      </c>
      <c r="BD6" s="92"/>
      <c r="BF6" s="91" t="s">
        <v>13</v>
      </c>
      <c r="BG6" s="95"/>
      <c r="BH6" s="95"/>
      <c r="BI6" s="95"/>
      <c r="BJ6" s="92"/>
      <c r="BL6" s="91" t="s">
        <v>14</v>
      </c>
      <c r="BM6" s="95"/>
      <c r="BN6" s="95"/>
      <c r="BO6" s="95"/>
      <c r="BP6" s="92"/>
    </row>
    <row r="7" spans="1:68" ht="13.5" customHeight="1" thickBot="1" x14ac:dyDescent="0.3">
      <c r="B7" s="42" t="s">
        <v>0</v>
      </c>
      <c r="D7" s="28">
        <v>24</v>
      </c>
      <c r="E7" t="s">
        <v>3</v>
      </c>
      <c r="G7" s="28">
        <v>8</v>
      </c>
      <c r="O7" s="10"/>
      <c r="P7" s="10"/>
      <c r="Q7" s="7">
        <f>MAX(S7:AV7)</f>
        <v>3.8689413740790428E-48</v>
      </c>
      <c r="R7" s="8"/>
      <c r="S7" s="8">
        <f t="array" ref="S7">SUM(EXP(S10:S39))*S5</f>
        <v>1.0567485727805349E-50</v>
      </c>
      <c r="T7" s="8">
        <f t="array" ref="T7">SUM(EXP(T10:T39))*T5</f>
        <v>3.1060944376522204E-50</v>
      </c>
      <c r="U7" s="8">
        <f t="array" ref="U7">SUM(EXP(U10:U39))*U5</f>
        <v>7.956771007162533E-50</v>
      </c>
      <c r="V7" s="8">
        <f t="array" ref="V7">SUM(EXP(V10:V39))*V5</f>
        <v>1.7981385008884319E-49</v>
      </c>
      <c r="W7" s="8">
        <f t="array" ref="W7">SUM(EXP(W10:W39))*W5</f>
        <v>3.6226822638418885E-49</v>
      </c>
      <c r="X7" s="8">
        <f t="array" ref="X7">SUM(EXP(X10:X39))*X5</f>
        <v>6.5663181055186734E-49</v>
      </c>
      <c r="Y7" s="8">
        <f t="array" ref="Y7">SUM(EXP(Y10:Y39))*Y5</f>
        <v>1.0793776987472862E-48</v>
      </c>
      <c r="Z7" s="8">
        <f t="array" ref="Z7">SUM(EXP(Z10:Z39))*Z5</f>
        <v>1.6205163188320124E-48</v>
      </c>
      <c r="AA7" s="8">
        <f t="array" ref="AA7">SUM(EXP(AA10:AA39))*AA5</f>
        <v>2.236085894104401E-48</v>
      </c>
      <c r="AB7" s="8">
        <f t="array" ref="AB7">SUM(EXP(AB10:AB39))*AB5</f>
        <v>2.8517750343263666E-48</v>
      </c>
      <c r="AC7" s="8">
        <f t="array" ref="AC7">SUM(EXP(AC10:AC39))*AC5</f>
        <v>3.3784876664105473E-48</v>
      </c>
      <c r="AD7" s="8">
        <f t="array" ref="AD7">SUM(EXP(AD10:AD39))*AD5</f>
        <v>3.7349491610705881E-48</v>
      </c>
      <c r="AE7" s="8">
        <f t="array" ref="AE7">SUM(EXP(AE10:AE39))*AE5</f>
        <v>3.8689413740790428E-48</v>
      </c>
      <c r="AF7" s="8">
        <f t="array" ref="AF7">SUM(EXP(AF10:AF39))*AF5</f>
        <v>3.7694068358063488E-48</v>
      </c>
      <c r="AG7" s="8">
        <f t="array" ref="AG7">SUM(EXP(AG10:AG39))*AG5</f>
        <v>3.4658834460586057E-48</v>
      </c>
      <c r="AH7" s="8">
        <f t="array" ref="AH7">SUM(EXP(AH10:AH39))*AH5</f>
        <v>3.0170100154600223E-48</v>
      </c>
      <c r="AI7" s="8">
        <f t="array" ref="AI7">SUM(EXP(AI10:AI39))*AI5</f>
        <v>2.4935183343897089E-48</v>
      </c>
      <c r="AJ7" s="8">
        <f t="array" ref="AJ7">SUM(EXP(AJ10:AJ39))*AJ5</f>
        <v>1.9618876128784236E-48</v>
      </c>
      <c r="AK7" s="8">
        <f t="array" ref="AK7">SUM(EXP(AK10:AK39))*AK5</f>
        <v>1.4730796472223306E-48</v>
      </c>
      <c r="AL7" s="8">
        <f t="array" ref="AL7">SUM(EXP(AL10:AL39))*AL5</f>
        <v>1.0579248862980365E-48</v>
      </c>
      <c r="AM7" s="8">
        <f t="array" ref="AM7">SUM(EXP(AM10:AM39))*AM5</f>
        <v>7.2824071035870196E-49</v>
      </c>
      <c r="AN7" s="8">
        <f t="array" ref="AN7">SUM(EXP(AN10:AN39))*AN5</f>
        <v>4.8143490096703692E-49</v>
      </c>
      <c r="AO7" s="8">
        <f t="array" ref="AO7">SUM(EXP(AO10:AO39))*AO5</f>
        <v>3.0622151095073254E-49</v>
      </c>
      <c r="AP7" s="8">
        <f t="array" ref="AP7">SUM(EXP(AP10:AP39))*AP5</f>
        <v>1.8771963606522768E-49</v>
      </c>
      <c r="AQ7" s="8">
        <f t="array" ref="AQ7">SUM(EXP(AQ10:AQ39))*AQ5</f>
        <v>1.1108414114465503E-49</v>
      </c>
      <c r="AR7" s="8">
        <f t="array" ref="AR7">SUM(EXP(AR10:AR39))*AR5</f>
        <v>6.3549408202709363E-50</v>
      </c>
      <c r="AS7" s="8">
        <f t="array" ref="AS7">SUM(EXP(AS10:AS39))*AS5</f>
        <v>3.5196282493485128E-50</v>
      </c>
      <c r="AT7" s="8">
        <f t="array" ref="AT7">SUM(EXP(AT10:AT39))*AT5</f>
        <v>1.8896439770096229E-50</v>
      </c>
      <c r="AU7" s="8">
        <f t="array" ref="AU7">SUM(EXP(AU10:AU39))*AU5</f>
        <v>9.8468986694102567E-51</v>
      </c>
      <c r="AV7" s="8">
        <f t="array" ref="AV7">SUM(EXP(AV10:AV39))*AV5</f>
        <v>4.9861185161753794E-51</v>
      </c>
      <c r="AW7" s="78" t="s">
        <v>15</v>
      </c>
      <c r="AX7" s="79"/>
      <c r="AZ7" s="93"/>
      <c r="BA7" s="94"/>
      <c r="BC7" s="93"/>
      <c r="BD7" s="94"/>
      <c r="BF7" s="93"/>
      <c r="BG7" s="96"/>
      <c r="BH7" s="96"/>
      <c r="BI7" s="96"/>
      <c r="BJ7" s="94"/>
      <c r="BL7" s="93"/>
      <c r="BM7" s="96"/>
      <c r="BN7" s="96"/>
      <c r="BO7" s="96"/>
      <c r="BP7" s="94"/>
    </row>
    <row r="8" spans="1:68" ht="25.5" thickBot="1" x14ac:dyDescent="0.55000000000000004">
      <c r="B8" s="43">
        <v>5.4519392422954027</v>
      </c>
      <c r="O8" s="4"/>
      <c r="P8" s="6">
        <f>MAX(P10:P39)</f>
        <v>5.1526524313535516E-48</v>
      </c>
      <c r="Q8" s="10"/>
      <c r="R8" s="10"/>
      <c r="S8" s="73" t="s">
        <v>13</v>
      </c>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5"/>
      <c r="AW8" s="23">
        <f>MAX(AW10:AW39)</f>
        <v>1.9176340364662286E-51</v>
      </c>
      <c r="AX8" s="24"/>
      <c r="AZ8" s="80" t="s">
        <v>21</v>
      </c>
      <c r="BA8" s="81"/>
      <c r="BC8" s="80" t="s">
        <v>21</v>
      </c>
      <c r="BD8" s="81"/>
      <c r="BF8" s="88" t="s">
        <v>20</v>
      </c>
      <c r="BG8" s="89"/>
      <c r="BH8" s="89"/>
      <c r="BI8" s="89"/>
      <c r="BJ8" s="90"/>
      <c r="BL8" s="88" t="s">
        <v>20</v>
      </c>
      <c r="BM8" s="89"/>
      <c r="BN8" s="89"/>
      <c r="BO8" s="89"/>
      <c r="BP8" s="90"/>
    </row>
    <row r="9" spans="1:68" ht="13.5" thickBot="1" x14ac:dyDescent="0.35">
      <c r="B9" s="43">
        <v>1.6487437626394223</v>
      </c>
      <c r="C9" s="1"/>
      <c r="D9" s="76" t="s">
        <v>2</v>
      </c>
      <c r="E9" s="77"/>
      <c r="F9" s="1"/>
      <c r="G9" s="1"/>
      <c r="H9" s="1"/>
      <c r="I9" s="1"/>
      <c r="J9" s="1"/>
      <c r="N9" s="36" t="s">
        <v>4</v>
      </c>
      <c r="O9" s="11"/>
      <c r="P9" s="12"/>
      <c r="Q9" s="10"/>
      <c r="R9" s="10"/>
      <c r="S9" s="29">
        <f>Shapestart</f>
        <v>0.9</v>
      </c>
      <c r="T9" s="33">
        <f t="shared" ref="T9:AV9" si="1">S9+Shapeincr</f>
        <v>0.95000000000000007</v>
      </c>
      <c r="U9" s="33">
        <f t="shared" si="1"/>
        <v>1</v>
      </c>
      <c r="V9" s="33">
        <f t="shared" si="1"/>
        <v>1.05</v>
      </c>
      <c r="W9" s="33">
        <f t="shared" si="1"/>
        <v>1.1000000000000001</v>
      </c>
      <c r="X9" s="33">
        <f t="shared" si="1"/>
        <v>1.1500000000000001</v>
      </c>
      <c r="Y9" s="33">
        <f t="shared" si="1"/>
        <v>1.2000000000000002</v>
      </c>
      <c r="Z9" s="33">
        <f t="shared" si="1"/>
        <v>1.2500000000000002</v>
      </c>
      <c r="AA9" s="33">
        <f t="shared" si="1"/>
        <v>1.3000000000000003</v>
      </c>
      <c r="AB9" s="33">
        <f t="shared" si="1"/>
        <v>1.3500000000000003</v>
      </c>
      <c r="AC9" s="33">
        <f t="shared" si="1"/>
        <v>1.4000000000000004</v>
      </c>
      <c r="AD9" s="33">
        <f t="shared" si="1"/>
        <v>1.4500000000000004</v>
      </c>
      <c r="AE9" s="33">
        <f t="shared" si="1"/>
        <v>1.5000000000000004</v>
      </c>
      <c r="AF9" s="33">
        <f t="shared" si="1"/>
        <v>1.5500000000000005</v>
      </c>
      <c r="AG9" s="33">
        <f t="shared" si="1"/>
        <v>1.6000000000000005</v>
      </c>
      <c r="AH9" s="33">
        <f t="shared" si="1"/>
        <v>1.6500000000000006</v>
      </c>
      <c r="AI9" s="33">
        <f t="shared" si="1"/>
        <v>1.7000000000000006</v>
      </c>
      <c r="AJ9" s="33">
        <f t="shared" si="1"/>
        <v>1.7500000000000007</v>
      </c>
      <c r="AK9" s="33">
        <f t="shared" si="1"/>
        <v>1.8000000000000007</v>
      </c>
      <c r="AL9" s="33">
        <f t="shared" si="1"/>
        <v>1.8500000000000008</v>
      </c>
      <c r="AM9" s="33">
        <f t="shared" si="1"/>
        <v>1.9000000000000008</v>
      </c>
      <c r="AN9" s="33">
        <f t="shared" si="1"/>
        <v>1.9500000000000008</v>
      </c>
      <c r="AO9" s="33">
        <f t="shared" si="1"/>
        <v>2.0000000000000009</v>
      </c>
      <c r="AP9" s="33">
        <f t="shared" si="1"/>
        <v>2.0500000000000007</v>
      </c>
      <c r="AQ9" s="33">
        <f t="shared" si="1"/>
        <v>2.1000000000000005</v>
      </c>
      <c r="AR9" s="33">
        <f t="shared" si="1"/>
        <v>2.1500000000000004</v>
      </c>
      <c r="AS9" s="33">
        <f t="shared" si="1"/>
        <v>2.2000000000000002</v>
      </c>
      <c r="AT9" s="33">
        <f t="shared" si="1"/>
        <v>2.25</v>
      </c>
      <c r="AU9" s="33">
        <f t="shared" si="1"/>
        <v>2.2999999999999998</v>
      </c>
      <c r="AV9" s="34">
        <f t="shared" si="1"/>
        <v>2.3499999999999996</v>
      </c>
      <c r="AW9" s="23"/>
      <c r="AX9" s="24"/>
      <c r="AZ9" s="48" t="s">
        <v>13</v>
      </c>
      <c r="BA9" s="50" t="s">
        <v>8</v>
      </c>
      <c r="BC9" s="48" t="s">
        <v>14</v>
      </c>
      <c r="BD9" s="50" t="s">
        <v>8</v>
      </c>
      <c r="BF9" s="48" t="s">
        <v>16</v>
      </c>
      <c r="BG9" s="49" t="s">
        <v>17</v>
      </c>
      <c r="BH9" s="49" t="s">
        <v>18</v>
      </c>
      <c r="BI9" s="49" t="s">
        <v>19</v>
      </c>
      <c r="BJ9" s="50" t="s">
        <v>7</v>
      </c>
      <c r="BL9" s="48" t="s">
        <v>16</v>
      </c>
      <c r="BM9" s="49" t="s">
        <v>17</v>
      </c>
      <c r="BN9" s="49" t="s">
        <v>18</v>
      </c>
      <c r="BO9" s="49" t="s">
        <v>19</v>
      </c>
      <c r="BP9" s="50" t="s">
        <v>7</v>
      </c>
    </row>
    <row r="10" spans="1:68" x14ac:dyDescent="0.25">
      <c r="B10" s="43">
        <v>1.6245419489633552</v>
      </c>
      <c r="C10" s="1"/>
      <c r="D10" s="44" t="s">
        <v>9</v>
      </c>
      <c r="E10" s="36">
        <v>0.9</v>
      </c>
      <c r="F10" s="1"/>
      <c r="G10" s="1"/>
      <c r="H10" s="1"/>
      <c r="I10" s="1"/>
      <c r="J10" s="1"/>
      <c r="N10" s="37">
        <v>1</v>
      </c>
      <c r="O10" s="11">
        <f>P10/$P$8</f>
        <v>1.0752100298372278E-3</v>
      </c>
      <c r="P10" s="12">
        <f t="array" ref="P10">SUM(EXP(S10:AV10))*N10</f>
        <v>5.5401835744565165E-51</v>
      </c>
      <c r="Q10" s="70" t="s">
        <v>14</v>
      </c>
      <c r="R10" s="29">
        <f>Scalestart</f>
        <v>4</v>
      </c>
      <c r="S10" s="13">
        <f t="array" ref="S10">SUM(LOG(WEIBULL(Data,S$9,$R10,0)))+LOG(1-WEIBULL(T,S$9,$R10,1))*nT</f>
        <v>-120.58946754015584</v>
      </c>
      <c r="T10" s="14">
        <f t="array" ref="T10">SUM(LOG(WEIBULL(Data,T$9,$R10,0)))+LOG(1-WEIBULL(T,T$9,$R10,1))*nT</f>
        <v>-119.72492894248425</v>
      </c>
      <c r="U10" s="14">
        <f t="array" ref="U10">SUM(LOG(WEIBULL(Data,U$9,$R10,0)))+LOG(1-WEIBULL(T,U$9,$R10,1))*nT</f>
        <v>-119.02615857355823</v>
      </c>
      <c r="V10" s="14">
        <f t="array" ref="V10">SUM(LOG(WEIBULL(Data,V$9,$R10,0)))+LOG(1-WEIBULL(T,V$9,$R10,1))*nT</f>
        <v>-118.48231244600582</v>
      </c>
      <c r="W10" s="14">
        <f t="array" ref="W10">SUM(LOG(WEIBULL(Data,W$9,$R10,0)))+LOG(1-WEIBULL(T,W$9,$R10,1))*nT</f>
        <v>-118.08422412369573</v>
      </c>
      <c r="X10" s="14">
        <f t="array" ref="X10">SUM(LOG(WEIBULL(Data,X$9,$R10,0)))+LOG(1-WEIBULL(T,X$9,$R10,1))*nT</f>
        <v>-117.82412016991553</v>
      </c>
      <c r="Y10" s="14">
        <f t="array" ref="Y10">SUM(LOG(WEIBULL(Data,Y$9,$R10,0)))+LOG(1-WEIBULL(T,Y$9,$R10,1))*nT</f>
        <v>-117.69539595622312</v>
      </c>
      <c r="Z10" s="14">
        <f t="array" ref="Z10">SUM(LOG(WEIBULL(Data,Z$9,$R10,0)))+LOG(1-WEIBULL(T,Z$9,$R10,1))*nT</f>
        <v>-117.69243712047262</v>
      </c>
      <c r="AA10" s="14">
        <f t="array" ref="AA10">SUM(LOG(WEIBULL(Data,AA$9,$R10,0)))+LOG(1-WEIBULL(T,AA$9,$R10,1))*nT</f>
        <v>-117.81047599653358</v>
      </c>
      <c r="AB10" s="14">
        <f t="array" ref="AB10">SUM(LOG(WEIBULL(Data,AB$9,$R10,0)))+LOG(1-WEIBULL(T,AB$9,$R10,1))*nT</f>
        <v>-118.04547515425702</v>
      </c>
      <c r="AC10" s="14">
        <f t="array" ref="AC10">SUM(LOG(WEIBULL(Data,AC$9,$R10,0)))+LOG(1-WEIBULL(T,AC$9,$R10,1))*nT</f>
        <v>-118.39403218524529</v>
      </c>
      <c r="AD10" s="14">
        <f t="array" ref="AD10">SUM(LOG(WEIBULL(Data,AD$9,$R10,0)))+LOG(1-WEIBULL(T,AD$9,$R10,1))*nT</f>
        <v>-118.85330130675408</v>
      </c>
      <c r="AE10" s="14">
        <f t="array" ref="AE10">SUM(LOG(WEIBULL(Data,AE$9,$R10,0)))+LOG(1-WEIBULL(T,AE$9,$R10,1))*nT</f>
        <v>-119.4209284035811</v>
      </c>
      <c r="AF10" s="14">
        <f t="array" ref="AF10">SUM(LOG(WEIBULL(Data,AF$9,$R10,0)))+LOG(1-WEIBULL(T,AF$9,$R10,1))*nT</f>
        <v>-120.09499690094293</v>
      </c>
      <c r="AG10" s="14">
        <f t="array" ref="AG10">SUM(LOG(WEIBULL(Data,AG$9,$R10,0)))+LOG(1-WEIBULL(T,AG$9,$R10,1))*nT</f>
        <v>-120.87398243850224</v>
      </c>
      <c r="AH10" s="14">
        <f t="array" ref="AH10">SUM(LOG(WEIBULL(Data,AH$9,$R10,0)))+LOG(1-WEIBULL(T,AH$9,$R10,1))*nT</f>
        <v>-121.7567147511264</v>
      </c>
      <c r="AI10" s="14">
        <f t="array" ref="AI10">SUM(LOG(WEIBULL(Data,AI$9,$R10,0)))+LOG(1-WEIBULL(T,AI$9,$R10,1))*nT</f>
        <v>-122.74234549368967</v>
      </c>
      <c r="AJ10" s="14">
        <f t="array" ref="AJ10">SUM(LOG(WEIBULL(Data,AJ$9,$R10,0)))+LOG(1-WEIBULL(T,AJ$9,$R10,1))*nT</f>
        <v>-123.83032100230039</v>
      </c>
      <c r="AK10" s="14">
        <f t="array" ref="AK10">SUM(LOG(WEIBULL(Data,AK$9,$R10,0)))+LOG(1-WEIBULL(T,AK$9,$R10,1))*nT</f>
        <v>-125.02035918214469</v>
      </c>
      <c r="AL10" s="14">
        <f t="array" ref="AL10">SUM(LOG(WEIBULL(Data,AL$9,$R10,0)))+LOG(1-WEIBULL(T,AL$9,$R10,1))*nT</f>
        <v>-126.3124298667949</v>
      </c>
      <c r="AM10" s="14">
        <f t="array" ref="AM10">SUM(LOG(WEIBULL(Data,AM$9,$R10,0)))+LOG(1-WEIBULL(T,AM$9,$R10,1))*nT</f>
        <v>-127.70673811565709</v>
      </c>
      <c r="AN10" s="14">
        <f t="array" ref="AN10">SUM(LOG(WEIBULL(Data,AN$9,$R10,0)))+LOG(1-WEIBULL(T,AN$9,$R10,1))*nT</f>
        <v>-129.20371001289857</v>
      </c>
      <c r="AO10" s="14">
        <f t="array" ref="AO10">SUM(LOG(WEIBULL(Data,AO$9,$R10,0)))+LOG(1-WEIBULL(T,AO$9,$R10,1))*nT</f>
        <v>-130.80398060841122</v>
      </c>
      <c r="AP10" s="14">
        <f t="array" ref="AP10">SUM(LOG(WEIBULL(Data,AP$9,$R10,0)))+LOG(1-WEIBULL(T,AP$9,$R10,1))*nT</f>
        <v>-132.50838370344124</v>
      </c>
      <c r="AQ10" s="14">
        <f t="array" ref="AQ10">SUM(LOG(WEIBULL(Data,AQ$9,$R10,0)))+LOG(1-WEIBULL(T,AQ$9,$R10,1))*nT</f>
        <v>-134.31794323372668</v>
      </c>
      <c r="AR10" s="14">
        <f t="array" ref="AR10">SUM(LOG(WEIBULL(Data,AR$9,$R10,0)))+LOG(1-WEIBULL(T,AR$9,$R10,1))*nT</f>
        <v>-136.23386604382972</v>
      </c>
      <c r="AS10" s="14">
        <f t="array" ref="AS10">SUM(LOG(WEIBULL(Data,AS$9,$R10,0)))+LOG(1-WEIBULL(T,AS$9,$R10,1))*nT</f>
        <v>-138.25753587976402</v>
      </c>
      <c r="AT10" s="14">
        <f t="array" ref="AT10">SUM(LOG(WEIBULL(Data,AT$9,$R10,0)))+LOG(1-WEIBULL(T,AT$9,$R10,1))*nT</f>
        <v>-140.39050845449185</v>
      </c>
      <c r="AU10" s="14">
        <f t="array" ref="AU10">SUM(LOG(WEIBULL(Data,AU$9,$R10,0)))+LOG(1-WEIBULL(T,AU$9,$R10,1))*nT</f>
        <v>-142.63450746357825</v>
      </c>
      <c r="AV10" s="15">
        <f t="array" ref="AV10">SUM(LOG(WEIBULL(Data,AV$9,$R10,0)))+LOG(1-WEIBULL(T,AV$9,$R10,1))*nT</f>
        <v>-144.99142144714665</v>
      </c>
      <c r="AW10" s="32">
        <f t="shared" ref="AW10:AW39" si="2">EXP(INDEX(S10:AV10,1,(HLOOKUP(Shape,S$9:AV$9,1)-Shapestart)/Shapeincr+1)+(Shape-HLOOKUP(Shape,S$9:AV$9,1))*((INDEX(S10:AV10,1,(HLOOKUP(Shape,S$9:AV$9,1)-Shapestart)/Shapeincr+2)-INDEX(S10:AV10,1,(HLOOKUP(Shape,S$9:AV$9,1)-Shapestart)/Shapeincr+1))/(HLOOKUP(Shape,S$9:AV$9,1)+Shapeincr-HLOOKUP(Shape,S$9:AV$9,1))))</f>
        <v>1.1340193878768627E-62</v>
      </c>
      <c r="AX10" s="24">
        <f>AW10/$AW$8</f>
        <v>5.9136381932738701E-12</v>
      </c>
      <c r="AZ10" s="51">
        <f t="array" ref="AZ10:AZ39">TRANSPOSE($S$9:$AV$9)</f>
        <v>0.9</v>
      </c>
      <c r="BA10" s="53">
        <f t="array" ref="BA10:BA39">TRANSPOSE($S$6:$AV$6)</f>
        <v>2.7313636227741544E-3</v>
      </c>
      <c r="BC10" s="55">
        <f>R10</f>
        <v>4</v>
      </c>
      <c r="BD10" s="53">
        <f t="shared" ref="BD10:BD39" si="3">AX10</f>
        <v>5.9136381932738701E-12</v>
      </c>
      <c r="BF10" s="58">
        <f>AZ10</f>
        <v>0.9</v>
      </c>
      <c r="BG10" s="59">
        <f>AZ11</f>
        <v>0.95000000000000007</v>
      </c>
      <c r="BH10" s="59">
        <f>BA10</f>
        <v>2.7313636227741544E-3</v>
      </c>
      <c r="BI10" s="59">
        <f>BA11</f>
        <v>8.0282799281020129E-3</v>
      </c>
      <c r="BJ10" s="60"/>
      <c r="BL10" s="58">
        <f>BC10</f>
        <v>4</v>
      </c>
      <c r="BM10" s="59">
        <f>BC11</f>
        <v>4.2</v>
      </c>
      <c r="BN10" s="59">
        <f>BD10</f>
        <v>5.9136381932738701E-12</v>
      </c>
      <c r="BO10" s="59">
        <f>BD11</f>
        <v>4.5795110380482451E-9</v>
      </c>
      <c r="BP10" s="60"/>
    </row>
    <row r="11" spans="1:68" x14ac:dyDescent="0.25">
      <c r="B11" s="43">
        <v>1.1335461884531999</v>
      </c>
      <c r="C11" s="1"/>
      <c r="D11" s="45" t="s">
        <v>10</v>
      </c>
      <c r="E11" s="37">
        <v>0.05</v>
      </c>
      <c r="F11" s="1"/>
      <c r="G11" s="1"/>
      <c r="H11" s="1"/>
      <c r="I11" s="1"/>
      <c r="J11" s="1"/>
      <c r="N11" s="37">
        <v>1</v>
      </c>
      <c r="O11" s="11">
        <f t="shared" ref="O11:O39" si="4">P11/$P$8</f>
        <v>4.681141790399356E-3</v>
      </c>
      <c r="P11" s="12">
        <f t="array" ref="P11">SUM(EXP(S11:AV11))*N11</f>
        <v>2.412029662781196E-50</v>
      </c>
      <c r="Q11" s="71"/>
      <c r="R11" s="30">
        <f t="shared" ref="R11:R39" si="5">R10+Scaleincr</f>
        <v>4.2</v>
      </c>
      <c r="S11" s="16">
        <f t="array" ref="S11">SUM(LOG(WEIBULL(Data,S$9,$R11,0)))+LOG(1-WEIBULL(T,S$9,$R11,1))*nT</f>
        <v>-119.86897553561006</v>
      </c>
      <c r="T11" s="17">
        <f t="array" ref="T11">SUM(LOG(WEIBULL(Data,T$9,$R11,0)))+LOG(1-WEIBULL(T,T$9,$R11,1))*nT</f>
        <v>-118.92706035460175</v>
      </c>
      <c r="U11" s="17">
        <f t="array" ref="U11">SUM(LOG(WEIBULL(Data,U$9,$R11,0)))+LOG(1-WEIBULL(T,U$9,$R11,1))*nT</f>
        <v>-118.14469321731646</v>
      </c>
      <c r="V11" s="17">
        <f t="array" ref="V11">SUM(LOG(WEIBULL(Data,V$9,$R11,0)))+LOG(1-WEIBULL(T,V$9,$R11,1))*nT</f>
        <v>-117.51067338829959</v>
      </c>
      <c r="W11" s="17">
        <f t="array" ref="W11">SUM(LOG(WEIBULL(Data,W$9,$R11,0)))+LOG(1-WEIBULL(T,W$9,$R11,1))*nT</f>
        <v>-117.01546992943639</v>
      </c>
      <c r="X11" s="17">
        <f t="array" ref="X11">SUM(LOG(WEIBULL(Data,X$9,$R11,0)))+LOG(1-WEIBULL(T,X$9,$R11,1))*nT</f>
        <v>-116.65093621988689</v>
      </c>
      <c r="Y11" s="17">
        <f t="array" ref="Y11">SUM(LOG(WEIBULL(Data,Y$9,$R11,0)))+LOG(1-WEIBULL(T,Y$9,$R11,1))*nT</f>
        <v>-116.410084865857</v>
      </c>
      <c r="Z11" s="17">
        <f t="array" ref="Z11">SUM(LOG(WEIBULL(Data,Z$9,$R11,0)))+LOG(1-WEIBULL(T,Z$9,$R11,1))*nT</f>
        <v>-116.28690828206209</v>
      </c>
      <c r="AA11" s="17">
        <f t="array" ref="AA11">SUM(LOG(WEIBULL(Data,AA$9,$R11,0)))+LOG(1-WEIBULL(T,AA$9,$R11,1))*nT</f>
        <v>-116.27623426151297</v>
      </c>
      <c r="AB11" s="17">
        <f t="array" ref="AB11">SUM(LOG(WEIBULL(Data,AB$9,$R11,0)))+LOG(1-WEIBULL(T,AB$9,$R11,1))*nT</f>
        <v>-116.37360866694031</v>
      </c>
      <c r="AC11" s="17">
        <f t="array" ref="AC11">SUM(LOG(WEIBULL(Data,AC$9,$R11,0)))+LOG(1-WEIBULL(T,AC$9,$R11,1))*nT</f>
        <v>-116.57519937472864</v>
      </c>
      <c r="AD11" s="17">
        <f t="array" ref="AD11">SUM(LOG(WEIBULL(Data,AD$9,$R11,0)))+LOG(1-WEIBULL(T,AD$9,$R11,1))*nT</f>
        <v>-116.87771703947193</v>
      </c>
      <c r="AE11" s="17">
        <f t="array" ref="AE11">SUM(LOG(WEIBULL(Data,AE$9,$R11,0)))+LOG(1-WEIBULL(T,AE$9,$R11,1))*nT</f>
        <v>-117.27834929518892</v>
      </c>
      <c r="AF11" s="17">
        <f t="array" ref="AF11">SUM(LOG(WEIBULL(Data,AF$9,$R11,0)))+LOG(1-WEIBULL(T,AF$9,$R11,1))*nT</f>
        <v>-117.77470578272411</v>
      </c>
      <c r="AG11" s="17">
        <f t="array" ref="AG11">SUM(LOG(WEIBULL(Data,AG$9,$R11,0)))+LOG(1-WEIBULL(T,AG$9,$R11,1))*nT</f>
        <v>-118.36477197030629</v>
      </c>
      <c r="AH11" s="17">
        <f t="array" ref="AH11">SUM(LOG(WEIBULL(Data,AH$9,$R11,0)))+LOG(1-WEIBULL(T,AH$9,$R11,1))*nT</f>
        <v>-119.04687016989988</v>
      </c>
      <c r="AI11" s="17">
        <f t="array" ref="AI11">SUM(LOG(WEIBULL(Data,AI$9,$R11,0)))+LOG(1-WEIBULL(T,AI$9,$R11,1))*nT</f>
        <v>-119.81962648391826</v>
      </c>
      <c r="AJ11" s="17">
        <f t="array" ref="AJ11">SUM(LOG(WEIBULL(Data,AJ$9,$R11,0)))+LOG(1-WEIBULL(T,AJ$9,$R11,1))*nT</f>
        <v>-120.68194267210835</v>
      </c>
      <c r="AK11" s="17">
        <f t="array" ref="AK11">SUM(LOG(WEIBULL(Data,AK$9,$R11,0)))+LOG(1-WEIBULL(T,AK$9,$R11,1))*nT</f>
        <v>-121.63297212636895</v>
      </c>
      <c r="AL11" s="17">
        <f t="array" ref="AL11">SUM(LOG(WEIBULL(Data,AL$9,$R11,0)))+LOG(1-WEIBULL(T,AL$9,$R11,1))*nT</f>
        <v>-122.67209929603494</v>
      </c>
      <c r="AM11" s="17">
        <f t="array" ref="AM11">SUM(LOG(WEIBULL(Data,AM$9,$R11,0)))+LOG(1-WEIBULL(T,AM$9,$R11,1))*nT</f>
        <v>-123.79892202808361</v>
      </c>
      <c r="AN11" s="17">
        <f t="array" ref="AN11">SUM(LOG(WEIBULL(Data,AN$9,$R11,0)))+LOG(1-WEIBULL(T,AN$9,$R11,1))*nT</f>
        <v>-125.01323638346028</v>
      </c>
      <c r="AO11" s="17">
        <f t="array" ref="AO11">SUM(LOG(WEIBULL(Data,AO$9,$R11,0)))+LOG(1-WEIBULL(T,AO$9,$R11,1))*nT</f>
        <v>-126.3150235679914</v>
      </c>
      <c r="AP11" s="17">
        <f t="array" ref="AP11">SUM(LOG(WEIBULL(Data,AP$9,$R11,0)))+LOG(1-WEIBULL(T,AP$9,$R11,1))*nT</f>
        <v>-127.70443867847595</v>
      </c>
      <c r="AQ11" s="17">
        <f t="array" ref="AQ11">SUM(LOG(WEIBULL(Data,AQ$9,$R11,0)))+LOG(1-WEIBULL(T,AQ$9,$R11,1))*nT</f>
        <v>-129.18180101478211</v>
      </c>
      <c r="AR11" s="17">
        <f t="array" ref="AR11">SUM(LOG(WEIBULL(Data,AR$9,$R11,0)))+LOG(1-WEIBULL(T,AR$9,$R11,1))*nT</f>
        <v>-130.74758574964591</v>
      </c>
      <c r="AS11" s="17">
        <f t="array" ref="AS11">SUM(LOG(WEIBULL(Data,AS$9,$R11,0)))+LOG(1-WEIBULL(T,AS$9,$R11,1))*nT</f>
        <v>-132.40241678128439</v>
      </c>
      <c r="AT11" s="17">
        <f t="array" ref="AT11">SUM(LOG(WEIBULL(Data,AT$9,$R11,0)))+LOG(1-WEIBULL(T,AT$9,$R11,1))*nT</f>
        <v>-134.14706062141556</v>
      </c>
      <c r="AU11" s="17">
        <f t="array" ref="AU11">SUM(LOG(WEIBULL(Data,AU$9,$R11,0)))+LOG(1-WEIBULL(T,AU$9,$R11,1))*nT</f>
        <v>-135.98242119397383</v>
      </c>
      <c r="AV11" s="18">
        <f t="array" ref="AV11">SUM(LOG(WEIBULL(Data,AV$9,$R11,0)))+LOG(1-WEIBULL(T,AV$9,$R11,1))*nT</f>
        <v>-137.90953543865254</v>
      </c>
      <c r="AW11" s="32">
        <f t="shared" si="2"/>
        <v>8.7818262369341052E-60</v>
      </c>
      <c r="AX11" s="24">
        <f t="shared" ref="AX11:AX39" si="6">AW11/$AW$8</f>
        <v>4.5795110380482451E-9</v>
      </c>
      <c r="AZ11" s="51">
        <v>0.95000000000000007</v>
      </c>
      <c r="BA11" s="53">
        <v>8.0282799281020129E-3</v>
      </c>
      <c r="BC11" s="55">
        <f t="shared" ref="BC11:BC39" si="7">R11</f>
        <v>4.2</v>
      </c>
      <c r="BD11" s="53">
        <f t="shared" si="3"/>
        <v>4.5795110380482451E-9</v>
      </c>
      <c r="BF11" s="51"/>
      <c r="BG11" s="32">
        <f t="shared" ref="BG11:BG38" si="8">AZ12</f>
        <v>1</v>
      </c>
      <c r="BH11" s="32"/>
      <c r="BI11" s="32">
        <f t="shared" ref="BI11:BI38" si="9">BA12</f>
        <v>2.0565757497570124E-2</v>
      </c>
      <c r="BJ11" s="61"/>
      <c r="BL11" s="51"/>
      <c r="BM11" s="32">
        <f t="shared" ref="BM11:BM38" si="10">BC12</f>
        <v>4.4000000000000004</v>
      </c>
      <c r="BN11" s="32"/>
      <c r="BO11" s="32">
        <f t="shared" ref="BO11:BO38" si="11">BD12</f>
        <v>8.4738607053348782E-7</v>
      </c>
      <c r="BP11" s="61"/>
    </row>
    <row r="12" spans="1:68" x14ac:dyDescent="0.25">
      <c r="B12" s="43">
        <v>7.2211047745320123</v>
      </c>
      <c r="C12" s="1"/>
      <c r="D12" s="45" t="s">
        <v>11</v>
      </c>
      <c r="E12" s="37">
        <v>4</v>
      </c>
      <c r="F12" s="1"/>
      <c r="G12" s="1"/>
      <c r="H12" s="1"/>
      <c r="I12" s="1"/>
      <c r="J12" s="1"/>
      <c r="N12" s="37">
        <v>1</v>
      </c>
      <c r="O12" s="11">
        <f t="shared" si="4"/>
        <v>1.6976092148725811E-2</v>
      </c>
      <c r="P12" s="12">
        <f t="array" ref="P12">SUM(EXP(S12:AV12))*N12</f>
        <v>8.7471902485013995E-50</v>
      </c>
      <c r="Q12" s="71"/>
      <c r="R12" s="30">
        <f t="shared" si="5"/>
        <v>4.4000000000000004</v>
      </c>
      <c r="S12" s="16">
        <f t="array" ref="S12">SUM(LOG(WEIBULL(Data,S$9,$R12,0)))+LOG(1-WEIBULL(T,S$9,$R12,1))*nT</f>
        <v>-119.28414914540718</v>
      </c>
      <c r="T12" s="17">
        <f t="array" ref="T12">SUM(LOG(WEIBULL(Data,T$9,$R12,0)))+LOG(1-WEIBULL(T,T$9,$R12,1))*nT</f>
        <v>-118.28156504048158</v>
      </c>
      <c r="U12" s="17">
        <f t="array" ref="U12">SUM(LOG(WEIBULL(Data,U$9,$R12,0)))+LOG(1-WEIBULL(T,U$9,$R12,1))*nT</f>
        <v>-117.43363822092303</v>
      </c>
      <c r="V12" s="17">
        <f t="array" ref="V12">SUM(LOG(WEIBULL(Data,V$9,$R12,0)))+LOG(1-WEIBULL(T,V$9,$R12,1))*nT</f>
        <v>-116.72888207351339</v>
      </c>
      <c r="W12" s="17">
        <f t="array" ref="W12">SUM(LOG(WEIBULL(Data,W$9,$R12,0)))+LOG(1-WEIBULL(T,W$9,$R12,1))*nT</f>
        <v>-116.15747566591631</v>
      </c>
      <c r="X12" s="17">
        <f t="array" ref="X12">SUM(LOG(WEIBULL(Data,X$9,$R12,0)))+LOG(1-WEIBULL(T,X$9,$R12,1))*nT</f>
        <v>-115.71097749480838</v>
      </c>
      <c r="Y12" s="17">
        <f t="array" ref="Y12">SUM(LOG(WEIBULL(Data,Y$9,$R12,0)))+LOG(1-WEIBULL(T,Y$9,$R12,1))*nT</f>
        <v>-115.38209966156961</v>
      </c>
      <c r="Z12" s="17">
        <f t="array" ref="Z12">SUM(LOG(WEIBULL(Data,Z$9,$R12,0)))+LOG(1-WEIBULL(T,Z$9,$R12,1))*nT</f>
        <v>-115.16452775087981</v>
      </c>
      <c r="AA12" s="17">
        <f t="array" ref="AA12">SUM(LOG(WEIBULL(Data,AA$9,$R12,0)))+LOG(1-WEIBULL(T,AA$9,$R12,1))*nT</f>
        <v>-115.05277572315075</v>
      </c>
      <c r="AB12" s="17">
        <f t="array" ref="AB12">SUM(LOG(WEIBULL(Data,AB$9,$R12,0)))+LOG(1-WEIBULL(T,AB$9,$R12,1))*nT</f>
        <v>-115.04206794908586</v>
      </c>
      <c r="AC12" s="17">
        <f t="array" ref="AC12">SUM(LOG(WEIBULL(Data,AC$9,$R12,0)))+LOG(1-WEIBULL(T,AC$9,$R12,1))*nT</f>
        <v>-115.12824251280247</v>
      </c>
      <c r="AD12" s="17">
        <f t="array" ref="AD12">SUM(LOG(WEIBULL(Data,AD$9,$R12,0)))+LOG(1-WEIBULL(T,AD$9,$R12,1))*nT</f>
        <v>-115.30767134769403</v>
      </c>
      <c r="AE12" s="17">
        <f t="array" ref="AE12">SUM(LOG(WEIBULL(Data,AE$9,$R12,0)))+LOG(1-WEIBULL(T,AE$9,$R12,1))*nT</f>
        <v>-115.57719381755996</v>
      </c>
      <c r="AF12" s="17">
        <f t="array" ref="AF12">SUM(LOG(WEIBULL(Data,AF$9,$R12,0)))+LOG(1-WEIBULL(T,AF$9,$R12,1))*nT</f>
        <v>-115.93406112938746</v>
      </c>
      <c r="AG12" s="17">
        <f t="array" ref="AG12">SUM(LOG(WEIBULL(Data,AG$9,$R12,0)))+LOG(1-WEIBULL(T,AG$9,$R12,1))*nT</f>
        <v>-116.37588954192913</v>
      </c>
      <c r="AH12" s="17">
        <f t="array" ref="AH12">SUM(LOG(WEIBULL(Data,AH$9,$R12,0)))+LOG(1-WEIBULL(T,AH$9,$R12,1))*nT</f>
        <v>-116.9006207701464</v>
      </c>
      <c r="AI12" s="17">
        <f t="array" ref="AI12">SUM(LOG(WEIBULL(Data,AI$9,$R12,0)))+LOG(1-WEIBULL(T,AI$9,$R12,1))*nT</f>
        <v>-117.50648831775743</v>
      </c>
      <c r="AJ12" s="17">
        <f t="array" ref="AJ12">SUM(LOG(WEIBULL(Data,AJ$9,$R12,0)))+LOG(1-WEIBULL(T,AJ$9,$R12,1))*nT</f>
        <v>-118.19198872555729</v>
      </c>
      <c r="AK12" s="17">
        <f t="array" ref="AK12">SUM(LOG(WEIBULL(Data,AK$9,$R12,0)))+LOG(1-WEIBULL(T,AK$9,$R12,1))*nT</f>
        <v>-118.95585692130018</v>
      </c>
      <c r="AL12" s="17">
        <f t="array" ref="AL12">SUM(LOG(WEIBULL(Data,AL$9,$R12,0)))+LOG(1-WEIBULL(T,AL$9,$R12,1))*nT</f>
        <v>-119.7970450118418</v>
      </c>
      <c r="AM12" s="17">
        <f t="array" ref="AM12">SUM(LOG(WEIBULL(Data,AM$9,$R12,0)))+LOG(1-WEIBULL(T,AM$9,$R12,1))*nT</f>
        <v>-120.7147039802849</v>
      </c>
      <c r="AN12" s="17">
        <f t="array" ref="AN12">SUM(LOG(WEIBULL(Data,AN$9,$R12,0)))+LOG(1-WEIBULL(T,AN$9,$R12,1))*nT</f>
        <v>-121.70816784770879</v>
      </c>
      <c r="AO12" s="17">
        <f t="array" ref="AO12">SUM(LOG(WEIBULL(Data,AO$9,$R12,0)))+LOG(1-WEIBULL(T,AO$9,$R12,1))*nT</f>
        <v>-122.7769399364213</v>
      </c>
      <c r="AP12" s="17">
        <f t="array" ref="AP12">SUM(LOG(WEIBULL(Data,AP$9,$R12,0)))+LOG(1-WEIBULL(T,AP$9,$R12,1))*nT</f>
        <v>-123.92068093386082</v>
      </c>
      <c r="AQ12" s="17">
        <f t="array" ref="AQ12">SUM(LOG(WEIBULL(Data,AQ$9,$R12,0)))+LOG(1-WEIBULL(T,AQ$9,$R12,1))*nT</f>
        <v>-125.13919850657234</v>
      </c>
      <c r="AR12" s="17">
        <f t="array" ref="AR12">SUM(LOG(WEIBULL(Data,AR$9,$R12,0)))+LOG(1-WEIBULL(T,AR$9,$R12,1))*nT</f>
        <v>-126.43243825459163</v>
      </c>
      <c r="AS12" s="17">
        <f t="array" ref="AS12">SUM(LOG(WEIBULL(Data,AS$9,$R12,0)))+LOG(1-WEIBULL(T,AS$9,$R12,1))*nT</f>
        <v>-127.80047583003038</v>
      </c>
      <c r="AT12" s="17">
        <f t="array" ref="AT12">SUM(LOG(WEIBULL(Data,AT$9,$R12,0)))+LOG(1-WEIBULL(T,AT$9,$R12,1))*nT</f>
        <v>-129.24351007115581</v>
      </c>
      <c r="AU12" s="17">
        <f t="array" ref="AU12">SUM(LOG(WEIBULL(Data,AU$9,$R12,0)))+LOG(1-WEIBULL(T,AU$9,$R12,1))*nT</f>
        <v>-130.76185702598008</v>
      </c>
      <c r="AV12" s="18">
        <f t="array" ref="AV12">SUM(LOG(WEIBULL(Data,AV$9,$R12,0)))+LOG(1-WEIBULL(T,AV$9,$R12,1))*nT</f>
        <v>-132.35594475822791</v>
      </c>
      <c r="AW12" s="32">
        <f t="shared" si="2"/>
        <v>1.6249763708823886E-57</v>
      </c>
      <c r="AX12" s="24">
        <f t="shared" si="6"/>
        <v>8.4738607053348782E-7</v>
      </c>
      <c r="AZ12" s="51">
        <v>1</v>
      </c>
      <c r="BA12" s="53">
        <v>2.0565757497570124E-2</v>
      </c>
      <c r="BC12" s="55">
        <f t="shared" si="7"/>
        <v>4.4000000000000004</v>
      </c>
      <c r="BD12" s="53">
        <f t="shared" si="3"/>
        <v>8.4738607053348782E-7</v>
      </c>
      <c r="BF12" s="51"/>
      <c r="BG12" s="32">
        <f t="shared" si="8"/>
        <v>1.05</v>
      </c>
      <c r="BH12" s="32"/>
      <c r="BI12" s="32">
        <f t="shared" si="9"/>
        <v>4.6476240579283998E-2</v>
      </c>
      <c r="BJ12" s="61"/>
      <c r="BL12" s="51"/>
      <c r="BM12" s="32">
        <f t="shared" si="10"/>
        <v>4.6000000000000005</v>
      </c>
      <c r="BN12" s="32"/>
      <c r="BO12" s="32">
        <f t="shared" si="11"/>
        <v>4.9580660388938537E-5</v>
      </c>
      <c r="BP12" s="61"/>
    </row>
    <row r="13" spans="1:68" x14ac:dyDescent="0.25">
      <c r="B13" s="43">
        <v>3.7654717502321819</v>
      </c>
      <c r="C13" s="1"/>
      <c r="D13" s="46" t="s">
        <v>12</v>
      </c>
      <c r="E13" s="38">
        <v>0.2</v>
      </c>
      <c r="F13" s="1"/>
      <c r="G13" s="1"/>
      <c r="H13" s="1"/>
      <c r="I13" s="1"/>
      <c r="J13" s="1"/>
      <c r="K13" s="1"/>
      <c r="L13" s="1"/>
      <c r="M13" s="1"/>
      <c r="N13" s="37">
        <v>1</v>
      </c>
      <c r="O13" s="11">
        <f t="shared" si="4"/>
        <v>5.1209665180904466E-2</v>
      </c>
      <c r="P13" s="12">
        <f t="array" ref="P13">SUM(EXP(S13:AV13))*N13</f>
        <v>2.638656058031887E-49</v>
      </c>
      <c r="Q13" s="71"/>
      <c r="R13" s="30">
        <f t="shared" si="5"/>
        <v>4.6000000000000005</v>
      </c>
      <c r="S13" s="16">
        <f t="array" ref="S13">SUM(LOG(WEIBULL(Data,S$9,$R13,0)))+LOG(1-WEIBULL(T,S$9,$R13,1))*nT</f>
        <v>-118.81465547919422</v>
      </c>
      <c r="T13" s="17">
        <f t="array" ref="T13">SUM(LOG(WEIBULL(Data,T$9,$R13,0)))+LOG(1-WEIBULL(T,T$9,$R13,1))*nT</f>
        <v>-117.76532861465505</v>
      </c>
      <c r="U13" s="17">
        <f t="array" ref="U13">SUM(LOG(WEIBULL(Data,U$9,$R13,0)))+LOG(1-WEIBULL(T,U$9,$R13,1))*nT</f>
        <v>-116.86683828149538</v>
      </c>
      <c r="V13" s="17">
        <f t="array" ref="V13">SUM(LOG(WEIBULL(Data,V$9,$R13,0)))+LOG(1-WEIBULL(T,V$9,$R13,1))*nT</f>
        <v>-116.10746569076308</v>
      </c>
      <c r="W13" s="17">
        <f t="array" ref="W13">SUM(LOG(WEIBULL(Data,W$9,$R13,0)))+LOG(1-WEIBULL(T,W$9,$R13,1))*nT</f>
        <v>-115.47715622951014</v>
      </c>
      <c r="X13" s="17">
        <f t="array" ref="X13">SUM(LOG(WEIBULL(Data,X$9,$R13,0)))+LOG(1-WEIBULL(T,X$9,$R13,1))*nT</f>
        <v>-114.96723253868763</v>
      </c>
      <c r="Y13" s="17">
        <f t="array" ref="Y13">SUM(LOG(WEIBULL(Data,Y$9,$R13,0)))+LOG(1-WEIBULL(T,Y$9,$R13,1))*nT</f>
        <v>-114.57016806204159</v>
      </c>
      <c r="Z13" s="17">
        <f t="array" ref="Z13">SUM(LOG(WEIBULL(Data,Z$9,$R13,0)))+LOG(1-WEIBULL(T,Z$9,$R13,1))*nT</f>
        <v>-114.2794063348709</v>
      </c>
      <c r="AA13" s="17">
        <f t="array" ref="AA13">SUM(LOG(WEIBULL(Data,AA$9,$R13,0)))+LOG(1-WEIBULL(T,AA$9,$R13,1))*nT</f>
        <v>-114.08921531791592</v>
      </c>
      <c r="AB13" s="17">
        <f t="array" ref="AB13">SUM(LOG(WEIBULL(Data,AB$9,$R13,0)))+LOG(1-WEIBULL(T,AB$9,$R13,1))*nT</f>
        <v>-113.99456889972984</v>
      </c>
      <c r="AC13" s="17">
        <f t="array" ref="AC13">SUM(LOG(WEIBULL(Data,AC$9,$R13,0)))+LOG(1-WEIBULL(T,AC$9,$R13,1))*nT</f>
        <v>-113.9910496896303</v>
      </c>
      <c r="AD13" s="17">
        <f t="array" ref="AD13">SUM(LOG(WEIBULL(Data,AD$9,$R13,0)))+LOG(1-WEIBULL(T,AD$9,$R13,1))*nT</f>
        <v>-114.07476866159941</v>
      </c>
      <c r="AE13" s="17">
        <f t="array" ref="AE13">SUM(LOG(WEIBULL(Data,AE$9,$R13,0)))+LOG(1-WEIBULL(T,AE$9,$R13,1))*nT</f>
        <v>-114.24229825829532</v>
      </c>
      <c r="AF13" s="17">
        <f t="array" ref="AF13">SUM(LOG(WEIBULL(Data,AF$9,$R13,0)))+LOG(1-WEIBULL(T,AF$9,$R13,1))*nT</f>
        <v>-114.49061633858298</v>
      </c>
      <c r="AG13" s="17">
        <f t="array" ref="AG13">SUM(LOG(WEIBULL(Data,AG$9,$R13,0)))+LOG(1-WEIBULL(T,AG$9,$R13,1))*nT</f>
        <v>-114.81705893007765</v>
      </c>
      <c r="AH13" s="17">
        <f t="array" ref="AH13">SUM(LOG(WEIBULL(Data,AH$9,$R13,0)))+LOG(1-WEIBULL(T,AH$9,$R13,1))*nT</f>
        <v>-115.21928018441005</v>
      </c>
      <c r="AI13" s="17">
        <f t="array" ref="AI13">SUM(LOG(WEIBULL(Data,AI$9,$R13,0)))+LOG(1-WEIBULL(T,AI$9,$R13,1))*nT</f>
        <v>-115.69521826532856</v>
      </c>
      <c r="AJ13" s="17">
        <f t="array" ref="AJ13">SUM(LOG(WEIBULL(Data,AJ$9,$R13,0)))+LOG(1-WEIBULL(T,AJ$9,$R13,1))*nT</f>
        <v>-116.24306615539754</v>
      </c>
      <c r="AK13" s="17">
        <f t="array" ref="AK13">SUM(LOG(WEIBULL(Data,AK$9,$R13,0)))+LOG(1-WEIBULL(T,AK$9,$R13,1))*nT</f>
        <v>-116.86124656534984</v>
      </c>
      <c r="AL13" s="17">
        <f t="array" ref="AL13">SUM(LOG(WEIBULL(Data,AL$9,$R13,0)))+LOG(1-WEIBULL(T,AL$9,$R13,1))*nT</f>
        <v>-117.54839028521623</v>
      </c>
      <c r="AM13" s="17">
        <f t="array" ref="AM13">SUM(LOG(WEIBULL(Data,AM$9,$R13,0)))+LOG(1-WEIBULL(T,AM$9,$R13,1))*nT</f>
        <v>-118.30331743853142</v>
      </c>
      <c r="AN13" s="17">
        <f t="array" ref="AN13">SUM(LOG(WEIBULL(Data,AN$9,$R13,0)))+LOG(1-WEIBULL(T,AN$9,$R13,1))*nT</f>
        <v>-119.1250211978687</v>
      </c>
      <c r="AO13" s="17">
        <f t="array" ref="AO13">SUM(LOG(WEIBULL(Data,AO$9,$R13,0)))+LOG(1-WEIBULL(T,AO$9,$R13,1))*nT</f>
        <v>-120.01265359741014</v>
      </c>
      <c r="AP13" s="17">
        <f t="array" ref="AP13">SUM(LOG(WEIBULL(Data,AP$9,$R13,0)))+LOG(1-WEIBULL(T,AP$9,$R13,1))*nT</f>
        <v>-120.96551314053147</v>
      </c>
      <c r="AQ13" s="17">
        <f t="array" ref="AQ13">SUM(LOG(WEIBULL(Data,AQ$9,$R13,0)))+LOG(1-WEIBULL(T,AQ$9,$R13,1))*nT</f>
        <v>-121.98303395075035</v>
      </c>
      <c r="AR13" s="17">
        <f t="array" ref="AR13">SUM(LOG(WEIBULL(Data,AR$9,$R13,0)))+LOG(1-WEIBULL(T,AR$9,$R13,1))*nT</f>
        <v>-123.06477625535335</v>
      </c>
      <c r="AS13" s="17">
        <f t="array" ref="AS13">SUM(LOG(WEIBULL(Data,AS$9,$R13,0)))+LOG(1-WEIBULL(T,AS$9,$R13,1))*nT</f>
        <v>-124.21041802453161</v>
      </c>
      <c r="AT13" s="17">
        <f t="array" ref="AT13">SUM(LOG(WEIBULL(Data,AT$9,$R13,0)))+LOG(1-WEIBULL(T,AT$9,$R13,1))*nT</f>
        <v>-125.41974761639344</v>
      </c>
      <c r="AU13" s="17">
        <f t="array" ref="AU13">SUM(LOG(WEIBULL(Data,AU$9,$R13,0)))+LOG(1-WEIBULL(T,AU$9,$R13,1))*nT</f>
        <v>-126.69265730098475</v>
      </c>
      <c r="AV13" s="18">
        <f t="array" ref="AV13">SUM(LOG(WEIBULL(Data,AV$9,$R13,0)))+LOG(1-WEIBULL(T,AV$9,$R13,1))*nT</f>
        <v>-128.02913755532592</v>
      </c>
      <c r="AW13" s="32">
        <f t="shared" si="2"/>
        <v>9.507756191230146E-56</v>
      </c>
      <c r="AX13" s="24">
        <f t="shared" si="6"/>
        <v>4.9580660388938537E-5</v>
      </c>
      <c r="AZ13" s="51">
        <v>1.05</v>
      </c>
      <c r="BA13" s="53">
        <v>4.6476240579283998E-2</v>
      </c>
      <c r="BC13" s="55">
        <f t="shared" si="7"/>
        <v>4.6000000000000005</v>
      </c>
      <c r="BD13" s="53">
        <f t="shared" si="3"/>
        <v>4.9580660388938537E-5</v>
      </c>
      <c r="BF13" s="51"/>
      <c r="BG13" s="32">
        <f t="shared" si="8"/>
        <v>1.1000000000000001</v>
      </c>
      <c r="BH13" s="32"/>
      <c r="BI13" s="32">
        <f t="shared" si="9"/>
        <v>9.3634974365674556E-2</v>
      </c>
      <c r="BJ13" s="61"/>
      <c r="BL13" s="51"/>
      <c r="BM13" s="32">
        <f t="shared" si="10"/>
        <v>4.8000000000000007</v>
      </c>
      <c r="BN13" s="32"/>
      <c r="BO13" s="32">
        <f t="shared" si="11"/>
        <v>1.1411008209305769E-3</v>
      </c>
      <c r="BP13" s="61"/>
    </row>
    <row r="14" spans="1:68" x14ac:dyDescent="0.25">
      <c r="B14" s="43">
        <v>7.1092669199151182</v>
      </c>
      <c r="C14" s="1"/>
      <c r="D14" s="1"/>
      <c r="E14" s="1"/>
      <c r="F14" s="1"/>
      <c r="H14" s="1"/>
      <c r="I14" s="1"/>
      <c r="J14" s="1"/>
      <c r="K14" s="1"/>
      <c r="L14" s="1"/>
      <c r="M14" s="1"/>
      <c r="N14" s="37">
        <v>1</v>
      </c>
      <c r="O14" s="11">
        <f t="shared" si="4"/>
        <v>0.12854426961900131</v>
      </c>
      <c r="P14" s="12">
        <f t="array" ref="P14">SUM(EXP(S14:AV14))*N14</f>
        <v>6.6234394338891361E-49</v>
      </c>
      <c r="Q14" s="71"/>
      <c r="R14" s="30">
        <f t="shared" si="5"/>
        <v>4.8000000000000007</v>
      </c>
      <c r="S14" s="16">
        <f t="array" ref="S14">SUM(LOG(WEIBULL(Data,S$9,$R14,0)))+LOG(1-WEIBULL(T,S$9,$R14,1))*nT</f>
        <v>-118.44373887870805</v>
      </c>
      <c r="T14" s="17">
        <f t="array" ref="T14">SUM(LOG(WEIBULL(Data,T$9,$R14,0)))+LOG(1-WEIBULL(T,T$9,$R14,1))*nT</f>
        <v>-117.35934107906522</v>
      </c>
      <c r="U14" s="17">
        <f t="array" ref="U14">SUM(LOG(WEIBULL(Data,U$9,$R14,0)))+LOG(1-WEIBULL(T,U$9,$R14,1))*nT</f>
        <v>-116.42282495978468</v>
      </c>
      <c r="V14" s="17">
        <f t="array" ref="V14">SUM(LOG(WEIBULL(Data,V$9,$R14,0)))+LOG(1-WEIBULL(T,V$9,$R14,1))*nT</f>
        <v>-115.62228042288154</v>
      </c>
      <c r="W14" s="17">
        <f t="array" ref="W14">SUM(LOG(WEIBULL(Data,W$9,$R14,0)))+LOG(1-WEIBULL(T,W$9,$R14,1))*nT</f>
        <v>-114.9474619258674</v>
      </c>
      <c r="X14" s="17">
        <f t="array" ref="X14">SUM(LOG(WEIBULL(Data,X$9,$R14,0)))+LOG(1-WEIBULL(T,X$9,$R14,1))*nT</f>
        <v>-114.38950095456363</v>
      </c>
      <c r="Y14" s="17">
        <f t="array" ref="Y14">SUM(LOG(WEIBULL(Data,Y$9,$R14,0)))+LOG(1-WEIBULL(T,Y$9,$R14,1))*nT</f>
        <v>-113.94067901429904</v>
      </c>
      <c r="Z14" s="17">
        <f t="array" ref="Z14">SUM(LOG(WEIBULL(Data,Z$9,$R14,0)))+LOG(1-WEIBULL(T,Z$9,$R14,1))*nT</f>
        <v>-113.59424640180882</v>
      </c>
      <c r="AA14" s="17">
        <f t="array" ref="AA14">SUM(LOG(WEIBULL(Data,AA$9,$R14,0)))+LOG(1-WEIBULL(T,AA$9,$R14,1))*nT</f>
        <v>-113.34427605742061</v>
      </c>
      <c r="AB14" s="17">
        <f t="array" ref="AB14">SUM(LOG(WEIBULL(Data,AB$9,$R14,0)))+LOG(1-WEIBULL(T,AB$9,$R14,1))*nT</f>
        <v>-113.18554461593072</v>
      </c>
      <c r="AC14" s="17">
        <f t="array" ref="AC14">SUM(LOG(WEIBULL(Data,AC$9,$R14,0)))+LOG(1-WEIBULL(T,AC$9,$R14,1))*nT</f>
        <v>-113.11343477395612</v>
      </c>
      <c r="AD14" s="17">
        <f t="array" ref="AD14">SUM(LOG(WEIBULL(Data,AD$9,$R14,0)))+LOG(1-WEIBULL(T,AD$9,$R14,1))*nT</f>
        <v>-113.1238545303533</v>
      </c>
      <c r="AE14" s="17">
        <f t="array" ref="AE14">SUM(LOG(WEIBULL(Data,AE$9,$R14,0)))+LOG(1-WEIBULL(T,AE$9,$R14,1))*nT</f>
        <v>-113.21316990555957</v>
      </c>
      <c r="AF14" s="17">
        <f t="array" ref="AF14">SUM(LOG(WEIBULL(Data,AF$9,$R14,0)))+LOG(1-WEIBULL(T,AF$9,$R14,1))*nT</f>
        <v>-113.37814852035288</v>
      </c>
      <c r="AG14" s="17">
        <f t="array" ref="AG14">SUM(LOG(WEIBULL(Data,AG$9,$R14,0)))+LOG(1-WEIBULL(T,AG$9,$R14,1))*nT</f>
        <v>-113.61591199295827</v>
      </c>
      <c r="AH14" s="17">
        <f t="array" ref="AH14">SUM(LOG(WEIBULL(Data,AH$9,$R14,0)))+LOG(1-WEIBULL(T,AH$9,$R14,1))*nT</f>
        <v>-113.92389554993663</v>
      </c>
      <c r="AI14" s="17">
        <f t="array" ref="AI14">SUM(LOG(WEIBULL(Data,AI$9,$R14,0)))+LOG(1-WEIBULL(T,AI$9,$R14,1))*nT</f>
        <v>-114.29981357895583</v>
      </c>
      <c r="AJ14" s="17">
        <f t="array" ref="AJ14">SUM(LOG(WEIBULL(Data,AJ$9,$R14,0)))+LOG(1-WEIBULL(T,AJ$9,$R14,1))*nT</f>
        <v>-114.74163010740723</v>
      </c>
      <c r="AK14" s="17">
        <f t="array" ref="AK14">SUM(LOG(WEIBULL(Data,AK$9,$R14,0)))+LOG(1-WEIBULL(T,AK$9,$R14,1))*nT</f>
        <v>-115.24753338931615</v>
      </c>
      <c r="AL14" s="17">
        <f t="array" ref="AL14">SUM(LOG(WEIBULL(Data,AL$9,$R14,0)))+LOG(1-WEIBULL(T,AL$9,$R14,1))*nT</f>
        <v>-115.81591393822866</v>
      </c>
      <c r="AM14" s="17">
        <f t="array" ref="AM14">SUM(LOG(WEIBULL(Data,AM$9,$R14,0)))+LOG(1-WEIBULL(T,AM$9,$R14,1))*nT</f>
        <v>-116.44534546607098</v>
      </c>
      <c r="AN14" s="17">
        <f t="array" ref="AN14">SUM(LOG(WEIBULL(Data,AN$9,$R14,0)))+LOG(1-WEIBULL(T,AN$9,$R14,1))*nT</f>
        <v>-117.1345682850546</v>
      </c>
      <c r="AO14" s="17">
        <f t="array" ref="AO14">SUM(LOG(WEIBULL(Data,AO$9,$R14,0)))+LOG(1-WEIBULL(T,AO$9,$R14,1))*nT</f>
        <v>-117.88247480726247</v>
      </c>
      <c r="AP14" s="17">
        <f t="array" ref="AP14">SUM(LOG(WEIBULL(Data,AP$9,$R14,0)))+LOG(1-WEIBULL(T,AP$9,$R14,1))*nT</f>
        <v>-118.68809683891263</v>
      </c>
      <c r="AQ14" s="17">
        <f t="array" ref="AQ14">SUM(LOG(WEIBULL(Data,AQ$9,$R14,0)))+LOG(1-WEIBULL(T,AQ$9,$R14,1))*nT</f>
        <v>-119.55059441674618</v>
      </c>
      <c r="AR14" s="17">
        <f t="array" ref="AR14">SUM(LOG(WEIBULL(Data,AR$9,$R14,0)))+LOG(1-WEIBULL(T,AR$9,$R14,1))*nT</f>
        <v>-120.46924597502317</v>
      </c>
      <c r="AS14" s="17">
        <f t="array" ref="AS14">SUM(LOG(WEIBULL(Data,AS$9,$R14,0)))+LOG(1-WEIBULL(T,AS$9,$R14,1))*nT</f>
        <v>-121.44343966517931</v>
      </c>
      <c r="AT14" s="17">
        <f t="array" ref="AT14">SUM(LOG(WEIBULL(Data,AT$9,$R14,0)))+LOG(1-WEIBULL(T,AT$9,$R14,1))*nT</f>
        <v>-122.47266567779239</v>
      </c>
      <c r="AU14" s="17">
        <f t="array" ref="AU14">SUM(LOG(WEIBULL(Data,AU$9,$R14,0)))+LOG(1-WEIBULL(T,AU$9,$R14,1))*nT</f>
        <v>-123.5565094393063</v>
      </c>
      <c r="AV14" s="18">
        <f t="array" ref="AV14">SUM(LOG(WEIBULL(Data,AV$9,$R14,0)))+LOG(1-WEIBULL(T,AV$9,$R14,1))*nT</f>
        <v>-124.69464557488439</v>
      </c>
      <c r="AW14" s="32">
        <f t="shared" si="2"/>
        <v>2.1882137732560291E-54</v>
      </c>
      <c r="AX14" s="24">
        <f t="shared" si="6"/>
        <v>1.1411008209305769E-3</v>
      </c>
      <c r="AZ14" s="51">
        <v>1.1000000000000001</v>
      </c>
      <c r="BA14" s="53">
        <v>9.3634974365674556E-2</v>
      </c>
      <c r="BC14" s="55">
        <f t="shared" si="7"/>
        <v>4.8000000000000007</v>
      </c>
      <c r="BD14" s="53">
        <f t="shared" si="3"/>
        <v>1.1411008209305769E-3</v>
      </c>
      <c r="BF14" s="51"/>
      <c r="BG14" s="32">
        <f t="shared" si="8"/>
        <v>1.1500000000000001</v>
      </c>
      <c r="BH14" s="32"/>
      <c r="BI14" s="32">
        <f t="shared" si="9"/>
        <v>0.16971872847470351</v>
      </c>
      <c r="BJ14" s="61"/>
      <c r="BL14" s="51"/>
      <c r="BM14" s="32">
        <f t="shared" si="10"/>
        <v>5.0000000000000009</v>
      </c>
      <c r="BN14" s="32"/>
      <c r="BO14" s="32">
        <f t="shared" si="11"/>
        <v>1.2267194527569553E-2</v>
      </c>
      <c r="BP14" s="61"/>
    </row>
    <row r="15" spans="1:68" ht="13" x14ac:dyDescent="0.3">
      <c r="B15" s="43">
        <v>4.8955086023727956</v>
      </c>
      <c r="C15" s="1"/>
      <c r="D15" s="76" t="s">
        <v>1</v>
      </c>
      <c r="E15" s="77"/>
      <c r="F15" s="22">
        <v>0</v>
      </c>
      <c r="G15" s="1"/>
      <c r="H15" s="1"/>
      <c r="I15" s="1"/>
      <c r="J15" s="1"/>
      <c r="K15" s="1"/>
      <c r="L15" s="1"/>
      <c r="M15" s="1"/>
      <c r="N15" s="37">
        <v>1</v>
      </c>
      <c r="O15" s="11">
        <f t="shared" si="4"/>
        <v>0.26927814381558091</v>
      </c>
      <c r="P15" s="12">
        <f t="array" ref="P15">SUM(EXP(S15:AV15))*N15</f>
        <v>1.3874966824417243E-48</v>
      </c>
      <c r="Q15" s="71"/>
      <c r="R15" s="30">
        <f t="shared" si="5"/>
        <v>5.0000000000000009</v>
      </c>
      <c r="S15" s="16">
        <f t="array" ref="S15">SUM(LOG(WEIBULL(Data,S$9,$R15,0)))+LOG(1-WEIBULL(T,S$9,$R15,1))*nT</f>
        <v>-118.15748635785975</v>
      </c>
      <c r="T15" s="17">
        <f t="array" ref="T15">SUM(LOG(WEIBULL(Data,T$9,$R15,0)))+LOG(1-WEIBULL(T,T$9,$R15,1))*nT</f>
        <v>-117.04784773840923</v>
      </c>
      <c r="U15" s="17">
        <f t="array" ref="U15">SUM(LOG(WEIBULL(Data,U$9,$R15,0)))+LOG(1-WEIBULL(T,U$9,$R15,1))*nT</f>
        <v>-116.08383994111692</v>
      </c>
      <c r="V15" s="17">
        <f t="array" ref="V15">SUM(LOG(WEIBULL(Data,V$9,$R15,0)))+LOG(1-WEIBULL(T,V$9,$R15,1))*nT</f>
        <v>-115.25339275877053</v>
      </c>
      <c r="W15" s="17">
        <f t="array" ref="W15">SUM(LOG(WEIBULL(Data,W$9,$R15,0)))+LOG(1-WEIBULL(T,W$9,$R15,1))*nT</f>
        <v>-114.54610228448576</v>
      </c>
      <c r="X15" s="17">
        <f t="array" ref="X15">SUM(LOG(WEIBULL(Data,X$9,$R15,0)))+LOG(1-WEIBULL(T,X$9,$R15,1))*nT</f>
        <v>-113.95294282035762</v>
      </c>
      <c r="Y15" s="17">
        <f t="array" ref="Y15">SUM(LOG(WEIBULL(Data,Y$9,$R15,0)))+LOG(1-WEIBULL(T,Y$9,$R15,1))*nT</f>
        <v>-113.46603935469372</v>
      </c>
      <c r="Z15" s="17">
        <f t="array" ref="Z15">SUM(LOG(WEIBULL(Data,Z$9,$R15,0)))+LOG(1-WEIBULL(T,Z$9,$R15,1))*nT</f>
        <v>-113.07848586350694</v>
      </c>
      <c r="AA15" s="17">
        <f t="array" ref="AA15">SUM(LOG(WEIBULL(Data,AA$9,$R15,0)))+LOG(1-WEIBULL(T,AA$9,$R15,1))*nT</f>
        <v>-112.78419873010191</v>
      </c>
      <c r="AB15" s="17">
        <f t="array" ref="AB15">SUM(LOG(WEIBULL(Data,AB$9,$R15,0)))+LOG(1-WEIBULL(T,AB$9,$R15,1))*nT</f>
        <v>-112.5777973961661</v>
      </c>
      <c r="AC15" s="17">
        <f t="array" ref="AC15">SUM(LOG(WEIBULL(Data,AC$9,$R15,0)))+LOG(1-WEIBULL(T,AC$9,$R15,1))*nT</f>
        <v>-112.45450635780611</v>
      </c>
      <c r="AD15" s="17">
        <f t="array" ref="AD15">SUM(LOG(WEIBULL(Data,AD$9,$R15,0)))+LOG(1-WEIBULL(T,AD$9,$R15,1))*nT</f>
        <v>-112.41007405933567</v>
      </c>
      <c r="AE15" s="17">
        <f t="array" ref="AE15">SUM(LOG(WEIBULL(Data,AE$9,$R15,0)))+LOG(1-WEIBULL(T,AE$9,$R15,1))*nT</f>
        <v>-112.4407052873629</v>
      </c>
      <c r="AF15" s="17">
        <f t="array" ref="AF15">SUM(LOG(WEIBULL(Data,AF$9,$R15,0)))+LOG(1-WEIBULL(T,AF$9,$R15,1))*nT</f>
        <v>-112.5430044427776</v>
      </c>
      <c r="AG15" s="17">
        <f t="array" ref="AG15">SUM(LOG(WEIBULL(Data,AG$9,$R15,0)))+LOG(1-WEIBULL(T,AG$9,$R15,1))*nT</f>
        <v>-112.713927647022</v>
      </c>
      <c r="AH15" s="17">
        <f t="array" ref="AH15">SUM(LOG(WEIBULL(Data,AH$9,$R15,0)))+LOG(1-WEIBULL(T,AH$9,$R15,1))*nT</f>
        <v>-112.95074207584639</v>
      </c>
      <c r="AI15" s="17">
        <f t="array" ref="AI15">SUM(LOG(WEIBULL(Data,AI$9,$R15,0)))+LOG(1-WEIBULL(T,AI$9,$R15,1))*nT</f>
        <v>-113.25099124667388</v>
      </c>
      <c r="AJ15" s="17">
        <f t="array" ref="AJ15">SUM(LOG(WEIBULL(Data,AJ$9,$R15,0)))+LOG(1-WEIBULL(T,AJ$9,$R15,1))*nT</f>
        <v>-113.61246524178938</v>
      </c>
      <c r="AK15" s="17">
        <f t="array" ref="AK15">SUM(LOG(WEIBULL(Data,AK$9,$R15,0)))+LOG(1-WEIBULL(T,AK$9,$R15,1))*nT</f>
        <v>-114.03317504825364</v>
      </c>
      <c r="AL15" s="17">
        <f t="array" ref="AL15">SUM(LOG(WEIBULL(Data,AL$9,$R15,0)))+LOG(1-WEIBULL(T,AL$9,$R15,1))*nT</f>
        <v>-114.51133035084281</v>
      </c>
      <c r="AM15" s="17">
        <f t="array" ref="AM15">SUM(LOG(WEIBULL(Data,AM$9,$R15,0)))+LOG(1-WEIBULL(T,AM$9,$R15,1))*nT</f>
        <v>-115.04532023677777</v>
      </c>
      <c r="AN15" s="17">
        <f t="array" ref="AN15">SUM(LOG(WEIBULL(Data,AN$9,$R15,0)))+LOG(1-WEIBULL(T,AN$9,$R15,1))*nT</f>
        <v>-115.63369636821363</v>
      </c>
      <c r="AO15" s="17">
        <f t="array" ref="AO15">SUM(LOG(WEIBULL(Data,AO$9,$R15,0)))+LOG(1-WEIBULL(T,AO$9,$R15,1))*nT</f>
        <v>-116.27515825612956</v>
      </c>
      <c r="AP15" s="17">
        <f t="array" ref="AP15">SUM(LOG(WEIBULL(Data,AP$9,$R15,0)))+LOG(1-WEIBULL(T,AP$9,$R15,1))*nT</f>
        <v>-116.9685403317218</v>
      </c>
      <c r="AQ15" s="17">
        <f t="array" ref="AQ15">SUM(LOG(WEIBULL(Data,AQ$9,$R15,0)))+LOG(1-WEIBULL(T,AQ$9,$R15,1))*nT</f>
        <v>-117.71280056193297</v>
      </c>
      <c r="AR15" s="17">
        <f t="array" ref="AR15">SUM(LOG(WEIBULL(Data,AR$9,$R15,0)))+LOG(1-WEIBULL(T,AR$9,$R15,1))*nT</f>
        <v>-118.50701039686496</v>
      </c>
      <c r="AS15" s="17">
        <f t="array" ref="AS15">SUM(LOG(WEIBULL(Data,AS$9,$R15,0)))+LOG(1-WEIBULL(T,AS$9,$R15,1))*nT</f>
        <v>-119.35034587045257</v>
      </c>
      <c r="AT15" s="17">
        <f t="array" ref="AT15">SUM(LOG(WEIBULL(Data,AT$9,$R15,0)))+LOG(1-WEIBULL(T,AT$9,$R15,1))*nT</f>
        <v>-120.24207970342951</v>
      </c>
      <c r="AU15" s="17">
        <f t="array" ref="AU15">SUM(LOG(WEIBULL(Data,AU$9,$R15,0)))+LOG(1-WEIBULL(T,AU$9,$R15,1))*nT</f>
        <v>-121.18157428046516</v>
      </c>
      <c r="AV15" s="18">
        <f t="array" ref="AV15">SUM(LOG(WEIBULL(Data,AV$9,$R15,0)))+LOG(1-WEIBULL(T,AV$9,$R15,1))*nT</f>
        <v>-122.16827539231519</v>
      </c>
      <c r="AW15" s="32">
        <f t="shared" si="2"/>
        <v>2.3523989758019631E-53</v>
      </c>
      <c r="AX15" s="24">
        <f t="shared" si="6"/>
        <v>1.2267194527569553E-2</v>
      </c>
      <c r="AZ15" s="51">
        <v>1.1500000000000001</v>
      </c>
      <c r="BA15" s="53">
        <v>0.16971872847470351</v>
      </c>
      <c r="BC15" s="55">
        <f t="shared" si="7"/>
        <v>5.0000000000000009</v>
      </c>
      <c r="BD15" s="53">
        <f t="shared" si="3"/>
        <v>1.2267194527569553E-2</v>
      </c>
      <c r="BF15" s="51"/>
      <c r="BG15" s="32">
        <f t="shared" si="8"/>
        <v>1.2000000000000002</v>
      </c>
      <c r="BH15" s="32"/>
      <c r="BI15" s="32">
        <f t="shared" si="9"/>
        <v>0.27898528160153879</v>
      </c>
      <c r="BJ15" s="61"/>
      <c r="BL15" s="51"/>
      <c r="BM15" s="32">
        <f t="shared" si="10"/>
        <v>5.2000000000000011</v>
      </c>
      <c r="BN15" s="32"/>
      <c r="BO15" s="32">
        <f t="shared" si="11"/>
        <v>7.0608660093108067E-2</v>
      </c>
      <c r="BP15" s="61"/>
    </row>
    <row r="16" spans="1:68" x14ac:dyDescent="0.25">
      <c r="B16" s="43">
        <v>3.5484577340308165</v>
      </c>
      <c r="C16" s="1"/>
      <c r="D16" s="45" t="s">
        <v>13</v>
      </c>
      <c r="E16" s="65">
        <v>2.2999999999999998</v>
      </c>
      <c r="F16" s="22">
        <v>0</v>
      </c>
      <c r="H16" s="1"/>
      <c r="I16" s="1"/>
      <c r="J16" s="1"/>
      <c r="K16" s="1"/>
      <c r="L16" s="1"/>
      <c r="M16" s="1"/>
      <c r="N16" s="37">
        <v>1</v>
      </c>
      <c r="O16" s="11">
        <f t="shared" si="4"/>
        <v>0.47353725384175166</v>
      </c>
      <c r="P16" s="12">
        <f t="array" ref="P16">SUM(EXP(S16:AV16))*N16</f>
        <v>2.4399728823441857E-48</v>
      </c>
      <c r="Q16" s="71"/>
      <c r="R16" s="30">
        <f t="shared" si="5"/>
        <v>5.2000000000000011</v>
      </c>
      <c r="S16" s="16">
        <f t="array" ref="S16">SUM(LOG(WEIBULL(Data,S$9,$R16,0)))+LOG(1-WEIBULL(T,S$9,$R16,1))*nT</f>
        <v>-117.94426499190199</v>
      </c>
      <c r="T16" s="17">
        <f t="array" ref="T16">SUM(LOG(WEIBULL(Data,T$9,$R16,0)))+LOG(1-WEIBULL(T,T$9,$R16,1))*nT</f>
        <v>-116.81770010131913</v>
      </c>
      <c r="U16" s="17">
        <f t="array" ref="U16">SUM(LOG(WEIBULL(Data,U$9,$R16,0)))+LOG(1-WEIBULL(T,U$9,$R16,1))*nT</f>
        <v>-115.83508976284372</v>
      </c>
      <c r="V16" s="17">
        <f t="array" ref="V16">SUM(LOG(WEIBULL(Data,V$9,$R16,0)))+LOG(1-WEIBULL(T,V$9,$R16,1))*nT</f>
        <v>-114.98422753272399</v>
      </c>
      <c r="W16" s="17">
        <f t="array" ref="W16">SUM(LOG(WEIBULL(Data,W$9,$R16,0)))+LOG(1-WEIBULL(T,W$9,$R16,1))*nT</f>
        <v>-114.25457600514196</v>
      </c>
      <c r="X16" s="17">
        <f t="array" ref="X16">SUM(LOG(WEIBULL(Data,X$9,$R16,0)))+LOG(1-WEIBULL(T,X$9,$R16,1))*nT</f>
        <v>-113.63697818147418</v>
      </c>
      <c r="Y16" s="17">
        <f t="array" ref="Y16">SUM(LOG(WEIBULL(Data,Y$9,$R16,0)))+LOG(1-WEIBULL(T,Y$9,$R16,1))*nT</f>
        <v>-113.12342946043148</v>
      </c>
      <c r="Z16" s="17">
        <f t="array" ref="Z16">SUM(LOG(WEIBULL(Data,Z$9,$R16,0)))+LOG(1-WEIBULL(T,Z$9,$R16,1))*nT</f>
        <v>-112.70689549799829</v>
      </c>
      <c r="AA16" s="17">
        <f t="array" ref="AA16">SUM(LOG(WEIBULL(Data,AA$9,$R16,0)))+LOG(1-WEIBULL(T,AA$9,$R16,1))*nT</f>
        <v>-112.38116522516495</v>
      </c>
      <c r="AB16" s="17">
        <f t="array" ref="AB16">SUM(LOG(WEIBULL(Data,AB$9,$R16,0)))+LOG(1-WEIBULL(T,AB$9,$R16,1))*nT</f>
        <v>-112.14073113179907</v>
      </c>
      <c r="AC16" s="17">
        <f t="array" ref="AC16">SUM(LOG(WEIBULL(Data,AC$9,$R16,0)))+LOG(1-WEIBULL(T,AC$9,$R16,1))*nT</f>
        <v>-111.9806909257001</v>
      </c>
      <c r="AD16" s="17">
        <f t="array" ref="AD16">SUM(LOG(WEIBULL(Data,AD$9,$R16,0)))+LOG(1-WEIBULL(T,AD$9,$R16,1))*nT</f>
        <v>-111.89666611581922</v>
      </c>
      <c r="AE16" s="17">
        <f t="array" ref="AE16">SUM(LOG(WEIBULL(Data,AE$9,$R16,0)))+LOG(1-WEIBULL(T,AE$9,$R16,1))*nT</f>
        <v>-111.88473411885833</v>
      </c>
      <c r="AF16" s="17">
        <f t="array" ref="AF16">SUM(LOG(WEIBULL(Data,AF$9,$R16,0)))+LOG(1-WEIBULL(T,AF$9,$R16,1))*nT</f>
        <v>-111.94137126393578</v>
      </c>
      <c r="AG16" s="17">
        <f t="array" ref="AG16">SUM(LOG(WEIBULL(Data,AG$9,$R16,0)))+LOG(1-WEIBULL(T,AG$9,$R16,1))*nT</f>
        <v>-112.06340464915516</v>
      </c>
      <c r="AH16" s="17">
        <f t="array" ref="AH16">SUM(LOG(WEIBULL(Data,AH$9,$R16,0)))+LOG(1-WEIBULL(T,AH$9,$R16,1))*nT</f>
        <v>-112.24797124104084</v>
      </c>
      <c r="AI16" s="17">
        <f t="array" ref="AI16">SUM(LOG(WEIBULL(Data,AI$9,$R16,0)))+LOG(1-WEIBULL(T,AI$9,$R16,1))*nT</f>
        <v>-112.49248294099885</v>
      </c>
      <c r="AJ16" s="17">
        <f t="array" ref="AJ16">SUM(LOG(WEIBULL(Data,AJ$9,$R16,0)))+LOG(1-WEIBULL(T,AJ$9,$R16,1))*nT</f>
        <v>-112.79459659928703</v>
      </c>
      <c r="AK16" s="17">
        <f t="array" ref="AK16">SUM(LOG(WEIBULL(Data,AK$9,$R16,0)))+LOG(1-WEIBULL(T,AK$9,$R16,1))*nT</f>
        <v>-113.15218815586358</v>
      </c>
      <c r="AL16" s="17">
        <f t="array" ref="AL16">SUM(LOG(WEIBULL(Data,AL$9,$R16,0)))+LOG(1-WEIBULL(T,AL$9,$R16,1))*nT</f>
        <v>-113.56333024305931</v>
      </c>
      <c r="AM16" s="17">
        <f t="array" ref="AM16">SUM(LOG(WEIBULL(Data,AM$9,$R16,0)))+LOG(1-WEIBULL(T,AM$9,$R16,1))*nT</f>
        <v>-114.02627270763574</v>
      </c>
      <c r="AN16" s="17">
        <f t="array" ref="AN16">SUM(LOG(WEIBULL(Data,AN$9,$R16,0)))+LOG(1-WEIBULL(T,AN$9,$R16,1))*nT</f>
        <v>-114.53942560712768</v>
      </c>
      <c r="AO16" s="17">
        <f t="array" ref="AO16">SUM(LOG(WEIBULL(Data,AO$9,$R16,0)))+LOG(1-WEIBULL(T,AO$9,$R16,1))*nT</f>
        <v>-115.10134431315549</v>
      </c>
      <c r="AP16" s="17">
        <f t="array" ref="AP16">SUM(LOG(WEIBULL(Data,AP$9,$R16,0)))+LOG(1-WEIBULL(T,AP$9,$R16,1))*nT</f>
        <v>-115.71071641695342</v>
      </c>
      <c r="AQ16" s="17">
        <f t="array" ref="AQ16">SUM(LOG(WEIBULL(Data,AQ$9,$R16,0)))+LOG(1-WEIBULL(T,AQ$9,$R16,1))*nT</f>
        <v>-116.36635018298115</v>
      </c>
      <c r="AR16" s="17">
        <f t="array" ref="AR16">SUM(LOG(WEIBULL(Data,AR$9,$R16,0)))+LOG(1-WEIBULL(T,AR$9,$R16,1))*nT</f>
        <v>-117.06716433767218</v>
      </c>
      <c r="AS16" s="17">
        <f t="array" ref="AS16">SUM(LOG(WEIBULL(Data,AS$9,$R16,0)))+LOG(1-WEIBULL(T,AS$9,$R16,1))*nT</f>
        <v>-117.81217901407544</v>
      </c>
      <c r="AT16" s="17">
        <f t="array" ref="AT16">SUM(LOG(WEIBULL(Data,AT$9,$R16,0)))+LOG(1-WEIBULL(T,AT$9,$R16,1))*nT</f>
        <v>-118.60050770085292</v>
      </c>
      <c r="AU16" s="17">
        <f t="array" ref="AU16">SUM(LOG(WEIBULL(Data,AU$9,$R16,0)))+LOG(1-WEIBULL(T,AU$9,$R16,1))*nT</f>
        <v>-119.43135006700001</v>
      </c>
      <c r="AV16" s="18">
        <f t="array" ref="AV16">SUM(LOG(WEIBULL(Data,AV$9,$R16,0)))+LOG(1-WEIBULL(T,AV$9,$R16,1))*nT</f>
        <v>-120.30398555266252</v>
      </c>
      <c r="AW16" s="32">
        <f t="shared" si="2"/>
        <v>1.3540156986381874E-52</v>
      </c>
      <c r="AX16" s="24">
        <f t="shared" si="6"/>
        <v>7.0608660093108067E-2</v>
      </c>
      <c r="AZ16" s="51">
        <v>1.2000000000000002</v>
      </c>
      <c r="BA16" s="53">
        <v>0.27898528160153879</v>
      </c>
      <c r="BC16" s="55">
        <f t="shared" si="7"/>
        <v>5.2000000000000011</v>
      </c>
      <c r="BD16" s="53">
        <f t="shared" si="3"/>
        <v>7.0608660093108067E-2</v>
      </c>
      <c r="BF16" s="51"/>
      <c r="BG16" s="32">
        <f t="shared" si="8"/>
        <v>1.2500000000000002</v>
      </c>
      <c r="BH16" s="32"/>
      <c r="BI16" s="32">
        <f t="shared" si="9"/>
        <v>0.41885264266061872</v>
      </c>
      <c r="BJ16" s="61"/>
      <c r="BL16" s="51"/>
      <c r="BM16" s="32">
        <f t="shared" si="10"/>
        <v>5.4000000000000012</v>
      </c>
      <c r="BN16" s="32"/>
      <c r="BO16" s="32">
        <f t="shared" si="11"/>
        <v>0.24274367902266852</v>
      </c>
      <c r="BP16" s="61"/>
    </row>
    <row r="17" spans="2:68" x14ac:dyDescent="0.25">
      <c r="B17" s="43">
        <v>4.265540569322062</v>
      </c>
      <c r="C17" s="1"/>
      <c r="D17" s="46" t="s">
        <v>14</v>
      </c>
      <c r="E17" s="66">
        <v>6.0952051681593451</v>
      </c>
      <c r="F17" s="1"/>
      <c r="H17" s="1"/>
      <c r="I17" s="1"/>
      <c r="J17" s="1"/>
      <c r="K17" s="1"/>
      <c r="L17" s="1"/>
      <c r="M17" s="1"/>
      <c r="N17" s="37">
        <v>1</v>
      </c>
      <c r="O17" s="11">
        <f t="shared" si="4"/>
        <v>0.70537407883809999</v>
      </c>
      <c r="P17" s="12">
        <f t="array" ref="P17">SUM(EXP(S17:AV17))*N17</f>
        <v>3.6345474623389076E-48</v>
      </c>
      <c r="Q17" s="71"/>
      <c r="R17" s="30">
        <f t="shared" si="5"/>
        <v>5.4000000000000012</v>
      </c>
      <c r="S17" s="16">
        <f t="array" ref="S17">SUM(LOG(WEIBULL(Data,S$9,$R17,0)))+LOG(1-WEIBULL(T,S$9,$R17,1))*nT</f>
        <v>-117.79428631385287</v>
      </c>
      <c r="T17" s="17">
        <f t="array" ref="T17">SUM(LOG(WEIBULL(Data,T$9,$R17,0)))+LOG(1-WEIBULL(T,T$9,$R17,1))*nT</f>
        <v>-116.65785422273979</v>
      </c>
      <c r="U17" s="17">
        <f t="array" ref="U17">SUM(LOG(WEIBULL(Data,U$9,$R17,0)))+LOG(1-WEIBULL(T,U$9,$R17,1))*nT</f>
        <v>-115.66417087343015</v>
      </c>
      <c r="V17" s="17">
        <f t="array" ref="V17">SUM(LOG(WEIBULL(Data,V$9,$R17,0)))+LOG(1-WEIBULL(T,V$9,$R17,1))*nT</f>
        <v>-114.80091187439402</v>
      </c>
      <c r="W17" s="17">
        <f t="array" ref="W17">SUM(LOG(WEIBULL(Data,W$9,$R17,0)))+LOG(1-WEIBULL(T,W$9,$R17,1))*nT</f>
        <v>-114.05742533372772</v>
      </c>
      <c r="X17" s="17">
        <f t="array" ref="X17">SUM(LOG(WEIBULL(Data,X$9,$R17,0)))+LOG(1-WEIBULL(T,X$9,$R17,1))*nT</f>
        <v>-113.42444270305691</v>
      </c>
      <c r="Y17" s="17">
        <f t="array" ref="Y17">SUM(LOG(WEIBULL(Data,Y$9,$R17,0)))+LOG(1-WEIBULL(T,Y$9,$R17,1))*nT</f>
        <v>-112.89385029625429</v>
      </c>
      <c r="Z17" s="17">
        <f t="array" ref="Z17">SUM(LOG(WEIBULL(Data,Z$9,$R17,0)))+LOG(1-WEIBULL(T,Z$9,$R17,1))*nT</f>
        <v>-112.45850672501339</v>
      </c>
      <c r="AA17" s="17">
        <f t="array" ref="AA17">SUM(LOG(WEIBULL(Data,AA$9,$R17,0)))+LOG(1-WEIBULL(T,AA$9,$R17,1))*nT</f>
        <v>-112.11209553332559</v>
      </c>
      <c r="AB17" s="17">
        <f t="array" ref="AB17">SUM(LOG(WEIBULL(Data,AB$9,$R17,0)))+LOG(1-WEIBULL(T,AB$9,$R17,1))*nT</f>
        <v>-111.84900513405931</v>
      </c>
      <c r="AC17" s="17">
        <f t="array" ref="AC17">SUM(LOG(WEIBULL(Data,AC$9,$R17,0)))+LOG(1-WEIBULL(T,AC$9,$R17,1))*nT</f>
        <v>-111.66423015222391</v>
      </c>
      <c r="AD17" s="17">
        <f t="array" ref="AD17">SUM(LOG(WEIBULL(Data,AD$9,$R17,0)))+LOG(1-WEIBULL(T,AD$9,$R17,1))*nT</f>
        <v>-111.55328972002116</v>
      </c>
      <c r="AE17" s="17">
        <f t="array" ref="AE17">SUM(LOG(WEIBULL(Data,AE$9,$R17,0)))+LOG(1-WEIBULL(T,AE$9,$R17,1))*nT</f>
        <v>-111.51215931952331</v>
      </c>
      <c r="AF17" s="17">
        <f t="array" ref="AF17">SUM(LOG(WEIBULL(Data,AF$9,$R17,0)))+LOG(1-WEIBULL(T,AF$9,$R17,1))*nT</f>
        <v>-111.53721354472111</v>
      </c>
      <c r="AG17" s="17">
        <f t="array" ref="AG17">SUM(LOG(WEIBULL(Data,AG$9,$R17,0)))+LOG(1-WEIBULL(T,AG$9,$R17,1))*nT</f>
        <v>-111.62517773420576</v>
      </c>
      <c r="AH17" s="17">
        <f t="array" ref="AH17">SUM(LOG(WEIBULL(Data,AH$9,$R17,0)))+LOG(1-WEIBULL(T,AH$9,$R17,1))*nT</f>
        <v>-111.77308686319597</v>
      </c>
      <c r="AI17" s="17">
        <f t="array" ref="AI17">SUM(LOG(WEIBULL(Data,AI$9,$R17,0)))+LOG(1-WEIBULL(T,AI$9,$R17,1))*nT</f>
        <v>-111.97825041709308</v>
      </c>
      <c r="AJ17" s="17">
        <f t="array" ref="AJ17">SUM(LOG(WEIBULL(Data,AJ$9,$R17,0)))+LOG(1-WEIBULL(T,AJ$9,$R17,1))*nT</f>
        <v>-112.23822222530902</v>
      </c>
      <c r="AK17" s="17">
        <f t="array" ref="AK17">SUM(LOG(WEIBULL(Data,AK$9,$R17,0)))+LOG(1-WEIBULL(T,AK$9,$R17,1))*nT</f>
        <v>-112.55077443320739</v>
      </c>
      <c r="AL17" s="17">
        <f t="array" ref="AL17">SUM(LOG(WEIBULL(Data,AL$9,$R17,0)))+LOG(1-WEIBULL(T,AL$9,$R17,1))*nT</f>
        <v>-112.91387494575133</v>
      </c>
      <c r="AM17" s="17">
        <f t="array" ref="AM17">SUM(LOG(WEIBULL(Data,AM$9,$R17,0)))+LOG(1-WEIBULL(T,AM$9,$R17,1))*nT</f>
        <v>-113.32566779922324</v>
      </c>
      <c r="AN17" s="17">
        <f t="array" ref="AN17">SUM(LOG(WEIBULL(Data,AN$9,$R17,0)))+LOG(1-WEIBULL(T,AN$9,$R17,1))*nT</f>
        <v>-113.7844560148568</v>
      </c>
      <c r="AO17" s="17">
        <f t="array" ref="AO17">SUM(LOG(WEIBULL(Data,AO$9,$R17,0)))+LOG(1-WEIBULL(T,AO$9,$R17,1))*nT</f>
        <v>-114.28868656612222</v>
      </c>
      <c r="AP17" s="17">
        <f t="array" ref="AP17">SUM(LOG(WEIBULL(Data,AP$9,$R17,0)))+LOG(1-WEIBULL(T,AP$9,$R17,1))*nT</f>
        <v>-114.83693715407452</v>
      </c>
      <c r="AQ17" s="17">
        <f t="array" ref="AQ17">SUM(LOG(WEIBULL(Data,AQ$9,$R17,0)))+LOG(1-WEIBULL(T,AQ$9,$R17,1))*nT</f>
        <v>-115.42790453588034</v>
      </c>
      <c r="AR17" s="17">
        <f t="array" ref="AR17">SUM(LOG(WEIBULL(Data,AR$9,$R17,0)))+LOG(1-WEIBULL(T,AR$9,$R17,1))*nT</f>
        <v>-116.06039419290872</v>
      </c>
      <c r="AS17" s="17">
        <f t="array" ref="AS17">SUM(LOG(WEIBULL(Data,AS$9,$R17,0)))+LOG(1-WEIBULL(T,AS$9,$R17,1))*nT</f>
        <v>-116.73331115853915</v>
      </c>
      <c r="AT17" s="17">
        <f t="array" ref="AT17">SUM(LOG(WEIBULL(Data,AT$9,$R17,0)))+LOG(1-WEIBULL(T,AT$9,$R17,1))*nT</f>
        <v>-117.44565185361134</v>
      </c>
      <c r="AU17" s="17">
        <f t="array" ref="AU17">SUM(LOG(WEIBULL(Data,AU$9,$R17,0)))+LOG(1-WEIBULL(T,AU$9,$R17,1))*nT</f>
        <v>-118.19649680039402</v>
      </c>
      <c r="AV17" s="18">
        <f t="array" ref="AV17">SUM(LOG(WEIBULL(Data,AV$9,$R17,0)))+LOG(1-WEIBULL(T,AV$9,$R17,1))*nT</f>
        <v>-118.98500410500803</v>
      </c>
      <c r="AW17" s="32">
        <f t="shared" si="2"/>
        <v>4.6549354103090245E-52</v>
      </c>
      <c r="AX17" s="24">
        <f t="shared" si="6"/>
        <v>0.24274367902266852</v>
      </c>
      <c r="AZ17" s="51">
        <v>1.2500000000000002</v>
      </c>
      <c r="BA17" s="53">
        <v>0.41885264266061872</v>
      </c>
      <c r="BC17" s="55">
        <f t="shared" si="7"/>
        <v>5.4000000000000012</v>
      </c>
      <c r="BD17" s="53">
        <f t="shared" si="3"/>
        <v>0.24274367902266852</v>
      </c>
      <c r="BF17" s="51"/>
      <c r="BG17" s="32">
        <f t="shared" si="8"/>
        <v>1.3000000000000003</v>
      </c>
      <c r="BH17" s="32"/>
      <c r="BI17" s="32">
        <f t="shared" si="9"/>
        <v>0.57795807118857556</v>
      </c>
      <c r="BJ17" s="61"/>
      <c r="BL17" s="51"/>
      <c r="BM17" s="32">
        <f t="shared" si="10"/>
        <v>5.6000000000000014</v>
      </c>
      <c r="BN17" s="32"/>
      <c r="BO17" s="32">
        <f t="shared" si="11"/>
        <v>0.54443177713013235</v>
      </c>
      <c r="BP17" s="61"/>
    </row>
    <row r="18" spans="2:68" x14ac:dyDescent="0.25">
      <c r="B18" s="43">
        <v>6.8910008029272092</v>
      </c>
      <c r="C18" s="1"/>
      <c r="D18" s="57"/>
      <c r="H18" s="1"/>
      <c r="I18" s="1"/>
      <c r="M18" s="1"/>
      <c r="N18" s="37">
        <v>1</v>
      </c>
      <c r="O18" s="11">
        <f t="shared" si="4"/>
        <v>0.9006723825340327</v>
      </c>
      <c r="P18" s="12">
        <f t="array" ref="P18">SUM(EXP(S18:AV18))*N18</f>
        <v>4.6408517417169799E-48</v>
      </c>
      <c r="Q18" s="71"/>
      <c r="R18" s="30">
        <f t="shared" si="5"/>
        <v>5.6000000000000014</v>
      </c>
      <c r="S18" s="16">
        <f t="array" ref="S18">SUM(LOG(WEIBULL(Data,S$9,$R18,0)))+LOG(1-WEIBULL(T,S$9,$R18,1))*nT</f>
        <v>-117.69926567648689</v>
      </c>
      <c r="T18" s="17">
        <f t="array" ref="T18">SUM(LOG(WEIBULL(Data,T$9,$R18,0)))+LOG(1-WEIBULL(T,T$9,$R18,1))*nT</f>
        <v>-116.55897909414395</v>
      </c>
      <c r="U18" s="17">
        <f t="array" ref="U18">SUM(LOG(WEIBULL(Data,U$9,$R18,0)))+LOG(1-WEIBULL(T,U$9,$R18,1))*nT</f>
        <v>-115.56062159693374</v>
      </c>
      <c r="V18" s="17">
        <f t="array" ref="V18">SUM(LOG(WEIBULL(Data,V$9,$R18,0)))+LOG(1-WEIBULL(T,V$9,$R18,1))*nT</f>
        <v>-114.69176485945769</v>
      </c>
      <c r="W18" s="17">
        <f t="array" ref="W18">SUM(LOG(WEIBULL(Data,W$9,$R18,0)))+LOG(1-WEIBULL(T,W$9,$R18,1))*nT</f>
        <v>-113.94165704722803</v>
      </c>
      <c r="X18" s="17">
        <f t="array" ref="X18">SUM(LOG(WEIBULL(Data,X$9,$R18,0)))+LOG(1-WEIBULL(T,X$9,$R18,1))*nT</f>
        <v>-113.30093314213805</v>
      </c>
      <c r="Y18" s="17">
        <f t="array" ref="Y18">SUM(LOG(WEIBULL(Data,Y$9,$R18,0)))+LOG(1-WEIBULL(T,Y$9,$R18,1))*nT</f>
        <v>-112.7613859980259</v>
      </c>
      <c r="Z18" s="17">
        <f t="array" ref="Z18">SUM(LOG(WEIBULL(Data,Z$9,$R18,0)))+LOG(1-WEIBULL(T,Z$9,$R18,1))*nT</f>
        <v>-112.31578336136523</v>
      </c>
      <c r="AA18" s="17">
        <f t="array" ref="AA18">SUM(LOG(WEIBULL(Data,AA$9,$R18,0)))+LOG(1-WEIBULL(T,AA$9,$R18,1))*nT</f>
        <v>-111.95772013307605</v>
      </c>
      <c r="AB18" s="17">
        <f t="array" ref="AB18">SUM(LOG(WEIBULL(Data,AB$9,$R18,0)))+LOG(1-WEIBULL(T,AB$9,$R18,1))*nT</f>
        <v>-111.68149796942137</v>
      </c>
      <c r="AC18" s="17">
        <f t="array" ref="AC18">SUM(LOG(WEIBULL(Data,AC$9,$R18,0)))+LOG(1-WEIBULL(T,AC$9,$R18,1))*nT</f>
        <v>-111.48202632203453</v>
      </c>
      <c r="AD18" s="17">
        <f t="array" ref="AD18">SUM(LOG(WEIBULL(Data,AD$9,$R18,0)))+LOG(1-WEIBULL(T,AD$9,$R18,1))*nT</f>
        <v>-111.35474045824225</v>
      </c>
      <c r="AE18" s="17">
        <f t="array" ref="AE18">SUM(LOG(WEIBULL(Data,AE$9,$R18,0)))+LOG(1-WEIBULL(T,AE$9,$R18,1))*nT</f>
        <v>-111.29553305409792</v>
      </c>
      <c r="AF18" s="17">
        <f t="array" ref="AF18">SUM(LOG(WEIBULL(Data,AF$9,$R18,0)))+LOG(1-WEIBULL(T,AF$9,$R18,1))*nT</f>
        <v>-111.30069672888504</v>
      </c>
      <c r="AG18" s="17">
        <f t="array" ref="AG18">SUM(LOG(WEIBULL(Data,AG$9,$R18,0)))+LOG(1-WEIBULL(T,AG$9,$R18,1))*nT</f>
        <v>-111.36687546974854</v>
      </c>
      <c r="AH18" s="17">
        <f t="array" ref="AH18">SUM(LOG(WEIBULL(Data,AH$9,$R18,0)))+LOG(1-WEIBULL(T,AH$9,$R18,1))*nT</f>
        <v>-111.49102333288803</v>
      </c>
      <c r="AI18" s="17">
        <f t="array" ref="AI18">SUM(LOG(WEIBULL(Data,AI$9,$R18,0)))+LOG(1-WEIBULL(T,AI$9,$R18,1))*nT</f>
        <v>-111.67036914149965</v>
      </c>
      <c r="AJ18" s="17">
        <f t="array" ref="AJ18">SUM(LOG(WEIBULL(Data,AJ$9,$R18,0)))+LOG(1-WEIBULL(T,AJ$9,$R18,1))*nT</f>
        <v>-111.90238615745798</v>
      </c>
      <c r="AK18" s="17">
        <f t="array" ref="AK18">SUM(LOG(WEIBULL(Data,AK$9,$R18,0)))+LOG(1-WEIBULL(T,AK$9,$R18,1))*nT</f>
        <v>-112.18476590303729</v>
      </c>
      <c r="AL18" s="17">
        <f t="array" ref="AL18">SUM(LOG(WEIBULL(Data,AL$9,$R18,0)))+LOG(1-WEIBULL(T,AL$9,$R18,1))*nT</f>
        <v>-112.51539546490601</v>
      </c>
      <c r="AM18" s="17">
        <f t="array" ref="AM18">SUM(LOG(WEIBULL(Data,AM$9,$R18,0)))+LOG(1-WEIBULL(T,AM$9,$R18,1))*nT</f>
        <v>-112.8923377355612</v>
      </c>
      <c r="AN18" s="17">
        <f t="array" ref="AN18">SUM(LOG(WEIBULL(Data,AN$9,$R18,0)))+LOG(1-WEIBULL(T,AN$9,$R18,1))*nT</f>
        <v>-113.31381414497972</v>
      </c>
      <c r="AO18" s="17">
        <f t="array" ref="AO18">SUM(LOG(WEIBULL(Data,AO$9,$R18,0)))+LOG(1-WEIBULL(T,AO$9,$R18,1))*nT</f>
        <v>-113.77818951328803</v>
      </c>
      <c r="AP18" s="17">
        <f t="array" ref="AP18">SUM(LOG(WEIBULL(Data,AP$9,$R18,0)))+LOG(1-WEIBULL(T,AP$9,$R18,1))*nT</f>
        <v>-114.2839587180229</v>
      </c>
      <c r="AQ18" s="17">
        <f t="array" ref="AQ18">SUM(LOG(WEIBULL(Data,AQ$9,$R18,0)))+LOG(1-WEIBULL(T,AQ$9,$R18,1))*nT</f>
        <v>-114.82973492035498</v>
      </c>
      <c r="AR18" s="17">
        <f t="array" ref="AR18">SUM(LOG(WEIBULL(Data,AR$9,$R18,0)))+LOG(1-WEIBULL(T,AR$9,$R18,1))*nT</f>
        <v>-115.41423913599787</v>
      </c>
      <c r="AS18" s="17">
        <f t="array" ref="AS18">SUM(LOG(WEIBULL(Data,AS$9,$R18,0)))+LOG(1-WEIBULL(T,AS$9,$R18,1))*nT</f>
        <v>-116.0362909703623</v>
      </c>
      <c r="AT18" s="17">
        <f t="array" ref="AT18">SUM(LOG(WEIBULL(Data,AT$9,$R18,0)))+LOG(1-WEIBULL(T,AT$9,$R18,1))*nT</f>
        <v>-116.69480036535018</v>
      </c>
      <c r="AU18" s="17">
        <f t="array" ref="AU18">SUM(LOG(WEIBULL(Data,AU$9,$R18,0)))+LOG(1-WEIBULL(T,AU$9,$R18,1))*nT</f>
        <v>-117.38876022818874</v>
      </c>
      <c r="AV18" s="18">
        <f t="array" ref="AV18">SUM(LOG(WEIBULL(Data,AV$9,$R18,0)))+LOG(1-WEIBULL(T,AV$9,$R18,1))*nT</f>
        <v>-118.11723983181383</v>
      </c>
      <c r="AW18" s="32">
        <f t="shared" si="2"/>
        <v>1.0440209063585378E-51</v>
      </c>
      <c r="AX18" s="24">
        <f t="shared" si="6"/>
        <v>0.54443177713013235</v>
      </c>
      <c r="AZ18" s="51">
        <v>1.3000000000000003</v>
      </c>
      <c r="BA18" s="53">
        <v>0.57795807118857556</v>
      </c>
      <c r="BC18" s="55">
        <f t="shared" si="7"/>
        <v>5.6000000000000014</v>
      </c>
      <c r="BD18" s="53">
        <f t="shared" si="3"/>
        <v>0.54443177713013235</v>
      </c>
      <c r="BF18" s="51"/>
      <c r="BG18" s="32">
        <f t="shared" si="8"/>
        <v>1.3500000000000003</v>
      </c>
      <c r="BH18" s="32"/>
      <c r="BI18" s="32">
        <f t="shared" si="9"/>
        <v>0.73709440350597166</v>
      </c>
      <c r="BJ18" s="61"/>
      <c r="BL18" s="51"/>
      <c r="BM18" s="32">
        <f t="shared" si="10"/>
        <v>5.8000000000000016</v>
      </c>
      <c r="BN18" s="32"/>
      <c r="BO18" s="32">
        <f t="shared" si="11"/>
        <v>0.85585218041572919</v>
      </c>
      <c r="BP18" s="61"/>
    </row>
    <row r="19" spans="2:68" ht="13" x14ac:dyDescent="0.3">
      <c r="B19" s="43">
        <v>3.1035693286070525</v>
      </c>
      <c r="C19" s="1"/>
      <c r="D19" s="76" t="s">
        <v>22</v>
      </c>
      <c r="E19" s="77"/>
      <c r="I19" s="1"/>
      <c r="M19" s="1"/>
      <c r="N19" s="37">
        <v>1</v>
      </c>
      <c r="O19" s="11">
        <f t="shared" si="4"/>
        <v>1</v>
      </c>
      <c r="P19" s="12">
        <f t="array" ref="P19">SUM(EXP(S19:AV19))*N19</f>
        <v>5.1526524313535516E-48</v>
      </c>
      <c r="Q19" s="71"/>
      <c r="R19" s="30">
        <f t="shared" si="5"/>
        <v>5.8000000000000016</v>
      </c>
      <c r="S19" s="16">
        <f t="array" ref="S19">SUM(LOG(WEIBULL(Data,S$9,$R19,0)))+LOG(1-WEIBULL(T,S$9,$R19,1))*nT</f>
        <v>-117.65215342462085</v>
      </c>
      <c r="T19" s="17">
        <f t="array" ref="T19">SUM(LOG(WEIBULL(Data,T$9,$R19,0)))+LOG(1-WEIBULL(T,T$9,$R19,1))*nT</f>
        <v>-116.51314810642708</v>
      </c>
      <c r="U19" s="17">
        <f t="array" ref="U19">SUM(LOG(WEIBULL(Data,U$9,$R19,0)))+LOG(1-WEIBULL(T,U$9,$R19,1))*nT</f>
        <v>-115.51556973105846</v>
      </c>
      <c r="V19" s="17">
        <f t="array" ref="V19">SUM(LOG(WEIBULL(Data,V$9,$R19,0)))+LOG(1-WEIBULL(T,V$9,$R19,1))*nT</f>
        <v>-114.64689676840386</v>
      </c>
      <c r="W19" s="17">
        <f t="array" ref="W19">SUM(LOG(WEIBULL(Data,W$9,$R19,0)))+LOG(1-WEIBULL(T,W$9,$R19,1))*nT</f>
        <v>-113.89628855895788</v>
      </c>
      <c r="X19" s="17">
        <f t="array" ref="X19">SUM(LOG(WEIBULL(Data,X$9,$R19,0)))+LOG(1-WEIBULL(T,X$9,$R19,1))*nT</f>
        <v>-113.25429512311796</v>
      </c>
      <c r="Y19" s="17">
        <f t="array" ref="Y19">SUM(LOG(WEIBULL(Data,Y$9,$R19,0)))+LOG(1-WEIBULL(T,Y$9,$R19,1))*nT</f>
        <v>-112.71262775700626</v>
      </c>
      <c r="Z19" s="17">
        <f t="array" ref="Z19">SUM(LOG(WEIBULL(Data,Z$9,$R19,0)))+LOG(1-WEIBULL(T,Z$9,$R19,1))*nT</f>
        <v>-112.26397564270734</v>
      </c>
      <c r="AA19" s="17">
        <f t="array" ref="AA19">SUM(LOG(WEIBULL(Data,AA$9,$R19,0)))+LOG(1-WEIBULL(T,AA$9,$R19,1))*nT</f>
        <v>-111.90185774275787</v>
      </c>
      <c r="AB19" s="17">
        <f t="array" ref="AB19">SUM(LOG(WEIBULL(Data,AB$9,$R19,0)))+LOG(1-WEIBULL(T,AB$9,$R19,1))*nT</f>
        <v>-111.62050207152615</v>
      </c>
      <c r="AC19" s="17">
        <f t="array" ref="AC19">SUM(LOG(WEIBULL(Data,AC$9,$R19,0)))+LOG(1-WEIBULL(T,AC$9,$R19,1))*nT</f>
        <v>-111.41474643891461</v>
      </c>
      <c r="AD19" s="17">
        <f t="array" ref="AD19">SUM(LOG(WEIBULL(Data,AD$9,$R19,0)))+LOG(1-WEIBULL(T,AD$9,$R19,1))*nT</f>
        <v>-111.27995620355031</v>
      </c>
      <c r="AE19" s="17">
        <f t="array" ref="AE19">SUM(LOG(WEIBULL(Data,AE$9,$R19,0)))+LOG(1-WEIBULL(T,AE$9,$R19,1))*nT</f>
        <v>-111.21195562440023</v>
      </c>
      <c r="AF19" s="17">
        <f t="array" ref="AF19">SUM(LOG(WEIBULL(Data,AF$9,$R19,0)))+LOG(1-WEIBULL(T,AF$9,$R19,1))*nT</f>
        <v>-111.20697017654147</v>
      </c>
      <c r="AG19" s="17">
        <f t="array" ref="AG19">SUM(LOG(WEIBULL(Data,AG$9,$R19,0)))+LOG(1-WEIBULL(T,AG$9,$R19,1))*nT</f>
        <v>-111.26157777710667</v>
      </c>
      <c r="AH19" s="17">
        <f t="array" ref="AH19">SUM(LOG(WEIBULL(Data,AH$9,$R19,0)))+LOG(1-WEIBULL(T,AH$9,$R19,1))*nT</f>
        <v>-111.37266730552625</v>
      </c>
      <c r="AI19" s="17">
        <f t="array" ref="AI19">SUM(LOG(WEIBULL(Data,AI$9,$R19,0)))+LOG(1-WEIBULL(T,AI$9,$R19,1))*nT</f>
        <v>-111.53740313623484</v>
      </c>
      <c r="AJ19" s="17">
        <f t="array" ref="AJ19">SUM(LOG(WEIBULL(Data,AJ$9,$R19,0)))+LOG(1-WEIBULL(T,AJ$9,$R19,1))*nT</f>
        <v>-111.75319465906058</v>
      </c>
      <c r="AK19" s="17">
        <f t="array" ref="AK19">SUM(LOG(WEIBULL(Data,AK$9,$R19,0)))+LOG(1-WEIBULL(T,AK$9,$R19,1))*nT</f>
        <v>-112.01766996203709</v>
      </c>
      <c r="AL19" s="17">
        <f t="array" ref="AL19">SUM(LOG(WEIBULL(Data,AL$9,$R19,0)))+LOG(1-WEIBULL(T,AL$9,$R19,1))*nT</f>
        <v>-112.3286530075014</v>
      </c>
      <c r="AM19" s="17">
        <f t="array" ref="AM19">SUM(LOG(WEIBULL(Data,AM$9,$R19,0)))+LOG(1-WEIBULL(T,AM$9,$R19,1))*nT</f>
        <v>-112.68414375543323</v>
      </c>
      <c r="AN19" s="17">
        <f t="array" ref="AN19">SUM(LOG(WEIBULL(Data,AN$9,$R19,0)))+LOG(1-WEIBULL(T,AN$9,$R19,1))*nT</f>
        <v>-113.08230078574391</v>
      </c>
      <c r="AO19" s="17">
        <f t="array" ref="AO19">SUM(LOG(WEIBULL(Data,AO$9,$R19,0)))+LOG(1-WEIBULL(T,AO$9,$R19,1))*nT</f>
        <v>-113.52142604936958</v>
      </c>
      <c r="AP19" s="17">
        <f t="array" ref="AP19">SUM(LOG(WEIBULL(Data,AP$9,$R19,0)))+LOG(1-WEIBULL(T,AP$9,$R19,1))*nT</f>
        <v>-113.99995144090121</v>
      </c>
      <c r="AQ19" s="17">
        <f t="array" ref="AQ19">SUM(LOG(WEIBULL(Data,AQ$9,$R19,0)))+LOG(1-WEIBULL(T,AQ$9,$R19,1))*nT</f>
        <v>-114.51642693637828</v>
      </c>
      <c r="AR19" s="17">
        <f t="array" ref="AR19">SUM(LOG(WEIBULL(Data,AR$9,$R19,0)))+LOG(1-WEIBULL(T,AR$9,$R19,1))*nT</f>
        <v>-115.06951008130407</v>
      </c>
      <c r="AS19" s="17">
        <f t="array" ref="AS19">SUM(LOG(WEIBULL(Data,AS$9,$R19,0)))+LOG(1-WEIBULL(T,AS$9,$R19,1))*nT</f>
        <v>-115.65795664785085</v>
      </c>
      <c r="AT19" s="17">
        <f t="array" ref="AT19">SUM(LOG(WEIBULL(Data,AT$9,$R19,0)))+LOG(1-WEIBULL(T,AT$9,$R19,1))*nT</f>
        <v>-116.28061230811971</v>
      </c>
      <c r="AU19" s="17">
        <f t="array" ref="AU19">SUM(LOG(WEIBULL(Data,AU$9,$R19,0)))+LOG(1-WEIBULL(T,AU$9,$R19,1))*nT</f>
        <v>-116.9364051933854</v>
      </c>
      <c r="AV19" s="18">
        <f t="array" ref="AV19">SUM(LOG(WEIBULL(Data,AV$9,$R19,0)))+LOG(1-WEIBULL(T,AV$9,$R19,1))*nT</f>
        <v>-117.62433922840771</v>
      </c>
      <c r="AW19" s="32">
        <f t="shared" si="2"/>
        <v>1.6412112713490377E-51</v>
      </c>
      <c r="AX19" s="24">
        <f t="shared" si="6"/>
        <v>0.85585218041572919</v>
      </c>
      <c r="AZ19" s="51">
        <v>1.3500000000000003</v>
      </c>
      <c r="BA19" s="53">
        <v>0.73709440350597166</v>
      </c>
      <c r="BC19" s="55">
        <f t="shared" si="7"/>
        <v>5.8000000000000016</v>
      </c>
      <c r="BD19" s="53">
        <f t="shared" si="3"/>
        <v>0.85585218041572919</v>
      </c>
      <c r="BF19" s="51"/>
      <c r="BG19" s="32">
        <f t="shared" si="8"/>
        <v>1.4000000000000004</v>
      </c>
      <c r="BH19" s="32"/>
      <c r="BI19" s="32">
        <f t="shared" si="9"/>
        <v>0.87323309912256231</v>
      </c>
      <c r="BJ19" s="61"/>
      <c r="BL19" s="51"/>
      <c r="BM19" s="32">
        <f t="shared" si="10"/>
        <v>6.0000000000000018</v>
      </c>
      <c r="BN19" s="32"/>
      <c r="BO19" s="32">
        <f t="shared" si="11"/>
        <v>1</v>
      </c>
      <c r="BP19" s="61"/>
    </row>
    <row r="20" spans="2:68" x14ac:dyDescent="0.25">
      <c r="B20" s="43">
        <v>7.446961241941219</v>
      </c>
      <c r="C20" s="1"/>
      <c r="D20" s="45" t="s">
        <v>13</v>
      </c>
      <c r="E20" s="64">
        <f>Shape</f>
        <v>2.2999999999999998</v>
      </c>
      <c r="F20" s="1"/>
      <c r="G20" s="1"/>
      <c r="I20" s="1"/>
      <c r="J20" s="1"/>
      <c r="K20" s="1"/>
      <c r="L20" s="1"/>
      <c r="M20" s="1"/>
      <c r="N20" s="37">
        <v>1</v>
      </c>
      <c r="O20" s="11">
        <f t="shared" si="4"/>
        <v>0.98088542975190873</v>
      </c>
      <c r="P20" s="12">
        <f t="array" ref="P20">SUM(EXP(S20:AV20))*N20</f>
        <v>5.054161694490446E-48</v>
      </c>
      <c r="Q20" s="71"/>
      <c r="R20" s="30">
        <f t="shared" si="5"/>
        <v>6.0000000000000018</v>
      </c>
      <c r="S20" s="16">
        <f t="array" ref="S20">SUM(LOG(WEIBULL(Data,S$9,$R20,0)))+LOG(1-WEIBULL(T,S$9,$R20,1))*nT</f>
        <v>-117.64692093469515</v>
      </c>
      <c r="T20" s="17">
        <f t="array" ref="T20">SUM(LOG(WEIBULL(Data,T$9,$R20,0)))+LOG(1-WEIBULL(T,T$9,$R20,1))*nT</f>
        <v>-116.51359388076234</v>
      </c>
      <c r="U20" s="17">
        <f t="array" ref="U20">SUM(LOG(WEIBULL(Data,U$9,$R20,0)))+LOG(1-WEIBULL(T,U$9,$R20,1))*nT</f>
        <v>-115.52145297421239</v>
      </c>
      <c r="V20" s="17">
        <f t="array" ref="V20">SUM(LOG(WEIBULL(Data,V$9,$R20,0)))+LOG(1-WEIBULL(T,V$9,$R20,1))*nT</f>
        <v>-114.65789167826061</v>
      </c>
      <c r="W20" s="17">
        <f t="array" ref="W20">SUM(LOG(WEIBULL(Data,W$9,$R20,0)))+LOG(1-WEIBULL(T,W$9,$R20,1))*nT</f>
        <v>-113.91198899215108</v>
      </c>
      <c r="X20" s="17">
        <f t="array" ref="X20">SUM(LOG(WEIBULL(Data,X$9,$R20,0)))+LOG(1-WEIBULL(T,X$9,$R20,1))*nT</f>
        <v>-113.2742187435268</v>
      </c>
      <c r="Y20" s="17">
        <f t="array" ref="Y20">SUM(LOG(WEIBULL(Data,Y$9,$R20,0)))+LOG(1-WEIBULL(T,Y$9,$R20,1))*nT</f>
        <v>-112.73621972477412</v>
      </c>
      <c r="Z20" s="17">
        <f t="array" ref="Z20">SUM(LOG(WEIBULL(Data,Z$9,$R20,0)))+LOG(1-WEIBULL(T,Z$9,$R20,1))*nT</f>
        <v>-112.29061189396927</v>
      </c>
      <c r="AA20" s="17">
        <f t="array" ref="AA20">SUM(LOG(WEIBULL(Data,AA$9,$R20,0)))+LOG(1-WEIBULL(T,AA$9,$R20,1))*nT</f>
        <v>-111.93084790399257</v>
      </c>
      <c r="AB20" s="17">
        <f t="array" ref="AB20">SUM(LOG(WEIBULL(Data,AB$9,$R20,0)))+LOG(1-WEIBULL(T,AB$9,$R20,1))*nT</f>
        <v>-111.65109204703182</v>
      </c>
      <c r="AC20" s="17">
        <f t="array" ref="AC20">SUM(LOG(WEIBULL(Data,AC$9,$R20,0)))+LOG(1-WEIBULL(T,AC$9,$R20,1))*nT</f>
        <v>-111.4461207052224</v>
      </c>
      <c r="AD20" s="17">
        <f t="array" ref="AD20">SUM(LOG(WEIBULL(Data,AD$9,$R20,0)))+LOG(1-WEIBULL(T,AD$9,$R20,1))*nT</f>
        <v>-111.31123984052292</v>
      </c>
      <c r="AE20" s="17">
        <f t="array" ref="AE20">SUM(LOG(WEIBULL(Data,AE$9,$R20,0)))+LOG(1-WEIBULL(T,AE$9,$R20,1))*nT</f>
        <v>-111.24221610923261</v>
      </c>
      <c r="AF20" s="17">
        <f t="array" ref="AF20">SUM(LOG(WEIBULL(Data,AF$9,$R20,0)))+LOG(1-WEIBULL(T,AF$9,$R20,1))*nT</f>
        <v>-111.2352189638072</v>
      </c>
      <c r="AG20" s="17">
        <f t="array" ref="AG20">SUM(LOG(WEIBULL(Data,AG$9,$R20,0)))+LOG(1-WEIBULL(T,AG$9,$R20,1))*nT</f>
        <v>-111.28677168531399</v>
      </c>
      <c r="AH20" s="17">
        <f t="array" ref="AH20">SUM(LOG(WEIBULL(Data,AH$9,$R20,0)))+LOG(1-WEIBULL(T,AH$9,$R20,1))*nT</f>
        <v>-111.39370972830797</v>
      </c>
      <c r="AI20" s="17">
        <f t="array" ref="AI20">SUM(LOG(WEIBULL(Data,AI$9,$R20,0)))+LOG(1-WEIBULL(T,AI$9,$R20,1))*nT</f>
        <v>-111.55314509424687</v>
      </c>
      <c r="AJ20" s="17">
        <f t="array" ref="AJ20">SUM(LOG(WEIBULL(Data,AJ$9,$R20,0)))+LOG(1-WEIBULL(T,AJ$9,$R20,1))*nT</f>
        <v>-111.76243570686852</v>
      </c>
      <c r="AK20" s="17">
        <f t="array" ref="AK20">SUM(LOG(WEIBULL(Data,AK$9,$R20,0)))+LOG(1-WEIBULL(T,AK$9,$R20,1))*nT</f>
        <v>-112.01915896269385</v>
      </c>
      <c r="AL20" s="17">
        <f t="array" ref="AL20">SUM(LOG(WEIBULL(Data,AL$9,$R20,0)))+LOG(1-WEIBULL(T,AL$9,$R20,1))*nT</f>
        <v>-112.32108878612917</v>
      </c>
      <c r="AM20" s="17">
        <f t="array" ref="AM20">SUM(LOG(WEIBULL(Data,AM$9,$R20,0)))+LOG(1-WEIBULL(T,AM$9,$R20,1))*nT</f>
        <v>-112.66617564190177</v>
      </c>
      <c r="AN20" s="17">
        <f t="array" ref="AN20">SUM(LOG(WEIBULL(Data,AN$9,$R20,0)))+LOG(1-WEIBULL(T,AN$9,$R20,1))*nT</f>
        <v>-113.05252905545549</v>
      </c>
      <c r="AO20" s="17">
        <f t="array" ref="AO20">SUM(LOG(WEIBULL(Data,AO$9,$R20,0)))+LOG(1-WEIBULL(T,AO$9,$R20,1))*nT</f>
        <v>-113.47840227020623</v>
      </c>
      <c r="AP20" s="17">
        <f t="array" ref="AP20">SUM(LOG(WEIBULL(Data,AP$9,$R20,0)))+LOG(1-WEIBULL(T,AP$9,$R20,1))*nT</f>
        <v>-113.94217873354245</v>
      </c>
      <c r="AQ20" s="17">
        <f t="array" ref="AQ20">SUM(LOG(WEIBULL(Data,AQ$9,$R20,0)))+LOG(1-WEIBULL(T,AQ$9,$R20,1))*nT</f>
        <v>-114.44236015444753</v>
      </c>
      <c r="AR20" s="17">
        <f t="array" ref="AR20">SUM(LOG(WEIBULL(Data,AR$9,$R20,0)))+LOG(1-WEIBULL(T,AR$9,$R20,1))*nT</f>
        <v>-114.9775559171316</v>
      </c>
      <c r="AS20" s="17">
        <f t="array" ref="AS20">SUM(LOG(WEIBULL(Data,AS$9,$R20,0)))+LOG(1-WEIBULL(T,AS$9,$R20,1))*nT</f>
        <v>-115.54647366904865</v>
      </c>
      <c r="AT20" s="17">
        <f t="array" ref="AT20">SUM(LOG(WEIBULL(Data,AT$9,$R20,0)))+LOG(1-WEIBULL(T,AT$9,$R20,1))*nT</f>
        <v>-116.14791092963176</v>
      </c>
      <c r="AU20" s="17">
        <f t="array" ref="AU20">SUM(LOG(WEIBULL(Data,AU$9,$R20,0)))+LOG(1-WEIBULL(T,AU$9,$R20,1))*nT</f>
        <v>-116.78074758920276</v>
      </c>
      <c r="AV20" s="18">
        <f t="array" ref="AV20">SUM(LOG(WEIBULL(Data,AV$9,$R20,0)))+LOG(1-WEIBULL(T,AV$9,$R20,1))*nT</f>
        <v>-117.44393918671445</v>
      </c>
      <c r="AW20" s="32">
        <f t="shared" si="2"/>
        <v>1.9176340364662286E-51</v>
      </c>
      <c r="AX20" s="24">
        <f t="shared" si="6"/>
        <v>1</v>
      </c>
      <c r="AZ20" s="51">
        <v>1.4000000000000004</v>
      </c>
      <c r="BA20" s="53">
        <v>0.87323309912256231</v>
      </c>
      <c r="BC20" s="55">
        <f t="shared" si="7"/>
        <v>6.0000000000000018</v>
      </c>
      <c r="BD20" s="53">
        <f t="shared" si="3"/>
        <v>1</v>
      </c>
      <c r="BF20" s="51"/>
      <c r="BG20" s="32">
        <f t="shared" si="8"/>
        <v>1.4500000000000004</v>
      </c>
      <c r="BH20" s="32"/>
      <c r="BI20" s="32">
        <f t="shared" si="9"/>
        <v>0.96536721545946147</v>
      </c>
      <c r="BJ20" s="61"/>
      <c r="BL20" s="51"/>
      <c r="BM20" s="32">
        <f t="shared" si="10"/>
        <v>6.200000000000002</v>
      </c>
      <c r="BN20" s="32"/>
      <c r="BO20" s="32">
        <f t="shared" si="11"/>
        <v>0.91142351284766332</v>
      </c>
      <c r="BP20" s="61"/>
    </row>
    <row r="21" spans="2:68" x14ac:dyDescent="0.25">
      <c r="B21" s="43">
        <v>3.5658556364649892</v>
      </c>
      <c r="C21" s="1"/>
      <c r="D21" s="46" t="s">
        <v>14</v>
      </c>
      <c r="E21" s="67">
        <f>Scale</f>
        <v>6.0952051681593451</v>
      </c>
      <c r="H21" s="1"/>
      <c r="I21" s="22"/>
      <c r="K21" s="1"/>
      <c r="L21" s="1"/>
      <c r="M21" s="1"/>
      <c r="N21" s="37">
        <v>1</v>
      </c>
      <c r="O21" s="11">
        <f t="shared" si="4"/>
        <v>0.86422198434819997</v>
      </c>
      <c r="P21" s="12">
        <f t="array" ref="P21">SUM(EXP(S21:AV21))*N21</f>
        <v>4.4530355088809439E-48</v>
      </c>
      <c r="Q21" s="71"/>
      <c r="R21" s="30">
        <f t="shared" si="5"/>
        <v>6.200000000000002</v>
      </c>
      <c r="S21" s="16">
        <f t="array" ref="S21">SUM(LOG(WEIBULL(Data,S$9,$R21,0)))+LOG(1-WEIBULL(T,S$9,$R21,1))*nT</f>
        <v>-117.67838898081926</v>
      </c>
      <c r="T21" s="17">
        <f t="array" ref="T21">SUM(LOG(WEIBULL(Data,T$9,$R21,0)))+LOG(1-WEIBULL(T,T$9,$R21,1))*nT</f>
        <v>-116.55451190611302</v>
      </c>
      <c r="U21" s="17">
        <f t="array" ref="U21">SUM(LOG(WEIBULL(Data,U$9,$R21,0)))+LOG(1-WEIBULL(T,U$9,$R21,1))*nT</f>
        <v>-115.57179535704134</v>
      </c>
      <c r="V21" s="17">
        <f t="array" ref="V21">SUM(LOG(WEIBULL(Data,V$9,$R21,0)))+LOG(1-WEIBULL(T,V$9,$R21,1))*nT</f>
        <v>-114.71755403398001</v>
      </c>
      <c r="W21" s="17">
        <f t="array" ref="W21">SUM(LOG(WEIBULL(Data,W$9,$R21,0)))+LOG(1-WEIBULL(T,W$9,$R21,1))*nT</f>
        <v>-113.9807930497237</v>
      </c>
      <c r="X21" s="17">
        <f t="array" ref="X21">SUM(LOG(WEIBULL(Data,X$9,$R21,0)))+LOG(1-WEIBULL(T,X$9,$R21,1))*nT</f>
        <v>-113.35191670226743</v>
      </c>
      <c r="Y21" s="17">
        <f t="array" ref="Y21">SUM(LOG(WEIBULL(Data,Y$9,$R21,0)))+LOG(1-WEIBULL(T,Y$9,$R21,1))*nT</f>
        <v>-112.82249814994843</v>
      </c>
      <c r="Z21" s="17">
        <f t="array" ref="Z21">SUM(LOG(WEIBULL(Data,Z$9,$R21,0)))+LOG(1-WEIBULL(T,Z$9,$R21,1))*nT</f>
        <v>-112.38509520218314</v>
      </c>
      <c r="AA21" s="17">
        <f t="array" ref="AA21">SUM(LOG(WEIBULL(Data,AA$9,$R21,0)))+LOG(1-WEIBULL(T,AA$9,$R21,1))*nT</f>
        <v>-112.03310148298802</v>
      </c>
      <c r="AB21" s="17">
        <f t="array" ref="AB21">SUM(LOG(WEIBULL(Data,AB$9,$R21,0)))+LOG(1-WEIBULL(T,AB$9,$R21,1))*nT</f>
        <v>-111.76062504900565</v>
      </c>
      <c r="AC21" s="17">
        <f t="array" ref="AC21">SUM(LOG(WEIBULL(Data,AC$9,$R21,0)))+LOG(1-WEIBULL(T,AC$9,$R21,1))*nT</f>
        <v>-111.56238854801802</v>
      </c>
      <c r="AD21" s="17">
        <f t="array" ref="AD21">SUM(LOG(WEIBULL(Data,AD$9,$R21,0)))+LOG(1-WEIBULL(T,AD$9,$R21,1))*nT</f>
        <v>-111.43364644691844</v>
      </c>
      <c r="AE21" s="17">
        <f t="array" ref="AE21">SUM(LOG(WEIBULL(Data,AE$9,$R21,0)))+LOG(1-WEIBULL(T,AE$9,$R21,1))*nT</f>
        <v>-111.37011591096427</v>
      </c>
      <c r="AF21" s="17">
        <f t="array" ref="AF21">SUM(LOG(WEIBULL(Data,AF$9,$R21,0)))+LOG(1-WEIBULL(T,AF$9,$R21,1))*nT</f>
        <v>-111.36791869384976</v>
      </c>
      <c r="AG21" s="17">
        <f t="array" ref="AG21">SUM(LOG(WEIBULL(Data,AG$9,$R21,0)))+LOG(1-WEIBULL(T,AG$9,$R21,1))*nT</f>
        <v>-111.42353197921928</v>
      </c>
      <c r="AH21" s="17">
        <f t="array" ref="AH21">SUM(LOG(WEIBULL(Data,AH$9,$R21,0)))+LOG(1-WEIBULL(T,AH$9,$R21,1))*nT</f>
        <v>-111.53374655303172</v>
      </c>
      <c r="AI21" s="17">
        <f t="array" ref="AI21">SUM(LOG(WEIBULL(Data,AI$9,$R21,0)))+LOG(1-WEIBULL(T,AI$9,$R21,1))*nT</f>
        <v>-111.69563102081729</v>
      </c>
      <c r="AJ21" s="17">
        <f t="array" ref="AJ21">SUM(LOG(WEIBULL(Data,AJ$9,$R21,0)))+LOG(1-WEIBULL(T,AJ$9,$R21,1))*nT</f>
        <v>-111.9065010414312</v>
      </c>
      <c r="AK21" s="17">
        <f t="array" ref="AK21">SUM(LOG(WEIBULL(Data,AK$9,$R21,0)))+LOG(1-WEIBULL(T,AK$9,$R21,1))*nT</f>
        <v>-112.16389274886912</v>
      </c>
      <c r="AL21" s="17">
        <f t="array" ref="AL21">SUM(LOG(WEIBULL(Data,AL$9,$R21,0)))+LOG(1-WEIBULL(T,AL$9,$R21,1))*nT</f>
        <v>-112.46553969021426</v>
      </c>
      <c r="AM21" s="17">
        <f t="array" ref="AM21">SUM(LOG(WEIBULL(Data,AM$9,$R21,0)))+LOG(1-WEIBULL(T,AM$9,$R21,1))*nT</f>
        <v>-112.80935273121233</v>
      </c>
      <c r="AN21" s="17">
        <f t="array" ref="AN21">SUM(LOG(WEIBULL(Data,AN$9,$R21,0)))+LOG(1-WEIBULL(T,AN$9,$R21,1))*nT</f>
        <v>-113.19340247900843</v>
      </c>
      <c r="AO21" s="17">
        <f t="array" ref="AO21">SUM(LOG(WEIBULL(Data,AO$9,$R21,0)))+LOG(1-WEIBULL(T,AO$9,$R21,1))*nT</f>
        <v>-113.61590384997984</v>
      </c>
      <c r="AP21" s="17">
        <f t="array" ref="AP21">SUM(LOG(WEIBULL(Data,AP$9,$R21,0)))+LOG(1-WEIBULL(T,AP$9,$R21,1))*nT</f>
        <v>-114.07520247369533</v>
      </c>
      <c r="AQ21" s="17">
        <f t="array" ref="AQ21">SUM(LOG(WEIBULL(Data,AQ$9,$R21,0)))+LOG(1-WEIBULL(T,AQ$9,$R21,1))*nT</f>
        <v>-114.56976267511763</v>
      </c>
      <c r="AR21" s="17">
        <f t="array" ref="AR21">SUM(LOG(WEIBULL(Data,AR$9,$R21,0)))+LOG(1-WEIBULL(T,AR$9,$R21,1))*nT</f>
        <v>-115.09815681876556</v>
      </c>
      <c r="AS21" s="17">
        <f t="array" ref="AS21">SUM(LOG(WEIBULL(Data,AS$9,$R21,0)))+LOG(1-WEIBULL(T,AS$9,$R21,1))*nT</f>
        <v>-115.65905583260813</v>
      </c>
      <c r="AT21" s="17">
        <f t="array" ref="AT21">SUM(LOG(WEIBULL(Data,AT$9,$R21,0)))+LOG(1-WEIBULL(T,AT$9,$R21,1))*nT</f>
        <v>-116.25122075749275</v>
      </c>
      <c r="AU21" s="17">
        <f t="array" ref="AU21">SUM(LOG(WEIBULL(Data,AU$9,$R21,0)))+LOG(1-WEIBULL(T,AU$9,$R21,1))*nT</f>
        <v>-116.87349519108392</v>
      </c>
      <c r="AV21" s="18">
        <f t="array" ref="AV21">SUM(LOG(WEIBULL(Data,AV$9,$R21,0)))+LOG(1-WEIBULL(T,AV$9,$R21,1))*nT</f>
        <v>-117.52479851454603</v>
      </c>
      <c r="AW21" s="32">
        <f t="shared" si="2"/>
        <v>1.7477767498722942E-51</v>
      </c>
      <c r="AX21" s="24">
        <f t="shared" si="6"/>
        <v>0.91142351284766332</v>
      </c>
      <c r="AZ21" s="51">
        <v>1.4500000000000004</v>
      </c>
      <c r="BA21" s="53">
        <v>0.96536721545946147</v>
      </c>
      <c r="BC21" s="55">
        <f t="shared" si="7"/>
        <v>6.200000000000002</v>
      </c>
      <c r="BD21" s="53">
        <f t="shared" si="3"/>
        <v>0.91142351284766332</v>
      </c>
      <c r="BF21" s="51"/>
      <c r="BG21" s="32">
        <f t="shared" si="8"/>
        <v>1.5000000000000004</v>
      </c>
      <c r="BH21" s="32"/>
      <c r="BI21" s="32">
        <f t="shared" si="9"/>
        <v>1</v>
      </c>
      <c r="BJ21" s="61"/>
      <c r="BL21" s="51"/>
      <c r="BM21" s="32">
        <f t="shared" si="10"/>
        <v>6.4000000000000021</v>
      </c>
      <c r="BN21" s="32"/>
      <c r="BO21" s="32">
        <f t="shared" si="11"/>
        <v>0.67439260229534337</v>
      </c>
      <c r="BP21" s="61"/>
    </row>
    <row r="22" spans="2:68" x14ac:dyDescent="0.25">
      <c r="B22" s="43">
        <v>4.3655839374152077</v>
      </c>
      <c r="C22" s="1"/>
      <c r="E22" s="1"/>
      <c r="H22" s="1"/>
      <c r="I22" s="22"/>
      <c r="K22" s="1"/>
      <c r="L22" s="1"/>
      <c r="M22" s="1"/>
      <c r="N22" s="37">
        <v>1</v>
      </c>
      <c r="O22" s="11">
        <f t="shared" si="4"/>
        <v>0.69526996287731158</v>
      </c>
      <c r="P22" s="12">
        <f t="array" ref="P22">SUM(EXP(S22:AV22))*N22</f>
        <v>3.5824844646668732E-48</v>
      </c>
      <c r="Q22" s="71"/>
      <c r="R22" s="30">
        <f t="shared" si="5"/>
        <v>6.4000000000000021</v>
      </c>
      <c r="S22" s="16">
        <f t="array" ref="S22">SUM(LOG(WEIBULL(Data,S$9,$R22,0)))+LOG(1-WEIBULL(T,S$9,$R22,1))*nT</f>
        <v>-117.74208904535695</v>
      </c>
      <c r="T22" s="17">
        <f t="array" ref="T22">SUM(LOG(WEIBULL(Data,T$9,$R22,0)))+LOG(1-WEIBULL(T,T$9,$R22,1))*nT</f>
        <v>-116.63090210697533</v>
      </c>
      <c r="U22" s="17">
        <f t="array" ref="U22">SUM(LOG(WEIBULL(Data,U$9,$R22,0)))+LOG(1-WEIBULL(T,U$9,$R22,1))*nT</f>
        <v>-115.66102713124934</v>
      </c>
      <c r="V22" s="17">
        <f t="array" ref="V22">SUM(LOG(WEIBULL(Data,V$9,$R22,0)))+LOG(1-WEIBULL(T,V$9,$R22,1))*nT</f>
        <v>-114.81970478919396</v>
      </c>
      <c r="W22" s="17">
        <f t="array" ref="W22">SUM(LOG(WEIBULL(Data,W$9,$R22,0)))+LOG(1-WEIBULL(T,W$9,$R22,1))*nT</f>
        <v>-114.09587119715015</v>
      </c>
      <c r="X22" s="17">
        <f t="array" ref="X22">SUM(LOG(WEIBULL(Data,X$9,$R22,0)))+LOG(1-WEIBULL(T,X$9,$R22,1))*nT</f>
        <v>-113.47986616615766</v>
      </c>
      <c r="Y22" s="17">
        <f t="array" ref="Y22">SUM(LOG(WEIBULL(Data,Y$9,$R22,0)))+LOG(1-WEIBULL(T,Y$9,$R22,1))*nT</f>
        <v>-112.96320241294696</v>
      </c>
      <c r="Z22" s="17">
        <f t="array" ref="Z22">SUM(LOG(WEIBULL(Data,Z$9,$R22,0)))+LOG(1-WEIBULL(T,Z$9,$R22,1))*nT</f>
        <v>-112.53838093826521</v>
      </c>
      <c r="AA22" s="17">
        <f t="array" ref="AA22">SUM(LOG(WEIBULL(Data,AA$9,$R22,0)))+LOG(1-WEIBULL(T,AA$9,$R22,1))*nT</f>
        <v>-112.19874182325128</v>
      </c>
      <c r="AB22" s="17">
        <f t="array" ref="AB22">SUM(LOG(WEIBULL(Data,AB$9,$R22,0)))+LOG(1-WEIBULL(T,AB$9,$R22,1))*nT</f>
        <v>-111.93834251998722</v>
      </c>
      <c r="AC22" s="17">
        <f t="array" ref="AC22">SUM(LOG(WEIBULL(Data,AC$9,$R22,0)))+LOG(1-WEIBULL(T,AC$9,$R22,1))*nT</f>
        <v>-111.75185771737405</v>
      </c>
      <c r="AD22" s="17">
        <f t="array" ref="AD22">SUM(LOG(WEIBULL(Data,AD$9,$R22,0)))+LOG(1-WEIBULL(T,AD$9,$R22,1))*nT</f>
        <v>-111.63449630711253</v>
      </c>
      <c r="AE22" s="17">
        <f t="array" ref="AE22">SUM(LOG(WEIBULL(Data,AE$9,$R22,0)))+LOG(1-WEIBULL(T,AE$9,$R22,1))*nT</f>
        <v>-111.58193202797437</v>
      </c>
      <c r="AF22" s="17">
        <f t="array" ref="AF22">SUM(LOG(WEIBULL(Data,AF$9,$R22,0)))+LOG(1-WEIBULL(T,AF$9,$R22,1))*nT</f>
        <v>-111.59024514474075</v>
      </c>
      <c r="AG22" s="17">
        <f t="array" ref="AG22">SUM(LOG(WEIBULL(Data,AG$9,$R22,0)))+LOG(1-WEIBULL(T,AG$9,$R22,1))*nT</f>
        <v>-111.65587309967137</v>
      </c>
      <c r="AH22" s="17">
        <f t="array" ref="AH22">SUM(LOG(WEIBULL(Data,AH$9,$R22,0)))+LOG(1-WEIBULL(T,AH$9,$R22,1))*nT</f>
        <v>-111.77556851351125</v>
      </c>
      <c r="AI22" s="17">
        <f t="array" ref="AI22">SUM(LOG(WEIBULL(Data,AI$9,$R22,0)))+LOG(1-WEIBULL(T,AI$9,$R22,1))*nT</f>
        <v>-111.94636324797084</v>
      </c>
      <c r="AJ22" s="17">
        <f t="array" ref="AJ22">SUM(LOG(WEIBULL(Data,AJ$9,$R22,0)))+LOG(1-WEIBULL(T,AJ$9,$R22,1))*nT</f>
        <v>-112.16553749944278</v>
      </c>
      <c r="AK22" s="17">
        <f t="array" ref="AK22">SUM(LOG(WEIBULL(Data,AK$9,$R22,0)))+LOG(1-WEIBULL(T,AK$9,$R22,1))*nT</f>
        <v>-112.43059309390168</v>
      </c>
      <c r="AL22" s="17">
        <f t="array" ref="AL22">SUM(LOG(WEIBULL(Data,AL$9,$R22,0)))+LOG(1-WEIBULL(T,AL$9,$R22,1))*nT</f>
        <v>-112.73923030963601</v>
      </c>
      <c r="AM22" s="17">
        <f t="array" ref="AM22">SUM(LOG(WEIBULL(Data,AM$9,$R22,0)))+LOG(1-WEIBULL(T,AM$9,$R22,1))*nT</f>
        <v>-113.08932767805436</v>
      </c>
      <c r="AN22" s="17">
        <f t="array" ref="AN22">SUM(LOG(WEIBULL(Data,AN$9,$R22,0)))+LOG(1-WEIBULL(T,AN$9,$R22,1))*nT</f>
        <v>-113.47892431099592</v>
      </c>
      <c r="AO22" s="17">
        <f t="array" ref="AO22">SUM(LOG(WEIBULL(Data,AO$9,$R22,0)))+LOG(1-WEIBULL(T,AO$9,$R22,1))*nT</f>
        <v>-113.90620438150368</v>
      </c>
      <c r="AP22" s="17">
        <f t="array" ref="AP22">SUM(LOG(WEIBULL(Data,AP$9,$R22,0)))+LOG(1-WEIBULL(T,AP$9,$R22,1))*nT</f>
        <v>-114.36948344822463</v>
      </c>
      <c r="AQ22" s="17">
        <f t="array" ref="AQ22">SUM(LOG(WEIBULL(Data,AQ$9,$R22,0)))+LOG(1-WEIBULL(T,AQ$9,$R22,1))*nT</f>
        <v>-114.86719636478861</v>
      </c>
      <c r="AR22" s="17">
        <f t="array" ref="AR22">SUM(LOG(WEIBULL(Data,AR$9,$R22,0)))+LOG(1-WEIBULL(T,AR$9,$R22,1))*nT</f>
        <v>-115.39788655720079</v>
      </c>
      <c r="AS22" s="17">
        <f t="array" ref="AS22">SUM(LOG(WEIBULL(Data,AS$9,$R22,0)))+LOG(1-WEIBULL(T,AS$9,$R22,1))*nT</f>
        <v>-115.96019648641601</v>
      </c>
      <c r="AT22" s="17">
        <f t="array" ref="AT22">SUM(LOG(WEIBULL(Data,AT$9,$R22,0)))+LOG(1-WEIBULL(T,AT$9,$R22,1))*nT</f>
        <v>-116.55285914135679</v>
      </c>
      <c r="AU22" s="17">
        <f t="array" ref="AU22">SUM(LOG(WEIBULL(Data,AU$9,$R22,0)))+LOG(1-WEIBULL(T,AU$9,$R22,1))*nT</f>
        <v>-117.17469043087037</v>
      </c>
      <c r="AV22" s="18">
        <f t="array" ref="AV22">SUM(LOG(WEIBULL(Data,AV$9,$R22,0)))+LOG(1-WEIBULL(T,AV$9,$R22,1))*nT</f>
        <v>-117.82458236243028</v>
      </c>
      <c r="AW22" s="32">
        <f t="shared" si="2"/>
        <v>1.2932382081025832E-51</v>
      </c>
      <c r="AX22" s="24">
        <f t="shared" si="6"/>
        <v>0.67439260229534337</v>
      </c>
      <c r="AZ22" s="51">
        <v>1.5000000000000004</v>
      </c>
      <c r="BA22" s="53">
        <v>1</v>
      </c>
      <c r="BC22" s="55">
        <f t="shared" si="7"/>
        <v>6.4000000000000021</v>
      </c>
      <c r="BD22" s="53">
        <f t="shared" si="3"/>
        <v>0.67439260229534337</v>
      </c>
      <c r="BF22" s="51"/>
      <c r="BG22" s="32">
        <f t="shared" si="8"/>
        <v>1.5500000000000005</v>
      </c>
      <c r="BH22" s="32"/>
      <c r="BI22" s="32">
        <f t="shared" si="9"/>
        <v>0.97427344365061952</v>
      </c>
      <c r="BJ22" s="61"/>
      <c r="BL22" s="51"/>
      <c r="BM22" s="32">
        <f t="shared" si="10"/>
        <v>6.6000000000000023</v>
      </c>
      <c r="BN22" s="32"/>
      <c r="BO22" s="32">
        <f t="shared" si="11"/>
        <v>0.41880159400646549</v>
      </c>
      <c r="BP22" s="61"/>
    </row>
    <row r="23" spans="2:68" x14ac:dyDescent="0.25">
      <c r="B23" s="43">
        <v>0.64020096235738755</v>
      </c>
      <c r="C23" s="1"/>
      <c r="E23" s="1"/>
      <c r="H23" s="22"/>
      <c r="I23" s="1"/>
      <c r="J23" s="1"/>
      <c r="K23" s="1"/>
      <c r="L23" s="1"/>
      <c r="M23" s="1"/>
      <c r="N23" s="37">
        <v>1</v>
      </c>
      <c r="O23" s="11">
        <f t="shared" si="4"/>
        <v>0.51874929991539054</v>
      </c>
      <c r="P23" s="12">
        <f t="array" ref="P23">SUM(EXP(S23:AV23))*N23</f>
        <v>2.67293484147199E-48</v>
      </c>
      <c r="Q23" s="71"/>
      <c r="R23" s="30">
        <f t="shared" si="5"/>
        <v>6.6000000000000023</v>
      </c>
      <c r="S23" s="16">
        <f t="array" ref="S23">SUM(LOG(WEIBULL(Data,S$9,$R23,0)))+LOG(1-WEIBULL(T,S$9,$R23,1))*nT</f>
        <v>-117.83415048543311</v>
      </c>
      <c r="T23" s="17">
        <f t="array" ref="T23">SUM(LOG(WEIBULL(Data,T$9,$R23,0)))+LOG(1-WEIBULL(T,T$9,$R23,1))*nT</f>
        <v>-116.738440135952</v>
      </c>
      <c r="U23" s="17">
        <f t="array" ref="U23">SUM(LOG(WEIBULL(Data,U$9,$R23,0)))+LOG(1-WEIBULL(T,U$9,$R23,1))*nT</f>
        <v>-115.78433866418538</v>
      </c>
      <c r="V23" s="17">
        <f t="array" ref="V23">SUM(LOG(WEIBULL(Data,V$9,$R23,0)))+LOG(1-WEIBULL(T,V$9,$R23,1))*nT</f>
        <v>-114.95901627788925</v>
      </c>
      <c r="W23" s="17">
        <f t="array" ref="W23">SUM(LOG(WEIBULL(Data,W$9,$R23,0)))+LOG(1-WEIBULL(T,W$9,$R23,1))*nT</f>
        <v>-114.25134377993129</v>
      </c>
      <c r="X23" s="17">
        <f t="array" ref="X23">SUM(LOG(WEIBULL(Data,X$9,$R23,0)))+LOG(1-WEIBULL(T,X$9,$R23,1))*nT</f>
        <v>-113.65160028977456</v>
      </c>
      <c r="Y23" s="17">
        <f t="array" ref="Y23">SUM(LOG(WEIBULL(Data,Y$9,$R23,0)))+LOG(1-WEIBULL(T,Y$9,$R23,1))*nT</f>
        <v>-113.15124198666227</v>
      </c>
      <c r="Z23" s="17">
        <f t="array" ref="Z23">SUM(LOG(WEIBULL(Data,Z$9,$R23,0)))+LOG(1-WEIBULL(T,Z$9,$R23,1))*nT</f>
        <v>-112.74271707258303</v>
      </c>
      <c r="AA23" s="17">
        <f t="array" ref="AA23">SUM(LOG(WEIBULL(Data,AA$9,$R23,0)))+LOG(1-WEIBULL(T,AA$9,$R23,1))*nT</f>
        <v>-112.41931619915414</v>
      </c>
      <c r="AB23" s="17">
        <f t="array" ref="AB23">SUM(LOG(WEIBULL(Data,AB$9,$R23,0)))+LOG(1-WEIBULL(T,AB$9,$R23,1))*nT</f>
        <v>-112.17505042887217</v>
      </c>
      <c r="AC23" s="17">
        <f t="array" ref="AC23">SUM(LOG(WEIBULL(Data,AC$9,$R23,0)))+LOG(1-WEIBULL(T,AC$9,$R23,1))*nT</f>
        <v>-112.00455080697367</v>
      </c>
      <c r="AD23" s="17">
        <f t="array" ref="AD23">SUM(LOG(WEIBULL(Data,AD$9,$R23,0)))+LOG(1-WEIBULL(T,AD$9,$R23,1))*nT</f>
        <v>-111.90298506443591</v>
      </c>
      <c r="AE23" s="17">
        <f t="array" ref="AE23">SUM(LOG(WEIBULL(Data,AE$9,$R23,0)))+LOG(1-WEIBULL(T,AE$9,$R23,1))*nT</f>
        <v>-111.86598802661459</v>
      </c>
      <c r="AF23" s="17">
        <f t="array" ref="AF23">SUM(LOG(WEIBULL(Data,AF$9,$R23,0)))+LOG(1-WEIBULL(T,AF$9,$R23,1))*nT</f>
        <v>-111.889603080688</v>
      </c>
      <c r="AG23" s="17">
        <f t="array" ref="AG23">SUM(LOG(WEIBULL(Data,AG$9,$R23,0)))+LOG(1-WEIBULL(T,AG$9,$R23,1))*nT</f>
        <v>-111.97023263698074</v>
      </c>
      <c r="AH23" s="17">
        <f t="array" ref="AH23">SUM(LOG(WEIBULL(Data,AH$9,$R23,0)))+LOG(1-WEIBULL(T,AH$9,$R23,1))*nT</f>
        <v>-112.10459595873429</v>
      </c>
      <c r="AI23" s="17">
        <f t="array" ref="AI23">SUM(LOG(WEIBULL(Data,AI$9,$R23,0)))+LOG(1-WEIBULL(T,AI$9,$R23,1))*nT</f>
        <v>-112.28969307013122</v>
      </c>
      <c r="AJ23" s="17">
        <f t="array" ref="AJ23">SUM(LOG(WEIBULL(Data,AJ$9,$R23,0)))+LOG(1-WEIBULL(T,AJ$9,$R23,1))*nT</f>
        <v>-112.52277371046947</v>
      </c>
      <c r="AK23" s="17">
        <f t="array" ref="AK23">SUM(LOG(WEIBULL(Data,AK$9,$R23,0)))+LOG(1-WEIBULL(T,AK$9,$R23,1))*nT</f>
        <v>-112.80131050279687</v>
      </c>
      <c r="AL23" s="17">
        <f t="array" ref="AL23">SUM(LOG(WEIBULL(Data,AL$9,$R23,0)))+LOG(1-WEIBULL(T,AL$9,$R23,1))*nT</f>
        <v>-113.12297566221437</v>
      </c>
      <c r="AM23" s="17">
        <f t="array" ref="AM23">SUM(LOG(WEIBULL(Data,AM$9,$R23,0)))+LOG(1-WEIBULL(T,AM$9,$R23,1))*nT</f>
        <v>-113.48562069282544</v>
      </c>
      <c r="AN23" s="17">
        <f t="array" ref="AN23">SUM(LOG(WEIBULL(Data,AN$9,$R23,0)))+LOG(1-WEIBULL(T,AN$9,$R23,1))*nT</f>
        <v>-113.8872586206425</v>
      </c>
      <c r="AO23" s="17">
        <f t="array" ref="AO23">SUM(LOG(WEIBULL(Data,AO$9,$R23,0)))+LOG(1-WEIBULL(T,AO$9,$R23,1))*nT</f>
        <v>-114.32604838842138</v>
      </c>
      <c r="AP23" s="17">
        <f t="array" ref="AP23">SUM(LOG(WEIBULL(Data,AP$9,$R23,0)))+LOG(1-WEIBULL(T,AP$9,$R23,1))*nT</f>
        <v>-114.80028110171546</v>
      </c>
      <c r="AQ23" s="17">
        <f t="array" ref="AQ23">SUM(LOG(WEIBULL(Data,AQ$9,$R23,0)))+LOG(1-WEIBULL(T,AQ$9,$R23,1))*nT</f>
        <v>-115.30836786672684</v>
      </c>
      <c r="AR23" s="17">
        <f t="array" ref="AR23">SUM(LOG(WEIBULL(Data,AR$9,$R23,0)))+LOG(1-WEIBULL(T,AR$9,$R23,1))*nT</f>
        <v>-115.848829002301</v>
      </c>
      <c r="AS23" s="17">
        <f t="array" ref="AS23">SUM(LOG(WEIBULL(Data,AS$9,$R23,0)))+LOG(1-WEIBULL(T,AS$9,$R23,1))*nT</f>
        <v>-116.420284442623</v>
      </c>
      <c r="AT23" s="17">
        <f t="array" ref="AT23">SUM(LOG(WEIBULL(Data,AT$9,$R23,0)))+LOG(1-WEIBULL(T,AT$9,$R23,1))*nT</f>
        <v>-117.02144517533227</v>
      </c>
      <c r="AU23" s="17">
        <f t="array" ref="AU23">SUM(LOG(WEIBULL(Data,AU$9,$R23,0)))+LOG(1-WEIBULL(T,AU$9,$R23,1))*nT</f>
        <v>-117.65110558306762</v>
      </c>
      <c r="AV23" s="18">
        <f t="array" ref="AV23">SUM(LOG(WEIBULL(Data,AV$9,$R23,0)))+LOG(1-WEIBULL(T,AV$9,$R23,1))*nT</f>
        <v>-118.30813657581081</v>
      </c>
      <c r="AW23" s="32">
        <f t="shared" si="2"/>
        <v>8.0310819119310908E-52</v>
      </c>
      <c r="AX23" s="24">
        <f t="shared" si="6"/>
        <v>0.41880159400646549</v>
      </c>
      <c r="AZ23" s="51">
        <v>1.5500000000000005</v>
      </c>
      <c r="BA23" s="53">
        <v>0.97427344365061952</v>
      </c>
      <c r="BC23" s="55">
        <f t="shared" si="7"/>
        <v>6.6000000000000023</v>
      </c>
      <c r="BD23" s="53">
        <f t="shared" si="3"/>
        <v>0.41880159400646549</v>
      </c>
      <c r="BF23" s="51"/>
      <c r="BG23" s="32">
        <f t="shared" si="8"/>
        <v>1.6000000000000005</v>
      </c>
      <c r="BH23" s="32"/>
      <c r="BI23" s="32">
        <f t="shared" si="9"/>
        <v>0.89582216708662832</v>
      </c>
      <c r="BJ23" s="61"/>
      <c r="BL23" s="51"/>
      <c r="BM23" s="32">
        <f t="shared" si="10"/>
        <v>6.8000000000000025</v>
      </c>
      <c r="BN23" s="32"/>
      <c r="BO23" s="32">
        <f t="shared" si="11"/>
        <v>0.2244205464492994</v>
      </c>
      <c r="BP23" s="61"/>
    </row>
    <row r="24" spans="2:68" x14ac:dyDescent="0.25">
      <c r="B24" s="43">
        <v>2.8950211072512073</v>
      </c>
      <c r="C24" s="1"/>
      <c r="E24" s="1"/>
      <c r="H24" s="22"/>
      <c r="I24" s="1"/>
      <c r="N24" s="37">
        <v>1</v>
      </c>
      <c r="O24" s="11">
        <f t="shared" si="4"/>
        <v>0.36408510207366401</v>
      </c>
      <c r="P24" s="12">
        <f t="array" ref="P24">SUM(EXP(S24:AV24))*N24</f>
        <v>1.876003986419471E-48</v>
      </c>
      <c r="Q24" s="71"/>
      <c r="R24" s="30">
        <f t="shared" si="5"/>
        <v>6.8000000000000025</v>
      </c>
      <c r="S24" s="16">
        <f t="array" ref="S24">SUM(LOG(WEIBULL(Data,S$9,$R24,0)))+LOG(1-WEIBULL(T,S$9,$R24,1))*nT</f>
        <v>-117.95120814979569</v>
      </c>
      <c r="T24" s="17">
        <f t="array" ref="T24">SUM(LOG(WEIBULL(Data,T$9,$R24,0)))+LOG(1-WEIBULL(T,T$9,$R24,1))*nT</f>
        <v>-116.87337214308519</v>
      </c>
      <c r="U24" s="17">
        <f t="array" ref="U24">SUM(LOG(WEIBULL(Data,U$9,$R24,0)))+LOG(1-WEIBULL(T,U$9,$R24,1))*nT</f>
        <v>-115.93756115278336</v>
      </c>
      <c r="V24" s="17">
        <f t="array" ref="V24">SUM(LOG(WEIBULL(Data,V$9,$R24,0)))+LOG(1-WEIBULL(T,V$9,$R24,1))*nT</f>
        <v>-115.13087758814608</v>
      </c>
      <c r="W24" s="17">
        <f t="array" ref="W24">SUM(LOG(WEIBULL(Data,W$9,$R24,0)))+LOG(1-WEIBULL(T,W$9,$R24,1))*nT</f>
        <v>-114.44212969138199</v>
      </c>
      <c r="X24" s="17">
        <f t="array" ref="X24">SUM(LOG(WEIBULL(Data,X$9,$R24,0)))+LOG(1-WEIBULL(T,X$9,$R24,1))*nT</f>
        <v>-113.86153872643376</v>
      </c>
      <c r="Y24" s="17">
        <f t="array" ref="Y24">SUM(LOG(WEIBULL(Data,Y$9,$R24,0)))+LOG(1-WEIBULL(T,Y$9,$R24,1))*nT</f>
        <v>-113.38050725033196</v>
      </c>
      <c r="Z24" s="17">
        <f t="array" ref="Z24">SUM(LOG(WEIBULL(Data,Z$9,$R24,0)))+LOG(1-WEIBULL(T,Z$9,$R24,1))*nT</f>
        <v>-112.99143365744783</v>
      </c>
      <c r="AA24" s="17">
        <f t="array" ref="AA24">SUM(LOG(WEIBULL(Data,AA$9,$R24,0)))+LOG(1-WEIBULL(T,AA$9,$R24,1))*nT</f>
        <v>-112.68756223410585</v>
      </c>
      <c r="AB24" s="17">
        <f t="array" ref="AB24">SUM(LOG(WEIBULL(Data,AB$9,$R24,0)))+LOG(1-WEIBULL(T,AB$9,$R24,1))*nT</f>
        <v>-112.4628607882487</v>
      </c>
      <c r="AC24" s="17">
        <f t="array" ref="AC24">SUM(LOG(WEIBULL(Data,AC$9,$R24,0)))+LOG(1-WEIBULL(T,AC$9,$R24,1))*nT</f>
        <v>-112.31191992541825</v>
      </c>
      <c r="AD24" s="17">
        <f t="array" ref="AD24">SUM(LOG(WEIBULL(Data,AD$9,$R24,0)))+LOG(1-WEIBULL(T,AD$9,$R24,1))*nT</f>
        <v>-112.22986948727578</v>
      </c>
      <c r="AE24" s="17">
        <f t="array" ref="AE24">SUM(LOG(WEIBULL(Data,AE$9,$R24,0)))+LOG(1-WEIBULL(T,AE$9,$R24,1))*nT</f>
        <v>-112.2123087234192</v>
      </c>
      <c r="AF24" s="17">
        <f t="array" ref="AF24">SUM(LOG(WEIBULL(Data,AF$9,$R24,0)))+LOG(1-WEIBULL(T,AF$9,$R24,1))*nT</f>
        <v>-112.25524754641815</v>
      </c>
      <c r="AG24" s="17">
        <f t="array" ref="AG24">SUM(LOG(WEIBULL(Data,AG$9,$R24,0)))+LOG(1-WEIBULL(T,AG$9,$R24,1))*nT</f>
        <v>-112.35505680231162</v>
      </c>
      <c r="AH24" s="17">
        <f t="array" ref="AH24">SUM(LOG(WEIBULL(Data,AH$9,$R24,0)))+LOG(1-WEIBULL(T,AH$9,$R24,1))*nT</f>
        <v>-112.50842592866681</v>
      </c>
      <c r="AI24" s="17">
        <f t="array" ref="AI24">SUM(LOG(WEIBULL(Data,AI$9,$R24,0)))+LOG(1-WEIBULL(T,AI$9,$R24,1))*nT</f>
        <v>-112.71232670785045</v>
      </c>
      <c r="AJ24" s="17">
        <f t="array" ref="AJ24">SUM(LOG(WEIBULL(Data,AJ$9,$R24,0)))+LOG(1-WEIBULL(T,AJ$9,$R24,1))*nT</f>
        <v>-112.96398208151871</v>
      </c>
      <c r="AK24" s="17">
        <f t="array" ref="AK24">SUM(LOG(WEIBULL(Data,AK$9,$R24,0)))+LOG(1-WEIBULL(T,AK$9,$R24,1))*nT</f>
        <v>-113.26083919298159</v>
      </c>
      <c r="AL24" s="17">
        <f t="array" ref="AL24">SUM(LOG(WEIBULL(Data,AL$9,$R24,0)))+LOG(1-WEIBULL(T,AL$9,$R24,1))*nT</f>
        <v>-113.60054598119345</v>
      </c>
      <c r="AM24" s="17">
        <f t="array" ref="AM24">SUM(LOG(WEIBULL(Data,AM$9,$R24,0)))+LOG(1-WEIBULL(T,AM$9,$R24,1))*nT</f>
        <v>-113.9809307740654</v>
      </c>
      <c r="AN24" s="17">
        <f t="array" ref="AN24">SUM(LOG(WEIBULL(Data,AN$9,$R24,0)))+LOG(1-WEIBULL(T,AN$9,$R24,1))*nT</f>
        <v>-114.39998442728165</v>
      </c>
      <c r="AO24" s="17">
        <f t="array" ref="AO24">SUM(LOG(WEIBULL(Data,AO$9,$R24,0)))+LOG(1-WEIBULL(T,AO$9,$R24,1))*nT</f>
        <v>-114.85584463359369</v>
      </c>
      <c r="AP24" s="17">
        <f t="array" ref="AP24">SUM(LOG(WEIBULL(Data,AP$9,$R24,0)))+LOG(1-WEIBULL(T,AP$9,$R24,1))*nT</f>
        <v>-115.3467820909988</v>
      </c>
      <c r="AQ24" s="17">
        <f t="array" ref="AQ24">SUM(LOG(WEIBULL(Data,AQ$9,$R24,0)))+LOG(1-WEIBULL(T,AQ$9,$R24,1))*nT</f>
        <v>-115.87118826960098</v>
      </c>
      <c r="AR24" s="17">
        <f t="array" ref="AR24">SUM(LOG(WEIBULL(Data,AR$9,$R24,0)))+LOG(1-WEIBULL(T,AR$9,$R24,1))*nT</f>
        <v>-116.42756455880439</v>
      </c>
      <c r="AS24" s="17">
        <f t="array" ref="AS24">SUM(LOG(WEIBULL(Data,AS$9,$R24,0)))+LOG(1-WEIBULL(T,AS$9,$R24,1))*nT</f>
        <v>-117.01451261078086</v>
      </c>
      <c r="AT24" s="17">
        <f t="array" ref="AT24">SUM(LOG(WEIBULL(Data,AT$9,$R24,0)))+LOG(1-WEIBULL(T,AT$9,$R24,1))*nT</f>
        <v>-117.6307257243817</v>
      </c>
      <c r="AU24" s="17">
        <f t="array" ref="AU24">SUM(LOG(WEIBULL(Data,AU$9,$R24,0)))+LOG(1-WEIBULL(T,AU$9,$R24,1))*nT</f>
        <v>-118.27498113701085</v>
      </c>
      <c r="AV24" s="18">
        <f t="array" ref="AV24">SUM(LOG(WEIBULL(Data,AV$9,$R24,0)))+LOG(1-WEIBULL(T,AV$9,$R24,1))*nT</f>
        <v>-118.94613311139764</v>
      </c>
      <c r="AW24" s="32">
        <f t="shared" si="2"/>
        <v>4.3035647835352675E-52</v>
      </c>
      <c r="AX24" s="24">
        <f t="shared" si="6"/>
        <v>0.2244205464492994</v>
      </c>
      <c r="AZ24" s="51">
        <v>1.6000000000000005</v>
      </c>
      <c r="BA24" s="53">
        <v>0.89582216708662832</v>
      </c>
      <c r="BC24" s="55">
        <f t="shared" si="7"/>
        <v>6.8000000000000025</v>
      </c>
      <c r="BD24" s="53">
        <f t="shared" si="3"/>
        <v>0.2244205464492994</v>
      </c>
      <c r="BF24" s="51"/>
      <c r="BG24" s="32">
        <f t="shared" si="8"/>
        <v>1.6500000000000006</v>
      </c>
      <c r="BH24" s="32"/>
      <c r="BI24" s="32">
        <f t="shared" si="9"/>
        <v>0.77980246371093875</v>
      </c>
      <c r="BJ24" s="61"/>
      <c r="BL24" s="51"/>
      <c r="BM24" s="32">
        <f t="shared" si="10"/>
        <v>7.0000000000000027</v>
      </c>
      <c r="BN24" s="32"/>
      <c r="BO24" s="32">
        <f t="shared" si="11"/>
        <v>0.10621614372791915</v>
      </c>
      <c r="BP24" s="61"/>
    </row>
    <row r="25" spans="2:68" x14ac:dyDescent="0.25">
      <c r="B25" s="43">
        <v>3.9705046776640245</v>
      </c>
      <c r="C25" s="1"/>
      <c r="E25" s="1"/>
      <c r="F25" s="1"/>
      <c r="H25" s="1"/>
      <c r="I25" s="1"/>
      <c r="N25" s="37">
        <v>1</v>
      </c>
      <c r="O25" s="11">
        <f t="shared" si="4"/>
        <v>0.24341588392682836</v>
      </c>
      <c r="P25" s="12">
        <f t="array" ref="P25">SUM(EXP(S25:AV25))*N25</f>
        <v>1.254237446145646E-48</v>
      </c>
      <c r="Q25" s="71"/>
      <c r="R25" s="30">
        <f t="shared" si="5"/>
        <v>7.0000000000000027</v>
      </c>
      <c r="S25" s="16">
        <f t="array" ref="S25">SUM(LOG(WEIBULL(Data,S$9,$R25,0)))+LOG(1-WEIBULL(T,S$9,$R25,1))*nT</f>
        <v>-118.0903262882</v>
      </c>
      <c r="T25" s="17">
        <f t="array" ref="T25">SUM(LOG(WEIBULL(Data,T$9,$R25,0)))+LOG(1-WEIBULL(T,T$9,$R25,1))*nT</f>
        <v>-117.03242822285888</v>
      </c>
      <c r="U25" s="17">
        <f t="array" ref="U25">SUM(LOG(WEIBULL(Data,U$9,$R25,0)))+LOG(1-WEIBULL(T,U$9,$R25,1))*nT</f>
        <v>-116.11706864483946</v>
      </c>
      <c r="V25" s="17">
        <f t="array" ref="V25">SUM(LOG(WEIBULL(Data,V$9,$R25,0)))+LOG(1-WEIBULL(T,V$9,$R25,1))*nT</f>
        <v>-115.33128413532017</v>
      </c>
      <c r="W25" s="17">
        <f t="array" ref="W25">SUM(LOG(WEIBULL(Data,W$9,$R25,0)))+LOG(1-WEIBULL(T,W$9,$R25,1))*nT</f>
        <v>-114.66382241340443</v>
      </c>
      <c r="X25" s="17">
        <f t="array" ref="X25">SUM(LOG(WEIBULL(Data,X$9,$R25,0)))+LOG(1-WEIBULL(T,X$9,$R25,1))*nT</f>
        <v>-114.10484898726925</v>
      </c>
      <c r="Y25" s="17">
        <f t="array" ref="Y25">SUM(LOG(WEIBULL(Data,Y$9,$R25,0)))+LOG(1-WEIBULL(T,Y$9,$R25,1))*nT</f>
        <v>-113.64571494951771</v>
      </c>
      <c r="Z25" s="17">
        <f t="array" ref="Z25">SUM(LOG(WEIBULL(Data,Z$9,$R25,0)))+LOG(1-WEIBULL(T,Z$9,$R25,1))*nT</f>
        <v>-113.2787710991928</v>
      </c>
      <c r="AA25" s="17">
        <f t="array" ref="AA25">SUM(LOG(WEIBULL(Data,AA$9,$R25,0)))+LOG(1-WEIBULL(T,AA$9,$R25,1))*nT</f>
        <v>-112.99721762114345</v>
      </c>
      <c r="AB25" s="17">
        <f t="array" ref="AB25">SUM(LOG(WEIBULL(Data,AB$9,$R25,0)))+LOG(1-WEIBULL(T,AB$9,$R25,1))*nT</f>
        <v>-112.7949813815966</v>
      </c>
      <c r="AC25" s="17">
        <f t="array" ref="AC25">SUM(LOG(WEIBULL(Data,AC$9,$R25,0)))+LOG(1-WEIBULL(T,AC$9,$R25,1))*nT</f>
        <v>-112.66661490615431</v>
      </c>
      <c r="AD25" s="17">
        <f t="array" ref="AD25">SUM(LOG(WEIBULL(Data,AD$9,$R25,0)))+LOG(1-WEIBULL(T,AD$9,$R25,1))*nT</f>
        <v>-112.60721255207361</v>
      </c>
      <c r="AE25" s="17">
        <f t="array" ref="AE25">SUM(LOG(WEIBULL(Data,AE$9,$R25,0)))+LOG(1-WEIBULL(T,AE$9,$R25,1))*nT</f>
        <v>-112.61234044179945</v>
      </c>
      <c r="AF25" s="17">
        <f t="array" ref="AF25">SUM(LOG(WEIBULL(Data,AF$9,$R25,0)))+LOG(1-WEIBULL(T,AF$9,$R25,1))*nT</f>
        <v>-112.67797750438359</v>
      </c>
      <c r="AG25" s="17">
        <f t="array" ref="AG25">SUM(LOG(WEIBULL(Data,AG$9,$R25,0)))+LOG(1-WEIBULL(T,AG$9,$R25,1))*nT</f>
        <v>-112.8004655541683</v>
      </c>
      <c r="AH25" s="17">
        <f t="array" ref="AH25">SUM(LOG(WEIBULL(Data,AH$9,$R25,0)))+LOG(1-WEIBULL(T,AH$9,$R25,1))*nT</f>
        <v>-112.97646677633729</v>
      </c>
      <c r="AI25" s="17">
        <f t="array" ref="AI25">SUM(LOG(WEIBULL(Data,AI$9,$R25,0)))+LOG(1-WEIBULL(T,AI$9,$R25,1))*nT</f>
        <v>-113.20292732480186</v>
      </c>
      <c r="AJ25" s="17">
        <f t="array" ref="AJ25">SUM(LOG(WEIBULL(Data,AJ$9,$R25,0)))+LOG(1-WEIBULL(T,AJ$9,$R25,1))*nT</f>
        <v>-113.47704599651988</v>
      </c>
      <c r="AK25" s="17">
        <f t="array" ref="AK25">SUM(LOG(WEIBULL(Data,AK$9,$R25,0)))+LOG(1-WEIBULL(T,AK$9,$R25,1))*nT</f>
        <v>-113.79624714722566</v>
      </c>
      <c r="AL25" s="17">
        <f t="array" ref="AL25">SUM(LOG(WEIBULL(Data,AL$9,$R25,0)))+LOG(1-WEIBULL(T,AL$9,$R25,1))*nT</f>
        <v>-114.15815717085268</v>
      </c>
      <c r="AM25" s="17">
        <f t="array" ref="AM25">SUM(LOG(WEIBULL(Data,AM$9,$R25,0)))+LOG(1-WEIBULL(T,AM$9,$R25,1))*nT</f>
        <v>-114.56058398905026</v>
      </c>
      <c r="AN25" s="17">
        <f t="array" ref="AN25">SUM(LOG(WEIBULL(Data,AN$9,$R25,0)))+LOG(1-WEIBULL(T,AN$9,$R25,1))*nT</f>
        <v>-115.00149909583325</v>
      </c>
      <c r="AO25" s="17">
        <f t="array" ref="AO25">SUM(LOG(WEIBULL(Data,AO$9,$R25,0)))+LOG(1-WEIBULL(T,AO$9,$R25,1))*nT</f>
        <v>-115.47902178133053</v>
      </c>
      <c r="AP25" s="17">
        <f t="array" ref="AP25">SUM(LOG(WEIBULL(Data,AP$9,$R25,0)))+LOG(1-WEIBULL(T,AP$9,$R25,1))*nT</f>
        <v>-115.99140522214962</v>
      </c>
      <c r="AQ25" s="17">
        <f t="array" ref="AQ25">SUM(LOG(WEIBULL(Data,AQ$9,$R25,0)))+LOG(1-WEIBULL(T,AQ$9,$R25,1))*nT</f>
        <v>-116.53702417736223</v>
      </c>
      <c r="AR25" s="17">
        <f t="array" ref="AR25">SUM(LOG(WEIBULL(Data,AR$9,$R25,0)))+LOG(1-WEIBULL(T,AR$9,$R25,1))*nT</f>
        <v>-117.11436407106333</v>
      </c>
      <c r="AS25" s="17">
        <f t="array" ref="AS25">SUM(LOG(WEIBULL(Data,AS$9,$R25,0)))+LOG(1-WEIBULL(T,AS$9,$R25,1))*nT</f>
        <v>-117.72201127682195</v>
      </c>
      <c r="AT25" s="17">
        <f t="array" ref="AT25">SUM(LOG(WEIBULL(Data,AT$9,$R25,0)))+LOG(1-WEIBULL(T,AT$9,$R25,1))*nT</f>
        <v>-118.35864444763678</v>
      </c>
      <c r="AU25" s="17">
        <f t="array" ref="AU25">SUM(LOG(WEIBULL(Data,AU$9,$R25,0)))+LOG(1-WEIBULL(T,AU$9,$R25,1))*nT</f>
        <v>-119.02302675842584</v>
      </c>
      <c r="AV25" s="18">
        <f t="array" ref="AV25">SUM(LOG(WEIBULL(Data,AV$9,$R25,0)))+LOG(1-WEIBULL(T,AV$9,$R25,1))*nT</f>
        <v>-119.71399894754194</v>
      </c>
      <c r="AW25" s="32">
        <f t="shared" si="2"/>
        <v>2.0368369243484669E-52</v>
      </c>
      <c r="AX25" s="24">
        <f t="shared" si="6"/>
        <v>0.10621614372791915</v>
      </c>
      <c r="AZ25" s="51">
        <v>1.6500000000000006</v>
      </c>
      <c r="BA25" s="53">
        <v>0.77980246371093875</v>
      </c>
      <c r="BC25" s="55">
        <f t="shared" si="7"/>
        <v>7.0000000000000027</v>
      </c>
      <c r="BD25" s="53">
        <f t="shared" si="3"/>
        <v>0.10621614372791915</v>
      </c>
      <c r="BF25" s="51"/>
      <c r="BG25" s="32">
        <f t="shared" si="8"/>
        <v>1.7000000000000006</v>
      </c>
      <c r="BH25" s="32"/>
      <c r="BI25" s="32">
        <f t="shared" si="9"/>
        <v>0.64449628290975647</v>
      </c>
      <c r="BJ25" s="61"/>
      <c r="BL25" s="51"/>
      <c r="BM25" s="32">
        <f t="shared" si="10"/>
        <v>7.2000000000000028</v>
      </c>
      <c r="BN25" s="32"/>
      <c r="BO25" s="32">
        <f t="shared" si="11"/>
        <v>4.5280571900814172E-2</v>
      </c>
      <c r="BP25" s="61"/>
    </row>
    <row r="26" spans="2:68" x14ac:dyDescent="0.25">
      <c r="B26" s="43">
        <v>6.2287239905390042</v>
      </c>
      <c r="C26" s="1"/>
      <c r="E26" s="1"/>
      <c r="F26" s="1"/>
      <c r="H26" s="1"/>
      <c r="I26" s="1"/>
      <c r="N26" s="37">
        <v>1</v>
      </c>
      <c r="O26" s="11">
        <f t="shared" si="4"/>
        <v>0.15671526989880052</v>
      </c>
      <c r="P26" s="12">
        <f t="array" ref="P26">SUM(EXP(S26:AV26))*N26</f>
        <v>8.0749931647428254E-49</v>
      </c>
      <c r="Q26" s="71"/>
      <c r="R26" s="30">
        <f t="shared" si="5"/>
        <v>7.2000000000000028</v>
      </c>
      <c r="S26" s="16">
        <f t="array" ref="S26">SUM(LOG(WEIBULL(Data,S$9,$R26,0)))+LOG(1-WEIBULL(T,S$9,$R26,1))*nT</f>
        <v>-118.24893552927304</v>
      </c>
      <c r="T26" s="17">
        <f t="array" ref="T26">SUM(LOG(WEIBULL(Data,T$9,$R26,0)))+LOG(1-WEIBULL(T,T$9,$R26,1))*nT</f>
        <v>-117.21275082267391</v>
      </c>
      <c r="U26" s="17">
        <f t="array" ref="U26">SUM(LOG(WEIBULL(Data,U$9,$R26,0)))+LOG(1-WEIBULL(T,U$9,$R26,1))*nT</f>
        <v>-116.31969710522063</v>
      </c>
      <c r="V26" s="17">
        <f t="array" ref="V26">SUM(LOG(WEIBULL(Data,V$9,$R26,0)))+LOG(1-WEIBULL(T,V$9,$R26,1))*nT</f>
        <v>-115.55674656759166</v>
      </c>
      <c r="W26" s="17">
        <f t="array" ref="W26">SUM(LOG(WEIBULL(Data,W$9,$R26,0)))+LOG(1-WEIBULL(T,W$9,$R26,1))*nT</f>
        <v>-114.91258789533408</v>
      </c>
      <c r="X26" s="17">
        <f t="array" ref="X26">SUM(LOG(WEIBULL(Data,X$9,$R26,0)))+LOG(1-WEIBULL(T,X$9,$R26,1))*nT</f>
        <v>-114.37733237747088</v>
      </c>
      <c r="Y26" s="17">
        <f t="array" ref="Y26">SUM(LOG(WEIBULL(Data,Y$9,$R26,0)))+LOG(1-WEIBULL(T,Y$9,$R26,1))*nT</f>
        <v>-113.94228122167434</v>
      </c>
      <c r="Z26" s="17">
        <f t="array" ref="Z26">SUM(LOG(WEIBULL(Data,Z$9,$R26,0)))+LOG(1-WEIBULL(T,Z$9,$R26,1))*nT</f>
        <v>-113.59973925048767</v>
      </c>
      <c r="AA26" s="17">
        <f t="array" ref="AA26">SUM(LOG(WEIBULL(Data,AA$9,$R26,0)))+LOG(1-WEIBULL(T,AA$9,$R26,1))*nT</f>
        <v>-113.34286420241716</v>
      </c>
      <c r="AB26" s="17">
        <f t="array" ref="AB26">SUM(LOG(WEIBULL(Data,AB$9,$R26,0)))+LOG(1-WEIBULL(T,AB$9,$R26,1))*nT</f>
        <v>-113.16554369083684</v>
      </c>
      <c r="AC26" s="17">
        <f t="array" ref="AC26">SUM(LOG(WEIBULL(Data,AC$9,$R26,0)))+LOG(1-WEIBULL(T,AC$9,$R26,1))*nT</f>
        <v>-113.06229388181228</v>
      </c>
      <c r="AD26" s="17">
        <f t="array" ref="AD26">SUM(LOG(WEIBULL(Data,AD$9,$R26,0)))+LOG(1-WEIBULL(T,AD$9,$R26,1))*nT</f>
        <v>-113.02817539828035</v>
      </c>
      <c r="AE26" s="17">
        <f t="array" ref="AE26">SUM(LOG(WEIBULL(Data,AE$9,$R26,0)))+LOG(1-WEIBULL(T,AE$9,$R26,1))*nT</f>
        <v>-113.0587230137218</v>
      </c>
      <c r="AF26" s="17">
        <f t="array" ref="AF26">SUM(LOG(WEIBULL(Data,AF$9,$R26,0)))+LOG(1-WEIBULL(T,AF$9,$R26,1))*nT</f>
        <v>-113.1498864786297</v>
      </c>
      <c r="AG26" s="17">
        <f t="array" ref="AG26">SUM(LOG(WEIBULL(Data,AG$9,$R26,0)))+LOG(1-WEIBULL(T,AG$9,$R26,1))*nT</f>
        <v>-113.29798040625531</v>
      </c>
      <c r="AH26" s="17">
        <f t="array" ref="AH26">SUM(LOG(WEIBULL(Data,AH$9,$R26,0)))+LOG(1-WEIBULL(T,AH$9,$R26,1))*nT</f>
        <v>-113.49964158470701</v>
      </c>
      <c r="AI26" s="17">
        <f t="array" ref="AI26">SUM(LOG(WEIBULL(Data,AI$9,$R26,0)))+LOG(1-WEIBULL(T,AI$9,$R26,1))*nT</f>
        <v>-113.7517924186635</v>
      </c>
      <c r="AJ26" s="17">
        <f t="array" ref="AJ26">SUM(LOG(WEIBULL(Data,AJ$9,$R26,0)))+LOG(1-WEIBULL(T,AJ$9,$R26,1))*nT</f>
        <v>-114.05160946286738</v>
      </c>
      <c r="AK26" s="17">
        <f t="array" ref="AK26">SUM(LOG(WEIBULL(Data,AK$9,$R26,0)))+LOG(1-WEIBULL(T,AK$9,$R26,1))*nT</f>
        <v>-114.39649621068294</v>
      </c>
      <c r="AL26" s="17">
        <f t="array" ref="AL26">SUM(LOG(WEIBULL(Data,AL$9,$R26,0)))+LOG(1-WEIBULL(T,AL$9,$R26,1))*nT</f>
        <v>-114.78405945851702</v>
      </c>
      <c r="AM26" s="17">
        <f t="array" ref="AM26">SUM(LOG(WEIBULL(Data,AM$9,$R26,0)))+LOG(1-WEIBULL(T,AM$9,$R26,1))*nT</f>
        <v>-115.21208869118905</v>
      </c>
      <c r="AN26" s="17">
        <f t="array" ref="AN26">SUM(LOG(WEIBULL(Data,AN$9,$R26,0)))+LOG(1-WEIBULL(T,AN$9,$R26,1))*nT</f>
        <v>-115.67853803214254</v>
      </c>
      <c r="AO26" s="17">
        <f t="array" ref="AO26">SUM(LOG(WEIBULL(Data,AO$9,$R26,0)))+LOG(1-WEIBULL(T,AO$9,$R26,1))*nT</f>
        <v>-116.18151038144235</v>
      </c>
      <c r="AP26" s="17">
        <f t="array" ref="AP26">SUM(LOG(WEIBULL(Data,AP$9,$R26,0)))+LOG(1-WEIBULL(T,AP$9,$R26,1))*nT</f>
        <v>-116.71924342817678</v>
      </c>
      <c r="AQ26" s="17">
        <f t="array" ref="AQ26">SUM(LOG(WEIBULL(Data,AQ$9,$R26,0)))+LOG(1-WEIBULL(T,AQ$9,$R26,1))*nT</f>
        <v>-117.29009727547059</v>
      </c>
      <c r="AR26" s="17">
        <f t="array" ref="AR26">SUM(LOG(WEIBULL(Data,AR$9,$R26,0)))+LOG(1-WEIBULL(T,AR$9,$R26,1))*nT</f>
        <v>-117.89254345835676</v>
      </c>
      <c r="AS26" s="17">
        <f t="array" ref="AS26">SUM(LOG(WEIBULL(Data,AS$9,$R26,0)))+LOG(1-WEIBULL(T,AS$9,$R26,1))*nT</f>
        <v>-118.52515516919433</v>
      </c>
      <c r="AT26" s="17">
        <f t="array" ref="AT26">SUM(LOG(WEIBULL(Data,AT$9,$R26,0)))+LOG(1-WEIBULL(T,AT$9,$R26,1))*nT</f>
        <v>-119.18659853368996</v>
      </c>
      <c r="AU26" s="17">
        <f t="array" ref="AU26">SUM(LOG(WEIBULL(Data,AU$9,$R26,0)))+LOG(1-WEIBULL(T,AU$9,$R26,1))*nT</f>
        <v>-119.8756248040514</v>
      </c>
      <c r="AV26" s="18">
        <f t="array" ref="AV26">SUM(LOG(WEIBULL(Data,AV$9,$R26,0)))+LOG(1-WEIBULL(T,AV$9,$R26,1))*nT</f>
        <v>-120.59106335532248</v>
      </c>
      <c r="AW26" s="32">
        <f t="shared" si="2"/>
        <v>8.6831565867657572E-53</v>
      </c>
      <c r="AX26" s="24">
        <f t="shared" si="6"/>
        <v>4.5280571900814172E-2</v>
      </c>
      <c r="AZ26" s="51">
        <v>1.7000000000000006</v>
      </c>
      <c r="BA26" s="53">
        <v>0.64449628290975647</v>
      </c>
      <c r="BC26" s="55">
        <f t="shared" si="7"/>
        <v>7.2000000000000028</v>
      </c>
      <c r="BD26" s="53">
        <f t="shared" si="3"/>
        <v>4.5280571900814172E-2</v>
      </c>
      <c r="BF26" s="51"/>
      <c r="BG26" s="32">
        <f t="shared" si="8"/>
        <v>1.7500000000000007</v>
      </c>
      <c r="BH26" s="32"/>
      <c r="BI26" s="32">
        <f t="shared" si="9"/>
        <v>0.50708641542686295</v>
      </c>
      <c r="BJ26" s="61"/>
      <c r="BL26" s="51"/>
      <c r="BM26" s="32">
        <f t="shared" si="10"/>
        <v>7.400000000000003</v>
      </c>
      <c r="BN26" s="32"/>
      <c r="BO26" s="32">
        <f t="shared" si="11"/>
        <v>1.7677835059919732E-2</v>
      </c>
      <c r="BP26" s="61"/>
    </row>
    <row r="27" spans="2:68" x14ac:dyDescent="0.25">
      <c r="B27" s="43">
        <v>5.3715842654493882</v>
      </c>
      <c r="C27" s="1"/>
      <c r="D27" s="1"/>
      <c r="E27" s="1"/>
      <c r="F27" s="1"/>
      <c r="G27" s="1"/>
      <c r="H27" s="1"/>
      <c r="I27" s="1"/>
      <c r="N27" s="37">
        <v>1</v>
      </c>
      <c r="O27" s="11">
        <f t="shared" si="4"/>
        <v>9.8057913708714237E-2</v>
      </c>
      <c r="P27" s="12">
        <f t="array" ref="P27">SUM(EXP(S27:AV27))*N27</f>
        <v>5.0525834748466316E-49</v>
      </c>
      <c r="Q27" s="71"/>
      <c r="R27" s="30">
        <f t="shared" si="5"/>
        <v>7.400000000000003</v>
      </c>
      <c r="S27" s="16">
        <f t="array" ref="S27">SUM(LOG(WEIBULL(Data,S$9,$R27,0)))+LOG(1-WEIBULL(T,S$9,$R27,1))*nT</f>
        <v>-118.42478040787574</v>
      </c>
      <c r="T27" s="17">
        <f t="array" ref="T27">SUM(LOG(WEIBULL(Data,T$9,$R27,0)))+LOG(1-WEIBULL(T,T$9,$R27,1))*nT</f>
        <v>-117.41183521313349</v>
      </c>
      <c r="U27" s="17">
        <f t="array" ref="U27">SUM(LOG(WEIBULL(Data,U$9,$R27,0)))+LOG(1-WEIBULL(T,U$9,$R27,1))*nT</f>
        <v>-116.54267720556504</v>
      </c>
      <c r="V27" s="17">
        <f t="array" ref="V27">SUM(LOG(WEIBULL(Data,V$9,$R27,0)))+LOG(1-WEIBULL(T,V$9,$R27,1))*nT</f>
        <v>-115.80421521630916</v>
      </c>
      <c r="W27" s="17">
        <f t="array" ref="W27">SUM(LOG(WEIBULL(Data,W$9,$R27,0)))+LOG(1-WEIBULL(T,W$9,$R27,1))*nT</f>
        <v>-115.18507996932807</v>
      </c>
      <c r="X27" s="17">
        <f t="array" ref="X27">SUM(LOG(WEIBULL(Data,X$9,$R27,0)))+LOG(1-WEIBULL(T,X$9,$R27,1))*nT</f>
        <v>-114.67532964266974</v>
      </c>
      <c r="Y27" s="17">
        <f t="array" ref="Y27">SUM(LOG(WEIBULL(Data,Y$9,$R27,0)))+LOG(1-WEIBULL(T,Y$9,$R27,1))*nT</f>
        <v>-114.2662166993683</v>
      </c>
      <c r="Z27" s="17">
        <f t="array" ref="Z27">SUM(LOG(WEIBULL(Data,Z$9,$R27,0)))+LOG(1-WEIBULL(T,Z$9,$R27,1))*nT</f>
        <v>-113.95000115437713</v>
      </c>
      <c r="AA27" s="17">
        <f t="array" ref="AA27">SUM(LOG(WEIBULL(Data,AA$9,$R27,0)))+LOG(1-WEIBULL(T,AA$9,$R27,1))*nT</f>
        <v>-113.71979949440573</v>
      </c>
      <c r="AB27" s="17">
        <f t="array" ref="AB27">SUM(LOG(WEIBULL(Data,AB$9,$R27,0)))+LOG(1-WEIBULL(T,AB$9,$R27,1))*nT</f>
        <v>-113.56946129760676</v>
      </c>
      <c r="AC27" s="17">
        <f t="array" ref="AC27">SUM(LOG(WEIBULL(Data,AC$9,$R27,0)))+LOG(1-WEIBULL(T,AC$9,$R27,1))*nT</f>
        <v>-113.49346760904947</v>
      </c>
      <c r="AD27" s="17">
        <f t="array" ref="AD27">SUM(LOG(WEIBULL(Data,AD$9,$R27,0)))+LOG(1-WEIBULL(T,AD$9,$R27,1))*nT</f>
        <v>-113.48684657493696</v>
      </c>
      <c r="AE27" s="17">
        <f t="array" ref="AE27">SUM(LOG(WEIBULL(Data,AE$9,$R27,0)))+LOG(1-WEIBULL(T,AE$9,$R27,1))*nT</f>
        <v>-113.54510289482965</v>
      </c>
      <c r="AF27" s="17">
        <f t="array" ref="AF27">SUM(LOG(WEIBULL(Data,AF$9,$R27,0)))+LOG(1-WEIBULL(T,AF$9,$R27,1))*nT</f>
        <v>-113.66415843180641</v>
      </c>
      <c r="AG27" s="17">
        <f t="array" ref="AG27">SUM(LOG(WEIBULL(Data,AG$9,$R27,0)))+LOG(1-WEIBULL(T,AG$9,$R27,1))*nT</f>
        <v>-113.84030190411531</v>
      </c>
      <c r="AH27" s="17">
        <f t="array" ref="AH27">SUM(LOG(WEIBULL(Data,AH$9,$R27,0)))+LOG(1-WEIBULL(T,AH$9,$R27,1))*nT</f>
        <v>-114.07014602283557</v>
      </c>
      <c r="AI27" s="17">
        <f t="array" ref="AI27">SUM(LOG(WEIBULL(Data,AI$9,$R27,0)))+LOG(1-WEIBULL(T,AI$9,$R27,1))*nT</f>
        <v>-114.35059077658082</v>
      </c>
      <c r="AJ27" s="17">
        <f t="array" ref="AJ27">SUM(LOG(WEIBULL(Data,AJ$9,$R27,0)))+LOG(1-WEIBULL(T,AJ$9,$R27,1))*nT</f>
        <v>-114.67879182345739</v>
      </c>
      <c r="AK27" s="17">
        <f t="array" ref="AK27">SUM(LOG(WEIBULL(Data,AK$9,$R27,0)))+LOG(1-WEIBULL(T,AK$9,$R27,1))*nT</f>
        <v>-115.05213315185281</v>
      </c>
      <c r="AL27" s="17">
        <f t="array" ref="AL27">SUM(LOG(WEIBULL(Data,AL$9,$R27,0)))+LOG(1-WEIBULL(T,AL$9,$R27,1))*nT</f>
        <v>-115.46820332934747</v>
      </c>
      <c r="AM27" s="17">
        <f t="array" ref="AM27">SUM(LOG(WEIBULL(Data,AM$9,$R27,0)))+LOG(1-WEIBULL(T,AM$9,$R27,1))*nT</f>
        <v>-115.92477478351952</v>
      </c>
      <c r="AN27" s="17">
        <f t="array" ref="AN27">SUM(LOG(WEIBULL(Data,AN$9,$R27,0)))+LOG(1-WEIBULL(T,AN$9,$R27,1))*nT</f>
        <v>-116.41978565736626</v>
      </c>
      <c r="AO27" s="17">
        <f t="array" ref="AO27">SUM(LOG(WEIBULL(Data,AO$9,$R27,0)))+LOG(1-WEIBULL(T,AO$9,$R27,1))*nT</f>
        <v>-116.95132386126274</v>
      </c>
      <c r="AP27" s="17">
        <f t="array" ref="AP27">SUM(LOG(WEIBULL(Data,AP$9,$R27,0)))+LOG(1-WEIBULL(T,AP$9,$R27,1))*nT</f>
        <v>-117.5176130071652</v>
      </c>
      <c r="AQ27" s="17">
        <f t="array" ref="AQ27">SUM(LOG(WEIBULL(Data,AQ$9,$R27,0)))+LOG(1-WEIBULL(T,AQ$9,$R27,1))*nT</f>
        <v>-118.11699996246526</v>
      </c>
      <c r="AR27" s="17">
        <f t="array" ref="AR27">SUM(LOG(WEIBULL(Data,AR$9,$R27,0)))+LOG(1-WEIBULL(T,AR$9,$R27,1))*nT</f>
        <v>-118.74794380302468</v>
      </c>
      <c r="AS27" s="17">
        <f t="array" ref="AS27">SUM(LOG(WEIBULL(Data,AS$9,$R27,0)))+LOG(1-WEIBULL(T,AS$9,$R27,1))*nT</f>
        <v>-119.40900597945016</v>
      </c>
      <c r="AT27" s="17">
        <f t="array" ref="AT27">SUM(LOG(WEIBULL(Data,AT$9,$R27,0)))+LOG(1-WEIBULL(T,AT$9,$R27,1))*nT</f>
        <v>-120.09884153909739</v>
      </c>
      <c r="AU27" s="17">
        <f t="array" ref="AU27">SUM(LOG(WEIBULL(Data,AU$9,$R27,0)))+LOG(1-WEIBULL(T,AU$9,$R27,1))*nT</f>
        <v>-120.81619126983519</v>
      </c>
      <c r="AV27" s="18">
        <f t="array" ref="AV27">SUM(LOG(WEIBULL(Data,AV$9,$R27,0)))+LOG(1-WEIBULL(T,AV$9,$R27,1))*nT</f>
        <v>-121.55987465116928</v>
      </c>
      <c r="AW27" s="32">
        <f t="shared" si="2"/>
        <v>3.3899618201938086E-53</v>
      </c>
      <c r="AX27" s="24">
        <f t="shared" si="6"/>
        <v>1.7677835059919732E-2</v>
      </c>
      <c r="AZ27" s="51">
        <v>1.7500000000000007</v>
      </c>
      <c r="BA27" s="53">
        <v>0.50708641542686295</v>
      </c>
      <c r="BC27" s="55">
        <f t="shared" si="7"/>
        <v>7.400000000000003</v>
      </c>
      <c r="BD27" s="53">
        <f t="shared" si="3"/>
        <v>1.7677835059919732E-2</v>
      </c>
      <c r="BF27" s="51"/>
      <c r="BG27" s="32">
        <f t="shared" si="8"/>
        <v>1.8000000000000007</v>
      </c>
      <c r="BH27" s="32"/>
      <c r="BI27" s="32">
        <f t="shared" si="9"/>
        <v>0.38074488724269706</v>
      </c>
      <c r="BJ27" s="61"/>
      <c r="BL27" s="51"/>
      <c r="BM27" s="32">
        <f t="shared" si="10"/>
        <v>7.6000000000000032</v>
      </c>
      <c r="BN27" s="32"/>
      <c r="BO27" s="32">
        <f t="shared" si="11"/>
        <v>6.4098949871734309E-3</v>
      </c>
      <c r="BP27" s="61"/>
    </row>
    <row r="28" spans="2:68" x14ac:dyDescent="0.25">
      <c r="B28" s="43">
        <v>4.0765903023761698</v>
      </c>
      <c r="C28" s="1"/>
      <c r="D28" s="1"/>
      <c r="E28" s="1"/>
      <c r="F28" s="1"/>
      <c r="G28" s="1"/>
      <c r="H28" s="1"/>
      <c r="I28" s="1"/>
      <c r="N28" s="37">
        <v>1</v>
      </c>
      <c r="O28" s="11">
        <f t="shared" si="4"/>
        <v>6.0088133212694191E-2</v>
      </c>
      <c r="P28" s="12">
        <f t="array" ref="P28">SUM(EXP(S28:AV28))*N28</f>
        <v>3.0961326569388481E-49</v>
      </c>
      <c r="Q28" s="71"/>
      <c r="R28" s="30">
        <f t="shared" si="5"/>
        <v>7.6000000000000032</v>
      </c>
      <c r="S28" s="16">
        <f t="array" ref="S28">SUM(LOG(WEIBULL(Data,S$9,$R28,0)))+LOG(1-WEIBULL(T,S$9,$R28,1))*nT</f>
        <v>-118.61587545978682</v>
      </c>
      <c r="T28" s="17">
        <f t="array" ref="T28">SUM(LOG(WEIBULL(Data,T$9,$R28,0)))+LOG(1-WEIBULL(T,T$9,$R28,1))*nT</f>
        <v>-117.62747974134282</v>
      </c>
      <c r="U28" s="17">
        <f t="array" ref="U28">SUM(LOG(WEIBULL(Data,U$9,$R28,0)))+LOG(1-WEIBULL(T,U$9,$R28,1))*nT</f>
        <v>-116.78357823057382</v>
      </c>
      <c r="V28" s="17">
        <f t="array" ref="V28">SUM(LOG(WEIBULL(Data,V$9,$R28,0)))+LOG(1-WEIBULL(T,V$9,$R28,1))*nT</f>
        <v>-116.07101712221633</v>
      </c>
      <c r="W28" s="17">
        <f t="array" ref="W28">SUM(LOG(WEIBULL(Data,W$9,$R28,0)))+LOG(1-WEIBULL(T,W$9,$R28,1))*nT</f>
        <v>-115.47836993488349</v>
      </c>
      <c r="X28" s="17">
        <f t="array" ref="X28">SUM(LOG(WEIBULL(Data,X$9,$R28,0)))+LOG(1-WEIBULL(T,X$9,$R28,1))*nT</f>
        <v>-114.99564252033512</v>
      </c>
      <c r="Y28" s="17">
        <f t="array" ref="Y28">SUM(LOG(WEIBULL(Data,Y$9,$R28,0)))+LOG(1-WEIBULL(T,Y$9,$R28,1))*nT</f>
        <v>-114.61403940614277</v>
      </c>
      <c r="Z28" s="17">
        <f t="array" ref="Z28">SUM(LOG(WEIBULL(Data,Z$9,$R28,0)))+LOG(1-WEIBULL(T,Z$9,$R28,1))*nT</f>
        <v>-114.3257766299545</v>
      </c>
      <c r="AA28" s="17">
        <f t="array" ref="AA28">SUM(LOG(WEIBULL(Data,AA$9,$R28,0)))+LOG(1-WEIBULL(T,AA$9,$R28,1))*nT</f>
        <v>-114.12393027518893</v>
      </c>
      <c r="AB28" s="17">
        <f t="array" ref="AB28">SUM(LOG(WEIBULL(Data,AB$9,$R28,0)))+LOG(1-WEIBULL(T,AB$9,$R28,1))*nT</f>
        <v>-114.002312749038</v>
      </c>
      <c r="AC28" s="17">
        <f t="array" ref="AC28">SUM(LOG(WEIBULL(Data,AC$9,$R28,0)))+LOG(1-WEIBULL(T,AC$9,$R28,1))*nT</f>
        <v>-113.9553708534788</v>
      </c>
      <c r="AD28" s="17">
        <f t="array" ref="AD28">SUM(LOG(WEIBULL(Data,AD$9,$R28,0)))+LOG(1-WEIBULL(T,AD$9,$R28,1))*nT</f>
        <v>-113.97810114772626</v>
      </c>
      <c r="AE28" s="17">
        <f t="array" ref="AE28">SUM(LOG(WEIBULL(Data,AE$9,$R28,0)))+LOG(1-WEIBULL(T,AE$9,$R28,1))*nT</f>
        <v>-114.06597915746191</v>
      </c>
      <c r="AF28" s="17">
        <f t="array" ref="AF28">SUM(LOG(WEIBULL(Data,AF$9,$R28,0)))+LOG(1-WEIBULL(T,AF$9,$R28,1))*nT</f>
        <v>-114.21489976736824</v>
      </c>
      <c r="AG28" s="17">
        <f t="array" ref="AG28">SUM(LOG(WEIBULL(Data,AG$9,$R28,0)))+LOG(1-WEIBULL(T,AG$9,$R28,1))*nT</f>
        <v>-114.42112671755646</v>
      </c>
      <c r="AH28" s="17">
        <f t="array" ref="AH28">SUM(LOG(WEIBULL(Data,AH$9,$R28,0)))+LOG(1-WEIBULL(T,AH$9,$R28,1))*nT</f>
        <v>-114.68124956582672</v>
      </c>
      <c r="AI28" s="17">
        <f t="array" ref="AI28">SUM(LOG(WEIBULL(Data,AI$9,$R28,0)))+LOG(1-WEIBULL(T,AI$9,$R28,1))*nT</f>
        <v>-114.99214681453948</v>
      </c>
      <c r="AJ28" s="17">
        <f t="array" ref="AJ28">SUM(LOG(WEIBULL(Data,AJ$9,$R28,0)))+LOG(1-WEIBULL(T,AJ$9,$R28,1))*nT</f>
        <v>-115.35095416033781</v>
      </c>
      <c r="AK28" s="17">
        <f t="array" ref="AK28">SUM(LOG(WEIBULL(Data,AK$9,$R28,0)))+LOG(1-WEIBULL(T,AK$9,$R28,1))*nT</f>
        <v>-115.75503702657005</v>
      </c>
      <c r="AL28" s="17">
        <f t="array" ref="AL28">SUM(LOG(WEIBULL(Data,AL$9,$R28,0)))+LOG(1-WEIBULL(T,AL$9,$R28,1))*nT</f>
        <v>-116.20196669618772</v>
      </c>
      <c r="AM28" s="17">
        <f t="array" ref="AM28">SUM(LOG(WEIBULL(Data,AM$9,$R28,0)))+LOG(1-WEIBULL(T,AM$9,$R28,1))*nT</f>
        <v>-116.68949948755623</v>
      </c>
      <c r="AN28" s="17">
        <f t="array" ref="AN28">SUM(LOG(WEIBULL(Data,AN$9,$R28,0)))+LOG(1-WEIBULL(T,AN$9,$R28,1))*nT</f>
        <v>-117.21555851472743</v>
      </c>
      <c r="AO28" s="17">
        <f t="array" ref="AO28">SUM(LOG(WEIBULL(Data,AO$9,$R28,0)))+LOG(1-WEIBULL(T,AO$9,$R28,1))*nT</f>
        <v>-117.7782176530562</v>
      </c>
      <c r="AP28" s="17">
        <f t="array" ref="AP28">SUM(LOG(WEIBULL(Data,AP$9,$R28,0)))+LOG(1-WEIBULL(T,AP$9,$R28,1))*nT</f>
        <v>-118.37568739495485</v>
      </c>
      <c r="AQ28" s="17">
        <f t="array" ref="AQ28">SUM(LOG(WEIBULL(Data,AQ$9,$R28,0)))+LOG(1-WEIBULL(T,AQ$9,$R28,1))*nT</f>
        <v>-119.00630233237891</v>
      </c>
      <c r="AR28" s="17">
        <f t="array" ref="AR28">SUM(LOG(WEIBULL(Data,AR$9,$R28,0)))+LOG(1-WEIBULL(T,AR$9,$R28,1))*nT</f>
        <v>-119.66851004485622</v>
      </c>
      <c r="AS28" s="17">
        <f t="array" ref="AS28">SUM(LOG(WEIBULL(Data,AS$9,$R28,0)))+LOG(1-WEIBULL(T,AS$9,$R28,1))*nT</f>
        <v>-120.36086120647951</v>
      </c>
      <c r="AT28" s="17">
        <f t="array" ref="AT28">SUM(LOG(WEIBULL(Data,AT$9,$R28,0)))+LOG(1-WEIBULL(T,AT$9,$R28,1))*nT</f>
        <v>-121.08200075378522</v>
      </c>
      <c r="AU28" s="17">
        <f t="array" ref="AU28">SUM(LOG(WEIBULL(Data,AU$9,$R28,0)))+LOG(1-WEIBULL(T,AU$9,$R28,1))*nT</f>
        <v>-121.83065998004277</v>
      </c>
      <c r="AV28" s="18">
        <f t="array" ref="AV28">SUM(LOG(WEIBULL(Data,AV$9,$R28,0)))+LOG(1-WEIBULL(T,AV$9,$R28,1))*nT</f>
        <v>-122.6056494411043</v>
      </c>
      <c r="AW28" s="32">
        <f t="shared" si="2"/>
        <v>1.2291832797578031E-53</v>
      </c>
      <c r="AX28" s="24">
        <f t="shared" si="6"/>
        <v>6.4098949871734309E-3</v>
      </c>
      <c r="AZ28" s="51">
        <v>1.8000000000000007</v>
      </c>
      <c r="BA28" s="53">
        <v>0.38074488724269706</v>
      </c>
      <c r="BC28" s="55">
        <f t="shared" si="7"/>
        <v>7.6000000000000032</v>
      </c>
      <c r="BD28" s="53">
        <f t="shared" si="3"/>
        <v>6.4098949871734309E-3</v>
      </c>
      <c r="BF28" s="51"/>
      <c r="BG28" s="32">
        <f t="shared" si="8"/>
        <v>1.8500000000000008</v>
      </c>
      <c r="BH28" s="32"/>
      <c r="BI28" s="32">
        <f t="shared" si="9"/>
        <v>0.27344040242787687</v>
      </c>
      <c r="BJ28" s="61"/>
      <c r="BL28" s="51"/>
      <c r="BM28" s="32">
        <f t="shared" si="10"/>
        <v>7.8000000000000034</v>
      </c>
      <c r="BN28" s="32"/>
      <c r="BO28" s="32">
        <f t="shared" si="11"/>
        <v>2.1846135916043035E-3</v>
      </c>
      <c r="BP28" s="61"/>
    </row>
    <row r="29" spans="2:68" x14ac:dyDescent="0.25">
      <c r="B29" s="43">
        <v>3.8483050905112455</v>
      </c>
      <c r="C29" s="1"/>
      <c r="I29" s="1"/>
      <c r="N29" s="37">
        <v>1</v>
      </c>
      <c r="O29" s="11">
        <f t="shared" si="4"/>
        <v>3.6288044617935472E-2</v>
      </c>
      <c r="P29" s="12">
        <f t="array" ref="P29">SUM(EXP(S29:AV29))*N29</f>
        <v>1.8697968132967137E-49</v>
      </c>
      <c r="Q29" s="71"/>
      <c r="R29" s="30">
        <f t="shared" si="5"/>
        <v>7.8000000000000034</v>
      </c>
      <c r="S29" s="16">
        <f t="array" ref="S29">SUM(LOG(WEIBULL(Data,S$9,$R29,0)))+LOG(1-WEIBULL(T,S$9,$R29,1))*nT</f>
        <v>-118.82046831343614</v>
      </c>
      <c r="T29" s="17">
        <f t="array" ref="T29">SUM(LOG(WEIBULL(Data,T$9,$R29,0)))+LOG(1-WEIBULL(T,T$9,$R29,1))*nT</f>
        <v>-117.85774406422789</v>
      </c>
      <c r="U29" s="17">
        <f t="array" ref="U29">SUM(LOG(WEIBULL(Data,U$9,$R29,0)))+LOG(1-WEIBULL(T,U$9,$R29,1))*nT</f>
        <v>-117.04026104088814</v>
      </c>
      <c r="V29" s="17">
        <f t="array" ref="V29">SUM(LOG(WEIBULL(Data,V$9,$R29,0)))+LOG(1-WEIBULL(T,V$9,$R29,1))*nT</f>
        <v>-116.3548032944348</v>
      </c>
      <c r="W29" s="17">
        <f t="array" ref="W29">SUM(LOG(WEIBULL(Data,W$9,$R29,0)))+LOG(1-WEIBULL(T,W$9,$R29,1))*nT</f>
        <v>-115.78988765820303</v>
      </c>
      <c r="X29" s="17">
        <f t="array" ref="X29">SUM(LOG(WEIBULL(Data,X$9,$R29,0)))+LOG(1-WEIBULL(T,X$9,$R29,1))*nT</f>
        <v>-115.33546820065683</v>
      </c>
      <c r="Y29" s="17">
        <f t="array" ref="Y29">SUM(LOG(WEIBULL(Data,Y$9,$R29,0)))+LOG(1-WEIBULL(T,Y$9,$R29,1))*nT</f>
        <v>-114.98270207601827</v>
      </c>
      <c r="Z29" s="17">
        <f t="array" ref="Z29">SUM(LOG(WEIBULL(Data,Z$9,$R29,0)))+LOG(1-WEIBULL(T,Z$9,$R29,1))*nT</f>
        <v>-114.72376192262587</v>
      </c>
      <c r="AA29" s="17">
        <f t="array" ref="AA29">SUM(LOG(WEIBULL(Data,AA$9,$R29,0)))+LOG(1-WEIBULL(T,AA$9,$R29,1))*nT</f>
        <v>-114.55168401172537</v>
      </c>
      <c r="AB29" s="17">
        <f t="array" ref="AB29">SUM(LOG(WEIBULL(Data,AB$9,$R29,0)))+LOG(1-WEIBULL(T,AB$9,$R29,1))*nT</f>
        <v>-114.4602441814325</v>
      </c>
      <c r="AC29" s="17">
        <f t="array" ref="AC29">SUM(LOG(WEIBULL(Data,AC$9,$R29,0)))+LOG(1-WEIBULL(T,AC$9,$R29,1))*nT</f>
        <v>-114.44385560127391</v>
      </c>
      <c r="AD29" s="17">
        <f t="array" ref="AD29">SUM(LOG(WEIBULL(Data,AD$9,$R29,0)))+LOG(1-WEIBULL(T,AD$9,$R29,1))*nT</f>
        <v>-114.49748386115728</v>
      </c>
      <c r="AE29" s="17">
        <f t="array" ref="AE29">SUM(LOG(WEIBULL(Data,AE$9,$R29,0)))+LOG(1-WEIBULL(T,AE$9,$R29,1))*nT</f>
        <v>-114.61657593614265</v>
      </c>
      <c r="AF29" s="17">
        <f t="array" ref="AF29">SUM(LOG(WEIBULL(Data,AF$9,$R29,0)))+LOG(1-WEIBULL(T,AF$9,$R29,1))*nT</f>
        <v>-114.79700036009842</v>
      </c>
      <c r="AG29" s="17">
        <f t="array" ref="AG29">SUM(LOG(WEIBULL(Data,AG$9,$R29,0)))+LOG(1-WEIBULL(T,AG$9,$R29,1))*nT</f>
        <v>-115.03499652583999</v>
      </c>
      <c r="AH29" s="17">
        <f t="array" ref="AH29">SUM(LOG(WEIBULL(Data,AH$9,$R29,0)))+LOG(1-WEIBULL(T,AH$9,$R29,1))*nT</f>
        <v>-115.32713147108055</v>
      </c>
      <c r="AI29" s="17">
        <f t="array" ref="AI29">SUM(LOG(WEIBULL(Data,AI$9,$R29,0)))+LOG(1-WEIBULL(T,AI$9,$R29,1))*nT</f>
        <v>-115.67026284669629</v>
      </c>
      <c r="AJ29" s="17">
        <f t="array" ref="AJ29">SUM(LOG(WEIBULL(Data,AJ$9,$R29,0)))+LOG(1-WEIBULL(T,AJ$9,$R29,1))*nT</f>
        <v>-116.06150702355589</v>
      </c>
      <c r="AK29" s="17">
        <f t="array" ref="AK29">SUM(LOG(WEIBULL(Data,AK$9,$R29,0)))+LOG(1-WEIBULL(T,AK$9,$R29,1))*nT</f>
        <v>-116.49821149601982</v>
      </c>
      <c r="AL29" s="17">
        <f t="array" ref="AL29">SUM(LOG(WEIBULL(Data,AL$9,$R29,0)))+LOG(1-WEIBULL(T,AL$9,$R29,1))*nT</f>
        <v>-116.97793089835385</v>
      </c>
      <c r="AM29" s="17">
        <f t="array" ref="AM29">SUM(LOG(WEIBULL(Data,AM$9,$R29,0)))+LOG(1-WEIBULL(T,AM$9,$R29,1))*nT</f>
        <v>-117.49840607514811</v>
      </c>
      <c r="AN29" s="17">
        <f t="array" ref="AN29">SUM(LOG(WEIBULL(Data,AN$9,$R29,0)))+LOG(1-WEIBULL(T,AN$9,$R29,1))*nT</f>
        <v>-118.05754574610663</v>
      </c>
      <c r="AO29" s="17">
        <f t="array" ref="AO29">SUM(LOG(WEIBULL(Data,AO$9,$R29,0)))+LOG(1-WEIBULL(T,AO$9,$R29,1))*nT</f>
        <v>-118.65341038504407</v>
      </c>
      <c r="AP29" s="17">
        <f t="array" ref="AP29">SUM(LOG(WEIBULL(Data,AP$9,$R29,0)))+LOG(1-WEIBULL(T,AP$9,$R29,1))*nT</f>
        <v>-119.28419799695988</v>
      </c>
      <c r="AQ29" s="17">
        <f t="array" ref="AQ29">SUM(LOG(WEIBULL(Data,AQ$9,$R29,0)))+LOG(1-WEIBULL(T,AQ$9,$R29,1))*nT</f>
        <v>-119.94823152896497</v>
      </c>
      <c r="AR29" s="17">
        <f t="array" ref="AR29">SUM(LOG(WEIBULL(Data,AR$9,$R29,0)))+LOG(1-WEIBULL(T,AR$9,$R29,1))*nT</f>
        <v>-120.64394769315118</v>
      </c>
      <c r="AS29" s="17">
        <f t="array" ref="AS29">SUM(LOG(WEIBULL(Data,AS$9,$R29,0)))+LOG(1-WEIBULL(T,AS$9,$R29,1))*nT</f>
        <v>-121.36988701417621</v>
      </c>
      <c r="AT29" s="17">
        <f t="array" ref="AT29">SUM(LOG(WEIBULL(Data,AT$9,$R29,0)))+LOG(1-WEIBULL(T,AT$9,$R29,1))*nT</f>
        <v>-122.12468494292011</v>
      </c>
      <c r="AU29" s="17">
        <f t="array" ref="AU29">SUM(LOG(WEIBULL(Data,AU$9,$R29,0)))+LOG(1-WEIBULL(T,AU$9,$R29,1))*nT</f>
        <v>-122.90706390122412</v>
      </c>
      <c r="AV29" s="18">
        <f t="array" ref="AV29">SUM(LOG(WEIBULL(Data,AV$9,$R29,0)))+LOG(1-WEIBULL(T,AV$9,$R29,1))*nT</f>
        <v>-123.71582614241116</v>
      </c>
      <c r="AW29" s="32">
        <f t="shared" si="2"/>
        <v>4.1892893797871458E-54</v>
      </c>
      <c r="AX29" s="24">
        <f t="shared" si="6"/>
        <v>2.1846135916043035E-3</v>
      </c>
      <c r="AZ29" s="51">
        <v>1.8500000000000008</v>
      </c>
      <c r="BA29" s="53">
        <v>0.27344040242787687</v>
      </c>
      <c r="BC29" s="55">
        <f t="shared" si="7"/>
        <v>7.8000000000000034</v>
      </c>
      <c r="BD29" s="53">
        <f t="shared" si="3"/>
        <v>2.1846135916043035E-3</v>
      </c>
      <c r="BF29" s="51"/>
      <c r="BG29" s="32">
        <f t="shared" si="8"/>
        <v>1.9000000000000008</v>
      </c>
      <c r="BH29" s="32"/>
      <c r="BI29" s="32">
        <f t="shared" si="9"/>
        <v>0.18822738313837886</v>
      </c>
      <c r="BJ29" s="61"/>
      <c r="BL29" s="51"/>
      <c r="BM29" s="32">
        <f t="shared" si="10"/>
        <v>8.0000000000000036</v>
      </c>
      <c r="BN29" s="32"/>
      <c r="BO29" s="32">
        <f t="shared" si="11"/>
        <v>7.0702403519076046E-4</v>
      </c>
      <c r="BP29" s="61"/>
    </row>
    <row r="30" spans="2:68" x14ac:dyDescent="0.25">
      <c r="B30" s="43">
        <v>2.8791073217197782</v>
      </c>
      <c r="C30" s="1"/>
      <c r="I30" s="1"/>
      <c r="N30" s="37">
        <v>1</v>
      </c>
      <c r="O30" s="11">
        <f t="shared" si="4"/>
        <v>2.1708524215208951E-2</v>
      </c>
      <c r="P30" s="12">
        <f t="array" ref="P30">SUM(EXP(S30:AV30))*N30</f>
        <v>1.1185648007859385E-49</v>
      </c>
      <c r="Q30" s="71"/>
      <c r="R30" s="30">
        <f t="shared" si="5"/>
        <v>8.0000000000000036</v>
      </c>
      <c r="S30" s="16">
        <f t="array" ref="S30">SUM(LOG(WEIBULL(Data,S$9,$R30,0)))+LOG(1-WEIBULL(T,S$9,$R30,1))*nT</f>
        <v>-119.03700852683228</v>
      </c>
      <c r="T30" s="17">
        <f t="array" ref="T30">SUM(LOG(WEIBULL(Data,T$9,$R30,0)))+LOG(1-WEIBULL(T,T$9,$R30,1))*nT</f>
        <v>-118.10091392623507</v>
      </c>
      <c r="U30" s="17">
        <f t="array" ref="U30">SUM(LOG(WEIBULL(Data,U$9,$R30,0)))+LOG(1-WEIBULL(T,U$9,$R30,1))*nT</f>
        <v>-117.31083845426357</v>
      </c>
      <c r="V30" s="17">
        <f t="array" ref="V30">SUM(LOG(WEIBULL(Data,V$9,$R30,0)))+LOG(1-WEIBULL(T,V$9,$R30,1))*nT</f>
        <v>-116.65350434102979</v>
      </c>
      <c r="W30" s="17">
        <f t="array" ref="W30">SUM(LOG(WEIBULL(Data,W$9,$R30,0)))+LOG(1-WEIBULL(T,W$9,$R30,1))*nT</f>
        <v>-116.11737208065722</v>
      </c>
      <c r="X30" s="17">
        <f t="array" ref="X30">SUM(LOG(WEIBULL(Data,X$9,$R30,0)))+LOG(1-WEIBULL(T,X$9,$R30,1))*nT</f>
        <v>-115.69234432336201</v>
      </c>
      <c r="Y30" s="17">
        <f t="array" ref="Y30">SUM(LOG(WEIBULL(Data,Y$9,$R30,0)))+LOG(1-WEIBULL(T,Y$9,$R30,1))*nT</f>
        <v>-115.36953123041866</v>
      </c>
      <c r="Z30" s="17">
        <f t="array" ref="Z30">SUM(LOG(WEIBULL(Data,Z$9,$R30,0)))+LOG(1-WEIBULL(T,Z$9,$R30,1))*nT</f>
        <v>-115.14106243353044</v>
      </c>
      <c r="AA30" s="17">
        <f t="array" ref="AA30">SUM(LOG(WEIBULL(Data,AA$9,$R30,0)))+LOG(1-WEIBULL(T,AA$9,$R30,1))*nT</f>
        <v>-114.9999347940953</v>
      </c>
      <c r="AB30" s="17">
        <f t="array" ref="AB30">SUM(LOG(WEIBULL(Data,AB$9,$R30,0)))+LOG(1-WEIBULL(T,AB$9,$R30,1))*nT</f>
        <v>-114.9398879909003</v>
      </c>
      <c r="AC30" s="17">
        <f t="array" ref="AC30">SUM(LOG(WEIBULL(Data,AC$9,$R30,0)))+LOG(1-WEIBULL(T,AC$9,$R30,1))*nT</f>
        <v>-114.95530197629472</v>
      </c>
      <c r="AD30" s="17">
        <f t="array" ref="AD30">SUM(LOG(WEIBULL(Data,AD$9,$R30,0)))+LOG(1-WEIBULL(T,AD$9,$R30,1))*nT</f>
        <v>-115.04111179006617</v>
      </c>
      <c r="AE30" s="17">
        <f t="array" ref="AE30">SUM(LOG(WEIBULL(Data,AE$9,$R30,0)))+LOG(1-WEIBULL(T,AE$9,$R30,1))*nT</f>
        <v>-115.19273627838194</v>
      </c>
      <c r="AF30" s="17">
        <f t="array" ref="AF30">SUM(LOG(WEIBULL(Data,AF$9,$R30,0)))+LOG(1-WEIBULL(T,AF$9,$R30,1))*nT</f>
        <v>-115.40601804740425</v>
      </c>
      <c r="AG30" s="17">
        <f t="array" ref="AG30">SUM(LOG(WEIBULL(Data,AG$9,$R30,0)))+LOG(1-WEIBULL(T,AG$9,$R30,1))*nT</f>
        <v>-115.67717256615029</v>
      </c>
      <c r="AH30" s="17">
        <f t="array" ref="AH30">SUM(LOG(WEIBULL(Data,AH$9,$R30,0)))+LOG(1-WEIBULL(T,AH$9,$R30,1))*nT</f>
        <v>-116.0027447752971</v>
      </c>
      <c r="AI30" s="17">
        <f t="array" ref="AI30">SUM(LOG(WEIBULL(Data,AI$9,$R30,0)))+LOG(1-WEIBULL(T,AI$9,$R30,1))*nT</f>
        <v>-116.37957189613319</v>
      </c>
      <c r="AJ30" s="17">
        <f t="array" ref="AJ30">SUM(LOG(WEIBULL(Data,AJ$9,$R30,0)))+LOG(1-WEIBULL(T,AJ$9,$R30,1))*nT</f>
        <v>-116.80475139389847</v>
      </c>
      <c r="AK30" s="17">
        <f t="array" ref="AK30">SUM(LOG(WEIBULL(Data,AK$9,$R30,0)))+LOG(1-WEIBULL(T,AK$9,$R30,1))*nT</f>
        <v>-117.27561325185881</v>
      </c>
      <c r="AL30" s="17">
        <f t="array" ref="AL30">SUM(LOG(WEIBULL(Data,AL$9,$R30,0)))+LOG(1-WEIBULL(T,AL$9,$R30,1))*nT</f>
        <v>-117.78969587081492</v>
      </c>
      <c r="AM30" s="17">
        <f t="array" ref="AM30">SUM(LOG(WEIBULL(Data,AM$9,$R30,0)))+LOG(1-WEIBULL(T,AM$9,$R30,1))*nT</f>
        <v>-118.34472503378052</v>
      </c>
      <c r="AN30" s="17">
        <f t="array" ref="AN30">SUM(LOG(WEIBULL(Data,AN$9,$R30,0)))+LOG(1-WEIBULL(T,AN$9,$R30,1))*nT</f>
        <v>-118.93859547499981</v>
      </c>
      <c r="AO30" s="17">
        <f t="array" ref="AO30">SUM(LOG(WEIBULL(Data,AO$9,$R30,0)))+LOG(1-WEIBULL(T,AO$9,$R30,1))*nT</f>
        <v>-119.56935467208632</v>
      </c>
      <c r="AP30" s="17">
        <f t="array" ref="AP30">SUM(LOG(WEIBULL(Data,AP$9,$R30,0)))+LOG(1-WEIBULL(T,AP$9,$R30,1))*nT</f>
        <v>-120.23518854422406</v>
      </c>
      <c r="AQ30" s="17">
        <f t="array" ref="AQ30">SUM(LOG(WEIBULL(Data,AQ$9,$R30,0)))+LOG(1-WEIBULL(T,AQ$9,$R30,1))*nT</f>
        <v>-120.93440879138167</v>
      </c>
      <c r="AR30" s="17">
        <f t="array" ref="AR30">SUM(LOG(WEIBULL(Data,AR$9,$R30,0)))+LOG(1-WEIBULL(T,AR$9,$R30,1))*nT</f>
        <v>-121.66544165189852</v>
      </c>
      <c r="AS30" s="17">
        <f t="array" ref="AS30">SUM(LOG(WEIBULL(Data,AS$9,$R30,0)))+LOG(1-WEIBULL(T,AS$9,$R30,1))*nT</f>
        <v>-122.42681789057175</v>
      </c>
      <c r="AT30" s="17">
        <f t="array" ref="AT30">SUM(LOG(WEIBULL(Data,AT$9,$R30,0)))+LOG(1-WEIBULL(T,AT$9,$R30,1))*nT</f>
        <v>-123.21716385801921</v>
      </c>
      <c r="AU30" s="17">
        <f t="array" ref="AU30">SUM(LOG(WEIBULL(Data,AU$9,$R30,0)))+LOG(1-WEIBULL(T,AU$9,$R30,1))*nT</f>
        <v>-124.03519348582178</v>
      </c>
      <c r="AV30" s="18">
        <f t="array" ref="AV30">SUM(LOG(WEIBULL(Data,AV$9,$R30,0)))+LOG(1-WEIBULL(T,AV$9,$R30,1))*nT</f>
        <v>-124.87970110168415</v>
      </c>
      <c r="AW30" s="32">
        <f t="shared" si="2"/>
        <v>1.3558133544814988E-54</v>
      </c>
      <c r="AX30" s="24">
        <f t="shared" si="6"/>
        <v>7.0702403519076046E-4</v>
      </c>
      <c r="AZ30" s="51">
        <v>1.9000000000000008</v>
      </c>
      <c r="BA30" s="53">
        <v>0.18822738313837886</v>
      </c>
      <c r="BC30" s="55">
        <f t="shared" si="7"/>
        <v>8.0000000000000036</v>
      </c>
      <c r="BD30" s="53">
        <f t="shared" si="3"/>
        <v>7.0702403519076046E-4</v>
      </c>
      <c r="BF30" s="51"/>
      <c r="BG30" s="32">
        <f t="shared" si="8"/>
        <v>1.9500000000000008</v>
      </c>
      <c r="BH30" s="32"/>
      <c r="BI30" s="32">
        <f t="shared" si="9"/>
        <v>0.12443582221031638</v>
      </c>
      <c r="BJ30" s="61"/>
      <c r="BL30" s="51"/>
      <c r="BM30" s="32">
        <f t="shared" si="10"/>
        <v>8.2000000000000028</v>
      </c>
      <c r="BN30" s="32"/>
      <c r="BO30" s="32">
        <f t="shared" si="11"/>
        <v>2.191906003461274E-4</v>
      </c>
      <c r="BP30" s="61"/>
    </row>
    <row r="31" spans="2:68" x14ac:dyDescent="0.25">
      <c r="B31" s="43">
        <v>3.9789953318054847</v>
      </c>
      <c r="C31" s="1"/>
      <c r="I31" s="1"/>
      <c r="N31" s="37">
        <v>1</v>
      </c>
      <c r="O31" s="11">
        <f t="shared" si="4"/>
        <v>1.2917526852326512E-2</v>
      </c>
      <c r="P31" s="12">
        <f t="array" ref="P31">SUM(EXP(S31:AV31))*N31</f>
        <v>6.6559526142714989E-50</v>
      </c>
      <c r="Q31" s="71"/>
      <c r="R31" s="30">
        <f t="shared" si="5"/>
        <v>8.2000000000000028</v>
      </c>
      <c r="S31" s="16">
        <f t="array" ref="S31">SUM(LOG(WEIBULL(Data,S$9,$R31,0)))+LOG(1-WEIBULL(T,S$9,$R31,1))*nT</f>
        <v>-119.26412116568717</v>
      </c>
      <c r="T31" s="17">
        <f t="array" ref="T31">SUM(LOG(WEIBULL(Data,T$9,$R31,0)))+LOG(1-WEIBULL(T,T$9,$R31,1))*nT</f>
        <v>-118.35547133138277</v>
      </c>
      <c r="U31" s="17">
        <f t="array" ref="U31">SUM(LOG(WEIBULL(Data,U$9,$R31,0)))+LOG(1-WEIBULL(T,U$9,$R31,1))*nT</f>
        <v>-117.59364173423867</v>
      </c>
      <c r="V31" s="17">
        <f t="array" ref="V31">SUM(LOG(WEIBULL(Data,V$9,$R31,0)))+LOG(1-WEIBULL(T,V$9,$R31,1))*nT</f>
        <v>-116.96529298379291</v>
      </c>
      <c r="W31" s="17">
        <f t="array" ref="W31">SUM(LOG(WEIBULL(Data,W$9,$R31,0)))+LOG(1-WEIBULL(T,W$9,$R31,1))*nT</f>
        <v>-116.45882945552917</v>
      </c>
      <c r="X31" s="17">
        <f t="array" ref="X31">SUM(LOG(WEIBULL(Data,X$9,$R31,0)))+LOG(1-WEIBULL(T,X$9,$R31,1))*nT</f>
        <v>-116.06410261815158</v>
      </c>
      <c r="Y31" s="17">
        <f t="array" ref="Y31">SUM(LOG(WEIBULL(Data,Y$9,$R31,0)))+LOG(1-WEIBULL(T,Y$9,$R31,1))*nT</f>
        <v>-115.772175889436</v>
      </c>
      <c r="Z31" s="17">
        <f t="array" ref="Z31">SUM(LOG(WEIBULL(Data,Z$9,$R31,0)))+LOG(1-WEIBULL(T,Z$9,$R31,1))*nT</f>
        <v>-115.57513615368818</v>
      </c>
      <c r="AA31" s="17">
        <f t="array" ref="AA31">SUM(LOG(WEIBULL(Data,AA$9,$R31,0)))+LOG(1-WEIBULL(T,AA$9,$R31,1))*nT</f>
        <v>-115.46594112900787</v>
      </c>
      <c r="AB31" s="17">
        <f t="array" ref="AB31">SUM(LOG(WEIBULL(Data,AB$9,$R31,0)))+LOG(1-WEIBULL(T,AB$9,$R31,1))*nT</f>
        <v>-115.43829460661631</v>
      </c>
      <c r="AC31" s="17">
        <f t="array" ref="AC31">SUM(LOG(WEIBULL(Data,AC$9,$R31,0)))+LOG(1-WEIBULL(T,AC$9,$R31,1))*nT</f>
        <v>-115.48654359688406</v>
      </c>
      <c r="AD31" s="17">
        <f t="array" ref="AD31">SUM(LOG(WEIBULL(Data,AD$9,$R31,0)))+LOG(1-WEIBULL(T,AD$9,$R31,1))*nT</f>
        <v>-115.60559286660842</v>
      </c>
      <c r="AE31" s="17">
        <f t="array" ref="AE31">SUM(LOG(WEIBULL(Data,AE$9,$R31,0)))+LOG(1-WEIBULL(T,AE$9,$R31,1))*nT</f>
        <v>-115.79083341085425</v>
      </c>
      <c r="AF31" s="17">
        <f t="array" ref="AF31">SUM(LOG(WEIBULL(Data,AF$9,$R31,0)))+LOG(1-WEIBULL(T,AF$9,$R31,1))*nT</f>
        <v>-116.03808218545264</v>
      </c>
      <c r="AG31" s="17">
        <f t="array" ref="AG31">SUM(LOG(WEIBULL(Data,AG$9,$R31,0)))+LOG(1-WEIBULL(T,AG$9,$R31,1))*nT</f>
        <v>-116.34353101168048</v>
      </c>
      <c r="AH31" s="17">
        <f t="array" ref="AH31">SUM(LOG(WEIBULL(Data,AH$9,$R31,0)))+LOG(1-WEIBULL(T,AH$9,$R31,1))*nT</f>
        <v>-116.70370300715834</v>
      </c>
      <c r="AI31" s="17">
        <f t="array" ref="AI31">SUM(LOG(WEIBULL(Data,AI$9,$R31,0)))+LOG(1-WEIBULL(T,AI$9,$R31,1))*nT</f>
        <v>-117.11541523485249</v>
      </c>
      <c r="AJ31" s="17">
        <f t="array" ref="AJ31">SUM(LOG(WEIBULL(Data,AJ$9,$R31,0)))+LOG(1-WEIBULL(T,AJ$9,$R31,1))*nT</f>
        <v>-117.57574652239532</v>
      </c>
      <c r="AK31" s="17">
        <f t="array" ref="AK31">SUM(LOG(WEIBULL(Data,AK$9,$R31,0)))+LOG(1-WEIBULL(T,AK$9,$R31,1))*nT</f>
        <v>-118.08200960629493</v>
      </c>
      <c r="AL31" s="17">
        <f t="array" ref="AL31">SUM(LOG(WEIBULL(Data,AL$9,$R31,0)))+LOG(1-WEIBULL(T,AL$9,$R31,1))*nT</f>
        <v>-118.63172691417678</v>
      </c>
      <c r="AM31" s="17">
        <f t="array" ref="AM31">SUM(LOG(WEIBULL(Data,AM$9,$R31,0)))+LOG(1-WEIBULL(T,AM$9,$R31,1))*nT</f>
        <v>-119.22260942342577</v>
      </c>
      <c r="AN31" s="17">
        <f t="array" ref="AN31">SUM(LOG(WEIBULL(Data,AN$9,$R31,0)))+LOG(1-WEIBULL(T,AN$9,$R31,1))*nT</f>
        <v>-119.85253813419132</v>
      </c>
      <c r="AO31" s="17">
        <f t="array" ref="AO31">SUM(LOG(WEIBULL(Data,AO$9,$R31,0)))+LOG(1-WEIBULL(T,AO$9,$R31,1))*nT</f>
        <v>-120.51954777447935</v>
      </c>
      <c r="AP31" s="17">
        <f t="array" ref="AP31">SUM(LOG(WEIBULL(Data,AP$9,$R31,0)))+LOG(1-WEIBULL(T,AP$9,$R31,1))*nT</f>
        <v>-121.22181241933139</v>
      </c>
      <c r="AQ31" s="17">
        <f t="array" ref="AQ31">SUM(LOG(WEIBULL(Data,AQ$9,$R31,0)))+LOG(1-WEIBULL(T,AQ$9,$R31,1))*nT</f>
        <v>-121.95763275821274</v>
      </c>
      <c r="AR31" s="17">
        <f t="array" ref="AR31">SUM(LOG(WEIBULL(Data,AR$9,$R31,0)))+LOG(1-WEIBULL(T,AR$9,$R31,1))*nT</f>
        <v>-122.7254247872351</v>
      </c>
      <c r="AS31" s="17">
        <f t="array" ref="AS31">SUM(LOG(WEIBULL(Data,AS$9,$R31,0)))+LOG(1-WEIBULL(T,AS$9,$R31,1))*nT</f>
        <v>-123.52370973768735</v>
      </c>
      <c r="AT31" s="17">
        <f t="array" ref="AT31">SUM(LOG(WEIBULL(Data,AT$9,$R31,0)))+LOG(1-WEIBULL(T,AT$9,$R31,1))*nT</f>
        <v>-124.35110508107383</v>
      </c>
      <c r="AU31" s="17">
        <f t="array" ref="AU31">SUM(LOG(WEIBULL(Data,AU$9,$R31,0)))+LOG(1-WEIBULL(T,AU$9,$R31,1))*nT</f>
        <v>-125.20631647464525</v>
      </c>
      <c r="AV31" s="18">
        <f t="array" ref="AV31">SUM(LOG(WEIBULL(Data,AV$9,$R31,0)))+LOG(1-WEIBULL(T,AV$9,$R31,1))*nT</f>
        <v>-126.08813053120227</v>
      </c>
      <c r="AW31" s="32">
        <f t="shared" si="2"/>
        <v>4.2032735569720022E-55</v>
      </c>
      <c r="AX31" s="24">
        <f t="shared" si="6"/>
        <v>2.191906003461274E-4</v>
      </c>
      <c r="AZ31" s="51">
        <v>1.9500000000000008</v>
      </c>
      <c r="BA31" s="53">
        <v>0.12443582221031638</v>
      </c>
      <c r="BC31" s="55">
        <f t="shared" si="7"/>
        <v>8.2000000000000028</v>
      </c>
      <c r="BD31" s="53">
        <f t="shared" si="3"/>
        <v>2.191906003461274E-4</v>
      </c>
      <c r="BF31" s="51"/>
      <c r="BG31" s="32">
        <f t="shared" si="8"/>
        <v>2.0000000000000009</v>
      </c>
      <c r="BH31" s="32"/>
      <c r="BI31" s="32">
        <f t="shared" si="9"/>
        <v>7.9148656271284298E-2</v>
      </c>
      <c r="BJ31" s="61"/>
      <c r="BL31" s="51"/>
      <c r="BM31" s="32">
        <f t="shared" si="10"/>
        <v>8.4000000000000021</v>
      </c>
      <c r="BN31" s="32"/>
      <c r="BO31" s="32">
        <f t="shared" si="11"/>
        <v>6.55826470232856E-5</v>
      </c>
      <c r="BP31" s="61"/>
    </row>
    <row r="32" spans="2:68" x14ac:dyDescent="0.25">
      <c r="B32" s="43">
        <v>4.6631266149020805</v>
      </c>
      <c r="C32" s="1"/>
      <c r="I32" s="1"/>
      <c r="N32" s="37">
        <v>1</v>
      </c>
      <c r="O32" s="11">
        <f t="shared" si="4"/>
        <v>7.6707898095532741E-3</v>
      </c>
      <c r="P32" s="12">
        <f t="array" ref="P32">SUM(EXP(S32:AV32))*N32</f>
        <v>3.9524913762596726E-50</v>
      </c>
      <c r="Q32" s="71"/>
      <c r="R32" s="30">
        <f t="shared" si="5"/>
        <v>8.4000000000000021</v>
      </c>
      <c r="S32" s="16">
        <f t="array" ref="S32">SUM(LOG(WEIBULL(Data,S$9,$R32,0)))+LOG(1-WEIBULL(T,S$9,$R32,1))*nT</f>
        <v>-119.50058431295258</v>
      </c>
      <c r="T32" s="17">
        <f t="array" ref="T32">SUM(LOG(WEIBULL(Data,T$9,$R32,0)))+LOG(1-WEIBULL(T,T$9,$R32,1))*nT</f>
        <v>-118.62006918317076</v>
      </c>
      <c r="U32" s="17">
        <f t="array" ref="U32">SUM(LOG(WEIBULL(Data,U$9,$R32,0)))+LOG(1-WEIBULL(T,U$9,$R32,1))*nT</f>
        <v>-117.88719213149963</v>
      </c>
      <c r="V32" s="17">
        <f t="array" ref="V32">SUM(LOG(WEIBULL(Data,V$9,$R32,0)))+LOG(1-WEIBULL(T,V$9,$R32,1))*nT</f>
        <v>-117.28855226175138</v>
      </c>
      <c r="W32" s="17">
        <f t="array" ref="W32">SUM(LOG(WEIBULL(Data,W$9,$R32,0)))+LOG(1-WEIBULL(T,W$9,$R32,1))*nT</f>
        <v>-116.81249796363002</v>
      </c>
      <c r="X32" s="17">
        <f t="array" ref="X32">SUM(LOG(WEIBULL(Data,X$9,$R32,0)))+LOG(1-WEIBULL(T,X$9,$R32,1))*nT</f>
        <v>-116.44882967131493</v>
      </c>
      <c r="Y32" s="17">
        <f t="array" ref="Y32">SUM(LOG(WEIBULL(Data,Y$9,$R32,0)))+LOG(1-WEIBULL(T,Y$9,$R32,1))*nT</f>
        <v>-116.18856421691878</v>
      </c>
      <c r="Z32" s="17">
        <f t="array" ref="Z32">SUM(LOG(WEIBULL(Data,Z$9,$R32,0)))+LOG(1-WEIBULL(T,Z$9,$R32,1))*nT</f>
        <v>-116.0237459032665</v>
      </c>
      <c r="AA32" s="17">
        <f t="array" ref="AA32">SUM(LOG(WEIBULL(Data,AA$9,$R32,0)))+LOG(1-WEIBULL(T,AA$9,$R32,1))*nT</f>
        <v>-115.94729347682154</v>
      </c>
      <c r="AB32" s="17">
        <f t="array" ref="AB32">SUM(LOG(WEIBULL(Data,AB$9,$R32,0)))+LOG(1-WEIBULL(T,AB$9,$R32,1))*nT</f>
        <v>-115.95287501667549</v>
      </c>
      <c r="AC32" s="17">
        <f t="array" ref="AC32">SUM(LOG(WEIBULL(Data,AC$9,$R32,0)))+LOG(1-WEIBULL(T,AC$9,$R32,1))*nT</f>
        <v>-116.03480476877084</v>
      </c>
      <c r="AD32" s="17">
        <f t="array" ref="AD32">SUM(LOG(WEIBULL(Data,AD$9,$R32,0)))+LOG(1-WEIBULL(T,AD$9,$R32,1))*nT</f>
        <v>-116.18795740518151</v>
      </c>
      <c r="AE32" s="17">
        <f t="array" ref="AE32">SUM(LOG(WEIBULL(Data,AE$9,$R32,0)))+LOG(1-WEIBULL(T,AE$9,$R32,1))*nT</f>
        <v>-116.40769624767879</v>
      </c>
      <c r="AF32" s="17">
        <f t="array" ref="AF32">SUM(LOG(WEIBULL(Data,AF$9,$R32,0)))+LOG(1-WEIBULL(T,AF$9,$R32,1))*nT</f>
        <v>-116.68981277813161</v>
      </c>
      <c r="AG32" s="17">
        <f t="array" ref="AG32">SUM(LOG(WEIBULL(Data,AG$9,$R32,0)))+LOG(1-WEIBULL(T,AG$9,$R32,1))*nT</f>
        <v>-117.03047534418189</v>
      </c>
      <c r="AH32" s="17">
        <f t="array" ref="AH32">SUM(LOG(WEIBULL(Data,AH$9,$R32,0)))+LOG(1-WEIBULL(T,AH$9,$R32,1))*nT</f>
        <v>-117.42618541155346</v>
      </c>
      <c r="AI32" s="17">
        <f t="array" ref="AI32">SUM(LOG(WEIBULL(Data,AI$9,$R32,0)))+LOG(1-WEIBULL(T,AI$9,$R32,1))*nT</f>
        <v>-117.87374005253871</v>
      </c>
      <c r="AJ32" s="17">
        <f t="array" ref="AJ32">SUM(LOG(WEIBULL(Data,AJ$9,$R32,0)))+LOG(1-WEIBULL(T,AJ$9,$R32,1))*nT</f>
        <v>-118.37019962083443</v>
      </c>
      <c r="AK32" s="17">
        <f t="array" ref="AK32">SUM(LOG(WEIBULL(Data,AK$9,$R32,0)))+LOG(1-WEIBULL(T,AK$9,$R32,1))*nT</f>
        <v>-118.91285976550753</v>
      </c>
      <c r="AL32" s="17">
        <f t="array" ref="AL32">SUM(LOG(WEIBULL(Data,AL$9,$R32,0)))+LOG(1-WEIBULL(T,AL$9,$R32,1))*nT</f>
        <v>-119.49922709566444</v>
      </c>
      <c r="AM32" s="17">
        <f t="array" ref="AM32">SUM(LOG(WEIBULL(Data,AM$9,$R32,0)))+LOG(1-WEIBULL(T,AM$9,$R32,1))*nT</f>
        <v>-120.12699793281342</v>
      </c>
      <c r="AN32" s="17">
        <f t="array" ref="AN32">SUM(LOG(WEIBULL(Data,AN$9,$R32,0)))+LOG(1-WEIBULL(T,AN$9,$R32,1))*nT</f>
        <v>-120.79403968766904</v>
      </c>
      <c r="AO32" s="17">
        <f t="array" ref="AO32">SUM(LOG(WEIBULL(Data,AO$9,$R32,0)))+LOG(1-WEIBULL(T,AO$9,$R32,1))*nT</f>
        <v>-121.49837447805245</v>
      </c>
      <c r="AP32" s="17">
        <f t="array" ref="AP32">SUM(LOG(WEIBULL(Data,AP$9,$R32,0)))+LOG(1-WEIBULL(T,AP$9,$R32,1))*nT</f>
        <v>-122.23816466894451</v>
      </c>
      <c r="AQ32" s="17">
        <f t="array" ref="AQ32">SUM(LOG(WEIBULL(Data,AQ$9,$R32,0)))+LOG(1-WEIBULL(T,AQ$9,$R32,1))*nT</f>
        <v>-123.01170006797661</v>
      </c>
      <c r="AR32" s="17">
        <f t="array" ref="AR32">SUM(LOG(WEIBULL(Data,AR$9,$R32,0)))+LOG(1-WEIBULL(T,AR$9,$R32,1))*nT</f>
        <v>-123.81738655224569</v>
      </c>
      <c r="AS32" s="17">
        <f t="array" ref="AS32">SUM(LOG(WEIBULL(Data,AS$9,$R32,0)))+LOG(1-WEIBULL(T,AS$9,$R32,1))*nT</f>
        <v>-124.65373593727136</v>
      </c>
      <c r="AT32" s="17">
        <f t="array" ref="AT32">SUM(LOG(WEIBULL(Data,AT$9,$R32,0)))+LOG(1-WEIBULL(T,AT$9,$R32,1))*nT</f>
        <v>-125.51935692771049</v>
      </c>
      <c r="AU32" s="17">
        <f t="array" ref="AU32">SUM(LOG(WEIBULL(Data,AU$9,$R32,0)))+LOG(1-WEIBULL(T,AU$9,$R32,1))*nT</f>
        <v>-126.41294701329451</v>
      </c>
      <c r="AV32" s="18">
        <f t="array" ref="AV32">SUM(LOG(WEIBULL(Data,AV$9,$R32,0)))+LOG(1-WEIBULL(T,AV$9,$R32,1))*nT</f>
        <v>-127.33328519331066</v>
      </c>
      <c r="AW32" s="32">
        <f t="shared" si="2"/>
        <v>1.2576351613340307E-55</v>
      </c>
      <c r="AX32" s="24">
        <f t="shared" si="6"/>
        <v>6.55826470232856E-5</v>
      </c>
      <c r="AZ32" s="51">
        <v>2.0000000000000009</v>
      </c>
      <c r="BA32" s="53">
        <v>7.9148656271284298E-2</v>
      </c>
      <c r="BC32" s="55">
        <f t="shared" si="7"/>
        <v>8.4000000000000021</v>
      </c>
      <c r="BD32" s="53">
        <f t="shared" si="3"/>
        <v>6.55826470232856E-5</v>
      </c>
      <c r="BF32" s="51"/>
      <c r="BG32" s="32">
        <f t="shared" si="8"/>
        <v>2.0500000000000007</v>
      </c>
      <c r="BH32" s="32"/>
      <c r="BI32" s="32">
        <f t="shared" si="9"/>
        <v>4.8519638297675728E-2</v>
      </c>
      <c r="BJ32" s="61"/>
      <c r="BL32" s="51"/>
      <c r="BM32" s="32">
        <f t="shared" si="10"/>
        <v>8.6000000000000014</v>
      </c>
      <c r="BN32" s="32"/>
      <c r="BO32" s="32">
        <f t="shared" si="11"/>
        <v>1.9060222977530358E-5</v>
      </c>
      <c r="BP32" s="61"/>
    </row>
    <row r="33" spans="2:68" x14ac:dyDescent="0.25">
      <c r="B33" s="43">
        <v>2.0314341504472386</v>
      </c>
      <c r="C33" s="1"/>
      <c r="D33" s="1"/>
      <c r="E33" s="1"/>
      <c r="F33" s="1"/>
      <c r="G33" s="1"/>
      <c r="H33" s="1"/>
      <c r="I33" s="1"/>
      <c r="J33" s="1"/>
      <c r="K33" s="1"/>
      <c r="L33" s="1"/>
      <c r="M33" s="1"/>
      <c r="N33" s="37">
        <v>1</v>
      </c>
      <c r="O33" s="11">
        <f t="shared" si="4"/>
        <v>4.5576734453523634E-3</v>
      </c>
      <c r="P33" s="12">
        <f t="array" ref="P33">SUM(EXP(S33:AV33))*N33</f>
        <v>2.3484107159510374E-50</v>
      </c>
      <c r="Q33" s="71"/>
      <c r="R33" s="30">
        <f t="shared" si="5"/>
        <v>8.6000000000000014</v>
      </c>
      <c r="S33" s="16">
        <f t="array" ref="S33">SUM(LOG(WEIBULL(Data,S$9,$R33,0)))+LOG(1-WEIBULL(T,S$9,$R33,1))*nT</f>
        <v>-119.74530985311668</v>
      </c>
      <c r="T33" s="17">
        <f t="array" ref="T33">SUM(LOG(WEIBULL(Data,T$9,$R33,0)))+LOG(1-WEIBULL(T,T$9,$R33,1))*nT</f>
        <v>-118.89350964190081</v>
      </c>
      <c r="U33" s="17">
        <f t="array" ref="U33">SUM(LOG(WEIBULL(Data,U$9,$R33,0)))+LOG(1-WEIBULL(T,U$9,$R33,1))*nT</f>
        <v>-118.19017662453317</v>
      </c>
      <c r="V33" s="17">
        <f t="array" ref="V33">SUM(LOG(WEIBULL(Data,V$9,$R33,0)))+LOG(1-WEIBULL(T,V$9,$R33,1))*nT</f>
        <v>-117.62184845725865</v>
      </c>
      <c r="W33" s="17">
        <f t="array" ref="W33">SUM(LOG(WEIBULL(Data,W$9,$R33,0)))+LOG(1-WEIBULL(T,W$9,$R33,1))*nT</f>
        <v>-117.17681761848301</v>
      </c>
      <c r="X33" s="17">
        <f t="array" ref="X33">SUM(LOG(WEIBULL(Data,X$9,$R33,0)))+LOG(1-WEIBULL(T,X$9,$R33,1))*nT</f>
        <v>-116.84483359496453</v>
      </c>
      <c r="Y33" s="17">
        <f t="array" ref="Y33">SUM(LOG(WEIBULL(Data,Y$9,$R33,0)))+LOG(1-WEIBULL(T,Y$9,$R33,1))*nT</f>
        <v>-116.61686672976727</v>
      </c>
      <c r="Z33" s="17">
        <f t="array" ref="Z33">SUM(LOG(WEIBULL(Data,Z$9,$R33,0)))+LOG(1-WEIBULL(T,Z$9,$R33,1))*nT</f>
        <v>-116.48491884774171</v>
      </c>
      <c r="AA33" s="17">
        <f t="array" ref="AA33">SUM(LOG(WEIBULL(Data,AA$9,$R33,0)))+LOG(1-WEIBULL(T,AA$9,$R33,1))*nT</f>
        <v>-116.44186983191366</v>
      </c>
      <c r="AB33" s="17">
        <f t="array" ref="AB33">SUM(LOG(WEIBULL(Data,AB$9,$R33,0)))+LOG(1-WEIBULL(T,AB$9,$R33,1))*nT</f>
        <v>-116.48135216028824</v>
      </c>
      <c r="AC33" s="17">
        <f t="array" ref="AC33">SUM(LOG(WEIBULL(Data,AC$9,$R33,0)))+LOG(1-WEIBULL(T,AC$9,$R33,1))*nT</f>
        <v>-116.59764742671808</v>
      </c>
      <c r="AD33" s="17">
        <f t="array" ref="AD33">SUM(LOG(WEIBULL(Data,AD$9,$R33,0)))+LOG(1-WEIBULL(T,AD$9,$R33,1))*nT</f>
        <v>-116.78560032089229</v>
      </c>
      <c r="AE33" s="17">
        <f t="array" ref="AE33">SUM(LOG(WEIBULL(Data,AE$9,$R33,0)))+LOG(1-WEIBULL(T,AE$9,$R33,1))*nT</f>
        <v>-117.04054660254613</v>
      </c>
      <c r="AF33" s="17">
        <f t="array" ref="AF33">SUM(LOG(WEIBULL(Data,AF$9,$R33,0)))+LOG(1-WEIBULL(T,AF$9,$R33,1))*nT</f>
        <v>-117.35825238886447</v>
      </c>
      <c r="AG33" s="17">
        <f t="array" ref="AG33">SUM(LOG(WEIBULL(Data,AG$9,$R33,0)))+LOG(1-WEIBULL(T,AG$9,$R33,1))*nT</f>
        <v>-117.73486266040986</v>
      </c>
      <c r="AH33" s="17">
        <f t="array" ref="AH33">SUM(LOG(WEIBULL(Data,AH$9,$R33,0)))+LOG(1-WEIBULL(T,AH$9,$R33,1))*nT</f>
        <v>-118.16685733423134</v>
      </c>
      <c r="AI33" s="17">
        <f t="array" ref="AI33">SUM(LOG(WEIBULL(Data,AI$9,$R33,0)))+LOG(1-WEIBULL(T,AI$9,$R33,1))*nT</f>
        <v>-118.65101359133654</v>
      </c>
      <c r="AJ33" s="17">
        <f t="array" ref="AJ33">SUM(LOG(WEIBULL(Data,AJ$9,$R33,0)))+LOG(1-WEIBULL(T,AJ$9,$R33,1))*nT</f>
        <v>-119.18437340664018</v>
      </c>
      <c r="AK33" s="17">
        <f t="array" ref="AK33">SUM(LOG(WEIBULL(Data,AK$9,$R33,0)))+LOG(1-WEIBULL(T,AK$9,$R33,1))*nT</f>
        <v>-119.76421543236334</v>
      </c>
      <c r="AL33" s="17">
        <f t="array" ref="AL33">SUM(LOG(WEIBULL(Data,AL$9,$R33,0)))+LOG(1-WEIBULL(T,AL$9,$R33,1))*nT</f>
        <v>-120.38803054487865</v>
      </c>
      <c r="AM33" s="17">
        <f t="array" ref="AM33">SUM(LOG(WEIBULL(Data,AM$9,$R33,0)))+LOG(1-WEIBULL(T,AM$9,$R33,1))*nT</f>
        <v>-121.05350049059845</v>
      </c>
      <c r="AN33" s="17">
        <f t="array" ref="AN33">SUM(LOG(WEIBULL(Data,AN$9,$R33,0)))+LOG(1-WEIBULL(T,AN$9,$R33,1))*nT</f>
        <v>-121.75847916643585</v>
      </c>
      <c r="AO33" s="17">
        <f t="array" ref="AO33">SUM(LOG(WEIBULL(Data,AO$9,$R33,0)))+LOG(1-WEIBULL(T,AO$9,$R33,1))*nT</f>
        <v>-122.50097615041213</v>
      </c>
      <c r="AP33" s="17">
        <f t="array" ref="AP33">SUM(LOG(WEIBULL(Data,AP$9,$R33,0)))+LOG(1-WEIBULL(T,AP$9,$R33,1))*nT</f>
        <v>-123.27914216251899</v>
      </c>
      <c r="AQ33" s="17">
        <f t="array" ref="AQ33">SUM(LOG(WEIBULL(Data,AQ$9,$R33,0)))+LOG(1-WEIBULL(T,AQ$9,$R33,1))*nT</f>
        <v>-124.09125618827845</v>
      </c>
      <c r="AR33" s="17">
        <f t="array" ref="AR33">SUM(LOG(WEIBULL(Data,AR$9,$R33,0)))+LOG(1-WEIBULL(T,AR$9,$R33,1))*nT</f>
        <v>-124.93571404014241</v>
      </c>
      <c r="AS33" s="17">
        <f t="array" ref="AS33">SUM(LOG(WEIBULL(Data,AS$9,$R33,0)))+LOG(1-WEIBULL(T,AS$9,$R33,1))*nT</f>
        <v>-125.81101816688999</v>
      </c>
      <c r="AT33" s="17">
        <f t="array" ref="AT33">SUM(LOG(WEIBULL(Data,AT$9,$R33,0)))+LOG(1-WEIBULL(T,AT$9,$R33,1))*nT</f>
        <v>-126.71576855004962</v>
      </c>
      <c r="AU33" s="17">
        <f t="array" ref="AU33">SUM(LOG(WEIBULL(Data,AU$9,$R33,0)))+LOG(1-WEIBULL(T,AU$9,$R33,1))*nT</f>
        <v>-127.64865455029323</v>
      </c>
      <c r="AV33" s="18">
        <f t="array" ref="AV33">SUM(LOG(WEIBULL(Data,AV$9,$R33,0)))+LOG(1-WEIBULL(T,AV$9,$R33,1))*nT</f>
        <v>-128.60844758665453</v>
      </c>
      <c r="AW33" s="32">
        <f t="shared" si="2"/>
        <v>3.65505323243479E-56</v>
      </c>
      <c r="AX33" s="24">
        <f t="shared" si="6"/>
        <v>1.9060222977530358E-5</v>
      </c>
      <c r="AZ33" s="51">
        <v>2.0500000000000007</v>
      </c>
      <c r="BA33" s="53">
        <v>4.8519638297675728E-2</v>
      </c>
      <c r="BC33" s="55">
        <f t="shared" si="7"/>
        <v>8.6000000000000014</v>
      </c>
      <c r="BD33" s="53">
        <f t="shared" si="3"/>
        <v>1.9060222977530358E-5</v>
      </c>
      <c r="BF33" s="51"/>
      <c r="BG33" s="32">
        <f t="shared" si="8"/>
        <v>2.1000000000000005</v>
      </c>
      <c r="BH33" s="32"/>
      <c r="BI33" s="32">
        <f t="shared" si="9"/>
        <v>2.8711766450867281E-2</v>
      </c>
      <c r="BJ33" s="61"/>
      <c r="BL33" s="51"/>
      <c r="BM33" s="32">
        <f t="shared" si="10"/>
        <v>8.8000000000000007</v>
      </c>
      <c r="BN33" s="32"/>
      <c r="BO33" s="32">
        <f t="shared" si="11"/>
        <v>5.4105630127163099E-6</v>
      </c>
      <c r="BP33" s="61"/>
    </row>
    <row r="34" spans="2:68" x14ac:dyDescent="0.25">
      <c r="B34" s="43">
        <v>2.847320527713098</v>
      </c>
      <c r="C34" s="1"/>
      <c r="D34" s="1"/>
      <c r="E34" s="1"/>
      <c r="F34" s="1"/>
      <c r="G34" s="1"/>
      <c r="H34" s="1"/>
      <c r="I34" s="1"/>
      <c r="J34" s="1"/>
      <c r="K34" s="1"/>
      <c r="L34" s="1"/>
      <c r="M34" s="1"/>
      <c r="N34" s="37">
        <v>1</v>
      </c>
      <c r="O34" s="11">
        <f t="shared" si="4"/>
        <v>2.7150290216899379E-3</v>
      </c>
      <c r="P34" s="12">
        <f t="array" ref="P34">SUM(EXP(S34:AV34))*N34</f>
        <v>1.3989600889806113E-50</v>
      </c>
      <c r="Q34" s="71"/>
      <c r="R34" s="30">
        <f t="shared" si="5"/>
        <v>8.8000000000000007</v>
      </c>
      <c r="S34" s="16">
        <f t="array" ref="S34">SUM(LOG(WEIBULL(Data,S$9,$R34,0)))+LOG(1-WEIBULL(T,S$9,$R34,1))*nT</f>
        <v>-119.99732699606247</v>
      </c>
      <c r="T34" s="17">
        <f t="array" ref="T34">SUM(LOG(WEIBULL(Data,T$9,$R34,0)))+LOG(1-WEIBULL(T,T$9,$R34,1))*nT</f>
        <v>-119.1747255884389</v>
      </c>
      <c r="U34" s="17">
        <f t="array" ref="U34">SUM(LOG(WEIBULL(Data,U$9,$R34,0)))+LOG(1-WEIBULL(T,U$9,$R34,1))*nT</f>
        <v>-118.50142716554072</v>
      </c>
      <c r="V34" s="17">
        <f t="array" ref="V34">SUM(LOG(WEIBULL(Data,V$9,$R34,0)))+LOG(1-WEIBULL(T,V$9,$R34,1))*nT</f>
        <v>-117.9639079598212</v>
      </c>
      <c r="W34" s="17">
        <f t="array" ref="W34">SUM(LOG(WEIBULL(Data,W$9,$R34,0)))+LOG(1-WEIBULL(T,W$9,$R34,1))*nT</f>
        <v>-117.5504045771588</v>
      </c>
      <c r="X34" s="17">
        <f t="array" ref="X34">SUM(LOG(WEIBULL(Data,X$9,$R34,0)))+LOG(1-WEIBULL(T,X$9,$R34,1))*nT</f>
        <v>-117.25061560713351</v>
      </c>
      <c r="Y34" s="17">
        <f t="array" ref="Y34">SUM(LOG(WEIBULL(Data,Y$9,$R34,0)))+LOG(1-WEIBULL(T,Y$9,$R34,1))*nT</f>
        <v>-117.05546496251957</v>
      </c>
      <c r="Z34" s="17">
        <f t="array" ref="Z34">SUM(LOG(WEIBULL(Data,Z$9,$R34,0)))+LOG(1-WEIBULL(T,Z$9,$R34,1))*nT</f>
        <v>-116.9569120549924</v>
      </c>
      <c r="AA34" s="17">
        <f t="array" ref="AA34">SUM(LOG(WEIBULL(Data,AA$9,$R34,0)))+LOG(1-WEIBULL(T,AA$9,$R34,1))*nT</f>
        <v>-116.94779797290751</v>
      </c>
      <c r="AB34" s="17">
        <f t="array" ref="AB34">SUM(LOG(WEIBULL(Data,AB$9,$R34,0)))+LOG(1-WEIBULL(T,AB$9,$R34,1))*nT</f>
        <v>-117.02171966418688</v>
      </c>
      <c r="AC34" s="17">
        <f t="array" ref="AC34">SUM(LOG(WEIBULL(Data,AC$9,$R34,0)))+LOG(1-WEIBULL(T,AC$9,$R34,1))*nT</f>
        <v>-117.17292614238896</v>
      </c>
      <c r="AD34" s="17">
        <f t="array" ref="AD34">SUM(LOG(WEIBULL(Data,AD$9,$R34,0)))+LOG(1-WEIBULL(T,AD$9,$R34,1))*nT</f>
        <v>-117.39623218620561</v>
      </c>
      <c r="AE34" s="17">
        <f t="array" ref="AE34">SUM(LOG(WEIBULL(Data,AE$9,$R34,0)))+LOG(1-WEIBULL(T,AE$9,$R34,1))*nT</f>
        <v>-117.68694606332112</v>
      </c>
      <c r="AF34" s="17">
        <f t="array" ref="AF34">SUM(LOG(WEIBULL(Data,AF$9,$R34,0)))+LOG(1-WEIBULL(T,AF$9,$R34,1))*nT</f>
        <v>-118.04080859399942</v>
      </c>
      <c r="AG34" s="17">
        <f t="array" ref="AG34">SUM(LOG(WEIBULL(Data,AG$9,$R34,0)))+LOG(1-WEIBULL(T,AG$9,$R34,1))*nT</f>
        <v>-118.45394145659539</v>
      </c>
      <c r="AH34" s="17">
        <f t="array" ref="AH34">SUM(LOG(WEIBULL(Data,AH$9,$R34,0)))+LOG(1-WEIBULL(T,AH$9,$R34,1))*nT</f>
        <v>-118.92280308091705</v>
      </c>
      <c r="AI34" s="17">
        <f t="array" ref="AI34">SUM(LOG(WEIBULL(Data,AI$9,$R34,0)))+LOG(1-WEIBULL(T,AI$9,$R34,1))*nT</f>
        <v>-119.44415081424575</v>
      </c>
      <c r="AJ34" s="17">
        <f t="array" ref="AJ34">SUM(LOG(WEIBULL(Data,AJ$9,$R34,0)))+LOG(1-WEIBULL(T,AJ$9,$R34,1))*nT</f>
        <v>-120.01500830604955</v>
      </c>
      <c r="AK34" s="17">
        <f t="array" ref="AK34">SUM(LOG(WEIBULL(Data,AK$9,$R34,0)))+LOG(1-WEIBULL(T,AK$9,$R34,1))*nT</f>
        <v>-120.63263726054608</v>
      </c>
      <c r="AL34" s="17">
        <f t="array" ref="AL34">SUM(LOG(WEIBULL(Data,AL$9,$R34,0)))+LOG(1-WEIBULL(T,AL$9,$R34,1))*nT</f>
        <v>-121.29451286551782</v>
      </c>
      <c r="AM34" s="17">
        <f t="array" ref="AM34">SUM(LOG(WEIBULL(Data,AM$9,$R34,0)))+LOG(1-WEIBULL(T,AM$9,$R34,1))*nT</f>
        <v>-121.99830233157674</v>
      </c>
      <c r="AN34" s="17">
        <f t="array" ref="AN34">SUM(LOG(WEIBULL(Data,AN$9,$R34,0)))+LOG(1-WEIBULL(T,AN$9,$R34,1))*nT</f>
        <v>-122.74184607617818</v>
      </c>
      <c r="AO34" s="17">
        <f t="array" ref="AO34">SUM(LOG(WEIBULL(Data,AO$9,$R34,0)))+LOG(1-WEIBULL(T,AO$9,$R34,1))*nT</f>
        <v>-123.5231411668732</v>
      </c>
      <c r="AP34" s="17">
        <f t="array" ref="AP34">SUM(LOG(WEIBULL(Data,AP$9,$R34,0)))+LOG(1-WEIBULL(T,AP$9,$R34,1))*nT</f>
        <v>-124.34032670294916</v>
      </c>
      <c r="AQ34" s="17">
        <f t="array" ref="AQ34">SUM(LOG(WEIBULL(Data,AQ$9,$R34,0)))+LOG(1-WEIBULL(T,AQ$9,$R34,1))*nT</f>
        <v>-125.19167086705713</v>
      </c>
      <c r="AR34" s="17">
        <f t="array" ref="AR34">SUM(LOG(WEIBULL(Data,AR$9,$R34,0)))+LOG(1-WEIBULL(T,AR$9,$R34,1))*nT</f>
        <v>-126.07555942121809</v>
      </c>
      <c r="AS34" s="17">
        <f t="array" ref="AS34">SUM(LOG(WEIBULL(Data,AS$9,$R34,0)))+LOG(1-WEIBULL(T,AS$9,$R34,1))*nT</f>
        <v>-126.99048545670172</v>
      </c>
      <c r="AT34" s="17">
        <f t="array" ref="AT34">SUM(LOG(WEIBULL(Data,AT$9,$R34,0)))+LOG(1-WEIBULL(T,AT$9,$R34,1))*nT</f>
        <v>-127.93504023621634</v>
      </c>
      <c r="AU34" s="17">
        <f t="array" ref="AU34">SUM(LOG(WEIBULL(Data,AU$9,$R34,0)))+LOG(1-WEIBULL(T,AU$9,$R34,1))*nT</f>
        <v>-128.90790499082948</v>
      </c>
      <c r="AV34" s="18">
        <f t="array" ref="AV34">SUM(LOG(WEIBULL(Data,AV$9,$R34,0)))+LOG(1-WEIBULL(T,AV$9,$R34,1))*nT</f>
        <v>-129.90784355400842</v>
      </c>
      <c r="AW34" s="32">
        <f t="shared" si="2"/>
        <v>1.0375479789630055E-56</v>
      </c>
      <c r="AX34" s="24">
        <f t="shared" si="6"/>
        <v>5.4105630127163099E-6</v>
      </c>
      <c r="AZ34" s="51">
        <v>2.1000000000000005</v>
      </c>
      <c r="BA34" s="53">
        <v>2.8711766450867281E-2</v>
      </c>
      <c r="BC34" s="55">
        <f t="shared" si="7"/>
        <v>8.8000000000000007</v>
      </c>
      <c r="BD34" s="53">
        <f t="shared" si="3"/>
        <v>5.4105630127163099E-6</v>
      </c>
      <c r="BF34" s="51"/>
      <c r="BG34" s="32">
        <f t="shared" si="8"/>
        <v>2.1500000000000004</v>
      </c>
      <c r="BH34" s="32"/>
      <c r="BI34" s="32">
        <f t="shared" si="9"/>
        <v>1.6425528861324909E-2</v>
      </c>
      <c r="BJ34" s="61"/>
      <c r="BL34" s="51"/>
      <c r="BM34" s="32">
        <f t="shared" si="10"/>
        <v>9</v>
      </c>
      <c r="BN34" s="32"/>
      <c r="BO34" s="32">
        <f t="shared" si="11"/>
        <v>1.5073151423520623E-6</v>
      </c>
      <c r="BP34" s="61"/>
    </row>
    <row r="35" spans="2:68" x14ac:dyDescent="0.25">
      <c r="B35" s="43">
        <v>0.40345105262600278</v>
      </c>
      <c r="C35" s="1"/>
      <c r="D35" s="1"/>
      <c r="E35" s="1"/>
      <c r="F35" s="1"/>
      <c r="G35" s="1"/>
      <c r="H35" s="1"/>
      <c r="I35" s="1"/>
      <c r="J35" s="1"/>
      <c r="K35" s="1"/>
      <c r="L35" s="1"/>
      <c r="M35" s="1"/>
      <c r="N35" s="37">
        <v>1</v>
      </c>
      <c r="O35" s="11">
        <f t="shared" si="4"/>
        <v>1.6241250354969751E-3</v>
      </c>
      <c r="P35" s="12">
        <f t="array" ref="P35">SUM(EXP(S35:AV35))*N35</f>
        <v>8.3685518129756625E-51</v>
      </c>
      <c r="Q35" s="71"/>
      <c r="R35" s="30">
        <f t="shared" si="5"/>
        <v>9</v>
      </c>
      <c r="S35" s="16">
        <f t="array" ref="S35">SUM(LOG(WEIBULL(Data,S$9,$R35,0)))+LOG(1-WEIBULL(T,S$9,$R35,1))*nT</f>
        <v>-120.25576810216266</v>
      </c>
      <c r="T35" s="17">
        <f t="array" ref="T35">SUM(LOG(WEIBULL(Data,T$9,$R35,0)))+LOG(1-WEIBULL(T,T$9,$R35,1))*nT</f>
        <v>-119.46276469457723</v>
      </c>
      <c r="U35" s="17">
        <f t="array" ref="U35">SUM(LOG(WEIBULL(Data,U$9,$R35,0)))+LOG(1-WEIBULL(T,U$9,$R35,1))*nT</f>
        <v>-118.8199028644303</v>
      </c>
      <c r="V35" s="17">
        <f t="array" ref="V35">SUM(LOG(WEIBULL(Data,V$9,$R35,0)))+LOG(1-WEIBULL(T,V$9,$R35,1))*nT</f>
        <v>-118.31359742694963</v>
      </c>
      <c r="W35" s="17">
        <f t="array" ref="W35">SUM(LOG(WEIBULL(Data,W$9,$R35,0)))+LOG(1-WEIBULL(T,W$9,$R35,1))*nT</f>
        <v>-117.93202913595394</v>
      </c>
      <c r="X35" s="17">
        <f t="array" ref="X35">SUM(LOG(WEIBULL(Data,X$9,$R35,0)))+LOG(1-WEIBULL(T,X$9,$R35,1))*nT</f>
        <v>-117.66484571485637</v>
      </c>
      <c r="Y35" s="17">
        <f t="array" ref="Y35">SUM(LOG(WEIBULL(Data,Y$9,$R35,0)))+LOG(1-WEIBULL(T,Y$9,$R35,1))*nT</f>
        <v>-117.50292468489029</v>
      </c>
      <c r="Z35" s="17">
        <f t="array" ref="Z35">SUM(LOG(WEIBULL(Data,Z$9,$R35,0)))+LOG(1-WEIBULL(T,Z$9,$R35,1))*nT</f>
        <v>-117.43818308870043</v>
      </c>
      <c r="AA35" s="17">
        <f t="array" ref="AA35">SUM(LOG(WEIBULL(Data,AA$9,$R35,0)))+LOG(1-WEIBULL(T,AA$9,$R35,1))*nT</f>
        <v>-117.46342326755862</v>
      </c>
      <c r="AB35" s="17">
        <f t="array" ref="AB35">SUM(LOG(WEIBULL(Data,AB$9,$R35,0)))+LOG(1-WEIBULL(T,AB$9,$R35,1))*nT</f>
        <v>-117.57220668870913</v>
      </c>
      <c r="AC35" s="17">
        <f t="array" ref="AC35">SUM(LOG(WEIBULL(Data,AC$9,$R35,0)))+LOG(1-WEIBULL(T,AC$9,$R35,1))*nT</f>
        <v>-117.75874983529393</v>
      </c>
      <c r="AD35" s="17">
        <f t="array" ref="AD35">SUM(LOG(WEIBULL(Data,AD$9,$R35,0)))+LOG(1-WEIBULL(T,AD$9,$R35,1))*nT</f>
        <v>-118.01783762424465</v>
      </c>
      <c r="AE35" s="17">
        <f t="array" ref="AE35">SUM(LOG(WEIBULL(Data,AE$9,$R35,0)))+LOG(1-WEIBULL(T,AE$9,$R35,1))*nT</f>
        <v>-118.344750878878</v>
      </c>
      <c r="AF35" s="17">
        <f t="array" ref="AF35">SUM(LOG(WEIBULL(Data,AF$9,$R35,0)))+LOG(1-WEIBULL(T,AF$9,$R35,1))*nT</f>
        <v>-118.7352051679191</v>
      </c>
      <c r="AG35" s="17">
        <f t="array" ref="AG35">SUM(LOG(WEIBULL(Data,AG$9,$R35,0)))+LOG(1-WEIBULL(T,AG$9,$R35,1))*nT</f>
        <v>-119.18529890999086</v>
      </c>
      <c r="AH35" s="17">
        <f t="array" ref="AH35">SUM(LOG(WEIBULL(Data,AH$9,$R35,0)))+LOG(1-WEIBULL(T,AH$9,$R35,1))*nT</f>
        <v>-119.69146908674468</v>
      </c>
      <c r="AI35" s="17">
        <f t="array" ref="AI35">SUM(LOG(WEIBULL(Data,AI$9,$R35,0)))+LOG(1-WEIBULL(T,AI$9,$R35,1))*nT</f>
        <v>-120.25045324704612</v>
      </c>
      <c r="AJ35" s="17">
        <f t="array" ref="AJ35">SUM(LOG(WEIBULL(Data,AJ$9,$R35,0)))+LOG(1-WEIBULL(T,AJ$9,$R35,1))*nT</f>
        <v>-120.85925674615393</v>
      </c>
      <c r="AK35" s="17">
        <f t="array" ref="AK35">SUM(LOG(WEIBULL(Data,AK$9,$R35,0)))+LOG(1-WEIBULL(T,AK$9,$R35,1))*nT</f>
        <v>-121.51512436722295</v>
      </c>
      <c r="AL35" s="17">
        <f t="array" ref="AL35">SUM(LOG(WEIBULL(Data,AL$9,$R35,0)))+LOG(1-WEIBULL(T,AL$9,$R35,1))*nT</f>
        <v>-122.21551563192514</v>
      </c>
      <c r="AM35" s="17">
        <f t="array" ref="AM35">SUM(LOG(WEIBULL(Data,AM$9,$R35,0)))+LOG(1-WEIBULL(T,AM$9,$R35,1))*nT</f>
        <v>-122.95808323297915</v>
      </c>
      <c r="AN35" s="17">
        <f t="array" ref="AN35">SUM(LOG(WEIBULL(Data,AN$9,$R35,0)))+LOG(1-WEIBULL(T,AN$9,$R35,1))*nT</f>
        <v>-123.7406541216491</v>
      </c>
      <c r="AO35" s="17">
        <f t="array" ref="AO35">SUM(LOG(WEIBULL(Data,AO$9,$R35,0)))+LOG(1-WEIBULL(T,AO$9,$R35,1))*nT</f>
        <v>-124.56121286361</v>
      </c>
      <c r="AP35" s="17">
        <f t="array" ref="AP35">SUM(LOG(WEIBULL(Data,AP$9,$R35,0)))+LOG(1-WEIBULL(T,AP$9,$R35,1))*nT</f>
        <v>-125.41788694136625</v>
      </c>
      <c r="AQ35" s="17">
        <f t="array" ref="AQ35">SUM(LOG(WEIBULL(Data,AQ$9,$R35,0)))+LOG(1-WEIBULL(T,AQ$9,$R35,1))*nT</f>
        <v>-126.30893373397194</v>
      </c>
      <c r="AR35" s="17">
        <f t="array" ref="AR35">SUM(LOG(WEIBULL(Data,AR$9,$R35,0)))+LOG(1-WEIBULL(T,AR$9,$R35,1))*nT</f>
        <v>-127.23272894768998</v>
      </c>
      <c r="AS35" s="17">
        <f t="array" ref="AS35">SUM(LOG(WEIBULL(Data,AS$9,$R35,0)))+LOG(1-WEIBULL(T,AS$9,$R35,1))*nT</f>
        <v>-128.1877563064171</v>
      </c>
      <c r="AT35" s="17">
        <f t="array" ref="AT35">SUM(LOG(WEIBULL(Data,AT$9,$R35,0)))+LOG(1-WEIBULL(T,AT$9,$R35,1))*nT</f>
        <v>-129.17259833971949</v>
      </c>
      <c r="AU35" s="17">
        <f t="array" ref="AU35">SUM(LOG(WEIBULL(Data,AU$9,$R35,0)))+LOG(1-WEIBULL(T,AU$9,$R35,1))*nT</f>
        <v>-130.18592813037236</v>
      </c>
      <c r="AV35" s="18">
        <f t="array" ref="AV35">SUM(LOG(WEIBULL(Data,AV$9,$R35,0)))+LOG(1-WEIBULL(T,AV$9,$R35,1))*nT</f>
        <v>-131.22650190332232</v>
      </c>
      <c r="AW35" s="32">
        <f t="shared" si="2"/>
        <v>2.8904788206552531E-57</v>
      </c>
      <c r="AX35" s="24">
        <f t="shared" si="6"/>
        <v>1.5073151423520623E-6</v>
      </c>
      <c r="AZ35" s="51">
        <v>2.1500000000000004</v>
      </c>
      <c r="BA35" s="53">
        <v>1.6425528861324909E-2</v>
      </c>
      <c r="BC35" s="55">
        <f t="shared" si="7"/>
        <v>9</v>
      </c>
      <c r="BD35" s="53">
        <f t="shared" si="3"/>
        <v>1.5073151423520623E-6</v>
      </c>
      <c r="BF35" s="51"/>
      <c r="BG35" s="32">
        <f t="shared" si="8"/>
        <v>2.2000000000000002</v>
      </c>
      <c r="BH35" s="32"/>
      <c r="BI35" s="32">
        <f t="shared" si="9"/>
        <v>9.0971351308891824E-3</v>
      </c>
      <c r="BJ35" s="61"/>
      <c r="BL35" s="51"/>
      <c r="BM35" s="32">
        <f t="shared" si="10"/>
        <v>9.1999999999999993</v>
      </c>
      <c r="BN35" s="32"/>
      <c r="BO35" s="32">
        <f t="shared" si="11"/>
        <v>4.1380995733633124E-7</v>
      </c>
      <c r="BP35" s="61"/>
    </row>
    <row r="36" spans="2:68" x14ac:dyDescent="0.25">
      <c r="B36" s="43">
        <v>4.8379432134701634</v>
      </c>
      <c r="C36" s="1"/>
      <c r="D36" s="1"/>
      <c r="E36" s="1"/>
      <c r="F36" s="1"/>
      <c r="G36" s="1"/>
      <c r="H36" s="1"/>
      <c r="I36" s="1"/>
      <c r="J36" s="1"/>
      <c r="K36" s="1"/>
      <c r="L36" s="1"/>
      <c r="M36" s="1"/>
      <c r="N36" s="37">
        <v>1</v>
      </c>
      <c r="O36" s="11">
        <f t="shared" si="4"/>
        <v>9.7678900948896174E-4</v>
      </c>
      <c r="P36" s="12">
        <f t="array" ref="P36">SUM(EXP(S36:AV36))*N36</f>
        <v>5.0330542646627267E-51</v>
      </c>
      <c r="Q36" s="71"/>
      <c r="R36" s="30">
        <f t="shared" si="5"/>
        <v>9.1999999999999993</v>
      </c>
      <c r="S36" s="16">
        <f t="array" ref="S36">SUM(LOG(WEIBULL(Data,S$9,$R36,0)))+LOG(1-WEIBULL(T,S$9,$R36,1))*nT</f>
        <v>-120.51985644797205</v>
      </c>
      <c r="T36" s="17">
        <f t="array" ref="T36">SUM(LOG(WEIBULL(Data,T$9,$R36,0)))+LOG(1-WEIBULL(T,T$9,$R36,1))*nT</f>
        <v>-119.75677568917122</v>
      </c>
      <c r="U36" s="17">
        <f t="array" ref="U36">SUM(LOG(WEIBULL(Data,U$9,$R36,0)))+LOG(1-WEIBULL(T,U$9,$R36,1))*nT</f>
        <v>-119.14467464520543</v>
      </c>
      <c r="V36" s="17">
        <f t="array" ref="V36">SUM(LOG(WEIBULL(Data,V$9,$R36,0)))+LOG(1-WEIBULL(T,V$9,$R36,1))*nT</f>
        <v>-118.66990671653899</v>
      </c>
      <c r="W36" s="17">
        <f t="array" ref="W36">SUM(LOG(WEIBULL(Data,W$9,$R36,0)))+LOG(1-WEIBULL(T,W$9,$R36,1))*nT</f>
        <v>-118.3205968203433</v>
      </c>
      <c r="X36" s="17">
        <f t="array" ref="X36">SUM(LOG(WEIBULL(Data,X$9,$R36,0)))+LOG(1-WEIBULL(T,X$9,$R36,1))*nT</f>
        <v>-118.08634183902603</v>
      </c>
      <c r="Y36" s="17">
        <f t="array" ref="Y36">SUM(LOG(WEIBULL(Data,Y$9,$R36,0)))+LOG(1-WEIBULL(T,Y$9,$R36,1))*nT</f>
        <v>-117.95797293452442</v>
      </c>
      <c r="Z36" s="17">
        <f t="array" ref="Z36">SUM(LOG(WEIBULL(Data,Z$9,$R36,0)))+LOG(1-WEIBULL(T,Z$9,$R36,1))*nT</f>
        <v>-117.92736481756263</v>
      </c>
      <c r="AA36" s="17">
        <f t="array" ref="AA36">SUM(LOG(WEIBULL(Data,AA$9,$R36,0)))+LOG(1-WEIBULL(T,AA$9,$R36,1))*nT</f>
        <v>-117.98728112246312</v>
      </c>
      <c r="AB36" s="17">
        <f t="array" ref="AB36">SUM(LOG(WEIBULL(Data,AB$9,$R36,0)))+LOG(1-WEIBULL(T,AB$9,$R36,1))*nT</f>
        <v>-118.13124787742794</v>
      </c>
      <c r="AC36" s="17">
        <f t="array" ref="AC36">SUM(LOG(WEIBULL(Data,AC$9,$R36,0)))+LOG(1-WEIBULL(T,AC$9,$R36,1))*nT</f>
        <v>-118.35344907706288</v>
      </c>
      <c r="AD36" s="17">
        <f t="array" ref="AD36">SUM(LOG(WEIBULL(Data,AD$9,$R36,0)))+LOG(1-WEIBULL(T,AD$9,$R36,1))*nT</f>
        <v>-118.6486398176331</v>
      </c>
      <c r="AE36" s="17">
        <f t="array" ref="AE36">SUM(LOG(WEIBULL(Data,AE$9,$R36,0)))+LOG(1-WEIBULL(T,AE$9,$R36,1))*nT</f>
        <v>-119.01207351755367</v>
      </c>
      <c r="AF36" s="17">
        <f t="array" ref="AF36">SUM(LOG(WEIBULL(Data,AF$9,$R36,0)))+LOG(1-WEIBULL(T,AF$9,$R36,1))*nT</f>
        <v>-119.43944053116844</v>
      </c>
      <c r="AG36" s="17">
        <f t="array" ref="AG36">SUM(LOG(WEIBULL(Data,AG$9,$R36,0)))+LOG(1-WEIBULL(T,AG$9,$R36,1))*nT</f>
        <v>-119.92681605167157</v>
      </c>
      <c r="AH36" s="17">
        <f t="array" ref="AH36">SUM(LOG(WEIBULL(Data,AH$9,$R36,0)))+LOG(1-WEIBULL(T,AH$9,$R36,1))*nT</f>
        <v>-120.47061564357637</v>
      </c>
      <c r="AI36" s="17">
        <f t="array" ref="AI36">SUM(LOG(WEIBULL(Data,AI$9,$R36,0)))+LOG(1-WEIBULL(T,AI$9,$R36,1))*nT</f>
        <v>-121.06755708472981</v>
      </c>
      <c r="AJ36" s="17">
        <f t="array" ref="AJ36">SUM(LOG(WEIBULL(Data,AJ$9,$R36,0)))+LOG(1-WEIBULL(T,AJ$9,$R36,1))*nT</f>
        <v>-121.71462745970608</v>
      </c>
      <c r="AK36" s="17">
        <f t="array" ref="AK36">SUM(LOG(WEIBULL(Data,AK$9,$R36,0)))+LOG(1-WEIBULL(T,AK$9,$R36,1))*nT</f>
        <v>-122.40905465006189</v>
      </c>
      <c r="AL36" s="17">
        <f t="array" ref="AL36">SUM(LOG(WEIBULL(Data,AL$9,$R36,0)))+LOG(1-WEIBULL(T,AL$9,$R36,1))*nT</f>
        <v>-123.14828252663725</v>
      </c>
      <c r="AM36" s="17">
        <f t="array" ref="AM36">SUM(LOG(WEIBULL(Data,AM$9,$R36,0)))+LOG(1-WEIBULL(T,AM$9,$R36,1))*nT</f>
        <v>-123.92994927527073</v>
      </c>
      <c r="AN36" s="17">
        <f t="array" ref="AN36">SUM(LOG(WEIBULL(Data,AN$9,$R36,0)))+LOG(1-WEIBULL(T,AN$9,$R36,1))*nT</f>
        <v>-124.75186838774412</v>
      </c>
      <c r="AO36" s="17">
        <f t="array" ref="AO36">SUM(LOG(WEIBULL(Data,AO$9,$R36,0)))+LOG(1-WEIBULL(T,AO$9,$R36,1))*nT</f>
        <v>-125.61201193025605</v>
      </c>
      <c r="AP36" s="17">
        <f t="array" ref="AP36">SUM(LOG(WEIBULL(Data,AP$9,$R36,0)))+LOG(1-WEIBULL(T,AP$9,$R36,1))*nT</f>
        <v>-126.50849576664314</v>
      </c>
      <c r="AQ36" s="17">
        <f t="array" ref="AQ36">SUM(LOG(WEIBULL(Data,AQ$9,$R36,0)))+LOG(1-WEIBULL(T,AQ$9,$R36,1))*nT</f>
        <v>-127.43956646623852</v>
      </c>
      <c r="AR36" s="17">
        <f t="array" ref="AR36">SUM(LOG(WEIBULL(Data,AR$9,$R36,0)))+LOG(1-WEIBULL(T,AR$9,$R36,1))*nT</f>
        <v>-128.40358966925149</v>
      </c>
      <c r="AS36" s="17">
        <f t="array" ref="AS36">SUM(LOG(WEIBULL(Data,AS$9,$R36,0)))+LOG(1-WEIBULL(T,AS$9,$R36,1))*nT</f>
        <v>-129.39903971781996</v>
      </c>
      <c r="AT36" s="17">
        <f t="array" ref="AT36">SUM(LOG(WEIBULL(Data,AT$9,$R36,0)))+LOG(1-WEIBULL(T,AT$9,$R36,1))*nT</f>
        <v>-130.42449038998728</v>
      </c>
      <c r="AU36" s="17">
        <f t="array" ref="AU36">SUM(LOG(WEIBULL(Data,AU$9,$R36,0)))+LOG(1-WEIBULL(T,AU$9,$R36,1))*nT</f>
        <v>-131.47860659796549</v>
      </c>
      <c r="AV36" s="18">
        <f t="array" ref="AV36">SUM(LOG(WEIBULL(Data,AV$9,$R36,0)))+LOG(1-WEIBULL(T,AV$9,$R36,1))*nT</f>
        <v>-132.56013693213379</v>
      </c>
      <c r="AW36" s="32">
        <f t="shared" si="2"/>
        <v>7.9353605881678674E-58</v>
      </c>
      <c r="AX36" s="24">
        <f t="shared" si="6"/>
        <v>4.1380995733633124E-7</v>
      </c>
      <c r="AZ36" s="51">
        <v>2.2000000000000002</v>
      </c>
      <c r="BA36" s="53">
        <v>9.0971351308891824E-3</v>
      </c>
      <c r="BC36" s="55">
        <f t="shared" si="7"/>
        <v>9.1999999999999993</v>
      </c>
      <c r="BD36" s="53">
        <f t="shared" si="3"/>
        <v>4.1380995733633124E-7</v>
      </c>
      <c r="BF36" s="51"/>
      <c r="BG36" s="32">
        <f t="shared" si="8"/>
        <v>2.25</v>
      </c>
      <c r="BH36" s="32"/>
      <c r="BI36" s="32">
        <f t="shared" si="9"/>
        <v>4.8841370139898563E-3</v>
      </c>
      <c r="BJ36" s="61"/>
      <c r="BL36" s="51"/>
      <c r="BM36" s="32">
        <f t="shared" si="10"/>
        <v>9.3999999999999986</v>
      </c>
      <c r="BN36" s="32"/>
      <c r="BO36" s="32">
        <f t="shared" si="11"/>
        <v>1.1235134210048354E-7</v>
      </c>
      <c r="BP36" s="61"/>
    </row>
    <row r="37" spans="2:68" x14ac:dyDescent="0.25">
      <c r="B37" s="43">
        <v>7.8239595406319085</v>
      </c>
      <c r="C37" s="1"/>
      <c r="D37" s="1"/>
      <c r="E37" s="1"/>
      <c r="F37" s="1"/>
      <c r="G37" s="1"/>
      <c r="H37" s="1"/>
      <c r="I37" s="1"/>
      <c r="J37" s="1"/>
      <c r="K37" s="1"/>
      <c r="L37" s="1"/>
      <c r="M37" s="1"/>
      <c r="N37" s="37">
        <v>1</v>
      </c>
      <c r="O37" s="11">
        <f t="shared" si="4"/>
        <v>5.9116494755792051E-4</v>
      </c>
      <c r="P37" s="12">
        <f t="array" ref="P37">SUM(EXP(S37:AV37))*N37</f>
        <v>3.0460675043653142E-51</v>
      </c>
      <c r="Q37" s="71"/>
      <c r="R37" s="30">
        <f t="shared" si="5"/>
        <v>9.3999999999999986</v>
      </c>
      <c r="S37" s="16">
        <f t="array" ref="S37">SUM(LOG(WEIBULL(Data,S$9,$R37,0)))+LOG(1-WEIBULL(T,S$9,$R37,1))*nT</f>
        <v>-120.78889563448217</v>
      </c>
      <c r="T37" s="17">
        <f t="array" ref="T37">SUM(LOG(WEIBULL(Data,T$9,$R37,0)))+LOG(1-WEIBULL(T,T$9,$R37,1))*nT</f>
        <v>-120.05599648090039</v>
      </c>
      <c r="U37" s="17">
        <f t="array" ref="U37">SUM(LOG(WEIBULL(Data,U$9,$R37,0)))+LOG(1-WEIBULL(T,U$9,$R37,1))*nT</f>
        <v>-119.4749119907089</v>
      </c>
      <c r="V37" s="17">
        <f t="array" ref="V37">SUM(LOG(WEIBULL(Data,V$9,$R37,0)))+LOG(1-WEIBULL(T,V$9,$R37,1))*nT</f>
        <v>-119.0319341578514</v>
      </c>
      <c r="W37" s="17">
        <f t="array" ref="W37">SUM(LOG(WEIBULL(Data,W$9,$R37,0)))+LOG(1-WEIBULL(T,W$9,$R37,1))*nT</f>
        <v>-118.71513208317263</v>
      </c>
      <c r="X37" s="17">
        <f t="array" ref="X37">SUM(LOG(WEIBULL(Data,X$9,$R37,0)))+LOG(1-WEIBULL(T,X$9,$R37,1))*nT</f>
        <v>-118.51405183741996</v>
      </c>
      <c r="Y37" s="17">
        <f t="array" ref="Y37">SUM(LOG(WEIBULL(Data,Y$9,$R37,0)))+LOG(1-WEIBULL(T,Y$9,$R37,1))*nT</f>
        <v>-118.41947825906809</v>
      </c>
      <c r="Z37" s="17">
        <f t="array" ref="Z37">SUM(LOG(WEIBULL(Data,Z$9,$R37,0)))+LOG(1-WEIBULL(T,Z$9,$R37,1))*nT</f>
        <v>-118.42324376714271</v>
      </c>
      <c r="AA37" s="17">
        <f t="array" ref="AA37">SUM(LOG(WEIBULL(Data,AA$9,$R37,0)))+LOG(1-WEIBULL(T,AA$9,$R37,1))*nT</f>
        <v>-118.518073331891</v>
      </c>
      <c r="AB37" s="17">
        <f t="array" ref="AB37">SUM(LOG(WEIBULL(Data,AB$9,$R37,0)))+LOG(1-WEIBULL(T,AB$9,$R37,1))*nT</f>
        <v>-118.69745758656875</v>
      </c>
      <c r="AC37" s="17">
        <f t="array" ref="AC37">SUM(LOG(WEIBULL(Data,AC$9,$R37,0)))+LOG(1-WEIBULL(T,AC$9,$R37,1))*nT</f>
        <v>-118.95554808138941</v>
      </c>
      <c r="AD37" s="17">
        <f t="array" ref="AD37">SUM(LOG(WEIBULL(Data,AD$9,$R37,0)))+LOG(1-WEIBULL(T,AD$9,$R37,1))*nT</f>
        <v>-119.28707013518803</v>
      </c>
      <c r="AE37" s="17">
        <f t="array" ref="AE37">SUM(LOG(WEIBULL(Data,AE$9,$R37,0)))+LOG(1-WEIBULL(T,AE$9,$R37,1))*nT</f>
        <v>-119.68724980303124</v>
      </c>
      <c r="AF37" s="17">
        <f t="array" ref="AF37">SUM(LOG(WEIBULL(Data,AF$9,$R37,0)))+LOG(1-WEIBULL(T,AF$9,$R37,1))*nT</f>
        <v>-120.15175226413196</v>
      </c>
      <c r="AG37" s="17">
        <f t="array" ref="AG37">SUM(LOG(WEIBULL(Data,AG$9,$R37,0)))+LOG(1-WEIBULL(T,AG$9,$R37,1))*nT</f>
        <v>-120.67662952271017</v>
      </c>
      <c r="AH37" s="17">
        <f t="array" ref="AH37">SUM(LOG(WEIBULL(Data,AH$9,$R37,0)))+LOG(1-WEIBULL(T,AH$9,$R37,1))*nT</f>
        <v>-121.25827575941733</v>
      </c>
      <c r="AI37" s="17">
        <f t="array" ref="AI37">SUM(LOG(WEIBULL(Data,AI$9,$R37,0)))+LOG(1-WEIBULL(T,AI$9,$R37,1))*nT</f>
        <v>-121.8933890108883</v>
      </c>
      <c r="AJ37" s="17">
        <f t="array" ref="AJ37">SUM(LOG(WEIBULL(Data,AJ$9,$R37,0)))+LOG(1-WEIBULL(T,AJ$9,$R37,1))*nT</f>
        <v>-122.57893811713333</v>
      </c>
      <c r="AK37" s="17">
        <f t="array" ref="AK37">SUM(LOG(WEIBULL(Data,AK$9,$R37,0)))+LOG(1-WEIBULL(T,AK$9,$R37,1))*nT</f>
        <v>-123.31213408039731</v>
      </c>
      <c r="AL37" s="17">
        <f t="array" ref="AL37">SUM(LOG(WEIBULL(Data,AL$9,$R37,0)))+LOG(1-WEIBULL(T,AL$9,$R37,1))*nT</f>
        <v>-124.09040513904247</v>
      </c>
      <c r="AM37" s="17">
        <f t="array" ref="AM37">SUM(LOG(WEIBULL(Data,AM$9,$R37,0)))+LOG(1-WEIBULL(T,AM$9,$R37,1))*nT</f>
        <v>-124.91137498639853</v>
      </c>
      <c r="AN37" s="17">
        <f t="array" ref="AN37">SUM(LOG(WEIBULL(Data,AN$9,$R37,0)))+LOG(1-WEIBULL(T,AN$9,$R37,1))*nT</f>
        <v>-125.77284366513956</v>
      </c>
      <c r="AO37" s="17">
        <f t="array" ref="AO37">SUM(LOG(WEIBULL(Data,AO$9,$R37,0)))+LOG(1-WEIBULL(T,AO$9,$R37,1))*nT</f>
        <v>-126.6727707483835</v>
      </c>
      <c r="AP37" s="17">
        <f t="array" ref="AP37">SUM(LOG(WEIBULL(Data,AP$9,$R37,0)))+LOG(1-WEIBULL(T,AP$9,$R37,1))*nT</f>
        <v>-127.60926048375867</v>
      </c>
      <c r="AQ37" s="17">
        <f t="array" ref="AQ37">SUM(LOG(WEIBULL(Data,AQ$9,$R37,0)))+LOG(1-WEIBULL(T,AQ$9,$R37,1))*nT</f>
        <v>-128.58054862946616</v>
      </c>
      <c r="AR37" s="17">
        <f t="array" ref="AR37">SUM(LOG(WEIBULL(Data,AR$9,$R37,0)))+LOG(1-WEIBULL(T,AR$9,$R37,1))*nT</f>
        <v>-129.58499075446039</v>
      </c>
      <c r="AS37" s="17">
        <f t="array" ref="AS37">SUM(LOG(WEIBULL(Data,AS$9,$R37,0)))+LOG(1-WEIBULL(T,AS$9,$R37,1))*nT</f>
        <v>-130.62105181022554</v>
      </c>
      <c r="AT37" s="17">
        <f t="array" ref="AT37">SUM(LOG(WEIBULL(Data,AT$9,$R37,0)))+LOG(1-WEIBULL(T,AT$9,$R37,1))*nT</f>
        <v>-131.68729681079989</v>
      </c>
      <c r="AU37" s="17">
        <f t="array" ref="AU37">SUM(LOG(WEIBULL(Data,AU$9,$R37,0)))+LOG(1-WEIBULL(T,AU$9,$R37,1))*nT</f>
        <v>-132.78238248187949</v>
      </c>
      <c r="AV37" s="18">
        <f t="array" ref="AV37">SUM(LOG(WEIBULL(Data,AV$9,$R37,0)))+LOG(1-WEIBULL(T,AV$9,$R37,1))*nT</f>
        <v>-133.90504975997322</v>
      </c>
      <c r="AW37" s="32">
        <f t="shared" si="2"/>
        <v>2.1544875765454837E-58</v>
      </c>
      <c r="AX37" s="24">
        <f t="shared" si="6"/>
        <v>1.1235134210048354E-7</v>
      </c>
      <c r="AZ37" s="51">
        <v>2.25</v>
      </c>
      <c r="BA37" s="53">
        <v>4.8841370139898563E-3</v>
      </c>
      <c r="BC37" s="55">
        <f t="shared" si="7"/>
        <v>9.3999999999999986</v>
      </c>
      <c r="BD37" s="53">
        <f t="shared" si="3"/>
        <v>1.1235134210048354E-7</v>
      </c>
      <c r="BF37" s="51"/>
      <c r="BG37" s="32">
        <f t="shared" si="8"/>
        <v>2.2999999999999998</v>
      </c>
      <c r="BH37" s="32"/>
      <c r="BI37" s="32">
        <f t="shared" si="9"/>
        <v>2.5451144686197778E-3</v>
      </c>
      <c r="BJ37" s="61"/>
      <c r="BL37" s="51"/>
      <c r="BM37" s="32">
        <f t="shared" si="10"/>
        <v>9.5999999999999979</v>
      </c>
      <c r="BN37" s="32"/>
      <c r="BO37" s="32">
        <f t="shared" si="11"/>
        <v>3.0260247101779873E-8</v>
      </c>
      <c r="BP37" s="61"/>
    </row>
    <row r="38" spans="2:68" ht="13" thickBot="1" x14ac:dyDescent="0.3">
      <c r="B38" s="43">
        <v>4.0799144862228944</v>
      </c>
      <c r="C38" s="1"/>
      <c r="D38" s="1"/>
      <c r="E38" s="1"/>
      <c r="F38" s="1"/>
      <c r="G38" s="1"/>
      <c r="H38" s="1"/>
      <c r="I38" s="1"/>
      <c r="J38" s="1"/>
      <c r="K38" s="1"/>
      <c r="L38" s="1"/>
      <c r="M38" s="1"/>
      <c r="N38" s="37">
        <v>1</v>
      </c>
      <c r="O38" s="11">
        <f t="shared" si="4"/>
        <v>3.6026850499755713E-4</v>
      </c>
      <c r="P38" s="12">
        <f t="array" ref="P38">SUM(EXP(S38:AV38))*N38</f>
        <v>1.856338388215772E-51</v>
      </c>
      <c r="Q38" s="71"/>
      <c r="R38" s="30">
        <f t="shared" si="5"/>
        <v>9.5999999999999979</v>
      </c>
      <c r="S38" s="16">
        <f t="array" ref="S38">SUM(LOG(WEIBULL(Data,S$9,$R38,0)))+LOG(1-WEIBULL(T,S$9,$R38,1))*nT</f>
        <v>-121.06226039061735</v>
      </c>
      <c r="T38" s="17">
        <f t="array" ref="T38">SUM(LOG(WEIBULL(Data,T$9,$R38,0)))+LOG(1-WEIBULL(T,T$9,$R38,1))*nT</f>
        <v>-120.35974385648944</v>
      </c>
      <c r="U38" s="17">
        <f t="array" ref="U38">SUM(LOG(WEIBULL(Data,U$9,$R38,0)))+LOG(1-WEIBULL(T,U$9,$R38,1))*nT</f>
        <v>-119.80987145766267</v>
      </c>
      <c r="V38" s="17">
        <f t="array" ref="V38">SUM(LOG(WEIBULL(Data,V$9,$R38,0)))+LOG(1-WEIBULL(T,V$9,$R38,1))*nT</f>
        <v>-119.39887380292059</v>
      </c>
      <c r="W38" s="17">
        <f t="array" ref="W38">SUM(LOG(WEIBULL(Data,W$9,$R38,0)))+LOG(1-WEIBULL(T,W$9,$R38,1))*nT</f>
        <v>-119.11476420937976</v>
      </c>
      <c r="X38" s="17">
        <f t="array" ref="X38">SUM(LOG(WEIBULL(Data,X$9,$R38,0)))+LOG(1-WEIBULL(T,X$9,$R38,1))*nT</f>
        <v>-118.94703797705091</v>
      </c>
      <c r="Y38" s="17">
        <f t="array" ref="Y38">SUM(LOG(WEIBULL(Data,Y$9,$R38,0)))+LOG(1-WEIBULL(T,Y$9,$R38,1))*nT</f>
        <v>-118.88643366778354</v>
      </c>
      <c r="Z38" s="17">
        <f t="array" ref="Z38">SUM(LOG(WEIBULL(Data,Z$9,$R38,0)))+LOG(1-WEIBULL(T,Z$9,$R38,1))*nT</f>
        <v>-118.92474145966403</v>
      </c>
      <c r="AA38" s="17">
        <f t="array" ref="AA38">SUM(LOG(WEIBULL(Data,AA$9,$R38,0)))+LOG(1-WEIBULL(T,AA$9,$R38,1))*nT</f>
        <v>-119.05464771190742</v>
      </c>
      <c r="AB38" s="17">
        <f t="array" ref="AB38">SUM(LOG(WEIBULL(Data,AB$9,$R38,0)))+LOG(1-WEIBULL(T,AB$9,$R38,1))*nT</f>
        <v>-119.26960771680572</v>
      </c>
      <c r="AC38" s="17">
        <f t="array" ref="AC38">SUM(LOG(WEIBULL(Data,AC$9,$R38,0)))+LOG(1-WEIBULL(T,AC$9,$R38,1))*nT</f>
        <v>-119.56374063400634</v>
      </c>
      <c r="AD38" s="17">
        <f t="array" ref="AD38">SUM(LOG(WEIBULL(Data,AD$9,$R38,0)))+LOG(1-WEIBULL(T,AD$9,$R38,1))*nT</f>
        <v>-119.93174205769634</v>
      </c>
      <c r="AE38" s="17">
        <f t="array" ref="AE38">SUM(LOG(WEIBULL(Data,AE$9,$R38,0)))+LOG(1-WEIBULL(T,AE$9,$R38,1))*nT</f>
        <v>-120.36881073061865</v>
      </c>
      <c r="AF38" s="17">
        <f t="array" ref="AF38">SUM(LOG(WEIBULL(Data,AF$9,$R38,0)))+LOG(1-WEIBULL(T,AF$9,$R38,1))*nT</f>
        <v>-120.87058670555604</v>
      </c>
      <c r="AG38" s="17">
        <f t="array" ref="AG38">SUM(LOG(WEIBULL(Data,AG$9,$R38,0)))+LOG(1-WEIBULL(T,AG$9,$R38,1))*nT</f>
        <v>-121.43309884368857</v>
      </c>
      <c r="AH38" s="17">
        <f t="array" ref="AH38">SUM(LOG(WEIBULL(Data,AH$9,$R38,0)))+LOG(1-WEIBULL(T,AH$9,$R38,1))*nT</f>
        <v>-122.0527199846327</v>
      </c>
      <c r="AI38" s="17">
        <f t="array" ref="AI38">SUM(LOG(WEIBULL(Data,AI$9,$R38,0)))+LOG(1-WEIBULL(T,AI$9,$R38,1))*nT</f>
        <v>-122.72612846327834</v>
      </c>
      <c r="AJ38" s="17">
        <f t="array" ref="AJ38">SUM(LOG(WEIBULL(Data,AJ$9,$R38,0)))+LOG(1-WEIBULL(T,AJ$9,$R38,1))*nT</f>
        <v>-123.45027491099867</v>
      </c>
      <c r="AK38" s="17">
        <f t="array" ref="AK38">SUM(LOG(WEIBULL(Data,AK$9,$R38,0)))+LOG(1-WEIBULL(T,AK$9,$R38,1))*nT</f>
        <v>-124.22235348299297</v>
      </c>
      <c r="AL38" s="17">
        <f t="array" ref="AL38">SUM(LOG(WEIBULL(Data,AL$9,$R38,0)))+LOG(1-WEIBULL(T,AL$9,$R38,1))*nT</f>
        <v>-125.03977681368204</v>
      </c>
      <c r="AM38" s="17">
        <f t="array" ref="AM38">SUM(LOG(WEIBULL(Data,AM$9,$R38,0)))+LOG(1-WEIBULL(T,AM$9,$R38,1))*nT</f>
        <v>-125.90015412866572</v>
      </c>
      <c r="AN38" s="17">
        <f t="array" ref="AN38">SUM(LOG(WEIBULL(Data,AN$9,$R38,0)))+LOG(1-WEIBULL(T,AN$9,$R38,1))*nT</f>
        <v>-126.80127204253979</v>
      </c>
      <c r="AO38" s="17">
        <f t="array" ref="AO38">SUM(LOG(WEIBULL(Data,AO$9,$R38,0)))+LOG(1-WEIBULL(T,AO$9,$R38,1))*nT</f>
        <v>-127.74107765265711</v>
      </c>
      <c r="AP38" s="17">
        <f t="array" ref="AP38">SUM(LOG(WEIBULL(Data,AP$9,$R38,0)))+LOG(1-WEIBULL(T,AP$9,$R38,1))*nT</f>
        <v>-128.71766360409856</v>
      </c>
      <c r="AQ38" s="17">
        <f t="array" ref="AQ38">SUM(LOG(WEIBULL(Data,AQ$9,$R38,0)))+LOG(1-WEIBULL(T,AQ$9,$R38,1))*nT</f>
        <v>-129.72925485401834</v>
      </c>
      <c r="AR38" s="17">
        <f t="array" ref="AR38">SUM(LOG(WEIBULL(Data,AR$9,$R38,0)))+LOG(1-WEIBULL(T,AR$9,$R38,1))*nT</f>
        <v>-130.77419690671931</v>
      </c>
      <c r="AS38" s="17">
        <f t="array" ref="AS38">SUM(LOG(WEIBULL(Data,AS$9,$R38,0)))+LOG(1-WEIBULL(T,AS$9,$R38,1))*nT</f>
        <v>-131.85094532625931</v>
      </c>
      <c r="AT38" s="17">
        <f t="array" ref="AT38">SUM(LOG(WEIBULL(Data,AT$9,$R38,0)))+LOG(1-WEIBULL(T,AT$9,$R38,1))*nT</f>
        <v>-132.95805636263901</v>
      </c>
      <c r="AU38" s="17">
        <f t="array" ref="AU38">SUM(LOG(WEIBULL(Data,AU$9,$R38,0)))+LOG(1-WEIBULL(T,AU$9,$R38,1))*nT</f>
        <v>-134.09417855186791</v>
      </c>
      <c r="AV38" s="18">
        <f t="array" ref="AV38">SUM(LOG(WEIBULL(Data,AV$9,$R38,0)))+LOG(1-WEIBULL(T,AV$9,$R38,1))*nT</f>
        <v>-135.25804517040567</v>
      </c>
      <c r="AW38" s="32">
        <f t="shared" si="2"/>
        <v>5.8028079794251627E-59</v>
      </c>
      <c r="AX38" s="24">
        <f t="shared" si="6"/>
        <v>3.0260247101779873E-8</v>
      </c>
      <c r="AZ38" s="51">
        <v>2.2999999999999998</v>
      </c>
      <c r="BA38" s="53">
        <v>2.5451144686197778E-3</v>
      </c>
      <c r="BC38" s="55">
        <f t="shared" si="7"/>
        <v>9.5999999999999979</v>
      </c>
      <c r="BD38" s="53">
        <f t="shared" si="3"/>
        <v>3.0260247101779873E-8</v>
      </c>
      <c r="BF38" s="52"/>
      <c r="BG38" s="62">
        <f t="shared" si="8"/>
        <v>2.3499999999999996</v>
      </c>
      <c r="BH38" s="62"/>
      <c r="BI38" s="62">
        <f t="shared" si="9"/>
        <v>1.2887552521682415E-3</v>
      </c>
      <c r="BJ38" s="63"/>
      <c r="BL38" s="52"/>
      <c r="BM38" s="62">
        <f t="shared" si="10"/>
        <v>9.7999999999999972</v>
      </c>
      <c r="BN38" s="62"/>
      <c r="BO38" s="62">
        <f t="shared" si="11"/>
        <v>8.1066267747122859E-9</v>
      </c>
      <c r="BP38" s="63"/>
    </row>
    <row r="39" spans="2:68" ht="13" thickBot="1" x14ac:dyDescent="0.3">
      <c r="B39" s="43">
        <v>2.9217375620816268</v>
      </c>
      <c r="C39" s="1"/>
      <c r="D39" s="1"/>
      <c r="E39" s="1"/>
      <c r="F39" s="1"/>
      <c r="G39" s="1"/>
      <c r="H39" s="1"/>
      <c r="I39" s="1"/>
      <c r="J39" s="1"/>
      <c r="K39" s="1"/>
      <c r="L39" s="1"/>
      <c r="M39" s="1"/>
      <c r="N39" s="38">
        <v>1</v>
      </c>
      <c r="O39" s="7">
        <f t="shared" si="4"/>
        <v>2.2118217790600834E-4</v>
      </c>
      <c r="P39" s="9">
        <f t="array" ref="P39">SUM(EXP(S39:AV39))*N39</f>
        <v>1.1396748867594676E-51</v>
      </c>
      <c r="Q39" s="72"/>
      <c r="R39" s="31">
        <f t="shared" si="5"/>
        <v>9.7999999999999972</v>
      </c>
      <c r="S39" s="19">
        <f t="array" ref="S39">SUM(LOG(WEIBULL(Data,S$9,$R39,0)))+LOG(1-WEIBULL(T,S$9,$R39,1))*nT</f>
        <v>-121.33938856590436</v>
      </c>
      <c r="T39" s="20">
        <f t="array" ref="T39">SUM(LOG(WEIBULL(Data,T$9,$R39,0)))+LOG(1-WEIBULL(T,T$9,$R39,1))*nT</f>
        <v>-120.66740452035964</v>
      </c>
      <c r="U39" s="20">
        <f t="array" ref="U39">SUM(LOG(WEIBULL(Data,U$9,$R39,0)))+LOG(1-WEIBULL(T,U$9,$R39,1))*nT</f>
        <v>-120.14888669753006</v>
      </c>
      <c r="V39" s="20">
        <f t="array" ref="V39">SUM(LOG(WEIBULL(Data,V$9,$R39,0)))+LOG(1-WEIBULL(T,V$9,$R39,1))*nT</f>
        <v>-119.7700043608352</v>
      </c>
      <c r="W39" s="20">
        <f t="array" ref="W39">SUM(LOG(WEIBULL(Data,W$9,$R39,0)))+LOG(1-WEIBULL(T,W$9,$R39,1))*nT</f>
        <v>-119.5187150938653</v>
      </c>
      <c r="X39" s="20">
        <f t="array" ref="X39">SUM(LOG(WEIBULL(Data,X$9,$R39,0)))+LOG(1-WEIBULL(T,X$9,$R39,1))*nT</f>
        <v>-119.38446348371906</v>
      </c>
      <c r="Y39" s="20">
        <f t="array" ref="Y39">SUM(LOG(WEIBULL(Data,Y$9,$R39,0)))+LOG(1-WEIBULL(T,Y$9,$R39,1))*nT</f>
        <v>-119.35794187877408</v>
      </c>
      <c r="Z39" s="20">
        <f t="array" ref="Z39">SUM(LOG(WEIBULL(Data,Z$9,$R39,0)))+LOG(1-WEIBULL(T,Z$9,$R39,1))*nT</f>
        <v>-119.43089828277127</v>
      </c>
      <c r="AA39" s="20">
        <f t="array" ref="AA39">SUM(LOG(WEIBULL(Data,AA$9,$R39,0)))+LOG(1-WEIBULL(T,AA$9,$R39,1))*nT</f>
        <v>-119.59598051238032</v>
      </c>
      <c r="AB39" s="20">
        <f t="array" ref="AB39">SUM(LOG(WEIBULL(Data,AB$9,$R39,0)))+LOG(1-WEIBULL(T,AB$9,$R39,1))*nT</f>
        <v>-119.84660858804544</v>
      </c>
      <c r="AC39" s="20">
        <f t="array" ref="AC39">SUM(LOG(WEIBULL(Data,AC$9,$R39,0)))+LOG(1-WEIBULL(T,AC$9,$R39,1))*nT</f>
        <v>-120.17686934757087</v>
      </c>
      <c r="AD39" s="20">
        <f t="array" ref="AD39">SUM(LOG(WEIBULL(Data,AD$9,$R39,0)))+LOG(1-WEIBULL(T,AD$9,$R39,1))*nT</f>
        <v>-120.5814287279989</v>
      </c>
      <c r="AE39" s="20">
        <f t="array" ref="AE39">SUM(LOG(WEIBULL(Data,AE$9,$R39,0)))+LOG(1-WEIBULL(T,AE$9,$R39,1))*nT</f>
        <v>-121.05545822537795</v>
      </c>
      <c r="AF39" s="20">
        <f t="array" ref="AF39">SUM(LOG(WEIBULL(Data,AF$9,$R39,0)))+LOG(1-WEIBULL(T,AF$9,$R39,1))*nT</f>
        <v>-121.59457282929662</v>
      </c>
      <c r="AG39" s="20">
        <f t="array" ref="AG39">SUM(LOG(WEIBULL(Data,AG$9,$R39,0)))+LOG(1-WEIBULL(T,AG$9,$R39,1))*nT</f>
        <v>-122.19477831834119</v>
      </c>
      <c r="AH39" s="20">
        <f t="array" ref="AH39">SUM(LOG(WEIBULL(Data,AH$9,$R39,0)))+LOG(1-WEIBULL(T,AH$9,$R39,1))*nT</f>
        <v>-122.85242624844814</v>
      </c>
      <c r="AI39" s="20">
        <f t="array" ref="AI39">SUM(LOG(WEIBULL(Data,AI$9,$R39,0)))+LOG(1-WEIBULL(T,AI$9,$R39,1))*nT</f>
        <v>-123.56417530680726</v>
      </c>
      <c r="AJ39" s="20">
        <f t="array" ref="AJ39">SUM(LOG(WEIBULL(Data,AJ$9,$R39,0)))+LOG(1-WEIBULL(T,AJ$9,$R39,1))*nT</f>
        <v>-124.32695796673981</v>
      </c>
      <c r="AK39" s="20">
        <f t="array" ref="AK39">SUM(LOG(WEIBULL(Data,AK$9,$R39,0)))+LOG(1-WEIBULL(T,AK$9,$R39,1))*nT</f>
        <v>-125.13795158343189</v>
      </c>
      <c r="AL39" s="20">
        <f t="array" ref="AL39">SUM(LOG(WEIBULL(Data,AL$9,$R39,0)))+LOG(1-WEIBULL(T,AL$9,$R39,1))*nT</f>
        <v>-125.99455323079673</v>
      </c>
      <c r="AM39" s="20">
        <f t="array" ref="AM39">SUM(LOG(WEIBULL(Data,AM$9,$R39,0)))+LOG(1-WEIBULL(T,AM$9,$R39,1))*nT</f>
        <v>-126.89435770653299</v>
      </c>
      <c r="AN39" s="20">
        <f t="array" ref="AN39">SUM(LOG(WEIBULL(Data,AN$9,$R39,0)))+LOG(1-WEIBULL(T,AN$9,$R39,1))*nT</f>
        <v>-127.8351382334065</v>
      </c>
      <c r="AO39" s="20">
        <f t="array" ref="AO39">SUM(LOG(WEIBULL(Data,AO$9,$R39,0)))+LOG(1-WEIBULL(T,AO$9,$R39,1))*nT</f>
        <v>-128.81482946572535</v>
      </c>
      <c r="AP39" s="20">
        <f t="array" ref="AP39">SUM(LOG(WEIBULL(Data,AP$9,$R39,0)))+LOG(1-WEIBULL(T,AP$9,$R39,1))*nT</f>
        <v>-129.8315124752877</v>
      </c>
      <c r="AQ39" s="20">
        <f t="array" ref="AQ39">SUM(LOG(WEIBULL(Data,AQ$9,$R39,0)))+LOG(1-WEIBULL(T,AQ$9,$R39,1))*nT</f>
        <v>-130.88340144409975</v>
      </c>
      <c r="AR39" s="20">
        <f t="array" ref="AR39">SUM(LOG(WEIBULL(Data,AR$9,$R39,0)))+LOG(1-WEIBULL(T,AR$9,$R39,1))*nT</f>
        <v>-131.96883183444965</v>
      </c>
      <c r="AS39" s="20">
        <f t="array" ref="AS39">SUM(LOG(WEIBULL(Data,AS$9,$R39,0)))+LOG(1-WEIBULL(T,AS$9,$R39,1))*nT</f>
        <v>-133.08624984245773</v>
      </c>
      <c r="AT39" s="20">
        <f t="array" ref="AT39">SUM(LOG(WEIBULL(Data,AT$9,$R39,0)))+LOG(1-WEIBULL(T,AT$9,$R39,1))*nT</f>
        <v>-134.2342029705498</v>
      </c>
      <c r="AU39" s="20">
        <f t="array" ref="AU39">SUM(LOG(WEIBULL(Data,AU$9,$R39,0)))+LOG(1-WEIBULL(T,AU$9,$R39,1))*nT</f>
        <v>-135.41133157861395</v>
      </c>
      <c r="AV39" s="21">
        <f t="array" ref="AV39">SUM(LOG(WEIBULL(Data,AV$9,$R39,0)))+LOG(1-WEIBULL(T,AV$9,$R39,1))*nT</f>
        <v>-136.61636129386019</v>
      </c>
      <c r="AW39" s="32">
        <f t="shared" si="2"/>
        <v>1.5545543424116723E-59</v>
      </c>
      <c r="AX39" s="3">
        <f t="shared" si="6"/>
        <v>8.1066267747122859E-9</v>
      </c>
      <c r="AZ39" s="52">
        <v>2.3499999999999996</v>
      </c>
      <c r="BA39" s="54">
        <v>1.2887552521682415E-3</v>
      </c>
      <c r="BC39" s="56">
        <f t="shared" si="7"/>
        <v>9.7999999999999972</v>
      </c>
      <c r="BD39" s="54">
        <f t="shared" si="3"/>
        <v>8.1066267747122859E-9</v>
      </c>
      <c r="BF39" s="32"/>
      <c r="BG39" s="32"/>
      <c r="BH39" s="32"/>
      <c r="BI39" s="32"/>
      <c r="BJ39" s="32"/>
    </row>
    <row r="40" spans="2:68" x14ac:dyDescent="0.25">
      <c r="B40" s="43">
        <v>2.4978329617502077</v>
      </c>
      <c r="C40" s="1"/>
      <c r="D40" s="1"/>
      <c r="E40" s="1"/>
      <c r="F40" s="1"/>
      <c r="G40" s="1"/>
      <c r="H40" s="1"/>
      <c r="I40" s="1"/>
      <c r="J40" s="1"/>
      <c r="K40" s="1"/>
      <c r="L40" s="1"/>
      <c r="M40" s="1"/>
      <c r="N40" s="1"/>
    </row>
    <row r="41" spans="2:68" x14ac:dyDescent="0.25">
      <c r="B41" s="43">
        <v>7.0430147448596294</v>
      </c>
      <c r="C41" s="1"/>
      <c r="D41" s="1"/>
      <c r="E41" s="1"/>
      <c r="F41" s="1"/>
      <c r="G41" s="1"/>
      <c r="H41" s="1"/>
      <c r="I41" s="1"/>
      <c r="J41" s="1"/>
      <c r="K41" s="1"/>
      <c r="L41" s="1"/>
      <c r="M41" s="1"/>
      <c r="N41" s="1"/>
    </row>
    <row r="42" spans="2:68" x14ac:dyDescent="0.25">
      <c r="B42" s="43">
        <v>2.6472560218606782</v>
      </c>
      <c r="C42" s="1"/>
      <c r="D42" s="1"/>
      <c r="E42" s="1"/>
      <c r="F42" s="1"/>
      <c r="G42" s="1"/>
      <c r="H42" s="1"/>
      <c r="I42" s="1"/>
      <c r="J42" s="1"/>
      <c r="K42" s="1"/>
      <c r="L42" s="1"/>
      <c r="M42" s="1"/>
      <c r="N42" s="1"/>
    </row>
    <row r="43" spans="2:68" x14ac:dyDescent="0.25">
      <c r="B43" s="43">
        <v>0.72295190285574851</v>
      </c>
      <c r="C43" s="1"/>
      <c r="D43" s="1"/>
      <c r="E43" s="1"/>
      <c r="F43" s="1"/>
      <c r="G43" s="1"/>
      <c r="H43" s="1"/>
      <c r="I43" s="1"/>
      <c r="J43" s="1"/>
      <c r="K43" s="1"/>
      <c r="L43" s="1"/>
      <c r="M43" s="1"/>
      <c r="N43" s="1"/>
    </row>
    <row r="44" spans="2:68" x14ac:dyDescent="0.25">
      <c r="B44" s="43">
        <v>4.151853117365496</v>
      </c>
      <c r="C44" s="1"/>
      <c r="D44" s="1"/>
      <c r="E44" s="1"/>
      <c r="F44" s="1"/>
      <c r="G44" s="1"/>
      <c r="H44" s="1"/>
      <c r="I44" s="1"/>
      <c r="J44" s="1"/>
      <c r="K44" s="1"/>
      <c r="L44" s="1"/>
      <c r="M44" s="1"/>
      <c r="N44" s="1"/>
    </row>
    <row r="45" spans="2:68" x14ac:dyDescent="0.25">
      <c r="B45" s="43">
        <v>2.0610854804298007</v>
      </c>
      <c r="C45" s="1"/>
      <c r="D45" s="1"/>
      <c r="E45" s="1"/>
      <c r="F45" s="1"/>
      <c r="G45" s="1"/>
      <c r="H45" s="1"/>
      <c r="I45" s="1"/>
      <c r="J45" s="1"/>
      <c r="K45" s="1"/>
      <c r="L45" s="1"/>
      <c r="M45" s="1"/>
      <c r="N45" s="1"/>
    </row>
    <row r="46" spans="2:68" x14ac:dyDescent="0.25">
      <c r="B46" s="43">
        <v>2.6207185669237663</v>
      </c>
      <c r="C46" s="1"/>
      <c r="D46" s="1"/>
      <c r="E46" s="1"/>
      <c r="F46" s="1"/>
      <c r="G46" s="1"/>
      <c r="H46" s="1"/>
      <c r="I46" s="1"/>
      <c r="J46" s="1"/>
      <c r="K46" s="1"/>
      <c r="L46" s="1"/>
      <c r="M46" s="1"/>
      <c r="N46" s="1"/>
    </row>
    <row r="47" spans="2:68" x14ac:dyDescent="0.25">
      <c r="B47" s="43">
        <v>3.2864292375147928</v>
      </c>
      <c r="C47" s="1"/>
      <c r="D47" s="1"/>
      <c r="E47" s="1"/>
      <c r="F47" s="1"/>
      <c r="G47" s="1"/>
      <c r="H47" s="1"/>
      <c r="I47" s="1"/>
      <c r="J47" s="1"/>
      <c r="K47" s="1"/>
      <c r="L47" s="1"/>
      <c r="M47" s="1"/>
      <c r="N47" s="1"/>
    </row>
    <row r="48" spans="2:68" x14ac:dyDescent="0.25">
      <c r="B48" s="43">
        <v>2.5775525754614708</v>
      </c>
      <c r="C48" s="1"/>
      <c r="D48" s="1"/>
      <c r="E48" s="1"/>
      <c r="F48" s="1"/>
      <c r="G48" s="1"/>
      <c r="H48" s="1"/>
      <c r="I48" s="1"/>
      <c r="J48" s="1"/>
      <c r="K48" s="1"/>
      <c r="L48" s="1"/>
      <c r="M48" s="1"/>
      <c r="N48" s="1"/>
    </row>
    <row r="49" spans="2:14" x14ac:dyDescent="0.25">
      <c r="B49" s="43">
        <v>2.0419540852019349</v>
      </c>
      <c r="C49" s="1"/>
      <c r="D49" s="1"/>
      <c r="E49" s="1"/>
      <c r="F49" s="1"/>
      <c r="G49" s="1"/>
      <c r="H49" s="1"/>
      <c r="I49" s="1"/>
      <c r="J49" s="1"/>
      <c r="K49" s="1"/>
      <c r="L49" s="1"/>
      <c r="M49" s="1"/>
      <c r="N49" s="1"/>
    </row>
    <row r="50" spans="2:14" x14ac:dyDescent="0.25">
      <c r="B50" s="43">
        <v>2.2506007995210382</v>
      </c>
      <c r="C50" s="1"/>
      <c r="D50" s="1"/>
      <c r="E50" s="1"/>
      <c r="F50" s="1"/>
      <c r="G50" s="1"/>
      <c r="H50" s="1"/>
      <c r="I50" s="1"/>
      <c r="J50" s="1"/>
      <c r="K50" s="1"/>
      <c r="L50" s="1"/>
      <c r="M50" s="1"/>
      <c r="N50" s="1"/>
    </row>
    <row r="51" spans="2:14" x14ac:dyDescent="0.25">
      <c r="B51" s="43">
        <v>5.8302923300618623</v>
      </c>
      <c r="C51" s="1"/>
      <c r="D51" s="1"/>
      <c r="E51" s="1"/>
      <c r="F51" s="1"/>
      <c r="G51" s="1"/>
      <c r="H51" s="1"/>
      <c r="I51" s="1"/>
      <c r="J51" s="1"/>
      <c r="K51" s="1"/>
      <c r="L51" s="1"/>
      <c r="M51" s="1"/>
      <c r="N51" s="1"/>
    </row>
    <row r="52" spans="2:14" x14ac:dyDescent="0.25">
      <c r="B52" s="43">
        <v>1.4692937556756107</v>
      </c>
      <c r="C52" s="1"/>
      <c r="D52" s="1"/>
      <c r="E52" s="1"/>
      <c r="F52" s="1"/>
      <c r="G52" s="1"/>
      <c r="H52" s="1"/>
      <c r="I52" s="1"/>
      <c r="J52" s="1"/>
      <c r="K52" s="1"/>
      <c r="L52" s="1"/>
      <c r="M52" s="1"/>
      <c r="N52" s="1"/>
    </row>
    <row r="53" spans="2:14" x14ac:dyDescent="0.25">
      <c r="B53" s="43">
        <v>5.2959258911368501</v>
      </c>
      <c r="C53" s="1"/>
      <c r="D53" s="1"/>
      <c r="E53" s="1"/>
      <c r="F53" s="1"/>
      <c r="G53" s="1"/>
      <c r="H53" s="1"/>
      <c r="I53" s="1"/>
      <c r="J53" s="1"/>
      <c r="K53" s="1"/>
      <c r="L53" s="1"/>
      <c r="M53" s="1"/>
      <c r="N53" s="1"/>
    </row>
    <row r="54" spans="2:14" x14ac:dyDescent="0.25">
      <c r="B54" s="43">
        <v>1.2345360449580696</v>
      </c>
      <c r="C54" s="1"/>
      <c r="D54" s="1"/>
      <c r="E54" s="1"/>
      <c r="F54" s="1"/>
      <c r="G54" s="1"/>
      <c r="H54" s="1"/>
      <c r="I54" s="1"/>
      <c r="J54" s="1"/>
      <c r="K54" s="1"/>
      <c r="L54" s="1"/>
      <c r="M54" s="1"/>
      <c r="N54" s="1"/>
    </row>
    <row r="55" spans="2:14" x14ac:dyDescent="0.25">
      <c r="B55" s="43">
        <v>3.0478128724694562</v>
      </c>
      <c r="C55" s="1"/>
      <c r="D55" s="1"/>
      <c r="E55" s="1"/>
      <c r="F55" s="1"/>
      <c r="G55" s="1"/>
      <c r="H55" s="1"/>
      <c r="I55" s="1"/>
      <c r="J55" s="1"/>
      <c r="K55" s="1"/>
      <c r="L55" s="1"/>
      <c r="M55" s="1"/>
      <c r="N55" s="1"/>
    </row>
    <row r="56" spans="2:14" x14ac:dyDescent="0.25">
      <c r="B56" s="43">
        <v>1.3726969068584283</v>
      </c>
      <c r="C56" s="1"/>
      <c r="D56" s="1"/>
      <c r="E56" s="1"/>
      <c r="F56" s="1"/>
      <c r="G56" s="1"/>
      <c r="H56" s="1"/>
      <c r="I56" s="1"/>
      <c r="J56" s="1"/>
      <c r="K56" s="1"/>
      <c r="L56" s="1"/>
      <c r="M56" s="1"/>
      <c r="N56" s="1"/>
    </row>
    <row r="57" spans="2:14" x14ac:dyDescent="0.25">
      <c r="B57" s="43">
        <v>6.8854947512032876</v>
      </c>
      <c r="C57" s="1"/>
      <c r="D57" s="1"/>
      <c r="E57" s="1"/>
      <c r="F57" s="1"/>
      <c r="G57" s="1"/>
      <c r="H57" s="1"/>
      <c r="I57" s="1"/>
      <c r="J57" s="1"/>
      <c r="K57" s="1"/>
      <c r="L57" s="1"/>
      <c r="M57" s="1"/>
      <c r="N57" s="1"/>
    </row>
    <row r="58" spans="2:14" x14ac:dyDescent="0.25">
      <c r="B58" s="43">
        <v>0.17567068483770207</v>
      </c>
      <c r="C58" s="1"/>
      <c r="D58" s="1"/>
      <c r="E58" s="1"/>
      <c r="F58" s="1"/>
      <c r="G58" s="1"/>
      <c r="H58" s="1"/>
      <c r="I58" s="1"/>
      <c r="J58" s="1"/>
      <c r="K58" s="1"/>
      <c r="L58" s="1"/>
      <c r="M58" s="1"/>
      <c r="N58" s="1"/>
    </row>
    <row r="59" spans="2:14" x14ac:dyDescent="0.25">
      <c r="B59" s="43">
        <v>5.6702832084657313</v>
      </c>
      <c r="C59" s="1"/>
      <c r="D59" s="1"/>
      <c r="E59" s="1"/>
      <c r="F59" s="1"/>
      <c r="G59" s="1"/>
      <c r="H59" s="1"/>
      <c r="I59" s="1"/>
      <c r="J59" s="1"/>
      <c r="K59" s="1"/>
      <c r="L59" s="1"/>
      <c r="M59" s="1"/>
      <c r="N59" s="1"/>
    </row>
    <row r="60" spans="2:14" x14ac:dyDescent="0.25">
      <c r="B60" s="43">
        <v>7.253127282537907</v>
      </c>
      <c r="C60" s="1"/>
      <c r="D60" s="1"/>
      <c r="E60" s="1"/>
      <c r="F60" s="1"/>
      <c r="G60" s="1"/>
      <c r="H60" s="1"/>
      <c r="I60" s="1"/>
      <c r="J60" s="1"/>
      <c r="K60" s="1"/>
      <c r="L60" s="1"/>
      <c r="M60" s="1"/>
      <c r="N60" s="1"/>
    </row>
    <row r="61" spans="2:14" x14ac:dyDescent="0.25">
      <c r="B61" s="43">
        <v>3.2151381686592941</v>
      </c>
      <c r="C61" s="1"/>
      <c r="D61" s="1"/>
      <c r="E61" s="1"/>
      <c r="F61" s="1"/>
      <c r="G61" s="1"/>
      <c r="H61" s="1"/>
      <c r="I61" s="1"/>
      <c r="J61" s="1"/>
      <c r="K61" s="1"/>
      <c r="L61" s="1"/>
      <c r="M61" s="1"/>
      <c r="N61" s="1"/>
    </row>
    <row r="62" spans="2:14" x14ac:dyDescent="0.25">
      <c r="B62" s="43">
        <v>5.178979971884246</v>
      </c>
      <c r="C62" s="1"/>
      <c r="D62" s="1"/>
      <c r="E62" s="1"/>
      <c r="F62" s="1"/>
      <c r="G62" s="1"/>
      <c r="H62" s="1"/>
      <c r="I62" s="1"/>
      <c r="J62" s="1"/>
      <c r="K62" s="1"/>
      <c r="L62" s="1"/>
      <c r="M62" s="1"/>
      <c r="N62" s="1"/>
    </row>
    <row r="63" spans="2:14" x14ac:dyDescent="0.25">
      <c r="B63" s="43">
        <v>2.778493553954811</v>
      </c>
      <c r="C63" s="1"/>
      <c r="D63" s="1"/>
      <c r="E63" s="1"/>
      <c r="F63" s="1"/>
      <c r="G63" s="1"/>
      <c r="H63" s="1"/>
      <c r="I63" s="1"/>
      <c r="J63" s="1"/>
      <c r="K63" s="1"/>
      <c r="L63" s="1"/>
      <c r="M63" s="1"/>
      <c r="N63" s="1"/>
    </row>
    <row r="64" spans="2:14" x14ac:dyDescent="0.25">
      <c r="B64" s="43">
        <v>4.4858027277944554</v>
      </c>
      <c r="C64" s="1"/>
      <c r="D64" s="1"/>
      <c r="E64" s="1"/>
      <c r="F64" s="1"/>
      <c r="G64" s="1"/>
      <c r="H64" s="1"/>
      <c r="I64" s="1"/>
      <c r="J64" s="1"/>
      <c r="K64" s="1"/>
      <c r="L64" s="1"/>
      <c r="M64" s="1"/>
      <c r="N64" s="1"/>
    </row>
    <row r="65" spans="2:14" x14ac:dyDescent="0.25">
      <c r="B65" s="43">
        <v>7.9518829032861076</v>
      </c>
      <c r="C65" s="1"/>
      <c r="D65" s="1"/>
      <c r="E65" s="1"/>
      <c r="F65" s="1"/>
      <c r="G65" s="1"/>
      <c r="H65" s="1"/>
      <c r="I65" s="1"/>
      <c r="J65" s="1"/>
      <c r="K65" s="1"/>
      <c r="L65" s="1"/>
      <c r="M65" s="1"/>
      <c r="N65" s="1"/>
    </row>
    <row r="66" spans="2:14" x14ac:dyDescent="0.25">
      <c r="B66" s="43">
        <v>3.6898810602969752</v>
      </c>
      <c r="C66" s="1"/>
      <c r="D66" s="1"/>
      <c r="E66" s="1"/>
      <c r="F66" s="1"/>
      <c r="G66" s="1"/>
      <c r="H66" s="1"/>
      <c r="I66" s="1"/>
      <c r="J66" s="1"/>
      <c r="K66" s="1"/>
      <c r="L66" s="1"/>
      <c r="M66" s="1"/>
      <c r="N66" s="1"/>
    </row>
    <row r="67" spans="2:14" x14ac:dyDescent="0.25">
      <c r="B67" s="43">
        <v>5.9804290654867831</v>
      </c>
      <c r="C67" s="1"/>
      <c r="D67" s="1"/>
      <c r="E67" s="1"/>
      <c r="F67" s="1"/>
      <c r="G67" s="1"/>
      <c r="H67" s="1"/>
      <c r="I67" s="1"/>
      <c r="J67" s="1"/>
      <c r="K67" s="1"/>
      <c r="L67" s="1"/>
      <c r="M67" s="1"/>
      <c r="N67" s="1"/>
    </row>
    <row r="68" spans="2:14" x14ac:dyDescent="0.25">
      <c r="B68" s="43">
        <v>4.620574913496089</v>
      </c>
      <c r="C68" s="1"/>
      <c r="D68" s="1"/>
      <c r="E68" s="1"/>
      <c r="F68" s="1"/>
      <c r="G68" s="1"/>
      <c r="H68" s="1"/>
      <c r="I68" s="1"/>
      <c r="J68" s="1"/>
      <c r="K68" s="1"/>
      <c r="L68" s="1"/>
      <c r="M68" s="1"/>
      <c r="N68" s="1"/>
    </row>
    <row r="69" spans="2:14" x14ac:dyDescent="0.25">
      <c r="B69" s="43">
        <v>7.9674659138097859</v>
      </c>
      <c r="C69" s="1"/>
      <c r="D69" s="1"/>
      <c r="E69" s="1"/>
      <c r="F69" s="1"/>
      <c r="G69" s="1"/>
      <c r="H69" s="1"/>
      <c r="I69" s="1"/>
      <c r="J69" s="1"/>
      <c r="K69" s="1"/>
      <c r="L69" s="1"/>
      <c r="M69" s="1"/>
      <c r="N69" s="1"/>
    </row>
    <row r="70" spans="2:14" x14ac:dyDescent="0.25">
      <c r="B70" s="43">
        <v>1.964720706955446</v>
      </c>
      <c r="C70" s="1"/>
      <c r="D70" s="1"/>
      <c r="E70" s="1"/>
      <c r="F70" s="1"/>
      <c r="G70" s="1"/>
      <c r="H70" s="1"/>
      <c r="I70" s="1"/>
      <c r="J70" s="1"/>
      <c r="K70" s="1"/>
      <c r="L70" s="1"/>
      <c r="M70" s="1"/>
      <c r="N70" s="1"/>
    </row>
    <row r="71" spans="2:14" x14ac:dyDescent="0.25">
      <c r="B71" s="43">
        <v>4.455712730877571</v>
      </c>
      <c r="C71" s="1"/>
      <c r="D71" s="1"/>
      <c r="E71" s="1"/>
      <c r="F71" s="1"/>
      <c r="G71" s="1"/>
      <c r="H71" s="1"/>
      <c r="I71" s="1"/>
      <c r="J71" s="1"/>
      <c r="K71" s="1"/>
      <c r="L71" s="1"/>
      <c r="M71" s="1"/>
      <c r="N71" s="1"/>
    </row>
    <row r="72" spans="2:14" x14ac:dyDescent="0.25">
      <c r="B72" s="43">
        <v>3.553792816680839</v>
      </c>
      <c r="C72" s="1"/>
      <c r="D72" s="1"/>
      <c r="E72" s="1"/>
      <c r="F72" s="1"/>
      <c r="G72" s="1"/>
      <c r="H72" s="1"/>
      <c r="I72" s="1"/>
      <c r="J72" s="1"/>
      <c r="K72" s="1"/>
      <c r="L72" s="1"/>
      <c r="M72" s="1"/>
      <c r="N72" s="1"/>
    </row>
    <row r="73" spans="2:14" x14ac:dyDescent="0.25">
      <c r="B73" s="43">
        <v>3.4164243615391898</v>
      </c>
      <c r="C73" s="1"/>
      <c r="D73" s="1"/>
      <c r="E73" s="1"/>
      <c r="F73" s="1"/>
      <c r="G73" s="1"/>
      <c r="H73" s="1"/>
      <c r="I73" s="1"/>
      <c r="J73" s="1"/>
      <c r="K73" s="1"/>
      <c r="L73" s="1"/>
      <c r="M73" s="1"/>
      <c r="N73" s="1"/>
    </row>
    <row r="74" spans="2:14" x14ac:dyDescent="0.25">
      <c r="B74" s="43">
        <v>1.1459451943347725</v>
      </c>
      <c r="C74" s="1"/>
      <c r="D74" s="1"/>
      <c r="E74" s="1"/>
      <c r="F74" s="1"/>
      <c r="G74" s="1"/>
      <c r="H74" s="1"/>
      <c r="I74" s="1"/>
      <c r="J74" s="1"/>
      <c r="K74" s="1"/>
      <c r="L74" s="1"/>
      <c r="M74" s="1"/>
      <c r="N74" s="1"/>
    </row>
    <row r="75" spans="2:14" x14ac:dyDescent="0.25">
      <c r="B75" s="43">
        <v>3.1360764314577891</v>
      </c>
      <c r="C75" s="1"/>
      <c r="D75" s="1"/>
      <c r="E75" s="1"/>
      <c r="F75" s="1"/>
      <c r="G75" s="1"/>
      <c r="H75" s="1"/>
      <c r="I75" s="1"/>
      <c r="J75" s="1"/>
      <c r="K75" s="1"/>
      <c r="L75" s="1"/>
      <c r="M75" s="1"/>
      <c r="N75" s="1"/>
    </row>
    <row r="76" spans="2:14" x14ac:dyDescent="0.25">
      <c r="B76" s="43">
        <v>2.1552471144004968</v>
      </c>
      <c r="C76" s="1"/>
      <c r="D76" s="1"/>
      <c r="E76" s="1"/>
      <c r="F76" s="1"/>
      <c r="G76" s="1"/>
      <c r="H76" s="1"/>
      <c r="I76" s="1"/>
      <c r="J76" s="1"/>
      <c r="K76" s="1"/>
      <c r="L76" s="1"/>
      <c r="M76" s="1"/>
      <c r="N76" s="1"/>
    </row>
    <row r="77" spans="2:14" x14ac:dyDescent="0.25">
      <c r="B77" s="43">
        <v>1.4638952648277552</v>
      </c>
      <c r="C77" s="1"/>
      <c r="D77" s="1"/>
      <c r="E77" s="1"/>
      <c r="F77" s="1"/>
      <c r="G77" s="1"/>
      <c r="H77" s="1"/>
      <c r="I77" s="1"/>
      <c r="J77" s="1"/>
      <c r="K77" s="1"/>
      <c r="L77" s="1"/>
      <c r="M77" s="1"/>
      <c r="N77" s="1"/>
    </row>
    <row r="78" spans="2:14" x14ac:dyDescent="0.25">
      <c r="B78" s="43">
        <v>3.7703256897250466</v>
      </c>
      <c r="C78" s="1"/>
      <c r="D78" s="1"/>
      <c r="E78" s="1"/>
      <c r="F78" s="1"/>
      <c r="G78" s="1"/>
      <c r="H78" s="1"/>
      <c r="I78" s="1"/>
      <c r="J78" s="1"/>
      <c r="K78" s="1"/>
      <c r="L78" s="1"/>
      <c r="M78" s="1"/>
      <c r="N78" s="1"/>
    </row>
    <row r="79" spans="2:14" x14ac:dyDescent="0.25">
      <c r="B79" s="43">
        <v>4.4435061063935528</v>
      </c>
      <c r="C79" s="1"/>
      <c r="D79" s="1"/>
      <c r="E79" s="1"/>
      <c r="F79" s="1"/>
      <c r="G79" s="1"/>
      <c r="H79" s="1"/>
      <c r="I79" s="1"/>
      <c r="J79" s="1"/>
      <c r="K79" s="1"/>
      <c r="L79" s="1"/>
      <c r="M79" s="1"/>
      <c r="N79" s="1"/>
    </row>
    <row r="80" spans="2:14" x14ac:dyDescent="0.25">
      <c r="B80" s="43">
        <v>2.8070797066138056</v>
      </c>
      <c r="C80" s="1"/>
      <c r="D80" s="1"/>
      <c r="E80" s="1"/>
      <c r="F80" s="1"/>
      <c r="G80" s="1"/>
      <c r="H80" s="1"/>
      <c r="I80" s="1"/>
      <c r="J80" s="1"/>
      <c r="K80" s="1"/>
      <c r="L80" s="1"/>
      <c r="M80" s="1"/>
      <c r="N80" s="1"/>
    </row>
    <row r="81" spans="2:14" x14ac:dyDescent="0.25">
      <c r="B81" s="43">
        <v>3.9708797454919136</v>
      </c>
      <c r="C81" s="1"/>
      <c r="D81" s="1"/>
      <c r="E81" s="1"/>
      <c r="F81" s="1"/>
      <c r="G81" s="1"/>
      <c r="H81" s="1"/>
      <c r="I81" s="1"/>
      <c r="J81" s="1"/>
      <c r="K81" s="1"/>
      <c r="L81" s="1"/>
      <c r="M81" s="1"/>
      <c r="N81" s="1"/>
    </row>
    <row r="82" spans="2:14" x14ac:dyDescent="0.25">
      <c r="B82" s="43">
        <v>7.9103149847388252</v>
      </c>
      <c r="C82" s="1"/>
      <c r="D82" s="1"/>
      <c r="E82" s="1"/>
      <c r="F82" s="1"/>
      <c r="G82" s="1"/>
      <c r="H82" s="1"/>
      <c r="I82" s="1"/>
      <c r="J82" s="1"/>
      <c r="K82" s="1"/>
      <c r="L82" s="1"/>
      <c r="M82" s="1"/>
      <c r="N82" s="1"/>
    </row>
    <row r="83" spans="2:14" x14ac:dyDescent="0.25">
      <c r="B83" s="43">
        <v>4.2575362709097178</v>
      </c>
      <c r="C83" s="1"/>
      <c r="D83" s="1"/>
      <c r="E83" s="1"/>
      <c r="F83" s="1"/>
      <c r="G83" s="1"/>
      <c r="H83" s="1"/>
      <c r="I83" s="1"/>
      <c r="J83" s="1"/>
      <c r="K83" s="1"/>
      <c r="L83" s="1"/>
      <c r="M83" s="1"/>
      <c r="N83" s="1"/>
    </row>
    <row r="84" spans="2:14" x14ac:dyDescent="0.25">
      <c r="B84" s="43">
        <v>0.41132191236118554</v>
      </c>
      <c r="C84" s="1"/>
      <c r="D84" s="1"/>
      <c r="E84" s="1"/>
      <c r="F84" s="1"/>
      <c r="G84" s="1"/>
      <c r="H84" s="1"/>
      <c r="I84" s="1"/>
      <c r="J84" s="1"/>
      <c r="K84" s="1"/>
      <c r="L84" s="1"/>
      <c r="M84" s="1"/>
      <c r="N84" s="1"/>
    </row>
    <row r="85" spans="2:14" x14ac:dyDescent="0.25">
      <c r="B85" s="43">
        <v>7.5974548994427797</v>
      </c>
      <c r="C85" s="1"/>
      <c r="D85" s="1"/>
      <c r="E85" s="1"/>
      <c r="F85" s="1"/>
      <c r="G85" s="1"/>
      <c r="H85" s="1"/>
      <c r="I85" s="1"/>
      <c r="J85" s="1"/>
      <c r="K85" s="1"/>
      <c r="L85" s="1"/>
      <c r="M85" s="1"/>
      <c r="N85" s="1"/>
    </row>
    <row r="86" spans="2:14" x14ac:dyDescent="0.25">
      <c r="B86" s="43">
        <v>1.8371107374178792</v>
      </c>
      <c r="C86" s="1"/>
      <c r="D86" s="1"/>
      <c r="E86" s="1"/>
      <c r="F86" s="1"/>
      <c r="G86" s="1"/>
      <c r="H86" s="1"/>
      <c r="I86" s="1"/>
      <c r="J86" s="1"/>
      <c r="K86" s="1"/>
      <c r="L86" s="1"/>
      <c r="M86" s="1"/>
      <c r="N86" s="1"/>
    </row>
    <row r="87" spans="2:14" x14ac:dyDescent="0.25">
      <c r="B87" s="43">
        <v>5.1614579646613814</v>
      </c>
      <c r="C87" s="1"/>
      <c r="D87" s="1"/>
      <c r="E87" s="1"/>
      <c r="F87" s="1"/>
      <c r="G87" s="1"/>
      <c r="H87" s="1"/>
      <c r="I87" s="1"/>
      <c r="J87" s="1"/>
      <c r="K87" s="1"/>
      <c r="L87" s="1"/>
      <c r="M87" s="1"/>
      <c r="N87" s="1"/>
    </row>
    <row r="88" spans="2:14" x14ac:dyDescent="0.25">
      <c r="B88" s="43">
        <v>1.4847243670650683</v>
      </c>
      <c r="C88" s="1"/>
      <c r="D88" s="1"/>
      <c r="E88" s="1"/>
      <c r="F88" s="1"/>
      <c r="G88" s="1"/>
      <c r="H88" s="1"/>
      <c r="I88" s="1"/>
      <c r="J88" s="1"/>
      <c r="K88" s="1"/>
      <c r="L88" s="1"/>
      <c r="M88" s="1"/>
      <c r="N88" s="1"/>
    </row>
    <row r="89" spans="2:14" x14ac:dyDescent="0.25">
      <c r="B89" s="43">
        <v>4.5749379027620325</v>
      </c>
      <c r="C89" s="1"/>
      <c r="D89" s="1"/>
      <c r="E89" s="1"/>
      <c r="F89" s="1"/>
      <c r="G89" s="1"/>
      <c r="H89" s="1"/>
      <c r="I89" s="1"/>
      <c r="J89" s="1"/>
      <c r="K89" s="1"/>
      <c r="L89" s="1"/>
      <c r="M89" s="1"/>
      <c r="N89" s="1"/>
    </row>
    <row r="90" spans="2:14" x14ac:dyDescent="0.25">
      <c r="B90" s="43">
        <v>6.3537323829427361</v>
      </c>
      <c r="C90" s="1"/>
      <c r="D90" s="1"/>
      <c r="E90" s="1"/>
      <c r="F90" s="1"/>
      <c r="G90" s="1"/>
      <c r="H90" s="1"/>
      <c r="I90" s="1"/>
      <c r="J90" s="1"/>
      <c r="K90" s="1"/>
      <c r="L90" s="1"/>
      <c r="M90" s="1"/>
      <c r="N90" s="1"/>
    </row>
    <row r="91" spans="2:14" x14ac:dyDescent="0.25">
      <c r="B91" s="43">
        <v>4.6442542098341715</v>
      </c>
      <c r="C91" s="1"/>
      <c r="D91" s="1"/>
      <c r="E91" s="1"/>
      <c r="F91" s="1"/>
      <c r="G91" s="1"/>
      <c r="H91" s="1"/>
      <c r="I91" s="1"/>
      <c r="J91" s="1"/>
      <c r="K91" s="1"/>
      <c r="L91" s="1"/>
      <c r="M91" s="1"/>
      <c r="N91" s="1"/>
    </row>
    <row r="92" spans="2:14" x14ac:dyDescent="0.25">
      <c r="B92" s="43">
        <v>5.8574002576653665</v>
      </c>
      <c r="C92" s="1"/>
      <c r="D92" s="1"/>
      <c r="E92" s="1"/>
      <c r="F92" s="1"/>
      <c r="G92" s="1"/>
      <c r="H92" s="1"/>
      <c r="I92" s="1"/>
      <c r="J92" s="1"/>
      <c r="K92" s="1"/>
      <c r="L92" s="1"/>
      <c r="M92" s="1"/>
      <c r="N92" s="1"/>
    </row>
    <row r="93" spans="2:14" x14ac:dyDescent="0.25">
      <c r="B93" s="43">
        <v>4.6560310165268728</v>
      </c>
      <c r="C93" s="1"/>
      <c r="D93" s="1"/>
      <c r="E93" s="1"/>
      <c r="F93" s="1"/>
      <c r="G93" s="1"/>
      <c r="H93" s="1"/>
      <c r="I93" s="1"/>
      <c r="J93" s="1"/>
      <c r="K93" s="1"/>
      <c r="L93" s="1"/>
      <c r="M93" s="1"/>
      <c r="N93" s="1"/>
    </row>
    <row r="94" spans="2:14" x14ac:dyDescent="0.25">
      <c r="B94" s="43">
        <v>0.84759782576070508</v>
      </c>
      <c r="C94" s="1"/>
      <c r="D94" s="1"/>
      <c r="E94" s="1"/>
      <c r="F94" s="1"/>
      <c r="G94" s="1"/>
      <c r="H94" s="1"/>
      <c r="I94" s="1"/>
      <c r="J94" s="1"/>
      <c r="K94" s="1"/>
      <c r="L94" s="1"/>
      <c r="M94" s="1"/>
      <c r="N94" s="1"/>
    </row>
    <row r="95" spans="2:14" x14ac:dyDescent="0.25">
      <c r="B95" s="43">
        <v>1.0079283265216998</v>
      </c>
      <c r="C95" s="1"/>
      <c r="D95" s="1"/>
      <c r="E95" s="1"/>
      <c r="F95" s="1"/>
      <c r="G95" s="1"/>
      <c r="H95" s="1"/>
      <c r="I95" s="1"/>
      <c r="J95" s="1"/>
      <c r="K95" s="1"/>
      <c r="L95" s="1"/>
      <c r="M95" s="1"/>
      <c r="N95" s="1"/>
    </row>
    <row r="96" spans="2:14" x14ac:dyDescent="0.25">
      <c r="B96" s="43">
        <v>1.7435639133540279</v>
      </c>
      <c r="C96" s="1"/>
      <c r="D96" s="1"/>
      <c r="E96" s="1"/>
      <c r="F96" s="1"/>
      <c r="G96" s="1"/>
      <c r="H96" s="1"/>
      <c r="I96" s="1"/>
      <c r="J96" s="1"/>
      <c r="K96" s="1"/>
      <c r="L96" s="1"/>
      <c r="M96" s="1"/>
      <c r="N96" s="1"/>
    </row>
    <row r="97" spans="2:14" x14ac:dyDescent="0.25">
      <c r="B97" s="43">
        <v>5.4720226726570598</v>
      </c>
      <c r="C97" s="1"/>
      <c r="D97" s="1"/>
      <c r="E97" s="1"/>
      <c r="F97" s="1"/>
      <c r="G97" s="1"/>
      <c r="H97" s="1"/>
      <c r="I97" s="1"/>
      <c r="J97" s="1"/>
      <c r="K97" s="1"/>
      <c r="L97" s="1"/>
      <c r="M97" s="1"/>
      <c r="N97" s="1"/>
    </row>
    <row r="98" spans="2:14" x14ac:dyDescent="0.25">
      <c r="B98" s="43">
        <v>6.7630227112873387</v>
      </c>
      <c r="C98" s="1"/>
      <c r="D98" s="1"/>
      <c r="E98" s="1"/>
      <c r="F98" s="1"/>
      <c r="G98" s="1"/>
      <c r="H98" s="1"/>
      <c r="I98" s="1"/>
      <c r="J98" s="1"/>
      <c r="K98" s="1"/>
      <c r="L98" s="1"/>
      <c r="M98" s="1"/>
      <c r="N98" s="1"/>
    </row>
    <row r="99" spans="2:14" x14ac:dyDescent="0.25">
      <c r="B99" s="43">
        <v>6.077071644811066</v>
      </c>
      <c r="C99" s="1"/>
      <c r="D99" s="1"/>
      <c r="E99" s="1"/>
      <c r="F99" s="1"/>
      <c r="G99" s="1"/>
      <c r="H99" s="1"/>
      <c r="I99" s="1"/>
      <c r="J99" s="1"/>
      <c r="K99" s="1"/>
      <c r="L99" s="1"/>
      <c r="M99" s="1"/>
      <c r="N99" s="1"/>
    </row>
    <row r="100" spans="2:14" x14ac:dyDescent="0.25">
      <c r="B100" s="43">
        <v>4.0533893841184732</v>
      </c>
      <c r="C100" s="1"/>
      <c r="D100" s="1"/>
      <c r="E100" s="1"/>
      <c r="F100" s="1"/>
      <c r="G100" s="1"/>
      <c r="H100" s="1"/>
      <c r="I100" s="1"/>
      <c r="J100" s="1"/>
      <c r="K100" s="1"/>
      <c r="L100" s="1"/>
      <c r="M100" s="1"/>
      <c r="N100" s="1"/>
    </row>
    <row r="101" spans="2:14" x14ac:dyDescent="0.25">
      <c r="B101" s="43">
        <v>1.2029950115351744</v>
      </c>
      <c r="C101" s="1"/>
      <c r="D101" s="1"/>
      <c r="E101" s="1"/>
      <c r="F101" s="1"/>
      <c r="G101" s="1"/>
      <c r="H101" s="1"/>
      <c r="I101" s="1"/>
      <c r="J101" s="1"/>
      <c r="K101" s="1"/>
      <c r="L101" s="1"/>
      <c r="M101" s="1"/>
      <c r="N101" s="1"/>
    </row>
    <row r="102" spans="2:14" x14ac:dyDescent="0.25">
      <c r="B102" s="43">
        <v>1.0218270988849398</v>
      </c>
      <c r="C102" s="1"/>
      <c r="D102" s="1"/>
      <c r="E102" s="1"/>
      <c r="F102" s="1"/>
      <c r="G102" s="1"/>
      <c r="H102" s="1"/>
      <c r="I102" s="1"/>
      <c r="J102" s="1"/>
      <c r="K102" s="1"/>
      <c r="L102" s="1"/>
      <c r="M102" s="1"/>
      <c r="N102" s="1"/>
    </row>
    <row r="103" spans="2:14" x14ac:dyDescent="0.25">
      <c r="B103" s="47">
        <v>7.1750534581896721</v>
      </c>
      <c r="C103" s="1"/>
      <c r="D103" s="1"/>
      <c r="E103" s="1"/>
      <c r="F103" s="1"/>
      <c r="G103" s="1"/>
      <c r="H103" s="1"/>
      <c r="I103" s="1"/>
      <c r="J103" s="1"/>
      <c r="K103" s="1"/>
      <c r="L103" s="1"/>
      <c r="M103" s="1"/>
      <c r="N103" s="1"/>
    </row>
    <row r="104" spans="2:14" x14ac:dyDescent="0.25">
      <c r="C104" s="1"/>
      <c r="D104" s="1"/>
      <c r="E104" s="1"/>
      <c r="F104" s="1"/>
      <c r="G104" s="1"/>
      <c r="H104" s="1"/>
      <c r="I104" s="1"/>
      <c r="J104" s="1"/>
      <c r="K104" s="1"/>
      <c r="L104" s="1"/>
      <c r="M104" s="1"/>
      <c r="N104" s="1"/>
    </row>
    <row r="105" spans="2:14" x14ac:dyDescent="0.25">
      <c r="B105" s="25"/>
      <c r="C105" s="1"/>
      <c r="D105" s="1"/>
      <c r="E105" s="1"/>
      <c r="F105" s="1"/>
      <c r="G105" s="1"/>
      <c r="H105" s="1"/>
      <c r="I105" s="1"/>
      <c r="J105" s="1"/>
      <c r="K105" s="1"/>
      <c r="L105" s="1"/>
      <c r="M105" s="1"/>
      <c r="N105" s="1"/>
    </row>
    <row r="106" spans="2:14" x14ac:dyDescent="0.25">
      <c r="B106" s="25"/>
      <c r="C106" s="1"/>
      <c r="D106" s="1"/>
      <c r="E106" s="1"/>
      <c r="F106" s="1"/>
      <c r="G106" s="1"/>
      <c r="H106" s="1"/>
      <c r="I106" s="1"/>
      <c r="J106" s="1"/>
      <c r="K106" s="1"/>
      <c r="L106" s="1"/>
      <c r="M106" s="1"/>
      <c r="N106" s="1"/>
    </row>
    <row r="107" spans="2:14" x14ac:dyDescent="0.25">
      <c r="B107" s="25"/>
      <c r="C107" s="1"/>
      <c r="D107" s="1"/>
      <c r="E107" s="1"/>
      <c r="F107" s="1"/>
      <c r="G107" s="1"/>
      <c r="H107" s="1"/>
      <c r="I107" s="1"/>
      <c r="J107" s="1"/>
      <c r="K107" s="1"/>
      <c r="L107" s="1"/>
      <c r="M107" s="1"/>
      <c r="N107" s="1"/>
    </row>
    <row r="108" spans="2:14" x14ac:dyDescent="0.25">
      <c r="B108" s="25"/>
      <c r="C108" s="1"/>
      <c r="D108" s="1"/>
      <c r="E108" s="1"/>
      <c r="F108" s="1"/>
      <c r="G108" s="1"/>
      <c r="H108" s="1"/>
      <c r="I108" s="1"/>
      <c r="J108" s="1"/>
      <c r="K108" s="1"/>
      <c r="L108" s="1"/>
      <c r="M108" s="1"/>
      <c r="N108" s="1"/>
    </row>
    <row r="109" spans="2:14" x14ac:dyDescent="0.25">
      <c r="B109" s="25"/>
      <c r="C109" s="1"/>
      <c r="D109" s="1"/>
      <c r="E109" s="1"/>
      <c r="F109" s="1"/>
      <c r="G109" s="1"/>
      <c r="H109" s="1"/>
      <c r="I109" s="1"/>
      <c r="J109" s="1"/>
      <c r="K109" s="1"/>
      <c r="L109" s="1"/>
      <c r="M109" s="1"/>
      <c r="N109" s="1"/>
    </row>
    <row r="110" spans="2:14" x14ac:dyDescent="0.25">
      <c r="B110" s="25"/>
      <c r="C110" s="1"/>
      <c r="D110" s="1"/>
      <c r="E110" s="1"/>
      <c r="F110" s="1"/>
      <c r="G110" s="1"/>
      <c r="H110" s="1"/>
      <c r="I110" s="1"/>
      <c r="J110" s="1"/>
      <c r="K110" s="1"/>
      <c r="L110" s="1"/>
      <c r="M110" s="1"/>
      <c r="N110" s="1"/>
    </row>
    <row r="111" spans="2:14" x14ac:dyDescent="0.25">
      <c r="B111" s="25"/>
      <c r="C111" s="1"/>
      <c r="D111" s="1"/>
      <c r="E111" s="1"/>
      <c r="F111" s="1"/>
      <c r="G111" s="1"/>
      <c r="H111" s="1"/>
      <c r="I111" s="1"/>
      <c r="J111" s="1"/>
      <c r="K111" s="1"/>
      <c r="L111" s="1"/>
      <c r="M111" s="1"/>
      <c r="N111" s="1"/>
    </row>
    <row r="112" spans="2:14" x14ac:dyDescent="0.25">
      <c r="B112" s="25"/>
      <c r="C112" s="1"/>
      <c r="D112" s="1"/>
      <c r="E112" s="1"/>
      <c r="F112" s="1"/>
      <c r="G112" s="1"/>
      <c r="H112" s="1"/>
      <c r="I112" s="1"/>
      <c r="J112" s="1"/>
      <c r="K112" s="1"/>
      <c r="L112" s="1"/>
      <c r="M112" s="1"/>
      <c r="N112" s="1"/>
    </row>
    <row r="113" spans="2:14" x14ac:dyDescent="0.25">
      <c r="B113" s="25"/>
      <c r="C113" s="1"/>
      <c r="D113" s="1"/>
      <c r="E113" s="1"/>
      <c r="F113" s="1"/>
      <c r="G113" s="1"/>
      <c r="H113" s="1"/>
      <c r="I113" s="1"/>
      <c r="J113" s="1"/>
      <c r="K113" s="1"/>
      <c r="L113" s="1"/>
      <c r="M113" s="1"/>
      <c r="N113" s="1"/>
    </row>
    <row r="114" spans="2:14" x14ac:dyDescent="0.25">
      <c r="B114" s="25"/>
      <c r="C114" s="1"/>
      <c r="D114" s="1"/>
      <c r="E114" s="1"/>
      <c r="F114" s="1"/>
      <c r="G114" s="1"/>
      <c r="H114" s="1"/>
      <c r="I114" s="1"/>
      <c r="J114" s="1"/>
      <c r="K114" s="1"/>
      <c r="L114" s="1"/>
      <c r="M114" s="1"/>
      <c r="N114" s="1"/>
    </row>
    <row r="115" spans="2:14" x14ac:dyDescent="0.25">
      <c r="B115" s="25"/>
      <c r="C115" s="1"/>
      <c r="D115" s="1"/>
      <c r="E115" s="1"/>
      <c r="F115" s="1"/>
      <c r="G115" s="1"/>
      <c r="H115" s="1"/>
      <c r="I115" s="1"/>
      <c r="J115" s="1"/>
      <c r="K115" s="1"/>
      <c r="L115" s="1"/>
      <c r="M115" s="1"/>
      <c r="N115" s="1"/>
    </row>
    <row r="116" spans="2:14" x14ac:dyDescent="0.25">
      <c r="B116" s="25"/>
      <c r="C116" s="1"/>
      <c r="D116" s="1"/>
      <c r="E116" s="1"/>
      <c r="F116" s="1"/>
      <c r="G116" s="1"/>
      <c r="H116" s="1"/>
      <c r="I116" s="1"/>
      <c r="J116" s="1"/>
      <c r="K116" s="1"/>
      <c r="L116" s="1"/>
      <c r="M116" s="1"/>
      <c r="N116" s="1"/>
    </row>
    <row r="117" spans="2:14" x14ac:dyDescent="0.25">
      <c r="B117" s="25"/>
      <c r="C117" s="1"/>
      <c r="D117" s="1"/>
      <c r="E117" s="1"/>
      <c r="F117" s="1"/>
      <c r="G117" s="1"/>
      <c r="H117" s="1"/>
      <c r="I117" s="1"/>
      <c r="J117" s="1"/>
      <c r="K117" s="1"/>
      <c r="L117" s="1"/>
      <c r="M117" s="1"/>
      <c r="N117" s="1"/>
    </row>
    <row r="118" spans="2:14" x14ac:dyDescent="0.25">
      <c r="B118" s="25"/>
      <c r="C118" s="1"/>
      <c r="D118" s="1"/>
      <c r="E118" s="1"/>
      <c r="F118" s="1"/>
      <c r="G118" s="1"/>
      <c r="H118" s="1"/>
      <c r="I118" s="1"/>
      <c r="J118" s="1"/>
      <c r="K118" s="1"/>
      <c r="L118" s="1"/>
      <c r="M118" s="1"/>
      <c r="N118" s="1"/>
    </row>
    <row r="119" spans="2:14" x14ac:dyDescent="0.25">
      <c r="B119" s="25"/>
      <c r="C119" s="1"/>
      <c r="D119" s="1"/>
      <c r="E119" s="1"/>
      <c r="F119" s="1"/>
      <c r="G119" s="1"/>
      <c r="H119" s="1"/>
      <c r="I119" s="1"/>
      <c r="J119" s="1"/>
      <c r="K119" s="1"/>
      <c r="L119" s="1"/>
      <c r="M119" s="1"/>
      <c r="N119" s="1"/>
    </row>
    <row r="120" spans="2:14" x14ac:dyDescent="0.25">
      <c r="B120" s="25"/>
      <c r="C120" s="1"/>
      <c r="D120" s="1"/>
      <c r="E120" s="1"/>
      <c r="F120" s="1"/>
      <c r="G120" s="1"/>
      <c r="H120" s="1"/>
      <c r="I120" s="1"/>
      <c r="J120" s="1"/>
      <c r="K120" s="1"/>
      <c r="L120" s="1"/>
      <c r="M120" s="1"/>
      <c r="N120" s="1"/>
    </row>
    <row r="121" spans="2:14" x14ac:dyDescent="0.25">
      <c r="B121" s="25"/>
      <c r="C121" s="1"/>
      <c r="D121" s="1"/>
      <c r="E121" s="1"/>
      <c r="F121" s="1"/>
      <c r="G121" s="1"/>
      <c r="H121" s="1"/>
      <c r="I121" s="1"/>
      <c r="J121" s="1"/>
      <c r="K121" s="1"/>
      <c r="L121" s="1"/>
      <c r="M121" s="1"/>
      <c r="N121" s="1"/>
    </row>
    <row r="122" spans="2:14" x14ac:dyDescent="0.25">
      <c r="B122" s="25"/>
      <c r="C122" s="1"/>
      <c r="D122" s="1"/>
      <c r="E122" s="1"/>
      <c r="F122" s="1"/>
      <c r="G122" s="1"/>
      <c r="H122" s="1"/>
      <c r="I122" s="1"/>
      <c r="J122" s="1"/>
      <c r="K122" s="1"/>
      <c r="L122" s="1"/>
      <c r="M122" s="1"/>
      <c r="N122" s="1"/>
    </row>
    <row r="123" spans="2:14" x14ac:dyDescent="0.25">
      <c r="B123" s="25"/>
      <c r="C123" s="1"/>
      <c r="D123" s="1"/>
      <c r="E123" s="1"/>
      <c r="F123" s="1"/>
      <c r="G123" s="1"/>
      <c r="H123" s="1"/>
      <c r="I123" s="1"/>
      <c r="J123" s="1"/>
      <c r="K123" s="1"/>
      <c r="L123" s="1"/>
      <c r="M123" s="1"/>
      <c r="N123" s="1"/>
    </row>
    <row r="124" spans="2:14" x14ac:dyDescent="0.25">
      <c r="B124" s="25"/>
      <c r="C124" s="1"/>
      <c r="D124" s="1"/>
      <c r="E124" s="1"/>
      <c r="F124" s="1"/>
      <c r="G124" s="1"/>
      <c r="H124" s="1"/>
      <c r="I124" s="1"/>
      <c r="J124" s="1"/>
      <c r="K124" s="1"/>
      <c r="L124" s="1"/>
      <c r="M124" s="1"/>
      <c r="N124" s="1"/>
    </row>
    <row r="125" spans="2:14" x14ac:dyDescent="0.25">
      <c r="B125" s="25"/>
      <c r="C125" s="1"/>
      <c r="D125" s="1"/>
      <c r="E125" s="1"/>
      <c r="F125" s="1"/>
      <c r="G125" s="1"/>
      <c r="H125" s="1"/>
      <c r="I125" s="1"/>
      <c r="J125" s="1"/>
      <c r="K125" s="1"/>
      <c r="L125" s="1"/>
      <c r="M125" s="1"/>
      <c r="N125" s="1"/>
    </row>
    <row r="126" spans="2:14" x14ac:dyDescent="0.25">
      <c r="B126" s="25"/>
      <c r="C126" s="1"/>
      <c r="D126" s="1"/>
      <c r="E126" s="1"/>
      <c r="F126" s="1"/>
      <c r="G126" s="1"/>
      <c r="H126" s="1"/>
      <c r="I126" s="1"/>
      <c r="J126" s="1"/>
      <c r="K126" s="1"/>
      <c r="L126" s="1"/>
      <c r="M126" s="1"/>
      <c r="N126" s="1"/>
    </row>
    <row r="127" spans="2:14" x14ac:dyDescent="0.25">
      <c r="B127" s="25"/>
      <c r="C127" s="1"/>
      <c r="D127" s="1"/>
      <c r="E127" s="1"/>
      <c r="F127" s="1"/>
      <c r="G127" s="1"/>
      <c r="H127" s="1"/>
      <c r="I127" s="1"/>
      <c r="J127" s="1"/>
      <c r="K127" s="1"/>
      <c r="L127" s="1"/>
      <c r="M127" s="1"/>
      <c r="N127" s="1"/>
    </row>
    <row r="128" spans="2:14" x14ac:dyDescent="0.25">
      <c r="B128" s="25"/>
      <c r="C128" s="1"/>
      <c r="D128" s="1"/>
      <c r="E128" s="1"/>
      <c r="F128" s="1"/>
      <c r="G128" s="1"/>
      <c r="H128" s="1"/>
      <c r="I128" s="1"/>
      <c r="J128" s="1"/>
      <c r="K128" s="1"/>
      <c r="L128" s="1"/>
      <c r="M128" s="1"/>
      <c r="N128" s="1"/>
    </row>
  </sheetData>
  <mergeCells count="15">
    <mergeCell ref="AZ8:BA8"/>
    <mergeCell ref="BC8:BD8"/>
    <mergeCell ref="B4:M5"/>
    <mergeCell ref="D9:E9"/>
    <mergeCell ref="BL8:BP8"/>
    <mergeCell ref="AZ6:BA7"/>
    <mergeCell ref="BC6:BD7"/>
    <mergeCell ref="BF6:BJ7"/>
    <mergeCell ref="BL6:BP7"/>
    <mergeCell ref="BF8:BJ8"/>
    <mergeCell ref="Q10:Q39"/>
    <mergeCell ref="S8:AV8"/>
    <mergeCell ref="D15:E15"/>
    <mergeCell ref="D19:E19"/>
    <mergeCell ref="AW7:AX7"/>
  </mergeCells>
  <phoneticPr fontId="0" type="noConversion"/>
  <dataValidations count="2">
    <dataValidation type="textLength" allowBlank="1" showInputMessage="1" showErrorMessage="1" errorTitle="Sorry" error="This cell is neede for the graph plotting" promptTitle="Sorry" prompt="This cell is used for the graph plotting" sqref="E15 I21:I22 H23:H24">
      <formula1>123</formula1>
      <formula2>123</formula2>
    </dataValidation>
    <dataValidation type="textLength" allowBlank="1" showInputMessage="1" showErrorMessage="1" errorTitle="Sorry" error="This cell is needed for the graph plotting" promptTitle="Sorry" prompt="This cell is used for the graph plotting" sqref="F15:F16">
      <formula1>123</formula1>
      <formula2>123</formula2>
    </dataValidation>
  </dataValidations>
  <pageMargins left="0.75" right="0.75" top="1" bottom="1" header="0.5" footer="0.5"/>
  <pageSetup paperSize="9" orientation="portrait" horizontalDpi="4294967293"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CB_DATA_</vt:lpstr>
      <vt:lpstr>Model</vt:lpstr>
      <vt:lpstr>Data</vt:lpstr>
      <vt:lpstr>Likelihood</vt:lpstr>
      <vt:lpstr>nT</vt:lpstr>
      <vt:lpstr>Scale</vt:lpstr>
      <vt:lpstr>Scaleincr</vt:lpstr>
      <vt:lpstr>Scalestart</vt:lpstr>
      <vt:lpstr>Shape</vt:lpstr>
      <vt:lpstr>Shapeincr</vt:lpstr>
      <vt:lpstr>Shapestart</vt:lpstr>
      <vt:lpstr>T</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2004-05-22T11:03:55Z</dcterms:created>
  <dcterms:modified xsi:type="dcterms:W3CDTF">2017-09-22T16:23:35Z</dcterms:modified>
  <cp:category/>
</cp:coreProperties>
</file>