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0" yWindow="120" windowWidth="15480" windowHeight="7940" firstSheet="1" activeTab="1"/>
  </bookViews>
  <sheets>
    <sheet name="CB_DATA_" sheetId="4" state="veryHidden" r:id="rId1"/>
    <sheet name="Simulation only" sheetId="1" r:id="rId2"/>
    <sheet name="Calculation and Simulation" sheetId="2" r:id="rId3"/>
    <sheet name="Calculation only" sheetId="3" r:id="rId4"/>
  </sheets>
  <definedNames>
    <definedName name="CB_1b0dc2c658d64a99891dacaf48624401" localSheetId="1" hidden="1">'Simulation only'!$G$19</definedName>
    <definedName name="CB_20f0d5ad186f4f3f817ad98dc137eea5" localSheetId="2" hidden="1">'Calculation and Simulation'!$F$19</definedName>
    <definedName name="CB_b374e06848814438b0a6a2ae81b12f2a" localSheetId="1" hidden="1">'Simulation only'!$F$22</definedName>
    <definedName name="CB_b413678461414e6f95ab4ecff2f33ced" localSheetId="1" hidden="1">'Simulation only'!$G$22</definedName>
    <definedName name="CB_Block_00000000000000000000000000000000" localSheetId="2" hidden="1">"'7.0.0.0"</definedName>
    <definedName name="CB_Block_00000000000000000000000000000000" localSheetId="1" hidden="1">"'7.0.0.0"</definedName>
    <definedName name="CB_Block_00000000000000000000000000000001" localSheetId="2" hidden="1">"'636380599704354700"</definedName>
    <definedName name="CB_Block_00000000000000000000000000000001" localSheetId="0" hidden="1">"'636380599704535898"</definedName>
    <definedName name="CB_Block_00000000000000000000000000000001" localSheetId="1" hidden="1">"'636380599704457559"</definedName>
    <definedName name="CB_Block_00000000000000000000000000000003" localSheetId="2" hidden="1">"'11.1.4716.0"</definedName>
    <definedName name="CB_Block_00000000000000000000000000000003" localSheetId="1" hidden="1">"'11.1.4716.0"</definedName>
    <definedName name="CB_BlockExt_00000000000000000000000000000003" localSheetId="2" hidden="1">"'11.1.2.4.850"</definedName>
    <definedName name="CB_BlockExt_00000000000000000000000000000003" localSheetId="1" hidden="1">"'11.1.2.4.850"</definedName>
    <definedName name="CB_e208831729104dd8b1780f4c5a0abfb0" localSheetId="1" hidden="1">'Simulation only'!$F$20</definedName>
    <definedName name="CB_e72caa1806384f6995326a112bdaf904" localSheetId="2" hidden="1">'Calculation and Simulation'!$F$20</definedName>
    <definedName name="CBCR_3bcc529531e44cb89633b6c3a121ed75" localSheetId="1" hidden="1">'Simulation only'!$G$21</definedName>
    <definedName name="CBCR_3ede761f506949bdbd95f5827aab78e1" localSheetId="2" hidden="1">'Calculation and Simulation'!$F$12</definedName>
    <definedName name="CBCR_5c62e806f0ae40bf9e365df04bdc0541" localSheetId="1" hidden="1">'Simulation only'!$F$12</definedName>
    <definedName name="CBCR_b495daef371e439987d84ca20345135d" localSheetId="1" hidden="1">'Simulation only'!$F$19</definedName>
    <definedName name="CBWorkbookPriority" localSheetId="0" hidden="1">-1099200366</definedName>
    <definedName name="CBx_3b98dc8d12b4490e896c3a9f64ae3ef4" localSheetId="0" hidden="1">"'Calculation and Simulation'!$A$1"</definedName>
    <definedName name="CBx_5604f2f91b0c4e75a64dec2856c80f7b" localSheetId="0" hidden="1">"'CB_DATA_'!$A$1"</definedName>
    <definedName name="CBx_7e0a78841ac04d7883d91fd99af7ad26" localSheetId="0" hidden="1">"'Simulation only'!$A$1"</definedName>
    <definedName name="CBx_Sheet_Guid" localSheetId="2" hidden="1">"'3b98dc8d-12b4-490e-896c-3a9f64ae3ef4"</definedName>
    <definedName name="CBx_Sheet_Guid" localSheetId="0" hidden="1">"'5604f2f9-1b0c-4e75-a64d-ec2856c80f7b"</definedName>
    <definedName name="CBx_Sheet_Guid" localSheetId="1" hidden="1">"'7e0a7884-1ac0-4d78-83d9-1fd99af7ad26"</definedName>
    <definedName name="CBx_SheetRef" localSheetId="2" hidden="1">CB_DATA_!$B$14</definedName>
    <definedName name="CBx_SheetRef" localSheetId="0" hidden="1">CB_DATA_!$A$14</definedName>
    <definedName name="CBx_SheetRef" localSheetId="1" hidden="1">CB_DATA_!$C$14</definedName>
    <definedName name="CBx_StorageType" localSheetId="2" hidden="1">2</definedName>
    <definedName name="CBx_StorageType" localSheetId="0" hidden="1">2</definedName>
    <definedName name="CBx_StorageType" localSheetId="1" hidden="1">2</definedName>
    <definedName name="Dose" localSheetId="2">'Calculation and Simulation'!$F$19</definedName>
    <definedName name="Dose" localSheetId="3">'Calculation only'!#REF!</definedName>
    <definedName name="Dose">'Simulation only'!$G$20</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s>
  <calcPr calcId="171027" calcMode="manual"/>
</workbook>
</file>

<file path=xl/calcChain.xml><?xml version="1.0" encoding="utf-8"?>
<calcChain xmlns="http://schemas.openxmlformats.org/spreadsheetml/2006/main">
  <c r="A11" i="4" l="1"/>
  <c r="C11" i="4"/>
  <c r="B11" i="4"/>
  <c r="G20" i="1" l="1"/>
  <c r="G21" i="1" s="1"/>
  <c r="F19" i="1"/>
  <c r="F18" i="2"/>
  <c r="E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D22" i="3"/>
  <c r="D120" i="3"/>
  <c r="D121" i="3"/>
  <c r="E120" i="3"/>
  <c r="E121" i="3"/>
  <c r="F18" i="3"/>
  <c r="F19" i="3" s="1"/>
  <c r="F20" i="2"/>
  <c r="G23" i="1"/>
  <c r="F21" i="2"/>
  <c r="G22" i="1" l="1"/>
</calcChain>
</file>

<file path=xl/sharedStrings.xml><?xml version="1.0" encoding="utf-8"?>
<sst xmlns="http://schemas.openxmlformats.org/spreadsheetml/2006/main" count="69" uniqueCount="42">
  <si>
    <t>Risk of a raw egg</t>
  </si>
  <si>
    <r>
      <t>Problem:</t>
    </r>
    <r>
      <rPr>
        <sz val="10"/>
        <rFont val="Times New Roman"/>
        <family val="1"/>
      </rPr>
      <t xml:space="preserve"> You have determined that a raw egg has a 0.2% probability of being contaminated with Salmonella, that there is a 3.5% probability that a random egg would be consumed raw, a contaminated raw egg contains Poisson(50) bacteria, and that the probability a person would be ill is =1-Exp(-bacteria/5308)^-0.4059. You are asked to calculate the probability that a random egg will cause someone to become ill.</t>
    </r>
  </si>
  <si>
    <t>Probability raw egg contaminated with Salmonella</t>
  </si>
  <si>
    <t>Probability random egg consumed raw</t>
  </si>
  <si>
    <t>Expected bacteria in a contaminated egg</t>
  </si>
  <si>
    <t>Alpha</t>
  </si>
  <si>
    <t>Beta</t>
  </si>
  <si>
    <t>Beta-Poisson dose response model parameters:</t>
  </si>
  <si>
    <t>Egg is contaminated and consumed raw</t>
  </si>
  <si>
    <t>Bacteria in egg (dose)</t>
  </si>
  <si>
    <t>Probability of illness from random egg</t>
  </si>
  <si>
    <t>P(Egg is contaminated and consumed raw)</t>
  </si>
  <si>
    <t>Bacteria in infected egg (dose)</t>
  </si>
  <si>
    <t>Dose</t>
  </si>
  <si>
    <t>P(illness|dose)</t>
  </si>
  <si>
    <t>P(dose)</t>
  </si>
  <si>
    <t>P(ill|dose)</t>
  </si>
  <si>
    <t>Becoming ill from random egg?</t>
  </si>
  <si>
    <t>Parameters: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</si>
  <si>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</si>
  <si>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</si>
  <si>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</si>
  <si>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</si>
  <si>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</si>
  <si>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</si>
  <si>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</si>
  <si>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</si>
  <si>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</si>
  <si>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</si>
  <si>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</si>
  <si>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</si>
  <si>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3b98dc8d-12b4-490e-896c-3a9f64ae3ef4</t>
  </si>
  <si>
    <t>CB_Block_0</t>
  </si>
  <si>
    <t>㜸〱敤㕣㕢㙣ㅣ㔷ㄹ摥ㄹ敦慣㜷搶㜶散挶㘹搲愴ㄷっ㙤愱攰㘸㠹搳愴ㄷ㑡㐸㝤㘹㉥㙤㉥㙥散愴㔴愵㙣挷扢㘷散㐹㘶㘶㥤㤹㔹㈷㉥〱挲戵㤴㡢㔰换〳戴摣㉡㠴㄰〸〹〹ㅥ㄰搷〷㈴㈴㄰ち㠸㠷ち㠹㠷㑡愵㐲昰㐰㠵㈲昱搲〷〴㝣摦㤹㤹摤搹㕤敦搸搹戴攰㈰㑦戲㝦捥㥣晢㌹晦昵晣晦㤹㘴㤴㑣㈶昳㙦㍣晣㤷㑦㤶㠹㥢㘶㤶晤㐰㌸挵挹慡㙤㡢㜲㘰㔵㕤扦㌸敥㜹挶昲ㄱ换て㝡㔰㈱㔷戲㔰敥㙢㈵摦㝡㔲攴㑢㑢挲昳㔱㐹换㘴昲㜹㕤㐵㌹㍢攱㙦㈸㝥搱搹慡㍦ぢ㌰㍢㌹㜱㝣敥㌴㝡㥤〹慡㥥搸㌹㜲㉡㙣扢㙦㙣慣㌸㔶摣㜳昷搸㕤挵㕤㍢㐷㈶㙢㜶㔰昳挴㍥㔷搴〲捦戰㜷㡥㑣搷收㙣慢晣㤰㔸㥥慤㥥ㄱ敥㍥㌱户敢捥㌹㘳捦㍤㘳㝢昶敥㌵敦扤昷㥥㝥っ㥤㌹㌶㌹㌱敤〹搳㝦㥤晡搴㌸攵㍤㔳愲㙣㜱㙤㐲㜸㤶㍢㕦㥣㥣挰摦挴晣昱㜶㜷㜱㘶㐱㠸㠰㐳ぢ㑦戸㘵攱敢㘸搸攷㡣晢㝥捤㔹攴收改捥〱㉣戵㙣昸㠱收㑣ち摢搶㥤戸搷扣㜳ㅣ㝢㘷ㅢ换晤捥㡣㜰㝤㉢戰㤶慣㘰㌹攷捣愲愳捡㠰㜳搲ㄷ㈷っ㜷㕥ㅣ㌳ㅣ愱㌹〷㙢㔶㈵ㅢ㍥㤹㥥户挵㕤㈴㈷㈶㤷㕦ㅣ昷㥤挹〵挳㤳㌳昲戹㌱㈹㜵て㜸攵收扡户㜶敥㤷㔳㤷㈳戰捦摢㍢搷㐳挹㈹挳慢搷ㅣ敤㕣㌳㕡㝣昳っ摥搹戹㝥㘲㡦㥡摢扣扤㜳ㅢ戹㤵捤戵㤵扥㠸扥攵㡥㘲㌱㝡㡥愰㤷㈰㑦㐰〴敡〵㠲㍥㠲㝥〰㈵晢て㜰㐹戲㈱㡢搴㤲愱㤶收搴㔲㔹㉤㔵搴㤲㔰㑢愶㕡㥡㔷㑢ぢ㙡挹㔲㑢愷搵搲ㄹ搴㠹㥦㝣㙦慦ㅡ㍤昶㜷㑦㕤晡摢愵摢ㅥ晣晡㥤㌷扣㘴扥㝡挷扦晡㌷愱搲挳搱愴愶㍣攳ㅣ㐸慤㐱挵扢㡢扢昸㘷㜵慥〰㔳㤸㝢捤扢捤戱戱捡摥㕤挶㥤㠶挶㘵愵㈰扦㠹㔰㠶㔰户摦㝣挴㜲㉢搵㜳ㄲ㜷㌷㑤ㄸ扥㘸㙣摣㘸㔴㌶㔱慤戹ㄵ晦挶㤵ぢ㘷〲㈳㄰㍢㕡换ㅡ㥤戴㌵㥢〱㕢〹㕦㡥㜷㑢㙢戳㔳㠶㕤ㄳ攳攷慤戰昸收㤶㘲㘷摡慢捥㜵㉥㍤攰㠹戳昵搲戶ㄹ㡤㐳愸㉤挹扥摢㔶ㄹㄶ㠵昳ㅡ㤹㕣愸晡挲㤵搳ㅢ㜵愶慤昲ㄹ攱捤〸㡡㐴㔱㤱㑢扤㥥㐵ㄱ搷㡦ㅥ㜷戱㔰㜰㙢攵㉤挹㕣昳㠱昳〱㤸㔹㔴㌰摦㐵攱〵换戳挶㥣㉤戶㌶㔵〹挷㐴挱昶愶散〳搵㜲捤㥦慣扡㠱㔷戵㥢㑢挶㉢㑢〶㈴㑤攵㘸戵㈲戲搹㡣ㄴち㄰戸㍤㍤㡡㤲㜹㐷㘷㕥㤰㠸㐸愰㤸㡣㝣㐳㌳搹ㄵ㑦㘰㜵㔸㠵㉤㐸㤳敡㙤慢㜴挶昹㑡ㄹ㤳挲㠱㠹㌵㔱㝦㜰搰㍢㔶改戶㡥戹㌷戶戲慡づ㐷慢㝦㘰㐹戸挱㈱挳慤搸挲㑢搵㝥ち㘷愴て〲㘸㤷㈱㄰㍡敥ㅥ㔵㥤㜲㕥㔹搶捥㔹㤵㘰㈱户㈰慣昹㠵〰㜹搰㤰昹㍣户戶敤搱慦㐳㤶扥㤹㘰ㄸ愰㔰挸攴戶戰㔲慥㠰㈷愳㔱㍡愵昰㜲㤳㈰㘷扢㈶㕥敥㌷て㔸㜶㈰㐲愱㍣㘸〲㈳愱㔶㤳攸ㅢ㈰㠹㝡㐶㌹㔴ㄸ㕢捣㐹㔰愹㘱戹挱㜲㠳㙦摢戸㈴㈴愲つ㔹戰敥㘴〱㐵㐱戳㍣㐸攱㌵㄰㑤㡢㌴㐸慦㥣㈰㈲戲㐱㡡㘶㐷捦捤㐴挶晡㈹㌲〲昵㤳㐴挸摡扢㍡换〸ㄲ㝢㍢㤱戲㔱㐷㝥摣㤰㘶㉢搹昲愱㌴扢ㅥㅢ愷㙦㈵搸㐶㜰〳挱㜶〰攵㉦㤰㜰㤴㜲㐸㌷㍦晡㡤㜸搷㙦㈲戸ㄹ〰昲㐹愷捣㠹㐴ㄵ㙤愸戵搸㤱慣㌷〰㍢㔹ㅡ挵愱㈸愲㘵㕣户㌳〷ㅣ㠹攸挸敡㕣ㅦ扡㌶㉢㜵散㕢㍢搳㘶㜲㌹愴挸㤴慡挹戵慥㔲㌵戹ㄱ慣摡愵摥㝡ㄳ㥡敡㈳〴㙦〶〸ㄵぢ㡤摤戵㔹昳㌴㈷慦〹㤳㈸㌴㠴扡㔴敥ㄱㄱ搳晣㑦ㄱ㜰㙤㐷㤷つ晢㤹愶攰愸㜹捤摢捦㍢㍢昳㜶㠴昴ㄶ㥤戹愱㜳攸㉢扡㐲ぢ晡㉤㘰㉦攵愵㡥晡攵㌶ㄴ敢户ㄳ扣ㄵ愰㐵扦昰攴㝤愵㕥〲㘹ㄲ㍢〹捣㙤愶挷㐵㕡戸戳换㡢㐲㙡㥦㝥㜳搶昰收㐵〰敦挵攱㈹搸挱㔵捦ㄳ㌶づ戴ㄵ㤹挱戳换戶收㑣晦㠰㔷㜵㤸扦㘱ㅦ晢搷㠴㘲挸㘶搵㥥㑣㡢㝤㥣㘲㘷㈶晣㑤〹捡愱晥扤戳戳㤰㐸㌴㙡㈶㉦戶㑢㍦㕢㙥㐸㤲㉥㈴挹ㅤ搸㔶晤敤〰㤰ㄲ捡ㅦ㍡㑡㤴㔱㔶摢㈹慢㌵㕢慢昴敥愵㥣㑣㕡晣㠷㙤㜲愴㉦㜴搶㑥挰㜷攰て㌸㌳㤶㔳ㄷㄶ㝤捥戴昰捡昰㉢㔸戶㈸㠴㉥㔹㡡㥡つ㔹㜱㡤挸㡡㥥㥥戶戳㜴㡡㙦㑤搲㐹㡢㤴㐸攵昶搴挲㤴㜳㜸㠳愸攸㠲愴㔰㐹㜱ぢ搵㈵㄰㈹㡦㜵㌷㐴㑣ㄷ㈲愶㠸㡤搳摦㐹戰㡢㘰っ㐰晢ㅤ㈴捤㕡㌷㥥愱戰摥㈵扡戳㑢愵㑣㥥㘸㤰敥挱摦㜶ㄴ㔶㝢㌸捣㕥㠲扢〰㕡捣ㅦ㍡ㅦ㔳〸㔱愲㍣㐱㠸戴㤶㜴昳㤴㈵捥㤱〶㌶㤹〸㉡㑤搶晣愰敡㌰慡㌴㘰㑥㔵㡦㔵㠳㈹换㕦㐴ㄴ㙡搸㡣ㄲ㡦㉣〸ㄷ搴攵挱昶㘹挹慢㉥㉥㡡㡡㙥捥㔴㙢㄰㙤㠷愷搶挳愱ㅣ敢㠳㉤㈹捦攵慡㠲愷扢戳㌱扡㔰攴㠹ㄸ扥㔶㝡㘲搷攴昹收愱㙦戰戱愳戳㔶㘰㡢㍥㌳㘴㍡愶昳㈶㜶ㄱ㔱㠳㑡慦㌹扢攰〹㌱㌵㘰ㅥ昴慣㡡㙤戹㠲挸㠰㡤挹㐰摤ㄱ㌱㡦〸挱㜴㤵昱扦慡㍢㘰捥㝡㠶敢㉦ㅡっ㈶㉥㙦㙥㝡㤳㈱ㄱ捤㥣戰㕣ㅦ挳㐸㉣㌲㍤㘸捥㉣㔴捦㈱㕡㕢㜳摣㠳挶愲扦㉥戰㐲愲てㅦ㠹ㅡ㐵㔵㔴㔵挹慢昹㙥昱挳〳㜹㈶戳ㅢ扦㉣㠱挴㔵㐶愳扦㍣㐵㝢搳慥㡦攲㌳戴搳㌹愷㝥㐴㡥敡㤹㍤愹㔲㤸㥣慡摦挳㌶昷〲㍣㜸昰攴攱㐶㔴敥慡攲搵ㅡ㍤晣㈹㌲㕥㤲㐵㍤〸㐲晦摣愶㤰㔴㤸㐷捡〱〷〲攳㝣㙢㈵扦㠲㈹敢㤰晡㌶㌵㤲〷㄰㐵敡㌷㡦ㄸ㜳挲㐶㉣摡㌱㠲㑤攱ぢ捤㔸挷戰晤愸㙣戲敡㌸〶㐹㡢㘴㌹㔳㌶㐸挱攳戵愰㝡搴㜲㜵ㄳ㐰搲㕦㤴㘵㥣㐷㤶㜱㕥㘶昵㥢㈷ㄸㄶ㤴㘹昶㔵㥤㌷㍣㉢㔸㜰慣㜲㥥㉦っ摤慤ぢ㥡〴㤳㔳昲挶㑦㉣㌳㐶㕡慣昹㤳㌰搹晣㈲搰㕤㠴ㅣ攵搶ㄱ晤愰㕣㔵挹攱㡦搲愵㘳〹〲㐶㝡㐹昵晢搰㥢㈶㙦㐶㐰攴挸攷㜲㝣晦攲昲㠷㤱ㄳ晡攵㠸昵ㄴㄲ㠱㐷㌰㈱攴改摥捥㤹㈷㕤㉢〰昶㠸戱〳㔶㌰攵〳攵〰㐸捡攳敤づ㠹搵㐴愳搱扡㔶㜸㔳㝢㔱㤳㥡戸愵扤㍣愹㌷㙥㕢愱㌸搴㈸〹㐵戲㕡㈵愹㔹㔶㤸攳㝡㔲㌵㡡㔴摣戱戶㔱搲摣愶㡤㝤愷ㄴ戹ち挵㈴㘹㈶愳敦㤳㠴㠲㈰㉦愹〳㍡㡡晥晡㜴昲㐸㐴㙢㘸〳ㄴ愸愷挲扣㠱㈸ㅣ㜸ㄸ㔷㑥㉡愲㄰扤㠱扦㌷㐵挹攳戵愰愹挴㌸㍦ㅣ㤵㡣摢昶㜱ㄷ㔶㐲搹昰㉡敢㠴愵戱戶㔰挳㐸敥散㔶晢㠷摢㥢㘰挴㠸つㄹㄲ㐹昱〳㠳つ挱㕣㠹㘸㉡慤戳〱㙥㜵㍤㍢捦户愳挲㜰㈵〶㘶㠲捡㤴㔸㤲㘶㔸挳㤲ㅦ㤶つ敡愷㐵㈹㐷㜵㜳㝣捥㠷㑡て㈸挷愳㤴㘴㜰摤㍣㐱户ㄴ㉥㌰㐰散㐶愹改㜲㠰戰㙥扤〳㥥っ搶て㜶戰㈳㘱搸㠴搶ㄹ㈵㘸㉥㠵㜰㥢ㄷ㐱摥改ㄲ愳㄰愴愶㝣晥扥㕦㜹晥㌹㍥摦搹㥦㠹ㄳㄱㄳ㌱搴㤵㘲㍤〰戹挹愸㈴戹㘸㌸づ㤶㠷㤲㑤ち慤晥㌸㡦㈶挶〰㑤㍥㉦挰つㅥ挶戱〶挹㌶㌶敥戸〵ㄶ戴愹扤扣挹㍣散㤶敤㕡㐵㐸㔵ㅣ换㙡愹㤱搷〵扥攴昵扦㤰㥢㔲昶㈵摡㤴挳㌸㑡㜱挹㐴㔲昷㜶户晥ㅥ㌴㤷㐲づ㝤㠴戲㡤挱挷ㄴ户㥣っ㠶戵摤㔱愰㝤戸戹㜱㜹㐱㕥㥣㠳㐸㙢换愲㉣㍢㠲扢㜸昵〸戲攴戶㐴戵㈳搵㈳㔵摡散㠹慣㐳㔶㤸戵㉥㜰㠴㜵㠶〲㉦㤷㠳㌱搲㈵㜷戰㤳捣攵㈸戲㝢昹挳昲㌵㜳㜹㝦㘴㝣㈸㡣敦昲ㄴ㤴挱慥㠲㤱㘸㜰慢つ慢㕢㘱攴㤷㤶户㝥㍦㠰挲㄰㌰つ㕡搴っつ㥣〹愴㔷㌷㜰ㄸ㡣㑣㠹㡥㈶〳愹㡣㔱づ挳㘱て愴㠱㥢㜸㤰㥥慤㐲〹〵㕢攴愵戰昸㕥攲愸㠳㈳㔰搵摢摡㤲㌹㙤〴戸晡攲㙥㙦挹ㅥ慦㔴㘸敥挲㍦户㉥戰㡡㙢ㅢ愱㌹扡愵攵㐲㤶㕣ㄳ敤扢㕢㕢ち愲㡢㠲扢愷㡡㠷㡣愰扣㌰ㄳ㉣㠷㤷戶扡㈵〹敤攷昰㐷慣㌸㍡㙤收慣换㑢愸㑢摣晢挲ㄹ户㝡捥㤵昳搲㝣摥昸愳ㄵ慢昷昶㜲㤲㠵捣扦昱㐷㍥㙡㐶晢ㄹ㝡㕣换戴搹㐱挳㐱挲㝥攴ㄳ㑡㠳ㄱ愴㔳攸〴戶㝢晤挶〰改㘴㑢ぢ㥤㐸㐱戰㐱㈸敥晣敢㐶㈸捡㑦㠱㔶ㄲ㑢㜸㈴挷㥥㝦ぢ慣慦晣〴㌹㐴㌸摥㈳㌱愲扤ㄹ愹ㄴ搴㐹㐱ㅥ㕤敦攰㘵㤰晦ㅦ㉣挵摣扣㈲㍢晤ㄷ㤸㔹昹㜱㉢㡡㙥㈱㡡㝥搴㡥㈲〶㘲慦㈸攴捤搹㙦ㅣ㌵摦昰㙢扤晦挳愳收㠳挰㌰ㅦ㘹㡤㈱愸挶㘰㝣摤ㄸ攸㘹㌳〶㙥㐷戱㌴〶ㅥ㘲ㅢ挶敢㐳㘳㈰昲㜶ㅣ㐵挶敡挶〰愳㜸㈹㈶㕦㈲愸㥡㜰㘰昰慣戵搵愱㈷散㄰慥搷ちㅦ㤱㝢愸㈷㝦ㄲ扥愷㙤敤搹搳㠶㘷㌸摢㘵晥㐱㑦㐰㙤㜹戳戸慦㉤㥢戰挵㡥ㄵ㑢㘴愳ㄵ扣ㄲ戱㍦㝤挳㜳戲戶㕢敡挰㔴昸㠴㡥㝡㈵慦攴慥挲㈷愲昰㠴㤰昹挰㤶敦ㅤ晣搳㤳ㅦ摦捦㝢㘹ㄱ慤㙡っ〴㜷ㄳ㥣愷攵㠰昰㙤攲㑡挸昵晣晣收㈸㍥㐴戲ㄶ㙤㌱㘱㜸搲摥昱㜵㈷㑥㠶㠴㤷㈰捣㤰昸搶㠳㌱㠹ㅢづ愱㌱㔹㙣㜱㙣捡捦㤷愴㌳戰㤸㤸戸昴摥挵〱㐲愵愳捡敡搲慥搴㝥〰愵㜳㠵ㄳ㘹戶〷㜹扥攴愳㈸摦㙦搵㙡㝢愹搵愴㤹愸㡣愲㐶㉣愵㄰㘹㈰㠵㈴㡦㉣っ晤㑢㈹㌵㡤㠴㔶〴㐸㠹愱戵〶㜳㜹昲摦㄰〲愲㝥扤慦换㑦㔵戰㡢挰㘲散㜵敦昶散㑡慢㌳㔶㑤っ捡捡搳挷挳㐸挸㘳ち㌳ㄸ愵㤵戹㈷㤰㠸ㅦ㙤っ愹㌵㍢㥥㌸挸㠰ㄳ㠶搸㐲挶搶ㅣ㝡搵ち捥〳㙥つ㜷㍣愰㘷㜲㔲㘱戸㥢㤹㡤愳愷㡣挶㠵㔵ぢ㘱ㄶ攱㘰㤸慣㌷敡㡢㡡愰戳摣敤㌸㝦㈲捣挷敦㠱㔸㍥摡攸晡晡搶ㄲ敡㌸户ㄷぢ攴て昶搷㉤㈹㡣㡤㔱挹㌱㤰戰㙢慡㤵て㉦㠱捦愰㠹戴攷ㄵ扤㤱攴㔸㡡挲㘸㜴捣㔹㍤㙡㥢晥㘷㥣㕡㜲搶㉣㙢㌳㘰摤愴晦㑦㈱㘳㔵晤慦㌰捡㈶㔱昶㐸㤴攰㡢挶㐸挹慡挱ㄹ敥〸㝣搸〸搳挸㈳戰㉥㤳っ㙥㠷愹ㄹ㝣愲ㅡㄶ㑢〹づて㔷戶昵ㄲ㐴扤㉤㙤摢扥㡥〲㤰㔱㈰敤摢㄰㐱ㅤ摢㜳搲敤攷搸摣愳挸摥㜲搴㉡㝢㔵扦㙡〶㈳㌳〸敦㡥昰ぢ㌳ㄳ㌶捦戸昲慤㔶愱㜶㉢㜶愲晦㌱戴㌹㜶ㅣ〲晢㤸〸㕥慦愸㈳㘳〸㙢㡢㔹昰㙢愳愱㐴㈰㠹摡挱扦捥㝣戸㘶搸昸㐰昵㌸扣㥡〱戳搶㠵戲ぢ㝤换慤㜷㌱戸㜵戸㡤昵㄰㍣㍦挲㉥㈲っ㈶㤷昰搸攳摣搷搶㍤㘸慥ㅢ慤捤㘷捤敥扣㙢〵敤㥢挰改摡㐶㘹㈶ㄹ㡥挹敦㡥ぢ晡攳㠴㠸昳搰㍢扡㜶㔷㉣㝢ㅢ〶㥤㐷㥦㙤搳攵㌵㙡挳㔱戶㠶㌸昷晢搱㔴戹㥦〰㍦扤ㄴ㈵昸愲搰㥦㜷ㅦㄳ㉦㘰㔹㘴〰愴㌳㌹〳愰㌳㔵㝦㙤㈵慡㔶㜸戴㈰ㄵㄶ㤴慦愲㥣扢ㄴ慥戶挲㍣ㅣ㌵攴ㄱ〲㘹㕤〰挴㡦挲㈳㠴ㅣ晦㜹㌴愸㡦㍦㡦摣捥攳㝦㘹挵昱愹晣攵晡㤲晤て挵捡㐳㍦㡤㘲晤っ㠱㑤攰〰っ挵㍡㘴㤰㘲㤱戲㈶ㄷ〶ㄱ㝥扣ㅦ㘹㍣扦㡦晥㝤㜹晦㙦㉦昱㜹㜵扦㈲〵㈱㡡㥡㔷㐱㐱㈸㔷昱㑣㜲ㄵ㡢挸敤扣㡡捦慦戴㡡㈱捡㐸捥㐴昷〰〶㝡ㄴ搲㡡㕣㤵㡦〴㌷㤴㍦㐵㈲ㄴ㠹愶㔹っㄱ戱戲㙤つ〹戴攵捥换戶㑢㐸挴㙤㠷攲敤搱戸㈳㈹摦昲㐸㐳㠹㜷ㅦ改扥挹㠵晥搷㕣愸ㅥ昳㑥攴㜸㕤ㄷ㐲〲㙢攳挷戱ㅤ㘵㝢慥换愰扥昲㜴㡣愱㐳㠷攲て愵搴㈸捣〴ち〹㑤㔳㔲ㄴ㌷㔲昹㔴㕣昹晢㍦㙣㜸㐹㔱㠰〷㘴ㄴ㔶㈶攵挹捡㑦挵㤵㜷攳㈳㉣㔹㈷挳㑢〳㝣㕥㡥㉢㤳㐲㘵攵㑦挶㤵晦戶㝢㝢扤㜲㑣㤰㘱捦ㅡ愹㈵挵攸㤵挷㠰挴〷搹㍣㕤㙢㈶ㄵ㘹㥦ㄹ㘶㔳㠴捡㘸戱㉤㔵㘹㍦敥㝦㜸昸㈴晡〸慥㌳攱搶〷愴㙤昸㍦㈳ㅣ挶㌵愷㈹㈳㌰昰挵昳ㄲ攲换㥥㉥摦搸㌸㘷ㅥ昷㤰搱㙢ㅥ昶㜱戸慡慣㉢ㄲ㠱㕤㤰つ昷㜷ㄵ㍦㝣㡡つ搹搸㡦㌸㉥愶昲摡㐸㜷㕡㐴挶㔲戲捡挷㘳捣㘶㉥㌶㘸㐶晦㈰㤰〳㜹〹挸㠴晥㈱挰㌰昶戲㠵ㄹ㐳ㄴ〴㤲换㉦㈲愱㝦㠴攰愳〰〵㠵㕣㑦㍡挸㝤っ㘰㌰晥㝦㈹㐶㤶愴攳㐴㔵㉥挴㠳㈵挹㐸晦〴ㅢ㝣ㄲ愰〷ㅥ㕢㈵㈲挲㠲晥ㄴ㜲㤲㠳㔲㠲挸㐱㥦㘶挱愷〹㍥〳㔰搰㌸搹㌵敦ㅡ搷搴愵ち晢㉣㥡㉡摣ち㈹搰㍥ㄷ㈵昸愲㕤〴戸慦戳搱捣㌳㜱晣ㅤ㍦愲㥢㑤ㅦ散㍦㠰て昰㤷戹攸ㅥ晣晦㈳㥡戴昰戳敡扢扡敢㡢㑣愰㜱㍥晣㜹搸散慢攸㠷敢㙡ㄸ㥢散昱摤昸攵搵㥣昲ㄱ晣㝢ㄱ㍦攵㉣㐶攰㈸㔴戹㜹昸㕢㐸〳戲㘰㌱㉡愰敥搲㥦〱㔰㠸㘳攲㐹㝦㤶㙦㐴㉤晢搷扦㄰㈵昸愲㄰慦ㄷ㤹戰愳收昱㠰挴戵㉣㌸搳㌲㈰昱㉦ぢ㑥㈷〷晣㈲㜲ㄵ㠹㉣㈴㥡搵ㄳ㤱㤶㘵敥㜳〰〳㍤㠳㥣ㅢ搵㥤㝡㕥㈹㍦㔱㜹攲㠹搷〶戳㈳㍢戲敦扤扦晦戹㤷㝦昳捡戳㉦扥㙦摦㕦晦昹㤵慦扣昸攷㘷㉦晤昳㘷㜳晢㝥昵㡤㙦晣昲挱慦㕦㝡㘵戳昹㠲晡挳搷㡥扣㜰㘱散捣㠵戳收挹㜷ㅣ扣昰攸改㠷挷愶慦ㅢ敤改改敤㝤摢昰慦㙦戸㘳攸攲搹ㅦ㈹扦昸攳㌶㔷㤱换攵㠰〲㈰㝥㠶戸㙣㌹㡤㉦㈳㠱㘹㜰挶㙦攸㌴戸摣㡢昸㈹㤵㘸愳㈶昰㤲㠷㜳㠳ㄳ㤰〵攵收㠲扥晦〰敤搹戳摦</t>
  </si>
  <si>
    <t>Decisioneering:7.0.0.0</t>
  </si>
  <si>
    <t>CB_Block_7.0.0.0:1</t>
  </si>
  <si>
    <t>㜸〱敤㕢㕢㙣ㅣ搷㜹摥ㄹ敥っ㜷㤶㑢㜲㈵搹㡥㝣㠹扤㑥㈴㐴〹㤵〵㈹㠹㤶㘴㔷㤱挹愵㈹搱愱㐴㡡愴攴摣摣搵㜰攷っ㌹搲㕣攸㤹㔹㠹っ㕣搸㐵搱愲㉤㥡愲㌰摡㈲㑥㤳㍡㌱㕡愰㜱㥢换㐳㔰ㄴ㙤㕦〲戴㘸㔱戸㐵ぢ愴て㈹ち㌴〸〲昸㈱㐵愰ㄶ㝤㐸㠱〰敥昷㥤㤹㕤敥㡤㑢㤹㘱㔰㍥攴〸晣昷㕣晦㌹攷晣搷昳㥦愳㡣㤲挹㘴摥㐵攲㉦㔳㤶㤹挷㤶户愲㔸㜸攵㑡攰扡愲ㄶ㍢㠱ㅦ㤵愷挲搰摣㥡㜷愲㜸〰ㅤ昴慡㠳昶㐸慢㐶捥㘷㐵慥㝡㐷㠴ㄱ㍡㘹㤹㑣㉥㘷愸㘸㙦晣ㄵㅢㄹ㠳愳㡣㉣㐰〱扤㌲㉢㤵改㠵搵㕢㐰扤ㅣ〷愱㌸㔹扡㤱㈰戸㌰㌱㔱㥥㈸㥦㌹㍢昱㔴㜹晣㘴愹㔲㜷攳㝡㈸㉥昸愲ㅥ㠷愶㝢戲戴㔸㕦㜵㥤摡挷挵搶㑡㜰㕢昸ㄷ挴敡昸改㔵昳捣戹㠹㌳㤳㤳昶昹昳攷ち㍡㌰㕦慤㑣㉦㠶挲㡥昶ぢ攷㈰㜱㉥㔴愶换㔷㐵扣㕦㌸㜳挰〹㤴㌳㠱㘷㍡晥㍥㈱搵戸挱愷㘷㐴捤㈱㈵㠴〸ㅤ㝦慤㡣㘹户㙤㌴㑡㘷换戳搸昱㥡ㄹ挵ㄵ攱扡㑢挲收〲ぢㅥ昷㑣㠴挲慦㠹㘸挴㝢㙥戳㈶摣戴㌹捡㜹㌷捣昰慡改㠹㉣㌳愳㕥㐲户㌹㑢昸戱ㄳ㙦つ㝢搷㈳戱㘴晡㙢㠲㕤㌴敦㔲摤戱戲㔹㈵㥢捤っ㝣愸搷㘴㈴㙤捡戳㘱慤戲㙥㠶戱㉣㤱㙡ㄳ扤晡戶㜰㠸㥣㜸摢戴挸㐵愵㡥㔱㈴搳戲攳㝤㕣㠴扥㜰昹ㄱ慥㙤慣愳㤳摣㤳㘴敢㥢㥢搳㔸つ〹愳っ愵捣捦愵昰㉢㠶㐱㤰〷搰㠷〰ㅥ㕢㉣㥤㜰㕣户戴收摣ㄱ㝥挹ち㈲昱攱㜲〹晢攵㤶㘶㑦㡤ㅢ〵昶ㅤ〶㔰戲晦つ愹㙡挵挵挱㙡搵㔴慢慢㙡戵愶㔶㉤戵㉡搴慡慤㔶搷搴敡扡㕡㜵搴敡㉤戵㝡ㅢ㝤ㅡ㈹㌷㌸愸愶改攸㕢㈷摦㌹愷㍢ぢ扦㜷敡搶愱戱㝦晢摦慣㐶㐱㥡散戵戰捥㍤㥢㡡愲扡户㐱〹㑥改挹㈵ㅡ摥㑣ㄴ㉦㥡愱ㄷ敤㉦攱㐱昶摤㈸㍦ㄵ㜹㍦㝢捡攳㈳晢㐲㜹㝤ㄴ㥢㔵㥣㔹っ㥣㈸ち晣㤳㑢㘶㉣㉥㑣㡥ㅢ㐵㙥攱㈱〰晤㌰㐰㜶〶㉣㘰ㅣ㘱摤〳〰㡡昲㐳搰㥤戴晦摡扦摥㉢〵㐷㉦㉥晣昲㘷扦晢戹㙦㥦晤搱ㅦㄷㅥ㐲昳戵㤴戹㘶㐲昳㉥㈴㜴㕢昸㑦㤵挷昹㙦㜷慤〷愵㘷㑦摡㘷敤㠹〹㙢㜲摣㍣㙤㙡㘴捦晢㤵㌵捥戰㘰扦攰昸㔶㜰㔷ち㕦挱㥥㜵摣㔸㠴戲㌰㙡攳㈷㔱㈰戲㍣㙣㍦户〹捤㕢㑢攴昴〱扢㈲挲ㄸㅡ㉢摥摡㈶攱㘳搳㘶㈴戶㡢㘳㈹敥改愰敥㕢搱愳扤ㅢ㤷㘳㙣攴㈳㥤㙤摢㐸扡㠶㉤㐳㥢㠹㐸㑥改昱捥㘱㌷㑣户㉥愶㌶㥤愴昹晤ㅤ捤搰㙢挱敡捥慤戳愱㜸愹搹摡㌵愳㈹㔸扥㍢ㄲ㜷搷㉡㤳愶㘴㕥愵捡㍡㌸挰㤷搳ㅢ昳ㄶ㥤摡㙤ㄱ㉥ぢ摡㑤㘱挹愵㍥挸愶㔴戹㡥㉤昸㔸㈸搴愵昵㠱搶㕡㙥戴昰㉤㘱㘱扥ㅢ搸攵慤ㄵ㜳搵ㄵて戵㜵㐹扥㠹㠶㠷摢慡㘷㠳㕡㍤慡〴㝥ㅣ〶㙥㝢换㤴㜵挷㠴㐲户慥〴㤶挸捡㤴㐹愰㤲ㄹㄸ㔰㤴捣㠹㕥ち㠴戸㈳敡捥ㄶ㈶愱㠶敥摦戹㠵㠹搸戹愷捥㙤㘲㐶愶㠵挹搸晦挳㝤㘷搲捡㠴散㍤摥户㜷て㈶攵愰愳敤㠲㔷㕥〲㝤㐰〷㙣㌲ㅡ搵㘳㍢愳摣收换㕤㘶摡㐲ㄵ扡㐹散摤㘷搳㈴摡㈶敦晤㙣㍢慢敡㤱㜴昵捦挱㘶挵㤷㑤摦㜲㐵搸搷挹㔳㌸㈳攳㝤〴㐷〹ㅥ㈶㜸㠴攰㔱〰敤〷搰㙦㍢敥㈸㡤㤳戲愹㙣㘹㜷ㅤ㉢㕥搷搷㠵戳戶ㅥ愳づ捥㘱㉥挷敤敥㑡挶晢㔱㘵㍣㑥昰〴㐰㍥㥦搱㑢昸捤攸㜹攳挹愴慣搱晥扥㜷㉦㠱敥愷㈱㥤ㄲ㜸㡤㤱收挱昷㠹〶〶㝡慤晣戲ㄹ慤挷ㄴ扡扥㡤搲ㅦ昸〰㤱㝥㄰愰㜰っ攰敡㘵攱㐲㘴昷换攱搴攸㐱散敡搸搰昰㍣攴㉤㙦昹戵昵㌰昰攱㠳捦㤸戱㌹㔵㠳昷ㄶ㈹愶敥捤〷㤵㝡慣㝢㤷ㅤ晣ㄴ扣㈵戱㈱捣戸〲㤵ㅣて㝢昳昰晣愴捥㥣戳㌶㌵㉦㜱摡㘶㐴㔴㌳攸摤捤㐱〵㙤敡挸㐱愷ㄶ㍣㉡ㄵ戱ㄹㄳ昵愰〷㜷〱慣㘳愰搳㤸ㅣ㤵攴㌸㜲㔸搶㌵㐶攷搳ㄲ㌰ㄴ㘵戶〵换㤰慣㐸㌰㘵挸㈵戰㤶㤹捣㐰㌶㠵㥤搲㜲㍤㜶摣愸㥣㙥㙦㜹㈶㠰昷㉦攴㈹㠴摢慥敢㘰㈶扤㉦戱㍡㠵㥡敥攱㐲㙤㌵㐱㡢愹㕣ち㠳晡〶ㅤ㠵晤挲㐳㕣ㄹ攳㌸挰ㅢ晦昵搶㌳挷扦昴㡤㜷搳摦㔷㈰㉥㌲ㄹ㜴〲㡤ㄲ〰㡢昸㤱挹㌸㠱㥦㝣扦㌶㡤㉥㘵㑦慤扡㠳㈷㑢㐶㉤㜸㔸敤㑡㈸愴㙢㥥㤳㠵慤つ㌱散扤㄰㠴户㔷㠳攰㌶㠹㍦㈲㑢搱扡㄰㌱晤摤愱搴扤㘷㕥㔱㤴㠱㠱㌶〷戶挵㌱愶ㅢ愹㥦〴ㄸ㥥㠲攷摢挰ㄸ改ㅦ㐵搵〰慣㠷㕥收〴㤶捣扢㔵戱戶㔶摥㜴愳㑤攵㕦戰㘲晡㐵㥦晢昷捦㍦昳慤挳㈳㜳扦攱㍥晤㠶昵昵㡦晤㡦昲捦㘹㐳㤷㤷㑢㐷慢㡦㘷搳收㑢戲㙦㥢㘷搳㘵戳ㄳ㠳昶㜳捦攴挰㜹㈶敤㕥挹㐷㜶㌱挵ㅤ㝥挹㡥㔶攸攷㜶扤㔷昰㈶戱敢ㄳ㄰ㄶ攵㥦㈰㜶戴攳挸户㈷攳㌴捡挶ㄹ㠲㐹〰㔸㘳愹戱㘰㡣捦㈶㐵㠵㠷ㅦㅡ㘴攳ㅣ挱㜹〰㡤〷愰晥㘶ぢ攲捡昳㔴㤶㠷捦㘱㙦㐶搸㈶攲㍢搲搴㈸收晦愷㈵捡㈲收搵㘲㠶晡㉦〲㜳愷㤶搷㍢㍤搶昶搰〳〲㈲搶㈵攱慦㐰摤㐶晢㘹㘰昶搳㔰ㄹ㑦㘳ㅤ㡤愴晤㉤ㄸ攱晥搷挴ㄸ攱攰ㅤ㝡〹搵㙡㈶挷ㄵ戲挶愰㔷搲㙤摣㍥㠶摡㝣扦㌶㠵愷㔲ㅡ㌸㠳〶㐵慦〰っ㠰㔹っ㥡㄰攵慦㔲攳搰㘵㌵晥㌲㙤攸㍣㘶㙢㜴㕡㍢㕤〹ㄹ昴㘹ㅥ㐰㕡㔴挸〸扦㘸㕦昷㥤㌸ㅡ戲愷敡㜱㌰敢挴愰㜱挱〶㐰㔶づ㜹㐴晡敡㉤㠳挶散ㅢ㡥戸㑢敡㍥搱摤㠴㜸㔸愵ㅥ挵㠱昴㤲ㅥ敦㙥㥦〹慥〶昱㡣ㄳ㙤戸收搶戱ㅥ捤㐹换ぢ敢挲挷攱㌱挴ㄹ㜲户㑥挱挶㠶戰㝡捣㜱㌹愸㠷㌵㌱㌷㜳㄰㡥㥦㑡攲敥㘵攰㔱㐰搶㤴攳㍢敢昸㤶㝤攷ㄱ㐴㠵ㄷ愲散昱昴㔲挲昸㡣㜱㤹㤰〲㥥㘷捡㘸㍣捥昴㘷㡦㤶挳㉣摤戵扣つ㤲㈶㜵挳㘹戴㘴捥㡦ㅣ㑢攴搳搲ㄵ挷ㅦ㐹戳ぢ昵戸慤挵摣㍣㤲戶挰㑤㕡昰㐱昶㥡ㄹ㕡〷㠱㈲摣ㄵ挸㤹㈴㠷愲攳摦摥㌶㔹ち㍥㄰摤㙢㤸㤱㝢慦㐰搸攷㔰挳扤收愹戱愷搷摡ㄴ㐵㘴㕡㘲〱戴て挳摣敥㘶㜵㡥愵㉢挲昴㈵ㄵ㤶㘳㙢㐶摣ㄹ㤱㍤〴㤸ㅢ㈱㘸㔷ㅣ㘹㉦㑡㡢㘲搸㔳慢㔱攰搶㘳㌱搲捣㐹㈱㌷散㈵攱㥡㡣敢ㄴ㥡戹挵㕡㡣挸㔷ㄳㅦ㘳㌶〷㠷㐲搸㤱㙣㑡㈵㐵搲㐹敦挳扣敤㡢愰晣散㥤慡戶㑣㍦扡愸㥣㜹㘷敥昲㝦扣㝡昲㘲收ぢ慦㌳㝤昵㘲㉡㐸㡣〶㜴㥡㡣㜶㍤摢ㅡ戸愱㈴ㅤ㘹挴ㄳㄳ敤㈶ㄵ㔷愱㔱挷㤸挹戰㉤㜵ㅥ〲愳㡣㔶㡦㔲㜴㕣㕣つ挵㑥捤㜴摤慤ㄱ㝢捥慦戹㜵㑢捣㥢慢挲㙤攸敢㈰昴づ〸扤攴搵㔹㐲慢㍥晢㤲㙥捡ㅣ敥捦ㅡ㘱愲㍤慢戸㡣昱㍣戶㔵㥡㕣攰㐸昴ㅢ攳㌳敦㌹㐲㐶㘷敥昰㜶㝣㔷㕥攸㐰慤㜵㔵㔱㥦㌱㠲搰っ戲㐹㘹㙢改㌶ㅦ捣〷〸㠰㕡㉤㔵㤷㥤愴敡挰挸㤴㈴㤱慥敢㝢㌵㉣搸㉢愴㠶挶㠳挲㑢捡ㄷㄳㄳ㤳搱ㄸ捣敡㡣㍤戴〸㠶戴昹㔲〱昲捣㍡㑡敤㤵㌸っ㉢㑥散㡡㈱㕢戶换㝣㡥攲挰摤ㅣ戴㔷搶㜱㡥㥦ㄹ戶㉦㠵㡥攵㍡扥愰昳㠱㠰㍣㉦搱收挵ㅡ㐲挷㡢㐱攴昰㥡㘷搸㕥〹㑤㍦摡㘰戸愶戶㜵戸慤㈴㠹愵搹搳㡥て攱㐹扥挹晣愸扤扣ㅥ摣挵㕤㙦摤昳㉦㤹ㅢ搱㠱㈰ㄴㅤ捡㈴㈵ㄲ愵㉡慡慡攴搴摣㕥敤ㄴ㌸ㅣ㈸㑦〱愵㑡㈰扤㠱㡣挶㤰㘳ㅦ㔹㈵㤵搲挰㍤㘵㤵㜳㙡扢㌱敢ㄹ㐹㙣㕥㤴换㄰敡㍣挷㕣〱㜸晥搲昵戹敤敢㥥㥦敡愲㕢㝢〲昸晡㤸〱挹ㄶ捤搸昲㠳攸㍣㤲戰ち敢挸㌹㠶愴㌸㑢㥤散㤷户㘵ㅦ㜲㈲㉣㈷扢㌳㍢㡢㐸㘰〱㠲て戵㡢〸㉡昴敤㐸㔲愰ㅢ攷㤹㙥㤴戶㔵〲捦㌳挹㕡㘴换㘵攸㙣㤱㤳㍥㌵㌴㠹㘱〳㐸晥㑢慢捣㑤㔴㤹㥢戲ち愶㤸昷㐵㌲㑦㕣挱㥡ㄹ㍡昱扡攷搴㜲㉣昰㑥攷㐰昰㈴㔸㐸㐶㉤戱愱㑣㤲㌱攱愰㜶㥥ㄸ㤳〰㈳挸㕤挶㤹㠱㕢㐷昲㠳㜳㔵㘹扦㤵㍤〶攳挱扥㔲搱ㅢぢ挰愶㤱户愴㔷换摦㝢㡤搷ㅢ㔲ㄷ㐹㌳愰㍣挹㜶晣ㄹ㡢散㤱愶㉣㐳搷㝤㘳愶㍣换攵攷〳搳㥡挵戵㕦㄰づ愶て㌳㜲㈰㉤㔵㑡㔸㘴㥣扣㠲ぢ㈵㕣㔴摤㠱てㅣ收㔸戱㡣〸㜴㤶ㄱ㜶㍤愱㈱昷㈶愳㘹㐳戹㕥摦㥡㙢攰㍡㤶挶ㄳ㕢㕦㤹捣㜵攱晦捦㙢攷愰㔹㈹戰㌲㜶㝡つ㔹㘳〹㐰㘱〴㥥敢改攸戰捣づ㉢〰ㅡ〳戱㥤㔲戲㘳㑣㤹捦㈷㌴㡦戱敥㥣挷攵挰搵搰ㄱ〱㐷捣ㅣ㕢愲て攵ㄸ㜳㌶慥〳晣攳摢㙦㕦挰㑦㐶㌹〱搰昸扥摣戶㘴㠲㌷㔰㙤扣〰愰㌱捡昲ㅥ愲㔹㜲㜹捤㤳愵㜴㜲户て㤲挳㜶敢戹昱㠸㥤ㅥ㈰㕢㡥㠹ㅤ㜵搲戹㠲㥣ㅦ愰㐳㈰戶〳摢搶㤰㥡㍤㕢㕦㜸㍡改㔹㑥㘱愰㡡搶㔶〶愳ㄲ敤㥥摤搶敥ち㐳㔸昲㔲改ㄳ挸㈸㡣㘵㔱㜱㐲㙣ㄲ㐱晡ㄴ昲㥡㉡㉢㈸㈹㐸㉤㠲㠴㥡㐴㤰ㄸ昳敡ㄲ㈴㠵㠱慦〶昱搹㥡㜲攷㘷㤰㌵㕥攴〸〶挵㝡㜴昸㐵㜶愸〲㘸っ扦㜴㙡㡥昶㈸ㄲ㡥挲扣摢捦捡挷㌷扣㘹挹攱搲㐲㕥搱㘸㔲捣㠶㕡慥㔶昴攴㔶㈵㠷㌱挸㜹㤱扥っㅤ㉣慣㝣挲㐱㘴㙢ㅥ㠱㔵㌵ぢ㐵愴㜷挶搴扢㍥㑢ㄴ换㐲㐶扡ㄴ戲戶㝥ㄳ愰挰昰〸昰㔷攵㠳㠷ㄲ㙡㄰㠱㜹ㄷ㍦㌲攵昳挶㉡㌳㜹㠵昱㥥挶捡㕢攴愲㠶㙡挳〲搰㉥〳摣㕦〴㠰挳㡢㉤㘱ㄹㄹ㔰㍢㘴㕦慢㥢㉥摥ㅥ㉤攰㝣㄰戳敡㈰ㄸ㠷㙣㜲㑡摢㜵㙢攵ㄲ㍥晤㈲㔷搶戹〷敤㘴㐸搷㈶攳㠷㝢㍢挵攵戵㍦〰㠱敥敦㉢攴攱昶㠸ㅥㄵ㘲摥戰〹昳ㄹ㠵㈷晡㉥㈹搰㜸晡攸攳㍥㜵ㅣ㜵㌸晥挸戶戲愷㔹ㅦ㜳昹愰戰㤷㤵㘸昷愲搶昹㜹扡㔲㜲づ㑥㥡㤱㍡㥢收戰㔳㡥扡㉣㌰捤㌶挲㌵戰挵换昱㤶ぢ晦㠷㔹捡㔵㤲愳挲㑦㥡㌱扤㈰挴㐱㉥摢㜹慦搰ㅣ换㝢㠵愱〷㍡㕥ㄳ挸㘱㙣愱愹搷㝥ㅦ摢扥攳昸昶㥤收ㄸ㈶晤㌶挰〳㔷㥣㕡ㄸ㐴㠱ㅤ㤷㤶攱挳㤷昸扥〴〴ㄸ㥦搲㝥ㄷㄸ㝢㝥㤳ぢ换晡㝣㝡㜷㠷攱搸晣㙤㍦戸敢换搹㘸ㄱ㥦搹挸晤ㅡㅣ攴㘷㜸挶㤳改㠳搸挵㘲挳㉤㈸搲愰㌲ㄵ㘹㔴㤹㡡戴愰㑣㐵㕡㔱愶㔱摡㍤づ㤷㕥〷㙢昶㉢ㄵ㙦〰ㄳ挹愸㝢〰㠵捡㜴㔵㙡戶㈵扣㐱搱㝤搴ㅣ㐲㑤晢㠳㐳㍤㐰昵〸慡㕢㝣昳㈲捤㉤戱挸㔷㝡挶㑢捣㔱㜳㉡㔲敦戳ㄴ戱㠴㍦㜶㔲愸昷挹㌵捡㙦㘱㔷㐹㉢攴㌳㝡ㅤ㘰㐷〲㈸扦㠹㙥㈴㐲晢㈶㔲摤ㄳ慤㝥ㄷ攰㜸㘵扡戲㔴㍤㉤㉣㜱昶愹〹㝢㜲晣愹昳㘷捥慦㕡慢搶昹㐹㝢昲摣愹戳愶戹㝡昶㥣㤸㈸㑡敢㠰敥挶㈶㐰㤱昶㐰搲㘸㡢㈵ㅡ〶㔹㘲㥢㐶㝤扡慢㍥㐹㔵㌵昹㐰㔹㔵㙡㡡愵㠸散攰㘰㔷㠴戵㕤户㐰㡢㑢㍤㈴㜵扢㑥愸晤㉡ㄶ搷㕦㔵㌴〶㜱㠲敤慡攲㌰㙡㡣㤷〹㝥〹㈰㕦慣〱㜲㐲〶㠹㙡㤰㡥晡慢〰㠷㐱㌵挴昵ㅢ㤷挵㔲晣㐸捤愲〵㈰晢ㅦ㐲挶昸ㄵ〲挶晥攵㐳㍢㠵ㅡ㐸敥挹慦㈱㐳晡㐹ㅡ㑡㠵挰㍥つ㍥㐶㍥㔳愴㘲㤰㠸㝥ㅤ㤹攱〱㠵㥣㌰㡣㍦㜹戱㘰㝣㤴㌹㈲㔶㘲㉣戶攷㔵㜴㤴㌶㜴㕥㐵ㄷ挹㐰ㄲ昳㙦㈳㌳㍣愰㤱㐰㍤愳㉣㥤て㌰㕢ㅦ慤㔲㝣ㅥ昴收㈲戰㌷ㅥ㡣慣〴㔳捤㠷戳㠷ㅡ㙣㍦搶㜸慣㜲㝣扢愶ㄱ捡㙣っ㕢〸㥢攳昰昶〲㔲㡦㠶㌱㍥㙤㜹㜰扢搴攲ㅡ㍣扡㕤㡢戸㌵愲㘹挲㙡㘰㡣攰ぢ㘵搵〱愵搳㑢㤶搱㡡昴㘵〱ㄹ㡣搸昰扣㙣捥捡㘱〵㡦昶㜰摢愷㥤㔸㉡㙣㍥㍢㔰っ㑡㠳晥㍢〴ㄷ㡥捤ㅥ㥢㌸愵〵搸搶晢晥㐶㍢㝦昱㡢㉡晥昲挶㙢㠰ち挵㠴搸㔸㌵㑡㤶㈳㔱㍡搴搲扤㡢愸㘳㝡㔶挲㑣敥搹㔱昲愵散昹愲昲攴㙢㔳摡昷㕥改㝣愰㤱昴㥣㝢㔶㈱昷㙤戳㑣〵愵㠴㘵㙥敤挴㌲㑥摡搰㜹て㔵㈴扦㑡㤶昹㍣㤱扣㑥昰〵㠰扣㐶收摣敤㕣搰昲攴㜱ㄴ摤㌵㥢搲㌲㘴㈷搵㤴㕤㜹昹攰㑡㑤㕦挰㐱㍡挴愳挳㜹挴㠵㜰㝣挶ぢ攸㔴㘵㈲㕥㐴捦慦㜱㔴㌳㘴㠹㠳㜵㝢㈱挴搹㙤搰㥥㡢㄰㝤戲㜲㜸摤ㄳ攳ㄱ愸㝦㄰ㅣ㈹搸摥㉣愹ぢ㐱攷攵㠴摡搳散搱㥥昵㘴㈸ㄹ㔷㉢㙦敦㐷㈳挴慡昲晣扤㌷㌷捡㈸攱㘳慡㘲㠱捥搲〲晣昰搴挳愹搷慢㘶㡣㉦愱㉤慦挸昹攲㔴㘲晣㈱㡡戲扦〴ㄹ㠵摡㠲攴㑥㜱摣㙣攰挸扣㥡搹挶昱ㄵ攲㤰㍡づ㈰㙦扣搹攸㥦攰挸㤲敦晢挹ㅣ昵攱愰㔷㌵昹晦㌳㜲㕥搵ㄵ晥㕡扣摥晣㍦ㄹ㔰敥㜸㈸㘵晣ㄱ㍡㜱㤶晣搳挸㤰捦散㝣〵搷㘲㔹挷攰挲戵扤㑢㝤づ㡡㘰㡢㐸〶㜰摣㑦㡥㈱㔹昵改扤攱㤲㥣〸㔴ㄴ㕦敤搳搸㥡㥦〲㑦扢搲㈰挶㕦挰㕦㑥搵ㄵちㅥㄷ慣㝣ち㕦攰㔷㉥挸〶㐵愱㌰捡㠶㑦愶つ㔴ㅢ挶㥦〰㘸愴敡㝤戳ㄷ㍦扤㐷户昶慢ㄸ慡㤰㘷㠸挳㜸㉢捤戰愰㝣〵㠰搳㌰晥㤴㈵昲㠴散昳㘷㘹㠶㠵㔱ㄲ㤵㤹ㅣ㔹㘰㤴㌳愷㈳愴㙥㉡戵㥢搶捤㥢㍦ㅥ捤㤶ㅥ挹㝥攲搹挲敢摦晢㠷敦扦昶㥤捦㕣㜸攷㈷㕦晣攲㜷㝥昰摡摢㍦昹敢搵ぢ㝦昷收㥢㝦昳晣ㅢ㙦㝦晦戰晤㘵昵捦㝦㍣晦攵㤷㈷㙥扦晣㤲㝤晤㈳㤷㕥晥攴慤㙢ㄳ㡢㠷挶〶〶〶〷㍦㜴攴敦㡦㥥㈸扥晡搲㕦㈸摦晥敥晢㝣㐵捥ㄶㅦ㘸户戹㥣戵㔴㜳㕦㐷〶㌶㔷捥户慢ㄷ攷㉤㝢㝤㌳改挵捥㜲昳ㄷ搲捤㥦㐶㐵づ㔷挳㙣㤷つ㔷摢ㅢ㠶晥てて㤱搸㔹</t>
  </si>
  <si>
    <t>7e0a7884-1ac0-4d78-83d9-1fd99af7ad26</t>
  </si>
  <si>
    <t>㜸〱敤㕣㕢㙣ㅣ搵ㄹ摥ㄹ敦慣㜷搶㜶㙣攲㄰〸㔷㜳扦㌸㕡攲㤰㜰㈹㑤㠳㉦戹㐱㉥㈶㜶㐲ㄱ愵㥢昱敥ㄹ㝢㤲㥤㔹㘷㘶搶㠹㈹㉤愱愵㔰㝡㔱〵㝤㘸愱戴㐵愸㐲昴愱㤵攸〳㠲㤶㔶慡㔴愹愸㠲慡て愸㔲ㅦ㉡㔱㔴戵慡㕡㔵㤱晡挲〳ㄲ晤扥㌳㌳扢戳扢摥戱㔹愰㜵㉡㑦戲㝦捥㥣晢㌹晦昵晣晦㤹愴㤴㔴㉡昵㍥ㅥ晥换㈷捤挴㈵㔳㡢㥥㉦散晣㜸愵㕣ㄶ㐵摦慡㌸㕥㝥搴㜵㡤挵晤㤶攷㜷愱㐲愶㘰愱摣搳ち㥥昵愰挸ㄶㄶ㠴敢愱㤲㤶㑡㘵戳扡㡡㜲㜶挲摦㐰昴愲戳㔵㙦ㅡ㘰㝡㝣散搰捣㜱昴㍡攵㔷㕣戱㜹攸㘸搰㜶挷挸㐸㝥㈴扦敤搶㤱㕢昲㕢㌶て㡤㔷换㝥搵ㄵ㍢ㅣ㔱昵㕤愳扣㜹㘸戲㍡㔳戶㡡㜷㡢挵改捡〹攱散㄰㌳㕢㙥㥥㌱戶摤㌶戲㙤晢㜶昳昶摢㙦敢挵搰愹㠳攳㘳㤳慥㌰扤㡦愸㑦㡤㔳摥㌶㈱㡡ㄶ搷㈶㠴㙢㌹戳昹昱㌱晣㡤捤ㅦ㙦户收愷收㠴昰㌹戴㜰㠵㔳ㄴ㥥㡥㠶㍤昶愸攷㔵敤㜹㙥㥥㙥敦挶㔲㡢㠶攷㙢昶戸㈸㤷㜵㍢敡㌵㙢ㅦ挲摥㤵㡤挵㕥㝢㑡㌸㥥攵㕢ぢ㤶扦㤸戱愷搱㔱愹捦㍥攲㠹挳㠶㌳㉢づㅡ戶搰散㍤㔵慢㤴づ㥥㔴搷㜵㔱ㄷ昱㠹挹攵攷㐷㍤㝢㝣捥㜰攵㡣㍣㙥㑣㐲摤摤㙥戱戱敥㔵敤晢攵搴攵〸散昳㥡昶昵㔰㜲搴㜰㙢㌵㠷摢搷っㄷ摦㌸㠳㥢摡搷㡦敤㔱㘳㥢ㅢ摡户㤱㕢搹㔸㕢改〹改㕢敥㈸ㄶ愳㘷〸扡〹戲〴㐴愰㥥㈳攸㈱攸〵㔰搲晦〶㤷挴ㅢ戲㐸㉤ㄸ㙡㘱㐶㉤ㄴ搵㐲㐹㉤〸戵㘰慡㠵㔹戵㌰愷ㄶ㉣戵㜰㕣㉤㥣㐰㥤攸挹㜶㜷慢攱㔳㜸晤搸摦户㕥摢㍢昱攲㉦搷摦㜷晣㡡ㅦ㕦摥扢づ㤵敥〹㈷㌵攱ㅡ愷㐰㙡㜵㉡摥㥡摦挲㍦换㜳〵㤸挲摣㙥摥㙡㡥㡣㤴戶㙦㌱㙥㌶㌴㉥㉢〱昹つ㠴㌲㠰扡扤收扤㤶㔳慡㥣㤲戸扢㘴捣昰㐴㝤攳㠶挳戲戱㑡搵㈹㜹ㄷ㉦㕤㌸攵ㅢ扥戸愸戹慣摥㐹㑢戳㈹戰㤵昰攴㜸㤷㌵㌷㍢㙡㤴慢㘲昴戴ㄵㄴ㕦摡㔴㙣㑦扡㤵㤹昶愵扢㕤㜱戲㔶摡㌲愳㔱〸戵〵搹㜷换㉡㠳愲㘰㕥㐳攳㜳ㄵ㑦㌸㜲㝡挳昶愴㔵㍣㈱摣㈹㐱㤱㈸㑡㜲愹攷戳㈸攴晡攱㐳づㄶち㙥㉤㕤ㄹ捦㌵㜷㥤昶挱捣愲㠴昹捥ぢ搷㕦㥣㌶㘶捡㘲㘳㐳㤵㘰㑣ㄴ㙣㙡挸摥㕤㈹㔶扤昱㡡攳扢㤵㜲㘳挹㘸㘹挱㠰愴㈹ㅤ愸㤴㐴㍡㥤㤲㐲〱〲户慢㑢㔱㔲㌷戶攷〵㠹㠸ㄸ㡡挹挸ㄷ㌶㤲㕤晥㌰㔶㠷㔵㤴〵㘹㔲扤㝡㤹捥㌸㕦㈹㘳ㄲ㌸㌰戶㈶敡てづ㝡晤㌲摤搶㌰昷昱㔶㔶搵挱㜰昵扢ㄶ㠴攳敦㌵㥣㔲㔹戸㠹摡㑦攱㡣昴㝥〰敤㉣〴㐲摢摤愳慡㔳㑥㉢㡢摡㈹慢攴捦㘵收㠴㌵㍢攷㈳てㅡ㌲㥢攵搶戶㍣晡㜹挸搲搷ㄳっ〲攴㜲愹捣〶㔶捡攴昰愴㌴㑡愷〴㕥㙥㄰攴㙣搷挰换扤收㙥慢散㡢㐰㈸昷㥢挰㐸愰搵㈴晡晡㐸愲慥㔱っㄴ挶〶㜳ㅣ㔴㙡㔸㡥扦㔸攷摢ㄶ㉥〹㠸㘸㑤ㄶ慣㍡㔹㐰㔱搰㈸てㄲ㜸つ㐴搳㈴つ㤲㉢挷㠸㠸㙣㤰愰搹搱㜳㈳㤱戱㝥㠲㡣㐰晤㌸ㄱ戲昶㤶昶㌲㠲挴摥㑡愴㙣搴㤶ㅦ搷愴搹㔲戶㝣㈰捤捥挷挶改ㅢ〹㉥㈰戸㤰㘰ㄳ㠰昲㔷㐸㌸㑡㌹愴ㅢㅦ晤㘲扣敢㤷㄰㕣ち〰昹愴㔳收㠴愲㡡㌶搴㑡散㐸搶敢㠳㥤㉣㡤攲㐰ㄴ搱㌲慥搹㤹㝤戶㐴㜴㘸㜵慥づ㕤㥢㤶㍡昶摡昶戴ㄹ㕦づ㈹㌲愱㙡㝣慤换㔴㡤㙦〴慢㜶愸户㉥㐷㔳㝤㠸攰ち㠰㐰戱搰搸㕤㤹㌵㑦㜳昲㥣㌰㠹〲㐳愸㐳攵ㅥㄲ㌱捤晦〴〱搷㜲㜴㔹戳㥦㘹ちづ㥢攷扣晤扣戹㍤㙦㠷㐸㙦搲㤹㙢㍡㠷扥愲て㘸㐱㕦〹昶㔲晥搴㔶扦㕣㡤㘲晤ㅡ㠲㙢〱㥡昴ぢ㑦摥ㅦ搴㑢㈰㑤㘲㍢㠶戹昵昴戸㐸ぢ㜷㝡㜱㕥㐸敤搳㙢㑥ㅢ敥慣昰攱扤搸㌷〱㍢戸攲扡愲㡣〳㙤㐹㘶昰散㜲㐱㘳愶户摢慤搸捣㕦戳㡦扤㜳㐲㌱愴搳㙡㔷慡挹㍥㑥戰㌳㘳晥愶ㄸ攵㔰晦摥摣㕥㐸挴ㅡ㌵㤲ㄷ摢㈵㥦㉤搷㈴㐹〷㤲攴㝡㙣慢㝥〳〰愴㠴昲㠷戶ㄲ㘵㤸搵㌶换㙡㡤搶㉡扤㝢〹㈷㤳㈶晦㘱㡢ㅣ改〹㥣戵㘳昰ㅤ㜸㝤昶㤴㘵搷㠴㐵㡦㍤㈹摣㈲晣ち㔶㔹攴〲㤷㉣㐵捤㥡慣㌸㐷㘴㐵㔷㔷换㔹㍡挱户㈶改愴㐹㑡㈴㜲㝢㘲㘱挲㌹扣㑥㔴㜴㐱㔲愸㈴戸㠵㙡ㄲ㠸㤴挷扡㙢㈲愶〳ㄱ㤳挷挶改㌷ㄱ㙣㈱ㄸ〱搰㝥〷㐹戳搲㡤㘷㈸慣㝢㠱敥散㐲㈱㤵㈵ㅡ愴㝢昰捤戶挲㙡ㅢ㠷搹㑥㜰ぢ㐰㤳昹㐳攷㘳〲㈱㑡㤴挷〸㤱搶㤲㙥ㅥ戵挴㈹搲挰㍡ㄳ㐱愵昱慡攷㔷㙣㐶㤵晡捣㠹捡挱㡡㍦㘱㜹昳㠸㐲つ㥡㘱攲摥㌹攱㠰扡㕣搸㍥㑤㜹㤵昹㜹㔱搲捤愹㑡ㄵ愲㙤摦挴㙡㌸㤴㘳㝤戰㈵攵戹㕣㔵昰㜴㜶㌶㐶ㄷ㡡㍣ㄱ挳搷㑡㑦散㡡㍣摦㍣昴昵搷㜷㜴摡昲换愲挷っ㤸㡥改慣㠹㕤㐴搴愰搴㙤㑥捦戹㐲㑣昴㤹㝢㕣慢㔴戶ㅣ㐱㘴挰挶㘴愰㙥扦㤸㐵㠴㘰戲挲昸㕦挵改㌳愷㕤挳昱收つ〶ㄳㄷ搷㌷扣挹㤰㠸㘶㡥㔹㡥㠷㘱㈴ㄶ㤹敥㌷愷收㉡愷㄰慤慤摡捥ㅥ㘳摥㕢ㄵ㔸㈱搱〷㡦㐴㡤愲㉡慡慡㘴搵㙣愷昸攱㠱㍣㤵摡㡡㕦㥡㐰攲㉡愵搱㕦㥥愰扤㘹搷㠷昱ㄹ摡改㥣㔳㉦㈲㐷戵捣慥㐴㈹㑣㑥搵㙦㘳㥢摢〱敥摡㜳㘴㕦㍤㉡昷愱攲搵ㅡ㍤晣〹㌲㕥㤲㐵㉤〸㐲晦摣扡㠰㔴㤸㐷捡〱〷〲攳㝣㙢㈶扦㥣㈹敢㤰晡搶搵㤳扢ㄱ㐵敡㌵昷ㅢ㌳愲㡣㔸戴㙤昸敢㠲ㄷ㥡戱戶㔱昶挲戲昱㡡㙤ㅢ㈴㉤㤲攵㔴搱㈰〵㡦㔶晤捡〱换搱㑤〰㐹㝦㘱㤶㜱ㅡ㔹挶㘹㤹搵㙢ㅥ㘶㔸㔰愶搹㔷㘵搶㜰㉤㝦捥戶㡡㔹扥㌰㜴户㉡㘸ㄲ㑣㑥挹ㅢ㍤㤱捣ㄸ㙡戲收㡦挰㘴昳昲㐰㜷ㅥ㜲㤴㕢㐷昴㠳㜲㔵㈵㠳㍦㑡㠷㡥㈵〸ㄸ改㈵搵敦㐰㙦㥡扣ㄹ〱㤱㈳㥦戳搱晤㡢戳て㈳㈷昰换ㄱ敢〹㈴〲㡦㘰㑣挸搳扤㥤㌱㡦㌸㤶て散ㄱ㘳扢㉤㝦挲〳捡〱㤰㤴挷摢㡢㈴㔶㘳㡤㠶㙢㕡攱昲搶愲〶㌵㜱㔹㙢㜹㕣㙦㕣扤㐴㜱愰㔱㘲㡡㘴戹㑡㔲戳㉣㌱挷搵愴㙡ㄴ愹戸㈳㙤愳㈴戹㑤敢晢㑥㈹昲㈱ㄴ㤳愴㤹㤴扥㐳ㄲち㠲扣愴づ攸㈸晡敢㤳挹㈳ㄶ慤愱つ㤰愳㥥ち昲晡挲㜰攰㍥㕣㌹㈹㠹㕣昸〶晥㕥ㄷ㈶て㔵晤㠶ㄲ攳昴㘰㔸㌲㕡㉥ㅦ㜲㘰㈵ㄴつ户戴㑡㔸ㅡ㙢ぢ㌴㡣攴捥㑥戵㝦戰扤㌱㐶っ搹㤰㈱㤱〴㍦㌰搸㄰捣ㄵ㡢愶搲㍡敢攳㔶搷戲戳㝣㍢㈰っ㐷㘲㘰捡㉦㑤㠸〵㘹㠶搵㉤昹㐱搹愰㜶㕡㤴㜲㔴㌷㐷㘷㍣愸㜴㥦㜲㍣㑣㐹〶搷捤挳㜴㑢攱〲〳挴㙥㤸㥡㉣晡〸敢搶㍡攰挹㘰昵㘰〷㍢ㄲ㠴㑤㘸㥤㔱㠲㘶ㄲ〸户㜱ㄱ攴㥤づ㌱ち㐱㙡捡攷㕦㍢㤵㘷㥥收昳愳㥤愹㈸ㄱ㌲ㄱ㐳㕤〹搶〳㤰ㅢ㡦㑡㤲㡢〶愳㘰㜹㈰搹愴搰敡㡤昲㘸㘲昴搱攴㜳㝤摣攰㘱ㅣ慢㥦㙣㔳挶ㅤ㌷摦㠲㌶㉤㉦慥㌳昷㌹挵㜲戵㈴愴㉡㡥㘴戵搴挸慢〲㕦昲晡㕦挰㑤〹晢ㄲ㙥捡㍥ㅣ愵戸㘴㈲愹㜳扢㕢晦ㄴ㥡㑢㈱㠷㍥〲搹挶攰㘳㠲㕢㑥〶挳㕡敥㈸搰㍥㕣㕦扦扣㈰㉦捥㐱愴戵㘴㔱㤶敤挷㕤扣㕡〴㔹㜲㕢慣摡晥捡晥ち㙤昶㔸搶㕥㉢挸㕡ㄵ㌸挲㍡〳㠱㤷挹挰ㄸ改㤰㍢搸㐹敡㙣ㄸ搹㍤晢戰㝣㑤㥤摤ㄹㅡㅦち攳扢㍣〵愵戰慢㘰㈴ㅡ摣㙡摤敡㔶ㄸ昹愵攵慤摦〹愰㌰〴㑣㠳ㄶ㌵〳〳㘷っ改攵つㅣ〶㈳ㄳ愲愳昱㐰㉡㘳㤴㠳㜰搸〳㘹攰㈶ㅥ愴愷㉢㔰㐲晥〶㜹㈹㉣扡㤷㌸㙣攳〸㔴㜱㌷㌶㘵㑥ㅡ㍥慥扥㌸㥢㥡戲㐷㑢㈵㥡扢昰捦慤ち慣攲摡㐶㘰㡥㙥㘸扡㤰㈵搷㐴晢敥慡愶㠲昰愲攰搶㠹晣㕥挳㉦捥㑤昹㡢挱愵慤㑥㐹㐲晢〵晣ㄱ㑢㡥㑥㥢㌹敤昰ㄲ敡〲昷㍥㜷挲愹㥣㜲攴扣㌴㡦㌷晥㘸挵敡摤摤㥣㘴㉥昵㍥晥挸㐷㑤㘹慦愱挷㤵㑣㥢ㅤ搴ㅤ㈴散㐷㍥㠱㌴ㄸ㐲㍡㠱㑥㘰扢搷㙥っ㤰㑥㌶㌴搱㠹ㄴ〴㙢㠴攲捣㝥㘴㠴愲晣ㅣ㘸㈵戱〴㐷㜲散昹ぢ㘰㝤攵㘷挸㈱挲昱ㅥ㡡ㄱ敤ち愴ㄲ㔰㈷〵㜹㜸扤㠳㤷㐱晥㝦戰ㄴ㜱昳㤲散昴㕦㘰㘶攵搵㘶ㄴ㕤㐶ㄴ扤搲㡡㈲〶㘲㍦㔰挸㥢戳㕦㍢㙡㝥散搷㝡晦㠷㐷捤扢㠰㘱㍥搲ㅡ㐳㔰㡤挱昸㥡㌱搰搵㘲っ㕣㠳㘲㘹っ摣捤㌶㡣搷〷挶㐰攸敤㌸㠰㡣攵㡤〱㐶昱ㄲ㑣扥㔸㔰㌵收挰攰㔹㙢愳㑤㑦搸㕥㕣慦ㄵㅥ㈲昷㔰㑦摥㌸㝣㑦ㄷ戴㘶㑦ㅡ慥㘱㙦㤲昹㝢㕣〱戵攵㑥攳扥戶㙣挲ㄶㄷ㉤㔹㈲ㅢ㉤攱㤵㠸晣改㙢㥥㤳㤵摤㔲〷愶㠲㈷㜰搴㉢㔹㈵昳㈱㝣㈲ち㑦〸愹捦㙤昸挹㥥㍦㍦昸攸㑥摥㑢ぢ㘹㔵㘳㈰戸㤳攰㍣㉤〷㠴㙦㘳㔷㐲捥攷攷㌷〷昰㈱㤲㌵㕦ㄶ㘳㠶㉢敤ㅤ㑦户愳㘴㐰㜸㌱挲っ㠸㙦㌵ㄸ㤳戸攱㄰ㄸ㤳昹㈶挷愶晣㝣㐹㍡〳昳戱㠹㑢敦㕤ㄴ㈰㔴摡慡慣づ敤㑡敤愷㔰㍡ㅦ㜰㈲㡤昶㈰捦㤷㝣ㄴ攵愵㘶慤戶㥤㕡㑤㥡㠹捡㌰㙡㐴㔲ち㤱〶㔲㐸晣挸挲搰扦㤴㔲㤳㐸㘸㜹㠰㠴ㄸ㕡㜳㌰㤷㈷晦㌵㈱㈰㙡搷晢㍡晣㔴〵扢〸㉣㐶㕥昷㑥捦慥戴㍡㈳搵挴愰慣㍣㝤摣㠳㠴㍣愶㌰㠳㔱㕡㤹㝢ㄸ㠹攸搱㐶㤰㕡戱攳㠹㠳昴搹㐱㠸㉤㘰㙣捤愶㔷㉤㘷敦㜲慡戸攳〱㍤㤳㤱ち挳㔹捦㙣ㅣ㍤㘵㌴㉥愸㥡ぢ戲〸晢㠳㘴慤㔱㑦㔸〴㥤攵㙣挲昹ㄳ㘱㍥㝥て挴昲攱㝡搷攷㌷㤷㔰挷㌹摤㔸㈰㝦戰扦㉥㑢㘰㙣㡣㑡㡥㠱㠴㕤㔱慤㙣㜰〹㝣ち㑤愴㍤慦攸昵㈴挷㔲ㄴ㐶愳㈳捥敡㔲㕢昴㍦攳搴㤲戳愶㔹㥢〱敢〶晤㝦ㄴㄹ换敡㝦㠵㔱㌶㠹戲㝢挳〴㕦㌴㐶㑡㤶つ捥㜰㐷攰挳㐶㤸㐶ㅥ㠱㜵㤹㘴㜰㍢㐸㑤攱ㄳ搵愰㔸㑡㜰㜸戸搲捤㤷㈰㙡㙤㘹摢昶戴ㄵ㠰㡣〲㘹㉦㐲〴戵㙤捦㐹户㥥㘳㌳昷㈱㝢挳〱慢攸㔶扣㡡改て㑤㈱扣㍢挴㉦捣㑣搸㍣愳捡ぢ捤㐲敤㉡散㐴敦晤㘸㜳昰㄰〴昶㐱攱㝦㔴㔱㐷挶㄰㔶ㄶ戳攰搷㐶〳戱㐰ㄲ戵㠳㜷㥥㜹㑦搵㈸攳〳搵㐳昰㙡晡捣㕡ㄵ捡㉥昰㉤㌷摦挵攰搶攱㌶搶摤昰晣㠸㜲ㅥ㘱㌰戹㠴晢ㅦ攰扥㌶敦㐱㘳摤㜰㙤ㅥ㙢㜶收㕤换㘹㍦〴㑥㔷㌶㑡㈳挹㜰㑣㝥㜷㥣搳ㅦ㈰㐴㥣㠷摥搱㤵扢㘲搹摢㈰攸㍣晣㙣㥢㉥慦攱㌲ㅣ㘵㉢㠸㜳㝦ㄶ㑤㤵㍢〹昰搳ぢ㘱㠲㉦ち晤㜹㜷㌰昱ㅣ㤶㐵〶㐰㍡㤵㌱〰摡㔳昵昷㤷愲㙡㠵㐷ぢ㔲㘱㑥昹ㅥ捡戹㑢挱㙡㑢捣挳㔱㐳ㅥ㈱㤰搶〵㐰昴㈸㍣㐲挸昱㥦㐱㠳摡昸戳挸㙤㍦晥㜷㤶ㅣ㥦捡㕦慥㉦摥晦㐰愴㍣昴攳㈸搶㑦㄰㤴〹㙣㠰㠱㐸㠷昴㔳㉣㔲搶㘴㠲㈰挲慢㍢㤱挶昳晢昰摦户㜷扥昹〶㥦㝦敥㔴愴㈰㐴㔱攳㉡㈸〸攵㉡㥥㡣慦㘲ㅥ戹敤㔷昱捤愵㔶㌱㐰ㄹ挹㤹攸㉥㐰㕦㤷㐲㕡㤱慢昲㤰攰㠶昲愷㐸㠴㈲搱㌰㡢〱㈲㔶戶慤㈲㠱戶摣㜹搹㜶〱㠹愸敤㐰戴㍤ㅡ㜷㈴攱㕢ㅥ㘹㈸昱敥㈳摤㌷㤹挰晦㥡〹搴㘳搶づㅤ慦慢㐲㐸㘰㙤晣㌸戶慤㙣捦㜴ㄸ搴㔷㥥㠸㌰戴㜷㙦昴愱㤴ㅡ㠶㤹㐰㈱㠱㘹㑡㡡攲㐶㉡㕦㠹㉡扦昴㜲摤㑢㡡〲㍣㈰愳愰㌲㈹㑦㔶㝥㍣慡扣ㄵㅦ㘱挹㍡㈹㕥ㅡ攰昳㜶㔴㤹ㄴ㉡㉢㍦ㄶ㔵晥挷搶㑤戵捡ㄱ㐱〶㍤㙢愴㤶〴愳㔷ㅥ〳㘲ㅦ㘴昳㜴慤㤹㔴愴㍤㘶㤰㑤ㄱ㉡愳挵㘵愹㑡㝢㜱晦挳挵㈷搱晢㜱㥤〹户㍥㈰㙤㠳晦ㄹ㘱ㅦ慥㌹㑤ㄸ扥㠱㉦㥥ㄷ㄰㕦㜶㜵昹挶挶ㄹ昳㤰㡢㡣㙥㜳㥦㠷挳㔵㘹㔵㤱〸散㠲㜴戰扦换昸攱ㄳ㙣挸晡㝥㐴㜱㌱㤵搷㐶㍡搳㈲㌲㤶㤲㔶ㅥ㡤㌰㥢㍡㔳愷ㄹ晤昳㐰づ攴㈵㈰ㄳ晡ㄷ〰㠳搸换〶㘶っ㔰㄰㐸㉥㍦㠳㠴晥〸挱ㄷ〱㜲ち戹㥥㜴㤰昹ㄲ㐰㝦昴晦㔲っ㉤㐸挷㠹慡㍣ㄴつㄶ㈷㈳晤换㙣昰ㄸ㐰ㄷ㍣戶㑡㐸㠴㌹晤㜱攴挴〷愵〴㤱㠳㍥挱㠲慦ㄲ㝣つ㈰愷㜱戲㉢摥㌵慥愹㐳ㄵ昶㜵㌴㔵戸ㄵ㔲愰㝤㈳㑣昰㐵㍢〳㜰㐷㝢愳㤹㘷攲攸㍢㝥㐴㌷ㅢ㍥搸摦㠵て昰ㄷ戹攸㉥晣晦㈳㥡戴昰搳敡㈷㍡敢㡢㑣愰㜱㍥晣戹搸散て搱て搷㔵㌷㌶搹攳㈷昱换慡ㄹ攵ㄱ晣㝢〶㍦攵㈴㐶攰㈸㔴戹㔹昸㕢㐸〳戲㘰㍥㉣愰敥搲㥦〴㔰㠸㘳攲㐹㝦㡡㙦㐴㉤晢搷扦ㄵ㈶昸愲㄰慦㘷㤸㈸㠷捤愳〱㠹㙢㔹㜰愲㘹㐰攲㕦ㄶㅣ㡦て昸㙤攴㉡ㄲ㔹㐸㌴慡㈷㈲㉤捤摣愷〱晡扡晡㌹㌷慡㍢昵戴㔲㍣㔶㍡㜶散摤晥昴搰㐵改㑦摦搹晢昴摢扦㝤攷愹户㍥戳攳㙦敦㍤晢散㕢㝦㜹敡㡤昷㕥㥢搹昱㥢攷㥦晦昵㕤㍦㜸攳㥤昵收㜳敡换敦敥㝦敥愱㤱ㄳて㥤㌴㡦摣戸攷愱晢㡥摦㌳㌲㜹摥㜰㔷㔷㜷昷㜵㠳慦㕦㜸晤挰㤹㤳慦㈸扦晡攳〵㡥㈲㤷换〱〵㐰昴っ㜰搹㜲ㅡ摦㐵〲搳攰㡣㍦搶㘹㜰戹㘷昰㔳㑡攱㐶㡤攱㈵ぢ攷〶㈷㈰ぢ㡡㡤〵㍤晦〱愴㔴戱㠲</t>
  </si>
  <si>
    <t>㜸〱敤㕢㝢㜰㕣搵㜹摦戳摡扤摡戳㝡㉤㌶㑦ㅢ㠲㈰〶〲㌲㐲㑦摢㈲㔱㙤㍤㉣㕢㐶戶㠵㈴㐳㐸㑡㤷慢摤㝢愵挵扢㝢挵扤㔷戶㤴㘱㐲㌲㌰㐹㐸㍡㘹㑡㑢㕢㔲㈸㠴㑣ㅢㅥ〹㤰㤲㘶㐲搲㑥㑣㠶㄰摡搲㘶㥡㌰〵摡㤹㤶愱㘴搲㤹㈴つ㘹㥡㤶㑥㌲㜵㝦扦㜳敦摤挷摤搵晡㠱㌳搱ㅦ戹搲㝥㝢摥昷㥣敦晢捥㜷㝥攷㍢㘷㈳㈲ㄲ㠹ㅣ挷挳㙦㍥㌱〶㉥㥣㕤㜵㕣愳搰㍤㘶攵昳㐶挶捤㔹㐵愷㝢挴戶昵搵愹㥣攳㌶愱㠰㤶捥㈱摦㠹愷㥤摣〷㡣㐴晡㠸㘱㍢㈸ㄴ㡦㐴ㄲ〹ㄹ㘵㉢晥㈷ㄵ㐴㈴㙢㐹㈶㑢㤴㡡㐸つ愴戵ㄹ㘴㙥㙣昴攰晣慤㜸挹慣㙢搹挶搶捥ㅢ扣愶㠶㝢㝢扢㝢扢〷戶昷㙥敢敥搹摡㌹戶㥣㜷㤷㙤㘳戸㘸㉣扢戶㥥摦摡㌹扤㍣㥦捦㘵慥㌳㔶攷慣挳㐶㜱搸㤸敦改㥦搷〷㜶昴づっづ㥡㐳㐳㍢㕡ㄳ㘸昹挰搸攸戴㙤㤸捥㤹㙡㔳戲捤㠳㘳愳摤〷っ昷㑣戵㤹㐴㥢㘸㜲摣㉡攸戹攲ㄹ㙡㌴㑥㔶て㡥ㅢ㤹ㅣ㘵㘲ㄸ㜶慥戸搰㡤㙥㔷㌱ㅡ戱敤摤㈳㡥戳㕣㔸愲㜸挷㡣㝣㝥挶㌰挹㌶㔹ㄸ㜷摣㘹摤㉥㌸慤〵昲捦戰㡤㘲挶㜰摡ぢ扢㔷㌲㐶摥㉦攸㈴ち㌷攸昶〱扤㘰挴ㄸ攸㈸㜸㌲㥣捣ㅡ㐵㌷攷慥戶ㄵづ㌹挶㡣㕥㕣㌰㔸㈴㕥搸戳㥣换㡡㔸っ晦㤱愶㉢敡昵㑣〹ち晤㈹㡣㉤敡戶慢㘲散㑢㙦扤戲ㄵ敡愲㐶㔱搵㉦慡㔴㘷愸ㄶ㘵㌶㥢㉢㕣㘷搸㐵㈳捦㤷㔰㤲㕤愱㐲㡡㐱㥥ㅣ㑡㥣ち㠶㐳㈹㠹ㄶ㝦㑥㜰㉣㝣㡢搶〲㤲ㅡ㥦戶㜲㡥㘳ㄵ户捥攸慥㌱㍣搸㈳㕢㤱㉡摢㤸摦づ搲㌴搱搷㈳㍢㤸㤴〲ㄱ戱ㅦ㘳愶㔵㌶挴㌶愲㘹㍤㥡㥥㡦愶㌳搱㜴㌶㥡㌶愲㘹㌳㥡㕥㠸愶ㄷ愳改㕣㌴㝤㙢㌴㝤ㄸ㘵㠲㈷搱摣ㅣ昵㥦昳敥㑣扣㥥扡昲㤵晤㕦㕣改㤸㝡㕦昲敢㑦〹㑥㉥㌵㌷㌷㈰戰㜹㝣㌴㔷戴ち㌹㑣㤶㌹ㅢ搴ㄹ敥摤㍡㙤㕢昳挳㍤摤㠳㜲㈳ち挸戳㐱戴㜳㐰㉥ㅣ㌵㌲㈸㔹㕣攸捣攵昳㥤愶㙤ㄵ㍡㙤扤㤸挵㤷戱戰㈰捦㘵搹昳㐰㠴昸㜷㜴㥥〳㔸㝣捤㝤晡挳㝢㜷㡣㍦昵㘷て㍦昱攱㉦㕥㜳㔵㥣㌳扡扦ㅥ㍦挳愲㥡挰ㄴ捦攸㡥敢㙢ㄱ搹㜸㘶㤵散挴㍡㌶㘱㘷㝥昹㍡㠶㤷㥣ㄱㅤ㤳ㄷ㤰晢㥢㐰戴捤㈰㤷㌷㤲㔴㜷㈷愶㘷扥㜳㑦㕦㥦扣㤰戵㉥〲ㄱ攲㜵㕦㘶㜷㉤㙣晣搲㠸㙥ㅤ戸昷昱〳摦晥捦㥦扥攷㐷㠲〶㔸㘹换挵〸㕣戴㤶戶㙣摦㝤㜵捦愰散㐴ㄱ㜹〹㠸㜶㈹㐸搳㥥摥㈱昹㑥㈶㙤〱ㄱ攲㥦晤㔷㍣晦㡤戶捤晦昸摥晢昶摤㝤搱攷㥦摣㍢㍦㉥㕡㉦㐷昶昵晥慣ㄹ户昵愳㔰戱戲㠹敢敢敥攱摦㠹㙤㍢㑣扢㌹㘸㙥㌷㝢㝢戳㠳㍤㝡扦ㅥ攷っ㍢㔹㈳挲㔹搷㙡摥㤸㠳㍡ㅦ㔵㔶攵挲㔱摤㌱捡ち搰攵攷㡤㕡换挵慣戳戹㝥收慣㡢戹扤㈹㥣㔷㙥愴愶摡㉣㙣慥攱愸昷扤㈳㕣敤〶㍤扦㙣㡣慣攴扣散㡢㐲搹戰戸搶晣摡戹ㄳ戶㜱㕢㈹户愶㐷㈳㔸愹㡦愸戶㙢㐶改㘵㜹晤敡ㅣ㕢戴ㅣ愳愸扡搷㔵㤸捥㘵づㅢ昶慣挱㜵摥挸慡愱㥥挳㉣摦散㜷ㅤ㉣㘲愰㌰攴搹㑢㉢㔳捤摤㉢慥㔱捣ㅡ㔹昴㜷挹戰摤搵㌹㝤㍥㙦㥣㕢㔵挴㝢㈷㌲㉥愸㑡㥥戰㌲换捥㤸㔵㜴㙤㉢㕦㥤㌳㤲㍤愲㘳愹挹敥户戲〶㔶㡡ㄸ㥦㠸㠸㌴㌵〹ㄱ戹慡㥥㜹㘱扢㑥户ㄲ㐴㠵㠸戹㜰㥣㕦慤㜶摤㌳ㄸㅤ㐶㤱㌷愸㤳搱㉤㈷㘸㑣戵换㘶慥㕣扢㘰挵㤸〸㡡㔸晡㕤㙢㤷㔶㝤㉣㐹敥㤷㕢㌸ㅡ摤攸㡦㝥昷ㄱ㉣挷㝢㘱换昳㠶摤㄰搲〹昶㐸㕥〱ㄲ㝦〵戳㜹㑤敥㜱㠹ㄱ㉢㘲㌵㝥㌴㤷㜵ㄷ戵㐵㈳户戰攸㈲つ戰㉦㤱㈰㙢㙢ㅥ㜹㈵㤲攴㔵㈴㕤㈰挹㘴㐴摢捡㐲㕡㔲㕥敤挵攳㕣㉣㑦㝤愱㈷戰㤴ち㔸〰〵㍡昱〲㤶ㄶ愷愹愹摥㈸昷敡捥愲㑢昵㙣㤸挹戵㐸㜶㤳㕣〳ㄲ攷㥡㝤㐲ㅣ挱㐲㌱挲愵戶挲戸㘱敡〰愹㙡㜶ぢ㍤㕥昰㜰捦戸攱㘴㈴〱搲㈴收捡㡡㠶㄰㈶㝦㙢㠱摡㙦慣戸攳扡慢㌷ㄷ〰戵㈰㈵㠹㐲㕤慡㤶ㄷ㘲捤㌶㤵ㄶ搴㑥晡㌱戴㤰㔲挱㡡㔶㕡㔴㠲搷ㄲ㈶づ收㑢愴挹愷㡤〷㠱扥㜳愱搲挲㡡㕥つ㤹㠰攴戲㝢㡣攲摣敡㤲攱戰㜸㐲㙢挸捡昰昴㘲㘳〷㌳昳㠷摣㕣摥改㐶㑦昷搸搶昲搲㤹㙣㠷㙤挹ㅥ㤰攰㠹㝦ㅢ㕡㝣昲㘳攲㤶愷昹〸㘵㤳㑥㐷ㄲ㙣㡤㈹㤲〰㑥㔲㕢搱搸㜱㝣愹㐷づ攰㉢搹㈸㉦捥㐵攷㔴攰㈵攱㔳㙢〱ㅣ㥡戳つ〵㤸ㄳ㉡〲㙥户ㄵ㙥戴散挳昳㤶㜵㤸晡搴慥㘲捥愲㘱戸〴愱㉤㍥攸㔶攰㕡㠸愶愶㉡㘰㔹㠱㔶〹㕦戵ㅤ㈰㙤㈳〰〸㐱㡢㡥㌶㠴愴㈶挰㘱敤㕡㜶㘰㐶㍦㥡〶攰敢㕥挹㍢㉢攲㥢ㄸ㌱愱摥㕤㉢挹てㅥ摢戴戲晦捥㔷㉦㝥昵搳晦昳㠵换挵㜳㝥㐶つ晡㈴愶㔴搸㜷ㄸ〱昱つㄴ愳㈵㐱戸晡㤱㍢ㄱ㤷扢㐸㐶㐰㘰てㄴ㠷㘱づ挶扣愸㈰㉥愵㐹㤰攳㈴扢㐱〴㌱愸〲搱ㄳ〸〴㡦㜸〶敤㔳捥㑡㔶〴戲戵戲摡㠷搴愴㙣㤰㈷㠸㙣㈹㉦㐹晥㐸㜲㐴㤲ㅢ攲㐹㌴㕣㤷〱㑦昸ㄹ㌵㈰㤸㔰慤〱㉣愹挲㥤ㅣ㘳ㄵ㉣㘹㌵㈷㜲㜹搷戰搵捡搳㘱攲换摢扤愹㜸ㅢ㔷㕢㕢捦㜸晢愲戳捤㌱㉣戸搸㉥扡慢㙡㔵㔱㐵㙡ㄶ㝣㙦㍤晣㌵慣㔹㜷戰㐶㠱㥡㉡㘸搳〰㌶㐰㘹㐲挰愶㜱攱ち㈵攲㡡㕥搷〸㈹㝤改㐶换搵㑡挶昲㘱㡢愹昶挴愵昲㤵㑡挸搲㍤㙢挳ㅤ㉡㝢慤㤲戲搲㥡搰攲搷挰慣㥥慦捤〳㘶戳㘰㥣㥣㈳㌹㐴㜲〳挹㡤㈰攲ㄱㄸ愳晡㘶昶㈶㤶㜹ㅦ挹晢㐱㉡捣散捤㕥㔴㜰㔳愹捣散㙦戱㔰ㅡ愴昵ㄶ㤰〳㝢㡤㍣〰晤㤹㜲㥡挵戹ㄵ㙤っ㐱愰㉢㜴㔸㥣㕢㤸㕤㉤㘶ㄶ㙤慢〸㡦㈲㤱搱㐸〶㕥㈷㐷攸㕡㘱捡ㅡ㕢㜶戵挲摥ㅣ扥㕡ぢ㌳挶㤲愱扢㘳搸戰〱㜶㑤挱㤹愰㐰搵㘴㜶攵㔷〹扡㤴挳ㄳ㝢攱㌲敥ㄲ攱㤹敡挱ㅦ㥦扤摤攳ㄶ㍣㤸㠶昲愹㤲敤㥡〶〰扤づ㔱㔵㐴敡攸摤㠳㍦㜹散摤㤷㍤昰攴㜱晦晢づ㘸㥤㝡㈴㥤ㄲ戵慢㙥ㄶ愹挹㐶㜹㠲扥㠹搲慡慢攵㄰㙢㠲ㅡ㜸㉢敦扤㘸扡敥捡晢晢㐱㐶搸㤵搱㠹晡ち㝡ㄴ㄰㄰昷愰㔸晤㌹㘱㈱㕢㉥㤱摣〶㔲㌱㈷ㅣ㉦㉡㉥挱户㥡ㄳ㉥ぢ㉤㠳〸晡㌹ㄴ昴㌸㠲㐰昰㠸扢昱㡥ㄲ昴愰㑦愴㤶〹ㅦ㐰㙡㔲㌶挸ㄳ昴㥥㤴㤸㔰〱㍤敥〸挶ㄹ挶㕥ㅦ昴㌳挲㡥㤶㌸㌷㙥愷戰㐱愶搳㔱㥡㌷攴㡣愳㐴昴敤㈶㝣戵㘳换㡥㙢愹敤㐷㥢㌹㙥ㅤ戰摣昱㥣戳㤴搷㔷㌷㥡㝥攰挶㐵愳〸攷㠰つㅦ㐱㈸捤㕡㕡㌲戲搲㥣戵㤶敤㡣㌱㌹扥ㅥ㥣〷ㄸㅦ㐴愷晣〶㔱㠱攷昴昶挳㘸㐲㐰㑢昰㐴攲㔷愲挱昰戶愶㘲㜵㉣〳㌱ち戴愳捣搱戹㥣㥢㌷㕡㑣㤵慦挲〹ㄳ㕣㠴挷㈵摢㙣捥㉤〲敥㡦户㤹㝢散㕣㌶㥦㉢ㅡㄴ〶挰ㅤㅤ攰㔳挶〲扣㉢搳㤶㤳愳㜳扥捤㥣㠳㐳搶㔹攲㐶㌱戳扡愱㉡愶㡣㕦摣㠴戳搷挱㙢㤴ㄴㄹ敥㌰㘷ㄷ慤愳㌸扥㔹㉥ㄴ昷攸㑢捥扡㤰ち㠱扡昷㈸搱㠸愸㠸㐶㐵㈲㥡㌸㕤昹㜰㕦ㄳ㠹昴攱ㄳ㈳㔱戲㡡挴改㙢㘸〰㘴〸㘷㝣摦ㄶ晤㌶散㔳㤵ぢ扡慥ぢ愱㜴昶㐵〸㈳敦㘴㥤扢㐰昶敤㌹㌴㔹昶㘸扥慤ㄳ慢㌸扤㈳攱㈵㈳慣㘱㈵〷ㄲ㜷㌴敤㥥慡㌰㡤㥡㠳ㄹ〸㠹㌳ㄶ㔶扦愴愹捡㔰ㄳ摢换挱〹昸㈰㕡捤㈹㝤摥挸挳㜵㔲搰摤㜶㉦㐲㔰㔷挰㜹㠱㥦㌷㘶ㄵち㍡㔵㡢㙡㌹㥢搱昳㐶挲ㅣ㔹㜶慤晤戹愲㌴㐱㤴晥昹㐹晡ち㤲昴ㄵ㤵搴㙡捥搰愵慡挲㙣换㕡搰敤㥣扢㔸挸㘵ㄲ㡣搰敤戹㉥㜴ㄲ㤳㍣〶㘶〶㑦㘰㌳挲㤰挵㕢扣㈱敥㙥攰㜱戲㡥攲㠷收㐶㠵㠶㍦㜱㥡ㅥ㌷ㄸㄸ戵㜰挸㡦愰戵㌸㍤㕡㌰㔶㕥㔷摥っづ㘴摦扣〳㈹捡〸㠹慢㔹〰ㅦ昹㔱慦㡣愲㌱晡慣ㅡ扡㘳攸搹㑡㑥㔹㝡㜶〲㕢㐸换㙥昶㑦㔸ㄳ㄰㉤㑤㡡㥤愲㠳㙣っ㍥㔷昸㜲㡦攴戲㠶㥤㘰挲㉣㘰㔸㡣慥㌵捤㤳㈱㤶攸愶㐸㍣摥㤲愸昷慥挹愰慤㉤扥摢愱昲攰㜸戲愶晤ㅦ㕥扦㘳㈷〷㤲㑣慡愵攸㘳〸捡扢㐱挴㌵㈰ㅣ㑦愸挰挷㔹攰ㄳ㈰昱ㅥ㤰戰㙣慡㝤㔵扥㐷㉢愶捥㈶改㐵㑢挰攳愴摣㙦㜱㌵㤰㤶ち户㤹收㜹捣ㄲ挱㠱愷㌶ぢ㉤㌷戲㐹捦㡥ㄲ㠴㔲ㅣ搱㘸っ愲搶挲㝢晢㥡搷愲戱挲慣愱晣㘹㠲㍥㈴敤户㐱㕡㌸㔹搰㝥㥡〷㠱㘱㕦㔲㌲㈹㍦㠹㌲㤱愴ㄸ〰つ〶慥攴攵㜱收㜷㤰㉣㍦〵㈲攸㔵攱㌲慦㌴挴㕢㤴〴㕤㈹㕣㤸㈲㜵つ愱搸㠵ㅣㅡ㐳昹扢㈰㘲〴㠴㌶愶愴㜳扦㠷昰㠹㜵㡥㕥㤹ㅡ㥤ㄳ攳㐸つ扡㕢㈱挸㝢㤱㉣晦㠰㌵攸戶愹㔳攰て㔹攰㡦㔸㠰㥥ㅣち㔳扢て㘴㑢挰愴㐶攷㕢昵戸昷挷愸っ敥敤〳つ摥㐶ぢ敤敢搵晤〸捡〷㐰攲摣㐰㌵㌰慥挰㥥ㄵ摢散㜶ㄴ搶捣㐳挵㥣ぢ扢挷㥥㑤攴㕣㐸戰搵〴㐱㔰敤㠷㌷㈹㝢㔸㔱愹慢㠴愷㉥慥捤慡〲㔸敦愸捤慦㐴㕣㕢敡㘴㝢㔸慣〲㠲㥤愸㤰挲㘴㜵晡戸㥥㐰㥡昰昶㑣㍥㑥ㄳ㤷慤敤㑤愸攰㍢愵晢㌶㈰㥤搲愱㠸㝣㄰慤㘰ㅥ㔰㔱昰㐴攲摣㕡㌷㔶㡦ち挷ち㑤㔶㤲〸捦㑢㙢昳㍤㜷㤳㐵〷戶㌳改挷戰㌲戶晢挱㠳换㙥㔵㡥扥戲搱捦㠱㌷昶㘰ㄱ昸㍡愳摢搹㜵戲ㄸ㘲㙣ㅥ㌶㔳敢摡㘹攲㘶㕡〴㍣㙦ㅥ昷扥㈳㙦摥㠱㥤搰㐳㠸㤰搷昴㘰㥣㡡㕦㡡㥢慦㌶戲扢攴慥㑡㌰戶摦搰㡢㑡ち戳㙥㜶摣㌸愲㌶㌱搳〶㜶㈰戸㝦㤲㌷㌶慡ち愵愸㌲晣搲ㅣ㤹㜷〰㠸㕤愲㈰㍦愴㈶戹㌴㘷㡣扣捥愳㔳㠰ㄶ㍦㌴㥤㜱攱㠵㉤㌵挰㘳搱昵㈳㈱㜰㈴收㑢㐹㈸㌹㘹つ㤴户㝡㄰㥣㍦愷㉦㔵㔳㍤晦戱㔳㝣晡㍥㍥㡦敥㡣〴〱㝦㈲搱㌳搵〰㝢挳捥㔶㍡ㄱ㌹㤳㌶〶扥㙤捦扡㈹挳搵ㅡ愴ㄱ愰户㜱挳㘴扢戸㍢挰㑢㈳ㅤ㥣㍡㜹㈰ㄸ㌷〷㉣㥡㕦㙤㌷㈷㡢㤹晣㜲搶㔰㐰㌶戰搷ち捦慥ぢ㜹愹摢㜴㥥慣ㅡ昰挵㘷捡㈴慥搴〵㘷挹愷扦㙢㤵㥦〱㕢㤵愱㐳ㅢ㥥㝤愳慦昰㤴扤戵〴ㄵㅢ捡㘷つ敡㌶ㄷ捣㕡㑤ㄲ敤ㄹ摤㜰㈵㠷慦㥡㙤ㄵ挵愶慣㈹㡢㍢摥㡡愴扤㌹㉦㘹㕤挸〸攳昴㡣㥥愶〱捡㥦收散㘰㈳㈵㡢〷㠳攷挵㠱搰㤴〴〴摤戱〱㔴㠳㜹攴㜶㌵㕡摥戳ち㍡㙡ㄵ㔴晢㉣〲㠲ㅥ㕢て慡㜹㜲㤴㝦捡搴戵戶〷挸昳摥㐱捦㉥㑤㙦搵昶㐰搰扤ㅢ㘰㈳〴㔱㤶搳㑥㝥㡥攴ㄱ㄰㤱〶愹㔳攰㔱ㄶ㜸っ㈴慥㠳㠴つ捣㥡捥捣㈶搶㈸㄰㍡㈷ち摣㐲㘰㝡㙡㌸敦㠶戳ㄶ戰㔶㙢㐹摣㠲㝣昹㌸挸摦扤昸㈲㌱㙤㐴㘴㐱㠲昷㙢〸晢ㅤ晣㍣㠲昲ぢ㉣㐰慦㥥㠲扥㕣戲㍤㐳㈳㉣愴〵晣㐴㌰攴〳㄰㑢㐸㔳晣㝣〲〱㐱㙦㥦挷㑦㝦扢昵ㄴㄲ㑥っ㝤改ㄵ慣攵㈷㕤㠳㐱㜷㤹敢㜷昷捦ㄱ㤴㑦戳〶摤㠶㜵ち㝣㠹〵晥㠲〵攸㐹㔴搰昷换〸㤴昶〷扣㔴㔵㘷㝦昰ㄵ㤴〱挲愵㌷㌱㘸ㄴ㡣っ摥晡っ㠲昲慢㈰攲㑥ㄲ挶扥收〷㤴㈰戸慦っ㙦㤷㙡戶戲摣晦〲户㘰㔳㍢敢慥收攱㐸㘰㤰摢㈷㉦㐴㈹㝡搹搸搴㔹㌶㉣㕡㉣㝣㠸㔳慡㝢㌹㥡㙡㌹㍢㜴昷㐶㔵㘳づ昷捣昱㜱㌸㌱搷慣捦ㄱ㤴て攲㔹㠷㡦昶㔷㈰㘷敦捦㘵㙣换戱㑣户㜳ㄶ捥戰㑥摥㘵㌲挱挸㤱昸㈸㕡慣晢㑥づ㉣㔶攴〵搴㈳㍣摢㑦ㅥ㉥㕡㐷㡢慡㌷㜱㠷㔷扡ㄴ扦㥡㥢昹ㅡㅡ㍢昵扣ㄳ㕣㑣㝤搴㡦愴㍥㠶〰㑢㘹㕦〷戹㙣㙣㜴㙣㈶㍤㤸搹搶㘷散攸搹㘶昶攸挶㐰捦扣㌹㘴昴㙦ㅢ捣㥡㍤〳昳搹㑣捦攰㐰㙦敡㙥扦㡥㍣㠶㐰敡攳㐱散㔹挶㍥ㄱ挴㡥㈱㄰晦㈴挸挹敥㉡㌹ㄶ㌱㉦㌲㈲㉢㡣㔸㜳㜳つ㕣慥搹㡤㤶㉥㙢㘸㥡攴换㠶挱愵㌰挶慥㕦愹㕡〸慣扣〱ㅦ昹ㅣ挹㌷㐱㤲㈹㙥㑢搹㈱敤㜹㤰搶戱搱戴㌲昹㌳戸㡣愵㝤ぢ㈹㘷㈱愵晡㍥戰昶〲㤲㌷㈰ㄹ户つ㠲晢〷搴㌰敤慦㤱摥㡥昴ち慦㕣敡㔳㐸㘳敢敡ㄶ慤晣㕢㠶慥㈵㘹〵ㄱ㙡㉦换搸摦㌳㠶て昵㕣㜰㉦晢ㄱ〶㝡㌱㑡㙡ㄸ挲ㄱ㐹戵愱㠶㠸㙢㤰㐲㉤愹㤶㌲㜷慢㑡戸摦㐱挰ㄳ㙥晦㝣㈶㌳搸㌷㌴搸摦㙢っっ㘴收㜷っ㙤敢敦㥦摦㤶改搷㝢晢㝡㡤散昶挱㤴摡摣愲戸晣㉥㐸㡡摢㔹戶㈰㕦㘲㑣敤㙢ㄹ㘳㥥攰搶㤴〲ㄶ㔷攱挵㘴晥㐶㘶扤㑣昲ち㐸㌲挵摤愹ㅡ㈶㤹㈸挹㌷㐹㉥㐹戲㈴昵〰㠸捡㍣㥢㐹晦㐲愲㜸挰㐶攲て㠲㠴㐵㔹攱㉡慣搸㉥搱㔴愴㉡昶戰㑡㈹捥㌲慦㕦搶昳戸愵㝤㄰㘰捡㘵搲㝡㔸㠶㘳ㅥ愴㍤攱㝣㔰㐳㜸晦捤㔴换㌰て慡搵搹ㅦ㥢扡戰㜴㝡㡢㝡㌲㝥㌱攴㜶㜲㙦愹㥤㌴㔴捣愴㝣㥤㌴ㄹㄱて攱㕢愹㑡㘰㕢㄰㡦挴㍦〳㜲昲戸㤰昵㌷㤶㍤㙢昴愱㜶攵昹㠳㡣㝡㉥戹㙡㤷昵ㅢ愸㉡㍥㑢㠲㡦晣㥥ㅦ㔰㜳㠷攰㐲捤㥤㑤ㄸ㙣㌰㜷戴敦㈳㜵㑤㤳㉢捥㐷搱摡〹昵㌹搴攱㤳㈲慥攰㤳㝡搴晢㡥愴ㅥ昳〳ㅤ㕣晡㌹つ㌵㍦攱㡣㝤愵〸ㄸ㌸㈰㔹㥥㑦㙡㉡ㄱ㐳愸昴㑤捣晣ㄱ挹〵㈰攲〹ㄲ挶㝥散〷ㄴ㌷〸つㄴ㌷㔲ㄵ摣㈸㕢㤲昶扡〳攷攲捦愶戴㥦㠲㜸㤶㘴㝥㘰㘸㌰慢ㅢ㘶晦㜶㤸㤲㝥晣㈴㘵㝢㜶挷㐰㐶敦敢改ㅦㄸ散敤ㅦ捣愶㥥昶敢挸晦㐲㈰㐵㜴愰㍡昳㌳挶ㄴ㑣㐰㐰攵〹㐲〰㘵㐹㈴㕥㕥戲㈴㙦㌱晦㝦㐱㤲㈹愲㠰㌵㉤〹搱㠱捡扣㠴ㄵ㘸ㄸ㍤㑢搲㠹㔰㡡㘰㐱㘵㐶昱昲戶愶昸㌱挴敢㙥ㄴ挲ㄷ昹㉢㝦㜳㐱㔱㥥㔳㤸㜴㘰晦㜱㜱㘰捥ㅡ㔱㕢〵㥡昷戳㠲㜵愱㉢戸愸㜹㔹㌹㈵搸㠳〷搵づ摡愵㝡戸昸㠸昵ㅡㄹ㕤扣搶㜹㑥㌹㔶攱扢摤㕣㑥㠵敢〵ㅢ㐲㈳ㅢ戴攸〰㈸挶愲㑤㌵㈷昰捡㐶晡㍦昱愰戳㤶慤攱ㄲ昲㘴㤶ち戹戹㡥攷㝡㌴攷慡㘹㐴㌳㉡㈴㌱㠰挶つ㥤㌶扣㘵㘲㑢㙦㕦晣攷晦㜷晣㜸ㄸㄸ慦昹づ㑡户っ㙤昸㐶〲晡愴搴㤰㈱㥥㐵㤰慤㌱愹攳㌹㄰ち㈵㌴㐵摥摣㠹㌴㍥扢ㄴ㡤㈴㜶㜵㜰㌵㔶㈵㙦ㄶ㤷摣㌳ㄲ㝦敤㡥昰㐱扤㔷㜲㜲㤷攰㉡㥡挲㈷㝣捤敤扦昱搲扡㠷敤㍦昳㌳挲昷晣㔲㕣㜷㤵捡戴愲攳㙤㑤攲扢㠸ㅦ挳㐷㐸㉥愳㕡㍢㔲挱㥦㍤㕢晡㝡挵㑦搰㐶㌰慡愴㑣㜱愰㕣㈸㠳愴づ㉥㠶㜱㔶挲愷攲愹ㅤ愸㤷㤹摡搵挱㤵㔳搵㘸㍣攰愰㠵搷㜶ち㉥㥤昵〶晥挳戵〶晥〳㍦㈳㝣扦㑦搰㤲㘳〸ㄱ㜹㉥㈸㙤㠵戲ㄷ㙦〴愹㤵㜶㍤昵㍤愴㉡㈶㥤㡦戲㘰ㄲ慤㑥戹ㄷ㌹挴扣扢づ㙦慣搵㡢㝦ぢ㌲㐲㜷ㅤ㔲㌴㔶慡攵㜷㜸㉤搳㝡ㅣ挳㐷㐸摡ㅥ慤ㄳ愹㥥㝡づ㠹㝦㐵ㅢ〱慦㜱ㄳ〱㌹㠲搶㈵㐸敡愰〵㌹㌵昶搳摣㥣ㄴ晢扦昳昳攷㕦晥㤳㥢㌶散ㄴ戴㌷攵㠱て㈱收つ晣㥦㠲昱㠵敦㌸扣敡㘷搴摣㜱愰㠵㍡搱ㅤ㠷㡡摦㕤㜴戰慢㈶㡤㔰㡢改㈵ㄳ㌸㈸昷㙣㕥㙤〱㕡㜱㔴㘹攳㤷て㔳㌸㜹挷〱㈵㝥ㅦ收㐳㔶㥣挸㜳晢ㅡㅣ㠶㐹ㄵ㘳㘵捤㍣㘸攳㜴慣搹㥣㜴攰㠰捣㈶㜰㜳摢挵㤵捤攲㝡㐰㑦搸㤴挵㘸㍣愰㤵晣戵㐴戴敥㝥攸㜲㘴搷戵㔷敡㐸愳扢捣㡦挰〹ㄵ攵〹攷改㘱㈷戵㤷㡤㡡㤷㈱㑥て㈸㝣㈸㐲㕤挰ㄳ挵捦〱㈰㑢㘰㈲挶戰愳㤷㕤〸愹昲㡡㐴㘲㌴㠹㡤捣㌱㈷㕥㜳㈱慤昳〷愹㠹㐲㍡㙦ㄴㄷ摣挵搲㡦㔰㘱慣㜱㤷㑡㕥㡤㐶挸ㄱ㝥〴㙤ㄵㄵ挸敦搵㍦搴敤㔵てち㔴昴慡㌷㈸敦昵㑡搰㝥戱㘷戲ㅦ㈴㘸㌹㐵㘳愰收攳〰戳〶㐹戶㠱㈴〵㘷㝥挵㉢㕦〸㕥昹㠳扥ぢ捡㡣ㄸ㔲㐵㤵攰挸㠸㙢㔹㥤㑥〰晦㤵㥣攳ㄵ㙤㍣ㄷ戴ㄱ愹㘴收㌰摢㈸㌳昳㌷㐲㙤㕣㡡戸敡昶㉥㌶收㌳㈴㑥〹㥣戴㉡愰散改攲捥ㄱ搴ㄵ㤴㉦摢㤰愳㝥㠰㤱づち㠸㠱㠴戲愳㘴㍥㍢㈵挷㤸㑣摥攳ㅦ㜷挰晤〰㈳ㅤ㘴㍣〳慡㐶㥣っ㝦昷摡㠷㐶ㄵ㍢捡㉥昸㔷慢㝥慣戴ㅢ敢晥㉡㜹搱㠴〳㙥敦㔸㌸ㄶ扤昶昴摡愲㘵㐸戰㔳昸挴扦〶〹扤㡤㜶㌸戸㌲㐶㘰㡢敦㘱换㔱㑤㔰戱㌸㘰昱㔵扣㠱㙦愱敦㉣㠱㤳㌰㉡㥢捡㜸挶捦㈰㑡㤰㝢㔹㤴捡愵㔸㍡挹ㄸ㜵ぢ晦ㄱ戹捦て㌰㈲愸㍣慡捣㜵㑣愵敥㌰㔹㑥昹〱㐶㍡㜶昹ㄱ㑦㔰㑡愲㉣㔳戵攰㔱戲㙡ㅡㅣ㐰〰ぢ㥥㤲㘲㑤㈹㑡㔳㤵㥡㔶愵㍡搸㑤晡愶愳㉢㈲㜳㑢昶㤶㕢摥敡㠸㜵㙥㡡扤㜷㔷敢㝤慦晤捤敢昷扣昴㥢挳摦晦挵晤昷扦昴挶㍤㉦晥攲㉦攷㠷扦昵昰挳捦敤㝢昰挵搷㌷㤸て㐵扦晣搶搴㐳户昷ㅥ扥晤㌶昳搰㔵㝢㙥扦改搶敢㝢愷捦敡㙡㙡㙡㙥扥㘲攳ぢ攷扦㉢昵愱摢扥㈲㥥㝤昵扣愲㔰㈳慦改〶㌹愰扡㌱愳扡㈱搴搸㙢㑡㤱〷慡搴㥣㔷㡡㈳㔳㥣㝥摣攷昴㈸慡㈴㐴㐴㜰㌰㉡攳戱㔰〶㥢㔷ㄹ㡦㠶㌲搸愲捡㜸愴㍡愳攵晦〱攲慤〷㔸</t>
  </si>
  <si>
    <t>5604f2f9-1b0c-4e75-a64d-ec2856c80f7b</t>
  </si>
  <si>
    <t>㜸〱敤㕣㕢㙣ㅣ㔷ㄹ摥ㄹ敦慣㜷搶㜶散挶改㈵扤扡昷㡢愳㙤㥣㈶扤㔰㐲敡㑢㜳㘹㜳㜱㘳㈷愵㉡敤㜶扣㝢挶㥥㘴㘷搶㥤㤹㜵攲ㄲ㘸ち愵愵㕣〴㉤て搰㔲愰慡㔰〵㉦㐸攵愱戴㔰ㅥ㐰㐸㈰搴㈲ㅥ㉡㄰て㐸愵攲昲挰㐵㤱㜸改㐳愵昲㝤㘷㘶㜶㘷㜷扤㘳㘷搳㠲㠳㍣挹晥㌹㜳敥攷晣搷昳晦㘷㤲㔲㔲愹搴晢㜸昸㉦㥦㌴ㄳㄷ㑦㉤㝡扥戰昳攳㤵㜲㔹ㄴ㝤慢攲㜸昹㔱搷㌵ㄶ昷㕡㥥摦㠵ち㤹㠲㠵㜲㑦㉢㜸搶㈳㈲㕢㔸㄰慥㠷㑡㕡㉡㤵捤敡㉡捡搹〹㝦〳搱㡢捥㔶扤㘹㠰改昱戱〳㌳㐷搰敢㤴㕦㜱挵愶愱挳㐱摢敤㈳㈳昹㤱晣搶㕢㐶㙥捥㙦摥㌴㌴㕥㉤晢㔵㔷㙣㜷㐴搵㜷㡤昲愶愱挹敡㑣搹㉡摥㉤ㄶ愷㉢㐷㠵戳㕤捣㙣扥㘹挶搸㝡敢挸搶㙤摢捣摢㙥扢戵ㄷ㐳愷昶㡦㡦㑤扡挲昴㍥愰㍥㌵㑥㜹敢㠴㈸㕡㕣㥢㄰慥攵捣收挷挷昰㌷㌶㝦扣摤㤲㥦㥡ㄳ挲攷搰挲ㄵ㑥㔱㜸㍡ㅡ昶搸愳㥥㔷戵攷戹㜹扡扤ㄳ㑢㉤ㅡ㥥慦搹攳愲㕣搶敤愸搷慣㝤〰㝢㔷㌶ㄶ㝢敤㈹攱㜸㤶㙦㉤㔸晥㘲挶㥥㐶㐷愵㍥晢㤰㈷づㅡ捥慣搸㙦搸㐲戳㜷㔵慤㔲㍡㜸㔲㕤搷㐶㕤挴㈷㈶㤷㥦ㅦ昵散昱㌹挳㤵㌳昲戸㌱〹㜵㜷扡挵挶扡㔷戶敦㤷㔳㤷㈳戰捦慢摢搷㐳挹㘱挳慤搵ㅣ㙥㕦㌳㕣㝣攳っ㙥㙣㕦㍦戶㐷㡤㙤慥㙦摦㐶㙥㘵㘳㙤愵㈷愴㙦戹愳㔸㡣㥥㈱攸㈶挸ㄲ㄰㠱㝡㡥愰㠷愰ㄷ㐰㐹晦ㅢ㕣ㄲ㙦挸㈲戵㘰愸㠵ㄹ戵㔰㔴ぢ㈵戵㈰搴㠲愹ㄶ㘶搵挲㥣㕡戰搴挲ㄱ戵㜰ㄴ㜵愲㈷摢摤慤㠶捦敦户㝣昵敡㤹ㅦㅤ摥晤挴㍦㕦晣换捦ㅦ摣搶摤扢づ㤵敥〹㈷㌵攱ㅡ挷㐰㙡㜵㉡摥㤲摦捣㍦换㜳〵㤸挲摣㘶摥㘲㡥㡣㤴戶㙤㌶㙥㌲㌴㉥㉢〱昹つ㠴㌲㠰扡扤收扤㤶㔳慡ㅣ㤳戸扢㜸捣昰㐴㝤攳㠶挳戲戱㑡搵㈹㜹ㄷ㉤㕤㌸攵ㅢ扥戸戰戹慣摥㐹㑢戳㈹戰㤵昰攴㜸㤷㌶㌷㍢㙣㤴慢㘲昴戸ㄵㄴ㕦搲㔴㙣㑦扡㤵㤹昶愵㍢㕤昱㜰慤戴㘵㐶愳㄰㙡ぢ戲敦㤶㔵〶㐵挱扣㠶挶攷㉡㥥㜰攴昴㠶敤㐹慢㜸㔴戸㔳㠲㈲㔱㤴攴㔲捦㘵㔱挸昵挳〷ㅣ㉣ㄴ摣㕡扡㈲㥥㙢摥㜹摣〷㌳㡢ㄲ收㍢㉦㕣㝦㜱摡㤸㈹㡢昳ㅡ慡〴㘳愲㘰㘳㐳昶捥㑡戱敡㡤㔷ㅣ摦慤㤴ㅢ㑢㐶㑢ぢ〶㈴㑤㘹㕦愵㈴搲改㤴ㄴち㄰戸㕤㕤㡡㤲扡愱㍤㉦㐸㐴挴㔰㑣㐶扥愰㤱散昲〷戱㍡慣愲㉣㐸㤳敡㔵换㜴挶昹㑡ㄹ㤳挰㠱戱㌵㔱㝦㜰搰敢㤶改戶㠶戹て户戲慡づ㠶慢扦㜳㐱㌸晥㙥挳㈹㤵㠵㥢愸晤ㄴ捥㐸敦〷搰㑥㐱㈰戴摤㍤慡㍡攵戸戲愸ㅤ戳㑡晥㕣㘶㑥㔸戳㜳㍥昲愰㈱戳㔹㙥㙤换愳㥦㠳㉣㝤㍤挱㈰㐰㉥㤷捡㙣㘰愵㑣づ㑦㑡愳㜴㑡攰攵〶㐱捥㜶つ扣摣㙢敥戴捡扥〸㠴㜲扦〹㡣〴㕡㑤愲慦㡦㈴敡ㅡ挵㐰㘱㙣㌰挷㐱愵㠶攵昸㡢㜵扥㙤攱㤲㠰㠸搶㘴挱慡㤳〵ㄴ〵㡤昲㈰㠱搷㐰㌴㑤搲㈰戹㜲㡣㠸挸〶〹㥡ㅤ㍤㌷ㄲㄹ敢㈷挸〸搴㡦ㄳ㈱㙢㙦㙥㉦㈳㐸散慤㐴捡㐶㙤昹㜱㑤㥡㉤㘵换〷搲散㕣㙣㥣㝥ㅥ挱昹〴ㄷ㄰㙣〴㔰晥ち〹㐷㈹㠷㜴攳愳㕦㠴㜷晤㘲㠲㑢〰㈰㥦㜴捡㥣㔰㔴搱㠶㕡㠹ㅤ挹㝡㝤戰㤳愵㔱ㅣ㠸㈲㕡挶㌵㍢戳捦㤶㠸づ慤捥搵愱㙢搳㔲挷㕥搳㥥㌶攳换㈱㐵㈶㔴㡤慦㜵㤹慡昱㡤㘰搵づ昵搶㘵㘸慡てㄱ㕣づ㄰㈸ㄶㅡ扢㉢戳收㘹㑥㥥ㄵ㈶㔱㘰〸㜵愸摣㐳㈲愶昹㥦㈰攰㕡㡥㉥㙢昶㌳㑤挱㘱昳慣户㥦㌷戵攷敤㄰改㑤㍡㜳㑤攷搰㔷㜴㥡ㄶ昴ㄵ㘰㉦攵㡦㙤昵换㔵㈸搶慦㈶戸〶愰㐹扦昰攴㝤扡㕥〲㘹ㄲ摢㌱捣慤愷挷㐵㕡戸搳㡢昳㐲㙡㥦㕥㜳摡㜰㘷㠵て敦挵㥥〹搸挱ㄵ搷ㄵ㘵ㅣ㘸㑢㌲㠳㘷㤷昳ㅢ㌳扤㥤㙥挵㘶晥㥡㝤散㥤ㄵ㡡㈱㥤㔶扢㔲㑤昶㜱㠲㥤ㄹ昳㌷挵㈸㠷晡昷愶昶㐲㈲搶愸㤱扣搸㉥昹㙣戹㈶㐹㍡㤰㈴搷㘱㕢昵敢〱㈰㈵㤴摦戵㤵㈸挳慣戶㐹㔶㙢戴㔶改摤㑢㌸㤹㌴昹て㕢攴㐸㑦攰慣ㅤ㠳敦挰敢戳愷㉣扢㈶㉣㝡散㐹攱ㄶ攱㔷戰捡㈲ㄷ戸㘴㈹㙡搶㘴挵㔹㈲㉢扡扡㕡捥搲〹扥㌵㐹㈷㑤㔲㈲㤱摢ㄳぢㄳ捥攱㜵愲愲ぢ㤲㐲㈵挱㉤㔴㤳㐰愴㍣搶㕤ㄳ㌱ㅤ㠸㤸㍣㌶㑥扦㤱㘰㌳挱〸㠰昶ㅢ㐸㥡㤵㙥㍣㐳㘱摤ぢ㜴㘷ㄷち愹㉣搱㈰摤㠳㙦戶ㄵ㔶㕢㌹捣㌶㠲㥢〱㥡捣ㅦ㍡ㅦㄳ〸㔱愲㍣㐶㠸戴㤶㜴昳戰㈵㡥㤱〶搶㤹〸㉡㡤㔷㍤扦㘲㌳慡搴㘷㑥㔴昶㔷晣〹换㥢㐷ㄴ㙡搰っㄳ昷捥〹〷搴攵挲昶㘹捡慢捣捦㡢㤲㙥㑥㔵慡㄰㙤㝢㈶㔶挳愱ㅣ敢㠳㉤㈹捦攵慡㠲愷戳戳㌱扡㔰攴㠹ㄸ扥㔶㝡㘲㔷攴昹收愱慦扦扥愳搳㤶㕦ㄶ㍤㘶挰㜴㑣㘷㑤散㈲愲〶愵㙥㜳㝡捥ㄵ㘲愲捦摣攵㕡愵戲攵〸㈲〳㌶㈶〳㜵㝢挵㉣㈲〴㤳ㄵ挶晦㉡㑥㥦㌹敤ㅡ㡥㌷㙦㌰㤸戸戸扥攱㑤㠶㐴㌴㜳捣㜲㍣っ㈳戱挸㜴扦㌹㌵㔷㌹㠶㘸㙤搵㜶㜶ㄹ昳摥慡挰ち㠹㍥㜸㈴㙡ㄴ㔵㔱㔵㈵慢㘶㍢挵てて攴愹搴ㄶ晣搲〴ㄲ㔷㈹㡤晥昲〴敤㑤扢㍥㡣捦搰㑥攷㥣㝡ㄱ㌹慡㘵㜶㈵㑡㘱㜲慡㝥㉢摢摣〶㜰搷慥㐳㝢敡㔱戹㌳㡡㔷㙢昴昰㈷挸㜸㐹ㄶ戵㈰〸晤㜳敢〲㔲㘱ㅥ㈹〷ㅣ〸㡣昳慤㤹晣㜲愶慣㐳敡㕢㔷㑦敥㐴ㄴ愹搷摣㙢捣㠸㌲㘲搱戶攱慦ぢ㕥㘸挶摡㐶搹ぢ换挶㉢戶㙤㤰戴㐸㤶㔳㐵㠳ㄴ㍣㕡昵㉢晢㉣㐷㌷〱㈴晤㠵㔹挶㜱㘴ㄹ挷㘵㔶慦㜹㤰㘱㐱㤹㘶㕦㤵㔹挳戵晣㌹摢㉡㘶昹挲搰摤慡愰㐹㌰㌹㈵㙦昴㐴㌲㘳愸挹㥡㍦〴㤳捤换〳摤㜹挸㔱㙥ㅤ搱て捡㔵㤵っ晥㈸ㅤ㍡㤶㈰㘰愴㤷㔴扦ㅤ扤㘹昲㘶〴㐴㡥㝣㑥㐵昷㉦㑥㍤㡡㥣挰㉦㐷慣㈷㤰〸㍣㠲㌱㈱㑦昷㜶挶㍣攴㔸㍥戰㐷㡣敤戴晣〹て㈸〷㐰㔲ㅥ㙦㉦㤴㔸㡤㌵ㅡ慥㘹㠵换㕡㡢ㅡ搴挴愵慤攵㜱扤㜱搵ㄲ挵㠱㐶㠹㈹㤲攵㉡㐹捤戲挴ㅣ㔷㤳慡㔱愴攲㡥戴㡤㤲攴㌶慤敦㍢愵挸ㄹ㈸㈶㐹㌳㈹㝤扢㈴ㄴ〴㜹㐹ㅤ搰㔱昴搷㈷㤳㐷㉣㕡㐳ㅢ㈰㐷㍤ㄵ攴昵㠵攱挰㍤戸㜲㔲ㄲ戹昰つ晣扤㉥㑣ㅥ愸晡つ㈵挶昱挱戰㘴戴㕣㍥攰挰㑡㈸ㅡ㙥㘹㤵戰㌴搶ㄶ㘸ㄸ挹㥤㥤㙡晦㘰㝢㘳㡣ㄸ戲㈱㐳㈲〹㝥㘰戰㈱㤸㉢ㄶ㑤愵㜵搶挷慤慥㘵㘷昹戶㑦ㄸ㡥挴挰㤴㕦㥡㄰ぢ搲っ慢㕢昲㠳戲㐱敤戴㈸攵愸㙥㡥捥㜸㔰改㍥攵㜸㤸㤲っ慥㥢〷改㤶挲〵〶㠸摤㌰㌵㔹昴ㄱ搶慤㜵挰㤳挱敡挱づ㜶㈴〸㥢搰㍡愳〴捤㈴㄰㙥攳㈲挸㍢ㅤ㘲ㄴ㠲搴㤴捦扦㜶㈸捦㍤换攷晢㍢㔲㔱㈲㘴㈲㠶扡ㄲ慣〷㈰㌷ㅥ㤵㈴ㄷつ㐶挱昲㐰戲㐹愱搵ㅢ攵搱挴攸愳挹攷晡戸挱挳㌸㔶㍦搹愶㡣㍢㙥扥〵㙤㕡㕥㕣㘷敥㜱㡡攵㙡㐹㐸㔵ㅣ挹㙡愹㤱㔷〵扥攴昵扦㠰㥢ㄲ昶㈵摣㤴㍤㌸㑡㜱挹㐴㔲攷㜶户晥㌱㌴㤷㐲づ㝤〴戲㡤挱挷〴户㥣っ㠶戵摣㔱愰㝤戸扥㝥㜹㐱㕥㥣㠳㐸㙢挹愲㉣摢㡢扢㜸戵〸戲攴戶㔸戵扤㤵扤ㄵ摡散戱慣摤㔶㤰戵㉡㜰㠴㜵〶〲㉦㤳㠱㌱搲㈱㜷戰㤳搴愹㌰戲㝢敡㔱昹㥡㍡戵㈳㌴㍥ㄴ挶㜷㜹ち㑡㘱㔷挱㐸㌴戸搵扡搵慤㌰昲㑢换㕢扦〳㐰㘱〸㤸〶㉤㙡〶〶捥ㄸ搲换ㅢ㌸っ㐶㈶㐴㐷攳㠱㔴挶㈸〷攱戰〷搲挰㑤㍣㐸㑦㔷愰㠴晣つ昲㔲㔸㜴㉦㜱搸挶ㄱ愸攲㥥搷㤴㌹㘹昸戸晡攲㙣㙣捡ㅥ㉤㤵㘸敥挲㍦户㉡戰㡡㙢ㅢ㠱㌹扡愱改㐲㤶㕣ㄳ敤扢㉢㥢ち挲㡢㠲㕢㈶昲扢つ扦㌸㌷攵㉦〶㤷戶㍡㈵〹敤愷昰㐷㉣㌹㍡㙤收戴挳㑢愸ぢ摣晢摣㔱愷㜲捣㤱昳搲㍣摥昸愳ㄵ慢㜷㜷㜳㤲戹搴晢昸㈳ㅦ㌵愵扤㡥ㅥ㔷㌲㙤㜶㔰㜷㤰戰ㅦ昹〴搲㘰〸改〴㍡㠱敤㕥扢㌱㐰㍡搹搰㐴㈷㔲㄰慣ㄱ㡡㌳晢㠱ㄱ㡡昲ㄳ愰㤵挴ㄲㅣ挹戱攷㉦㠱昵㤵ㅦ㈳㠷〸挷㝢㈸㐶戴换㤱㑡㐰㥤ㄴ攴攱昵づ㕥〶昹晦挱㔲挴捤㑢戲搳㝦㠱㤹㤵搷㥡㔱㜴㈹㔱昴㙡㉢㡡ㄸ㠸㍤慤㤰㌷㘷扦㜶搴晣搰慦昵晥て㡦㥡㜷〱挳㝣愴㌵㠶愰ㅡ㠳昱㌵㘳愰慢挵ㄸ戸ㅡ挵搲ㄸ戸㥢㙤ㄸ慦て㡣㠱搰摢戱てㄹ换ㅢ〳㡣攲㈵㤸㝣戱愰㙡捣㠱挱戳搶㜹㌶㍤㘱扢㜱扤㔶㜸㠸摣㐳㍤㜹攳昰㍤㥤摦㥡㍤㘹戸㠶扤㔱收敦㜲〵搴㤶㍢㡤晢摡戲〹㕢㕣戸㘴㠹㙣戴㠴㔷㈲昲愷慦㜹㑥㔶㜶㑢ㅤ㤸ち㥥挰㔱慦㘴㤵捣ㄹ昸㐴ㄴ㥥㄰㔲㥦摣昰㠳㕤㝦㝡攴昱ㅤ扣㤷ㄶ搲慡挶㐰㜰㈷挱㜹㕡づ〸摦挶慥㠴㥣换捦㙦昶攱㐳㈴㙢扥㉣挶っ㔷摡㍢㥥㙥㐷挹㠰昰㘲㠴ㄹ㄰摦㙡㌰㈶㜱挳㈱㌰㈶昳㑤㡥㑤昹昹㤲㜴〶收㘳ㄳ㤷摥扢㈸㐰愸戴㔵㔹ㅤ摡㤵摡て愱㜴㑥㜳㈲㡤昶㈰捦㤷㝣ㄴ攵攵㘶慤戶㡤㕡㑤㥡㠹捡㌰㙡㐴㔲ち㤱〶㔲㐸晣挸挲搰扦㤴㔲㤳㐸㘸㜹㠰㠴ㄸ㕡㜳㌰㤷㈷晦㌵㈱㈰㙡搷晢㍡晣㔴〵扢〸㉣㐶㕥昷㑥捦慥戴㍡㈳搵挴愰慣㍣㝤摣㠳㠴㍣愶㌰㠳㔱㕡㤹㝢㄰㠹攸搱㐶㤰㕡戱攳㠹㠳昴搹㐱㠸㉤㘰㙣捤愶㔷㉤㘷摦改㔴㜱挷〳㝡㈶㈳ㄵ㠶戳㥥搹㌸㝡捡㘸㕣㔰㌵ㄷ㘴ㄱ昶〷挹㕡愳㥥戰〸㍡换搹㠸昳㈷挲㝣晣ㅥ㠸攵挳昵慥捦㙤㉥愱㡥㜳扡戱㐰晥㘰㝦㕤㥡挰搸ㄸ㤵ㅣ〳〹扢愲㕡搹攰ㄲ昸ㄴ㥡㐸㝢㕥搱敢㐹㡥愵㈸㡣㐶㐷㥣搵愵戶攸㝦挶愹㈵㘷㑤戳㌶〳搶つ晡晦㌰㌲㤶搵晦ち愳㙣ㄲ㘵昷㠶〹扥㘸㡣㤴㉣ㅢ㥣攱㡥挰㠷㡤㌰㡤㍣〲敢㌲挹攰㜶㤰㥡挲㈷慡㐱戱㤴攰昰㜰愵㥢㉦㐱搴摡搲戶敤㘹㉢〰ㄹ〵搲扥〷ㄱ搴戶㍤㈷摤㝡㡥捤摣㠷散つ晢慣愲㕢昱㉡愶㍦㌴㠵昰敥㄰扦㌰㌳㘱昳㡣㉡㉦㌵ぢ戵㉢戱ㄳ扤昷愳捤晥〳㄰搸晢㠵晦㐱㐵ㅤㄹ㐳㔸㔹捣㠲㕦ㅢつ挴〲㐹搴づ摥㌹收㍤㔵愳㡣て㔴て挰慢改㌳㙢㔵㈸扢挰户摣㝣ㄷ㠳㕢㠷摢㔸㜷挳昳㈳捡㜹㠴挱攴ㄲ敥㝦㠰晢摡扣〷㡤㜵挳戵㜹慣搹㤹㜷㉤愷㝤ㄷ㌸㕤搹㈸㡤㈴挳㌱昹摤㜱㑥㝦㠰㄰㜱ㅥ㝡㐷㔷敥㡡㘵㙦㠳愰昳昰戳㙤扡扣㠶换㜰㤴慤㈰捥晤㈰㥡㉡㜷㄰攰愷ㄷ挲〴㕦ㄴ晡昳㙥㘷攲〵㉣㡢っ㠰㜴㉡㘳〰戴愷敡㙦㉦㐵搵ち㡦ㄶ愴挲㥣昲㉤㤴㜳㤷㠲搵㤶㤸㠷愳㠶㍣㐲㈰慤ぢ㠰攸㔱㜸㠴㤰攳㍦㠷〶戵昱㘷㤱摢㝥晣㙦㉣㌹㍥㤵扦㕣㕦扣晦㠱㐸㜹攸㐷㔰慣ㅦ㈵㈸ㄳ搸〰〳㤱づ改愷㔸愴慣挹〴㐱㠴搷㜶㈰㡤攷户攱扦㙦敦㜸昳つ㍥晦搸愱㐸㐱㠸愲挶㔵㔰㄰捡㔵㍣ㅤ㕦挵㍣㜲摢慦攲㉢㑢慤㘲㠰㌲㤲㌳搱㕤㠰扥㉥㠵戴㈲㔷攵㈱挱つ攵㑦㤱〸㐵愲㘱ㄶ〳㐴慣㙣㕢㐵〲㙤戹昳戲敤〲ㄲ㔱摢㠱㘸㝢㌴敥㐸挲户㍣搲㔰攲摤㐷扡㙦㌲㠱晦㌵ㄳ愸挷慣ㅤ㍡㕥㔷㠵㤰挰摡昸㜱㙣㕢搹㥥改㌰愸慦㍣ㄵ㘱㘸昷敥攸㐳㈹㌵っ㌳㠱㐲〲搳㤴ㄴ挵㡤㔴㍥ㅦ㔵㝥昹㤵扡㤷ㄴ〵㜸㐰㐶㐱㘵㔲㥥慣晣㘴㔴㜹ぢ㍥挲㤲㜵㔲扣㌴挰攷敤愸㌲㈹㔴㔶㝥㈲慡晣昷㉤ㅢ㙢㤵㈳㠲っ㝡搶㐸㉤〹㐶慦㍣〶挴㍥挸收改㕡㌳愹㐸㝢捣㈰㥢㈲㔴㐶㡢换㔲㤵昶攲晥㠷㡢㑦愲昷攲㍡ㄳ㙥㝤㐰摡〶晦㌳挲ㅥ㕣㜳㥡㌰㝣〳㕦㍣㉦㈰扥散敡昲㡤㡤㌳收〱ㄷㄹ摤收ㅥて㠷慢搲慡㈲ㄱ搸〵改㘰㝦㤷昱挳㈷搸㤰昵晤㠸攲㘲㉡慦㡤㜴愶㐵㘴㉣㈵慤㍣ㅥ㘱㌶㜵戲㑥㌳晡愷㠰ㅣ挸㑢㐰㈶昴㑦〳〶戱㤷つ捣ㄸ愰㈰㤰㕣㝥ㄲ〹晤㌱㠲捦〰攴ㄴ㜲㍤改㈰昳㔹㠰晥攸晦愵ㄸ㕡㤰㡥ㄳ㔵㌹ㄱつㄶ㈷㈳晤㜳㙣昰〴㐰ㄷ㍣戶㑡㐸㠴㌹晤㐹攴挴〷愵〴㤱㠳㍥挵㠲㉦㄰㝣ㄱ㈰愷㜱戲㉢摥㌵慥愹㐳ㄵ昶㈵㌴㔵戸ㄵ㔲愰㝤㌹㑣昰㐵㍢〹㜰㝢㝢愳㤹㘷攲攸㍢㝥㐴㌷ㅢ㍥搸扦ㄳㅦ攰㉦㜲搱㕤昸晦㐷㌴㘹攱愷搵㡦㜴搶ㄷ㤹㐰攳㝣昸㜳戱搹㘷搰て搷㔵㌷㌶搹攳㐷昱换慡ㄹ攵㌱晣㝢ㄲ㍦攵㘱㡣挰㔱愸㜲戳昰户㤰〶㘴挱㝣㔸㐰摤愵㍦つ愰㄰挷挴㤳晥っ摦㠸㕡昶慦㝦㉤㑣昰㐵㈱㕥㑦㌲㔱づ㥢㐷〳ㄲ搷戲攰㘸搳㠰挴扦㉣㌸ㄲㅦ昰敢挸㔵㈴戲㤰㘸㔴㑦㐴㕡㥡戹捦〲昴㜵昵㜳㙥㔴㜷敡㜱愵昸㔰改愱㠷摥敤㑦て㕤㤸晥昸ㅤ扤捦扥晤敢㜷㥥㜹敢ㄳ摢晦昶摥昳捦扦昵攷㘷摥㜸敦昵㤹敤扦㝣昱挵㕦摣昵㥤㌷摥㔹㙦扥愰扥昲敥摥ㄷ㑥㡣ㅣ㍤昱戰㜹攸㠶㕤㈷敥㍢㜲捦挸攴㌹挳㕤㕤摤摤搷づ晥敡㠲敢〶㑥㍥晣慡昲戳㍦㥣敦㈸㜲戹ㅣ㔰〰㐴捦〰㤷㉤愷昱㑤㈴㌰つ捥昸㐳㥤〶㤷㝢ㄲ㍦愵ㄴ㙥搴ㄸ㕥戲㜰㙥㜰〲戲愰搸㔸搰昳ㅦ昲㡢戳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</si>
</sst>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quot;£&quot;* #,##0.00_-;\-&quot;£&quot;* #,##0.00_-;_-&quot;£&quot;* &quot;-&quot;??_-;_-@_-"/>
    <numFmt numFmtId="165" formatCode="_-* #,##0.00_-;\-* #,##0.00_-;_-* &quot;-&quot;??_-;_-@_-"/>
    <numFmt numFmtId="166" formatCode="&quot;$&quot;#,##0"/>
    <numFmt numFmtId="167" formatCode="0.000"/>
    <numFmt numFmtId="168" formatCode="0.0%"/>
    <numFmt numFmtId="169" formatCode="_-* #,##0.00000_-;\-* #,##0.00000_-;_-* &quot;-&quot;??_-;_-@_-"/>
    <numFmt numFmtId="170" formatCode="0.000E+00"/>
    <numFmt numFmtId="171" formatCode="0.0E+00"/>
    <numFmt numFmtId="172" formatCode="0.000000"/>
  </numFmts>
  <fonts count="14" x14ac:knownFonts="1">
    <font>
      <sz val="10"/>
      <name val="Arial"/>
    </font>
    <font>
      <sz val="10"/>
      <name val="Arial"/>
      <family val="2"/>
    </font>
    <font>
      <sz val="16"/>
      <name val="Arial"/>
      <family val="2"/>
    </font>
    <font>
      <sz val="12"/>
      <name val="Times New Roman"/>
      <family val="1"/>
    </font>
    <font>
      <b/>
      <sz val="10"/>
      <name val="Times New Roman"/>
      <family val="1"/>
    </font>
    <font>
      <sz val="10"/>
      <name val="Times New Roman"/>
      <family val="1"/>
    </font>
    <font>
      <sz val="10"/>
      <color indexed="10"/>
      <name val="Times New Roman"/>
      <family val="1"/>
    </font>
    <font>
      <sz val="8"/>
      <name val="Arial"/>
      <family val="2"/>
    </font>
    <font>
      <sz val="10"/>
      <color indexed="12"/>
      <name val="Arial"/>
      <family val="2"/>
    </font>
    <font>
      <b/>
      <sz val="10"/>
      <name val="Arial"/>
      <family val="2"/>
      <charset val="204"/>
    </font>
    <font>
      <b/>
      <sz val="10"/>
      <color indexed="10"/>
      <name val="Arial"/>
      <family val="2"/>
      <charset val="204"/>
    </font>
    <font>
      <i/>
      <sz val="10"/>
      <name val="Arial"/>
      <family val="2"/>
    </font>
    <font>
      <sz val="10"/>
      <name val="Arial"/>
      <family val="2"/>
      <charset val="204"/>
    </font>
    <font>
      <b/>
      <sz val="10"/>
      <name val="Arial"/>
      <family val="2"/>
    </font>
  </fonts>
  <fills count="6">
    <fill>
      <patternFill patternType="none"/>
    </fill>
    <fill>
      <patternFill patternType="gray125"/>
    </fill>
    <fill>
      <patternFill patternType="solid">
        <fgColor indexed="22"/>
        <bgColor indexed="64"/>
      </patternFill>
    </fill>
    <fill>
      <patternFill patternType="solid">
        <fgColor indexed="15"/>
        <bgColor indexed="9"/>
      </patternFill>
    </fill>
    <fill>
      <patternFill patternType="solid">
        <fgColor indexed="11"/>
        <bgColor indexed="9"/>
      </patternFill>
    </fill>
    <fill>
      <patternFill patternType="solid">
        <fgColor indexed="42"/>
        <bgColor indexed="64"/>
      </patternFill>
    </fill>
  </fills>
  <borders count="37">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80">
    <xf numFmtId="0" fontId="0" fillId="0" borderId="0" xfId="0"/>
    <xf numFmtId="0" fontId="0" fillId="0" borderId="0" xfId="0" applyProtection="1">
      <protection locked="0"/>
    </xf>
    <xf numFmtId="0" fontId="2" fillId="0" borderId="0" xfId="0" applyFont="1" applyProtection="1">
      <protection locked="0"/>
    </xf>
    <xf numFmtId="0" fontId="3" fillId="0" borderId="0" xfId="0" applyFont="1"/>
    <xf numFmtId="166" fontId="6" fillId="0" borderId="0" xfId="2" applyNumberFormat="1" applyFont="1" applyBorder="1" applyAlignment="1">
      <alignment horizontal="center"/>
    </xf>
    <xf numFmtId="166" fontId="6" fillId="0" borderId="0" xfId="2" applyNumberFormat="1" applyFont="1" applyBorder="1" applyAlignment="1">
      <alignment horizontal="center" vertical="center"/>
    </xf>
    <xf numFmtId="11" fontId="0" fillId="0" borderId="0" xfId="0" applyNumberForma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0" xfId="0" applyNumberFormat="1"/>
    <xf numFmtId="0" fontId="0" fillId="0" borderId="0" xfId="0" applyAlignment="1">
      <alignment horizontal="center"/>
    </xf>
    <xf numFmtId="10" fontId="8" fillId="0" borderId="7" xfId="0" applyNumberFormat="1" applyFont="1" applyBorder="1" applyAlignment="1">
      <alignment horizontal="center"/>
    </xf>
    <xf numFmtId="10" fontId="8" fillId="0" borderId="8" xfId="0" applyNumberFormat="1" applyFont="1" applyBorder="1" applyAlignment="1">
      <alignment horizontal="center"/>
    </xf>
    <xf numFmtId="0" fontId="8" fillId="0" borderId="9" xfId="0" applyFont="1" applyBorder="1" applyAlignment="1">
      <alignment horizontal="center"/>
    </xf>
    <xf numFmtId="0" fontId="8" fillId="0" borderId="8" xfId="0" applyFont="1" applyBorder="1" applyAlignment="1">
      <alignment horizontal="center"/>
    </xf>
    <xf numFmtId="0" fontId="0" fillId="0" borderId="7" xfId="0" applyBorder="1" applyAlignment="1">
      <alignment horizontal="center"/>
    </xf>
    <xf numFmtId="168" fontId="8" fillId="0" borderId="7" xfId="0" applyNumberFormat="1" applyFont="1" applyBorder="1" applyAlignment="1">
      <alignment horizontal="center"/>
    </xf>
    <xf numFmtId="168" fontId="8" fillId="0" borderId="8" xfId="0" applyNumberFormat="1" applyFont="1" applyBorder="1" applyAlignment="1">
      <alignment horizontal="center"/>
    </xf>
    <xf numFmtId="169" fontId="0" fillId="0" borderId="0" xfId="1" applyNumberFormat="1" applyFont="1"/>
    <xf numFmtId="0" fontId="9" fillId="2" borderId="10" xfId="0" applyFont="1" applyFill="1" applyBorder="1" applyAlignment="1">
      <alignment horizontal="center"/>
    </xf>
    <xf numFmtId="0" fontId="9" fillId="2" borderId="11" xfId="0" applyFont="1" applyFill="1" applyBorder="1" applyAlignment="1">
      <alignment horizontal="center"/>
    </xf>
    <xf numFmtId="0" fontId="9" fillId="2" borderId="12" xfId="0" applyFont="1" applyFill="1" applyBorder="1" applyAlignment="1">
      <alignment horizontal="center"/>
    </xf>
    <xf numFmtId="170" fontId="10" fillId="0" borderId="9" xfId="0" applyNumberFormat="1" applyFont="1" applyBorder="1" applyAlignment="1">
      <alignment horizontal="center"/>
    </xf>
    <xf numFmtId="171" fontId="10" fillId="0" borderId="9" xfId="0" applyNumberFormat="1" applyFont="1" applyBorder="1" applyAlignment="1">
      <alignment horizontal="center"/>
    </xf>
    <xf numFmtId="172" fontId="0" fillId="3" borderId="8" xfId="0" applyNumberFormat="1" applyFill="1" applyBorder="1" applyAlignment="1">
      <alignment horizontal="center"/>
    </xf>
    <xf numFmtId="0" fontId="11" fillId="0" borderId="0" xfId="0" applyFont="1"/>
    <xf numFmtId="0" fontId="11" fillId="0" borderId="0" xfId="0" applyFont="1" applyAlignment="1">
      <alignment horizontal="center"/>
    </xf>
    <xf numFmtId="0" fontId="0" fillId="0" borderId="0" xfId="0" quotePrefix="1"/>
    <xf numFmtId="0" fontId="0" fillId="4" borderId="8" xfId="0" applyFill="1" applyBorder="1" applyAlignment="1">
      <alignment horizontal="center"/>
    </xf>
    <xf numFmtId="11" fontId="11" fillId="0" borderId="13" xfId="0" applyNumberFormat="1" applyFont="1" applyBorder="1" applyAlignment="1">
      <alignment horizontal="center"/>
    </xf>
    <xf numFmtId="0" fontId="0" fillId="4" borderId="0" xfId="0" applyFill="1" applyBorder="1" applyAlignment="1">
      <alignment horizontal="center"/>
    </xf>
    <xf numFmtId="0" fontId="0" fillId="0" borderId="0" xfId="0" applyBorder="1"/>
    <xf numFmtId="0" fontId="0" fillId="0" borderId="14" xfId="0" applyBorder="1"/>
    <xf numFmtId="0" fontId="0" fillId="4" borderId="15" xfId="0" applyFill="1" applyBorder="1" applyAlignment="1">
      <alignment horizontal="center"/>
    </xf>
    <xf numFmtId="0" fontId="0" fillId="0" borderId="16" xfId="0" applyBorder="1" applyAlignment="1">
      <alignment horizontal="center"/>
    </xf>
    <xf numFmtId="167" fontId="0" fillId="0" borderId="16" xfId="0" applyNumberFormat="1" applyFill="1" applyBorder="1" applyAlignment="1">
      <alignment horizontal="center"/>
    </xf>
    <xf numFmtId="0" fontId="0" fillId="3" borderId="16" xfId="0" applyFill="1" applyBorder="1" applyAlignment="1">
      <alignment horizontal="center"/>
    </xf>
    <xf numFmtId="0" fontId="12" fillId="4" borderId="17" xfId="0" applyFont="1" applyFill="1" applyBorder="1" applyAlignment="1">
      <alignment horizontal="center"/>
    </xf>
    <xf numFmtId="171" fontId="10" fillId="0" borderId="18" xfId="0" applyNumberFormat="1" applyFont="1" applyBorder="1" applyAlignment="1">
      <alignment horizontal="center"/>
    </xf>
    <xf numFmtId="0" fontId="13" fillId="0" borderId="0" xfId="0" applyFont="1"/>
    <xf numFmtId="0" fontId="0" fillId="0" borderId="22" xfId="0" applyBorder="1" applyAlignment="1">
      <alignment horizontal="left"/>
    </xf>
    <xf numFmtId="0" fontId="0" fillId="0" borderId="14" xfId="0" applyBorder="1" applyAlignment="1">
      <alignment horizontal="left"/>
    </xf>
    <xf numFmtId="0" fontId="0" fillId="0" borderId="23" xfId="0" applyBorder="1" applyAlignment="1">
      <alignment horizontal="left"/>
    </xf>
    <xf numFmtId="0" fontId="4" fillId="5" borderId="19" xfId="0" applyFont="1" applyFill="1" applyBorder="1" applyAlignment="1">
      <alignment horizontal="left" vertical="center" wrapText="1"/>
    </xf>
    <xf numFmtId="0" fontId="4" fillId="5" borderId="13"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5" borderId="17" xfId="0" applyFont="1" applyFill="1" applyBorder="1" applyAlignment="1">
      <alignment horizontal="left" vertical="center" wrapText="1"/>
    </xf>
    <xf numFmtId="0" fontId="4" fillId="5" borderId="0" xfId="0" applyFont="1" applyFill="1" applyBorder="1" applyAlignment="1">
      <alignment horizontal="left" vertical="center" wrapText="1"/>
    </xf>
    <xf numFmtId="0" fontId="4" fillId="5" borderId="21" xfId="0" applyFont="1" applyFill="1" applyBorder="1" applyAlignment="1">
      <alignment horizontal="left" vertical="center" wrapText="1"/>
    </xf>
    <xf numFmtId="0" fontId="4" fillId="5" borderId="22" xfId="0" applyFont="1" applyFill="1" applyBorder="1" applyAlignment="1">
      <alignment horizontal="left" vertical="center" wrapText="1"/>
    </xf>
    <xf numFmtId="0" fontId="4" fillId="5" borderId="14" xfId="0" applyFont="1" applyFill="1" applyBorder="1" applyAlignment="1">
      <alignment horizontal="left" vertical="center" wrapText="1"/>
    </xf>
    <xf numFmtId="0" fontId="4" fillId="5" borderId="23" xfId="0" applyFont="1" applyFill="1" applyBorder="1" applyAlignment="1">
      <alignment horizontal="left" vertical="center" wrapText="1"/>
    </xf>
    <xf numFmtId="0" fontId="0" fillId="0" borderId="24" xfId="0" applyBorder="1" applyAlignment="1">
      <alignment horizontal="left"/>
    </xf>
    <xf numFmtId="0" fontId="0" fillId="0" borderId="25" xfId="0" applyBorder="1"/>
    <xf numFmtId="0" fontId="0" fillId="0" borderId="26" xfId="0" applyBorder="1"/>
    <xf numFmtId="0" fontId="0" fillId="0" borderId="27" xfId="0" applyBorder="1" applyAlignment="1">
      <alignment horizontal="left"/>
    </xf>
    <xf numFmtId="0" fontId="0" fillId="0" borderId="11" xfId="0"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9" fillId="2" borderId="30" xfId="0" applyFont="1" applyFill="1" applyBorder="1" applyAlignment="1">
      <alignment horizontal="center"/>
    </xf>
    <xf numFmtId="0" fontId="9" fillId="2" borderId="31" xfId="0" applyFont="1" applyFill="1" applyBorder="1" applyAlignment="1">
      <alignment horizontal="center"/>
    </xf>
    <xf numFmtId="0" fontId="9" fillId="2" borderId="7" xfId="0" applyFont="1" applyFill="1" applyBorder="1" applyAlignment="1">
      <alignment horizontal="center"/>
    </xf>
    <xf numFmtId="0" fontId="0" fillId="0" borderId="19" xfId="0" applyBorder="1" applyAlignment="1">
      <alignment horizontal="left"/>
    </xf>
    <xf numFmtId="0" fontId="0" fillId="0" borderId="13" xfId="0" applyBorder="1" applyAlignment="1">
      <alignment horizontal="left"/>
    </xf>
    <xf numFmtId="0" fontId="0" fillId="0" borderId="20" xfId="0" applyBorder="1" applyAlignment="1">
      <alignment horizontal="left"/>
    </xf>
    <xf numFmtId="0" fontId="0" fillId="0" borderId="17" xfId="0" applyBorder="1" applyAlignment="1">
      <alignment horizontal="left"/>
    </xf>
    <xf numFmtId="0" fontId="0" fillId="0" borderId="0" xfId="0" applyBorder="1" applyAlignment="1">
      <alignment horizontal="left"/>
    </xf>
    <xf numFmtId="0" fontId="0" fillId="0" borderId="21" xfId="0" applyBorder="1" applyAlignment="1">
      <alignment horizontal="left"/>
    </xf>
    <xf numFmtId="0" fontId="0" fillId="0" borderId="30" xfId="0" applyBorder="1" applyAlignment="1">
      <alignment horizontal="left"/>
    </xf>
    <xf numFmtId="0" fontId="0" fillId="0" borderId="31" xfId="0" applyBorder="1" applyAlignment="1">
      <alignment horizontal="left"/>
    </xf>
    <xf numFmtId="0" fontId="0" fillId="0" borderId="32" xfId="0" applyBorder="1" applyAlignment="1">
      <alignment horizontal="left"/>
    </xf>
    <xf numFmtId="0" fontId="0" fillId="0" borderId="33" xfId="0" applyBorder="1" applyAlignment="1">
      <alignment horizontal="left"/>
    </xf>
    <xf numFmtId="0" fontId="0" fillId="0" borderId="12" xfId="0" applyBorder="1" applyAlignment="1">
      <alignment horizontal="left"/>
    </xf>
    <xf numFmtId="0" fontId="0" fillId="0" borderId="34" xfId="0" applyBorder="1" applyAlignment="1">
      <alignment horizontal="left"/>
    </xf>
    <xf numFmtId="0" fontId="0" fillId="0" borderId="35" xfId="0" applyBorder="1" applyAlignment="1">
      <alignment horizontal="left"/>
    </xf>
    <xf numFmtId="0" fontId="0" fillId="0" borderId="36" xfId="0" applyBorder="1" applyAlignment="1">
      <alignment horizontal="left"/>
    </xf>
  </cellXfs>
  <cellStyles count="3">
    <cellStyle name="Comma" xfId="1" builtinId="3"/>
    <cellStyle name="Currency" xfId="2"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epixanalytics.com/"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38100</xdr:rowOff>
    </xdr:from>
    <xdr:to>
      <xdr:col>4</xdr:col>
      <xdr:colOff>247650</xdr:colOff>
      <xdr:row>2</xdr:row>
      <xdr:rowOff>114300</xdr:rowOff>
    </xdr:to>
    <xdr:pic>
      <xdr:nvPicPr>
        <xdr:cNvPr id="2" name="Picture 126">
          <a:hlinkClick xmlns:r="http://schemas.openxmlformats.org/officeDocument/2006/relationships" r:id="rId1"/>
          <a:extLst>
            <a:ext uri="{FF2B5EF4-FFF2-40B4-BE49-F238E27FC236}">
              <a16:creationId xmlns:a16="http://schemas.microsoft.com/office/drawing/2014/main" id="{F53D239C-B1C2-4F58-A861-1D741338B396}"/>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38100"/>
          <a:ext cx="2076450" cy="1060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171450</xdr:colOff>
      <xdr:row>0</xdr:row>
      <xdr:rowOff>50800</xdr:rowOff>
    </xdr:from>
    <xdr:to>
      <xdr:col>4</xdr:col>
      <xdr:colOff>19050</xdr:colOff>
      <xdr:row>2</xdr:row>
      <xdr:rowOff>101600</xdr:rowOff>
    </xdr:to>
    <xdr:pic>
      <xdr:nvPicPr>
        <xdr:cNvPr id="3" name="Picture 126">
          <a:hlinkClick xmlns:r="http://schemas.openxmlformats.org/officeDocument/2006/relationships" r:id="rId1"/>
          <a:extLst>
            <a:ext uri="{FF2B5EF4-FFF2-40B4-BE49-F238E27FC236}">
              <a16:creationId xmlns:a16="http://schemas.microsoft.com/office/drawing/2014/main" id="{B3ABE319-E206-43D4-B89E-F0B52075CA1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71450" y="50800"/>
          <a:ext cx="1885950" cy="952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158750</xdr:colOff>
      <xdr:row>0</xdr:row>
      <xdr:rowOff>0</xdr:rowOff>
    </xdr:from>
    <xdr:to>
      <xdr:col>4</xdr:col>
      <xdr:colOff>38100</xdr:colOff>
      <xdr:row>2</xdr:row>
      <xdr:rowOff>107950</xdr:rowOff>
    </xdr:to>
    <xdr:pic>
      <xdr:nvPicPr>
        <xdr:cNvPr id="3" name="Picture 126">
          <a:hlinkClick xmlns:r="http://schemas.openxmlformats.org/officeDocument/2006/relationships" r:id="rId1"/>
          <a:extLst>
            <a:ext uri="{FF2B5EF4-FFF2-40B4-BE49-F238E27FC236}">
              <a16:creationId xmlns:a16="http://schemas.microsoft.com/office/drawing/2014/main" id="{C61297E6-98C9-4F59-87C0-1359A3297A9F}"/>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750" y="0"/>
          <a:ext cx="1917700" cy="9398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1"/>
  <sheetViews>
    <sheetView workbookViewId="0"/>
  </sheetViews>
  <sheetFormatPr defaultRowHeight="12.5" x14ac:dyDescent="0.25"/>
  <cols>
    <col min="1" max="3" width="36.6328125" customWidth="1"/>
  </cols>
  <sheetData>
    <row r="1" spans="1:3" ht="13" x14ac:dyDescent="0.3">
      <c r="A1" s="43" t="s">
        <v>19</v>
      </c>
    </row>
    <row r="3" spans="1:3" x14ac:dyDescent="0.25">
      <c r="A3" t="s">
        <v>20</v>
      </c>
      <c r="B3" t="s">
        <v>21</v>
      </c>
      <c r="C3">
        <v>0</v>
      </c>
    </row>
    <row r="4" spans="1:3" x14ac:dyDescent="0.25">
      <c r="A4" t="s">
        <v>22</v>
      </c>
    </row>
    <row r="5" spans="1:3" x14ac:dyDescent="0.25">
      <c r="A5" t="s">
        <v>23</v>
      </c>
    </row>
    <row r="7" spans="1:3" ht="13" x14ac:dyDescent="0.3">
      <c r="A7" s="43" t="s">
        <v>24</v>
      </c>
      <c r="B7" t="s">
        <v>25</v>
      </c>
    </row>
    <row r="8" spans="1:3" x14ac:dyDescent="0.25">
      <c r="B8">
        <v>3</v>
      </c>
    </row>
    <row r="10" spans="1:3" x14ac:dyDescent="0.25">
      <c r="A10" t="s">
        <v>26</v>
      </c>
    </row>
    <row r="11" spans="1:3" x14ac:dyDescent="0.25">
      <c r="A11" t="e">
        <f>CB_DATA_!#REF!</f>
        <v>#REF!</v>
      </c>
      <c r="B11" t="e">
        <f>'Calculation and Simulation'!#REF!</f>
        <v>#REF!</v>
      </c>
      <c r="C11" t="e">
        <f>'Simulation only'!#REF!</f>
        <v>#REF!</v>
      </c>
    </row>
    <row r="13" spans="1:3" x14ac:dyDescent="0.25">
      <c r="A13" t="s">
        <v>27</v>
      </c>
    </row>
    <row r="14" spans="1:3" x14ac:dyDescent="0.25">
      <c r="A14" t="s">
        <v>40</v>
      </c>
      <c r="B14" t="s">
        <v>31</v>
      </c>
      <c r="C14" t="s">
        <v>37</v>
      </c>
    </row>
    <row r="16" spans="1:3" x14ac:dyDescent="0.25">
      <c r="A16" t="s">
        <v>28</v>
      </c>
    </row>
    <row r="19" spans="1:3" x14ac:dyDescent="0.25">
      <c r="A19" t="s">
        <v>29</v>
      </c>
    </row>
    <row r="20" spans="1:3" x14ac:dyDescent="0.25">
      <c r="A20">
        <v>28</v>
      </c>
      <c r="B20">
        <v>31</v>
      </c>
      <c r="C20">
        <v>31</v>
      </c>
    </row>
    <row r="25" spans="1:3" ht="13" x14ac:dyDescent="0.3">
      <c r="A25" s="43" t="s">
        <v>30</v>
      </c>
    </row>
    <row r="26" spans="1:3" x14ac:dyDescent="0.25">
      <c r="A26" s="31" t="s">
        <v>32</v>
      </c>
      <c r="B26" s="31" t="s">
        <v>32</v>
      </c>
      <c r="C26" s="31" t="s">
        <v>32</v>
      </c>
    </row>
    <row r="27" spans="1:3" x14ac:dyDescent="0.25">
      <c r="A27" t="s">
        <v>41</v>
      </c>
      <c r="B27" t="s">
        <v>33</v>
      </c>
      <c r="C27" t="s">
        <v>38</v>
      </c>
    </row>
    <row r="28" spans="1:3" x14ac:dyDescent="0.25">
      <c r="A28" s="31" t="s">
        <v>34</v>
      </c>
      <c r="B28" s="31" t="s">
        <v>34</v>
      </c>
      <c r="C28" s="31" t="s">
        <v>34</v>
      </c>
    </row>
    <row r="29" spans="1:3" x14ac:dyDescent="0.25">
      <c r="B29" s="31" t="s">
        <v>35</v>
      </c>
      <c r="C29" s="31" t="s">
        <v>35</v>
      </c>
    </row>
    <row r="30" spans="1:3" x14ac:dyDescent="0.25">
      <c r="B30" t="s">
        <v>36</v>
      </c>
      <c r="C30" t="s">
        <v>39</v>
      </c>
    </row>
    <row r="31" spans="1:3" x14ac:dyDescent="0.25">
      <c r="B31" s="31" t="s">
        <v>34</v>
      </c>
      <c r="C31" s="31" t="s">
        <v>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3"/>
  <sheetViews>
    <sheetView showGridLines="0" tabSelected="1" workbookViewId="0"/>
  </sheetViews>
  <sheetFormatPr defaultRowHeight="12.5" x14ac:dyDescent="0.25"/>
  <cols>
    <col min="1" max="1" width="3" customWidth="1"/>
    <col min="5" max="5" width="18.26953125" bestFit="1" customWidth="1"/>
    <col min="6" max="6" width="12.453125" customWidth="1"/>
    <col min="7" max="7" width="15" bestFit="1" customWidth="1"/>
  </cols>
  <sheetData>
    <row r="1" spans="1:10" ht="57.75" customHeight="1" x14ac:dyDescent="0.25">
      <c r="A1" s="1"/>
      <c r="B1" s="1"/>
      <c r="C1" s="1"/>
      <c r="D1" s="1"/>
      <c r="E1" s="1"/>
      <c r="F1" s="1"/>
      <c r="G1" s="1"/>
      <c r="H1" s="1"/>
      <c r="I1" s="1"/>
      <c r="J1" s="1"/>
    </row>
    <row r="2" spans="1:10" ht="20" x14ac:dyDescent="0.4">
      <c r="A2" s="1"/>
      <c r="B2" s="1"/>
      <c r="C2" s="1"/>
      <c r="E2" s="1"/>
      <c r="F2" s="2"/>
      <c r="G2" s="2" t="s">
        <v>0</v>
      </c>
      <c r="H2" s="1"/>
      <c r="I2" s="1"/>
      <c r="J2" s="1"/>
    </row>
    <row r="3" spans="1:10" ht="14.25" customHeight="1" thickBot="1" x14ac:dyDescent="0.4">
      <c r="A3" s="1"/>
      <c r="B3" s="1"/>
      <c r="C3" s="1"/>
      <c r="D3" s="1"/>
      <c r="E3" s="3"/>
      <c r="F3" s="1"/>
      <c r="G3" s="1"/>
      <c r="H3" s="1"/>
      <c r="I3" s="1"/>
      <c r="J3" s="1"/>
    </row>
    <row r="4" spans="1:10" x14ac:dyDescent="0.25">
      <c r="A4" s="1"/>
      <c r="B4" s="47" t="s">
        <v>1</v>
      </c>
      <c r="C4" s="48"/>
      <c r="D4" s="48"/>
      <c r="E4" s="48"/>
      <c r="F4" s="48"/>
      <c r="G4" s="48"/>
      <c r="H4" s="48"/>
      <c r="I4" s="49"/>
      <c r="J4" s="1"/>
    </row>
    <row r="5" spans="1:10" x14ac:dyDescent="0.25">
      <c r="A5" s="1"/>
      <c r="B5" s="50"/>
      <c r="C5" s="51"/>
      <c r="D5" s="51"/>
      <c r="E5" s="51"/>
      <c r="F5" s="51"/>
      <c r="G5" s="51"/>
      <c r="H5" s="51"/>
      <c r="I5" s="52"/>
      <c r="J5" s="1"/>
    </row>
    <row r="6" spans="1:10" x14ac:dyDescent="0.25">
      <c r="A6" s="1"/>
      <c r="B6" s="50"/>
      <c r="C6" s="51"/>
      <c r="D6" s="51"/>
      <c r="E6" s="51"/>
      <c r="F6" s="51"/>
      <c r="G6" s="51"/>
      <c r="H6" s="51"/>
      <c r="I6" s="52"/>
      <c r="J6" s="1"/>
    </row>
    <row r="7" spans="1:10" ht="13" x14ac:dyDescent="0.3">
      <c r="A7" s="4"/>
      <c r="B7" s="50"/>
      <c r="C7" s="51"/>
      <c r="D7" s="51"/>
      <c r="E7" s="51"/>
      <c r="F7" s="51"/>
      <c r="G7" s="51"/>
      <c r="H7" s="51"/>
      <c r="I7" s="52"/>
      <c r="J7" s="4"/>
    </row>
    <row r="8" spans="1:10" ht="13.5" thickBot="1" x14ac:dyDescent="0.35">
      <c r="A8" s="4"/>
      <c r="B8" s="53"/>
      <c r="C8" s="54"/>
      <c r="D8" s="54"/>
      <c r="E8" s="54"/>
      <c r="F8" s="54"/>
      <c r="G8" s="54"/>
      <c r="H8" s="54"/>
      <c r="I8" s="55"/>
      <c r="J8" s="4"/>
    </row>
    <row r="9" spans="1:10" ht="13.5" thickBot="1" x14ac:dyDescent="0.35">
      <c r="A9" s="4"/>
      <c r="B9" s="5"/>
      <c r="C9" s="4"/>
      <c r="D9" s="4"/>
      <c r="E9" s="4"/>
      <c r="F9" s="4"/>
      <c r="G9" s="4"/>
      <c r="H9" s="4"/>
      <c r="I9" s="4"/>
      <c r="J9" s="4"/>
    </row>
    <row r="10" spans="1:10" ht="13" x14ac:dyDescent="0.3">
      <c r="B10" s="56" t="s">
        <v>2</v>
      </c>
      <c r="C10" s="57"/>
      <c r="D10" s="57"/>
      <c r="E10" s="58"/>
      <c r="F10" s="20">
        <v>2E-3</v>
      </c>
      <c r="G10" s="30"/>
    </row>
    <row r="11" spans="1:10" x14ac:dyDescent="0.25">
      <c r="B11" s="59" t="s">
        <v>3</v>
      </c>
      <c r="C11" s="60"/>
      <c r="D11" s="60"/>
      <c r="E11" s="60"/>
      <c r="F11" s="21">
        <v>3.5000000000000003E-2</v>
      </c>
      <c r="H11" s="22"/>
      <c r="I11" s="6"/>
    </row>
    <row r="12" spans="1:10" ht="13" thickBot="1" x14ac:dyDescent="0.3">
      <c r="B12" s="61" t="s">
        <v>4</v>
      </c>
      <c r="C12" s="62"/>
      <c r="D12" s="62"/>
      <c r="E12" s="62"/>
      <c r="F12" s="17">
        <v>50</v>
      </c>
    </row>
    <row r="13" spans="1:10" ht="13" thickBot="1" x14ac:dyDescent="0.3"/>
    <row r="14" spans="1:10" ht="13" x14ac:dyDescent="0.3">
      <c r="B14" s="63" t="s">
        <v>7</v>
      </c>
      <c r="C14" s="64"/>
      <c r="D14" s="64"/>
      <c r="E14" s="64"/>
      <c r="F14" s="65"/>
    </row>
    <row r="15" spans="1:10" x14ac:dyDescent="0.25">
      <c r="B15" s="59" t="s">
        <v>5</v>
      </c>
      <c r="C15" s="60"/>
      <c r="D15" s="60"/>
      <c r="E15" s="60"/>
      <c r="F15" s="18">
        <v>-0.40589999999999998</v>
      </c>
    </row>
    <row r="16" spans="1:10" ht="13" thickBot="1" x14ac:dyDescent="0.3">
      <c r="B16" s="61" t="s">
        <v>6</v>
      </c>
      <c r="C16" s="62"/>
      <c r="D16" s="62"/>
      <c r="E16" s="62"/>
      <c r="F16" s="17">
        <v>5308</v>
      </c>
    </row>
    <row r="17" spans="2:8" x14ac:dyDescent="0.25">
      <c r="F17" s="14"/>
    </row>
    <row r="18" spans="2:8" ht="13.5" thickBot="1" x14ac:dyDescent="0.35">
      <c r="F18" s="29" t="s">
        <v>18</v>
      </c>
    </row>
    <row r="19" spans="2:8" ht="13" x14ac:dyDescent="0.3">
      <c r="B19" s="66" t="s">
        <v>8</v>
      </c>
      <c r="C19" s="67"/>
      <c r="D19" s="67"/>
      <c r="E19" s="68"/>
      <c r="F19" s="33">
        <f>F11*F10</f>
        <v>7.0000000000000007E-5</v>
      </c>
      <c r="G19" s="37">
        <v>0</v>
      </c>
    </row>
    <row r="20" spans="2:8" x14ac:dyDescent="0.25">
      <c r="B20" s="69" t="s">
        <v>9</v>
      </c>
      <c r="C20" s="70"/>
      <c r="D20" s="70"/>
      <c r="E20" s="71"/>
      <c r="F20" s="34">
        <v>66</v>
      </c>
      <c r="G20" s="38">
        <f>F20*G19</f>
        <v>0</v>
      </c>
    </row>
    <row r="21" spans="2:8" x14ac:dyDescent="0.25">
      <c r="B21" s="69" t="s">
        <v>16</v>
      </c>
      <c r="C21" s="70"/>
      <c r="D21" s="70"/>
      <c r="E21" s="71"/>
      <c r="F21" s="35"/>
      <c r="G21" s="39">
        <f>IF(Dose=0,0.00001,1-EXP(-G20 / F16)^-F15)</f>
        <v>1.0000000000000001E-5</v>
      </c>
      <c r="H21" s="31"/>
    </row>
    <row r="22" spans="2:8" x14ac:dyDescent="0.25">
      <c r="B22" s="69" t="s">
        <v>17</v>
      </c>
      <c r="C22" s="70"/>
      <c r="D22" s="70"/>
      <c r="E22" s="71"/>
      <c r="F22" s="41">
        <v>0</v>
      </c>
      <c r="G22" s="40">
        <f>IF(Dose=0,0,F22)</f>
        <v>0</v>
      </c>
    </row>
    <row r="23" spans="2:8" ht="13.5" thickBot="1" x14ac:dyDescent="0.35">
      <c r="B23" s="44" t="s">
        <v>10</v>
      </c>
      <c r="C23" s="45"/>
      <c r="D23" s="45"/>
      <c r="E23" s="46"/>
      <c r="F23" s="36"/>
      <c r="G23" s="42" t="e">
        <f ca="1">_xll.CB.GetForeStatFN(G22,2)</f>
        <v>#NUM!</v>
      </c>
    </row>
  </sheetData>
  <mergeCells count="12">
    <mergeCell ref="B23:E23"/>
    <mergeCell ref="B4:I8"/>
    <mergeCell ref="B10:E10"/>
    <mergeCell ref="B11:E11"/>
    <mergeCell ref="B12:E12"/>
    <mergeCell ref="B15:E15"/>
    <mergeCell ref="B16:E16"/>
    <mergeCell ref="B14:F14"/>
    <mergeCell ref="B19:E19"/>
    <mergeCell ref="B22:E22"/>
    <mergeCell ref="B20:E20"/>
    <mergeCell ref="B21:E21"/>
  </mergeCells>
  <phoneticPr fontId="7" type="noConversion"/>
  <pageMargins left="0.75" right="0.75" top="1" bottom="1" header="0.5" footer="0.5"/>
  <pageSetup paperSize="9" orientation="portrait" horizontalDpi="4294967293"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21"/>
  <sheetViews>
    <sheetView showGridLines="0" workbookViewId="0"/>
  </sheetViews>
  <sheetFormatPr defaultRowHeight="12.5" x14ac:dyDescent="0.25"/>
  <cols>
    <col min="1" max="1" width="3" customWidth="1"/>
    <col min="5" max="5" width="18.26953125" bestFit="1" customWidth="1"/>
    <col min="6" max="6" width="13.26953125" customWidth="1"/>
    <col min="7" max="7" width="15" bestFit="1" customWidth="1"/>
  </cols>
  <sheetData>
    <row r="1" spans="1:10" ht="51" customHeight="1" x14ac:dyDescent="0.25">
      <c r="A1" s="1"/>
      <c r="B1" s="1"/>
      <c r="C1" s="1"/>
      <c r="D1" s="1"/>
      <c r="E1" s="1"/>
      <c r="F1" s="1"/>
      <c r="G1" s="1"/>
      <c r="H1" s="1"/>
      <c r="I1" s="1"/>
      <c r="J1" s="1"/>
    </row>
    <row r="2" spans="1:10" ht="20" x14ac:dyDescent="0.4">
      <c r="A2" s="1"/>
      <c r="B2" s="1"/>
      <c r="C2" s="1"/>
      <c r="E2" s="1"/>
      <c r="F2" s="2"/>
      <c r="G2" s="2" t="s">
        <v>0</v>
      </c>
      <c r="H2" s="1"/>
      <c r="I2" s="1"/>
      <c r="J2" s="1"/>
    </row>
    <row r="3" spans="1:10" ht="14.25" customHeight="1" thickBot="1" x14ac:dyDescent="0.4">
      <c r="A3" s="1"/>
      <c r="B3" s="1"/>
      <c r="C3" s="1"/>
      <c r="D3" s="1"/>
      <c r="E3" s="3"/>
      <c r="F3" s="1"/>
      <c r="G3" s="1"/>
      <c r="H3" s="1"/>
      <c r="I3" s="1"/>
      <c r="J3" s="1"/>
    </row>
    <row r="4" spans="1:10" ht="12.75" customHeight="1" x14ac:dyDescent="0.25">
      <c r="A4" s="1"/>
      <c r="B4" s="47" t="s">
        <v>1</v>
      </c>
      <c r="C4" s="48"/>
      <c r="D4" s="48"/>
      <c r="E4" s="48"/>
      <c r="F4" s="48"/>
      <c r="G4" s="48"/>
      <c r="H4" s="48"/>
      <c r="I4" s="49"/>
      <c r="J4" s="1"/>
    </row>
    <row r="5" spans="1:10" x14ac:dyDescent="0.25">
      <c r="A5" s="1"/>
      <c r="B5" s="50"/>
      <c r="C5" s="51"/>
      <c r="D5" s="51"/>
      <c r="E5" s="51"/>
      <c r="F5" s="51"/>
      <c r="G5" s="51"/>
      <c r="H5" s="51"/>
      <c r="I5" s="52"/>
      <c r="J5" s="1"/>
    </row>
    <row r="6" spans="1:10" x14ac:dyDescent="0.25">
      <c r="A6" s="1"/>
      <c r="B6" s="50"/>
      <c r="C6" s="51"/>
      <c r="D6" s="51"/>
      <c r="E6" s="51"/>
      <c r="F6" s="51"/>
      <c r="G6" s="51"/>
      <c r="H6" s="51"/>
      <c r="I6" s="52"/>
      <c r="J6" s="1"/>
    </row>
    <row r="7" spans="1:10" ht="13" x14ac:dyDescent="0.3">
      <c r="A7" s="4"/>
      <c r="B7" s="50"/>
      <c r="C7" s="51"/>
      <c r="D7" s="51"/>
      <c r="E7" s="51"/>
      <c r="F7" s="51"/>
      <c r="G7" s="51"/>
      <c r="H7" s="51"/>
      <c r="I7" s="52"/>
      <c r="J7" s="4"/>
    </row>
    <row r="8" spans="1:10" ht="13.5" thickBot="1" x14ac:dyDescent="0.35">
      <c r="A8" s="4"/>
      <c r="B8" s="53"/>
      <c r="C8" s="54"/>
      <c r="D8" s="54"/>
      <c r="E8" s="54"/>
      <c r="F8" s="54"/>
      <c r="G8" s="54"/>
      <c r="H8" s="54"/>
      <c r="I8" s="55"/>
      <c r="J8" s="4"/>
    </row>
    <row r="9" spans="1:10" ht="13.5" thickBot="1" x14ac:dyDescent="0.35">
      <c r="A9" s="4"/>
      <c r="B9" s="5"/>
      <c r="C9" s="4"/>
      <c r="D9" s="4"/>
      <c r="E9" s="4"/>
      <c r="F9" s="4"/>
      <c r="G9" s="4"/>
      <c r="H9" s="4"/>
      <c r="I9" s="4"/>
      <c r="J9" s="4"/>
    </row>
    <row r="10" spans="1:10" x14ac:dyDescent="0.25">
      <c r="B10" s="56" t="s">
        <v>2</v>
      </c>
      <c r="C10" s="57"/>
      <c r="D10" s="57"/>
      <c r="E10" s="58"/>
      <c r="F10" s="15">
        <v>2E-3</v>
      </c>
    </row>
    <row r="11" spans="1:10" x14ac:dyDescent="0.25">
      <c r="B11" s="59" t="s">
        <v>3</v>
      </c>
      <c r="C11" s="60"/>
      <c r="D11" s="60"/>
      <c r="E11" s="60"/>
      <c r="F11" s="16">
        <v>3.5000000000000003E-2</v>
      </c>
      <c r="G11" s="6"/>
      <c r="H11" s="6"/>
      <c r="I11" s="6"/>
    </row>
    <row r="12" spans="1:10" ht="13" thickBot="1" x14ac:dyDescent="0.3">
      <c r="B12" s="61" t="s">
        <v>4</v>
      </c>
      <c r="C12" s="62"/>
      <c r="D12" s="62"/>
      <c r="E12" s="62"/>
      <c r="F12" s="17">
        <v>50</v>
      </c>
    </row>
    <row r="13" spans="1:10" ht="13" thickBot="1" x14ac:dyDescent="0.3"/>
    <row r="14" spans="1:10" ht="13" x14ac:dyDescent="0.3">
      <c r="B14" s="63" t="s">
        <v>7</v>
      </c>
      <c r="C14" s="64"/>
      <c r="D14" s="64"/>
      <c r="E14" s="64"/>
      <c r="F14" s="65"/>
    </row>
    <row r="15" spans="1:10" x14ac:dyDescent="0.25">
      <c r="B15" s="59" t="s">
        <v>5</v>
      </c>
      <c r="C15" s="60"/>
      <c r="D15" s="60"/>
      <c r="E15" s="60"/>
      <c r="F15" s="18">
        <v>-0.40589999999999998</v>
      </c>
    </row>
    <row r="16" spans="1:10" ht="13" thickBot="1" x14ac:dyDescent="0.3">
      <c r="B16" s="61" t="s">
        <v>6</v>
      </c>
      <c r="C16" s="62"/>
      <c r="D16" s="62"/>
      <c r="E16" s="62"/>
      <c r="F16" s="17">
        <v>5308</v>
      </c>
    </row>
    <row r="17" spans="2:7" ht="13" thickBot="1" x14ac:dyDescent="0.3">
      <c r="F17" s="14"/>
    </row>
    <row r="18" spans="2:7" x14ac:dyDescent="0.25">
      <c r="B18" s="72" t="s">
        <v>11</v>
      </c>
      <c r="C18" s="73"/>
      <c r="D18" s="73"/>
      <c r="E18" s="73"/>
      <c r="F18" s="19">
        <f>F10*F11</f>
        <v>7.0000000000000007E-5</v>
      </c>
    </row>
    <row r="19" spans="2:7" x14ac:dyDescent="0.25">
      <c r="B19" s="59" t="s">
        <v>12</v>
      </c>
      <c r="C19" s="60"/>
      <c r="D19" s="60"/>
      <c r="E19" s="60"/>
      <c r="F19" s="32">
        <v>46</v>
      </c>
      <c r="G19" s="13"/>
    </row>
    <row r="20" spans="2:7" x14ac:dyDescent="0.25">
      <c r="B20" s="59" t="s">
        <v>16</v>
      </c>
      <c r="C20" s="60"/>
      <c r="D20" s="60"/>
      <c r="E20" s="60"/>
      <c r="F20" s="28">
        <f>1-EXP(-Dose/F16)^-F15</f>
        <v>3.5114165880679726E-3</v>
      </c>
    </row>
    <row r="21" spans="2:7" ht="13.5" thickBot="1" x14ac:dyDescent="0.35">
      <c r="B21" s="61" t="s">
        <v>10</v>
      </c>
      <c r="C21" s="62"/>
      <c r="D21" s="62"/>
      <c r="E21" s="62"/>
      <c r="F21" s="27" t="e">
        <f ca="1">_xll.CB.GetForeStatFN(F20,2)*F18</f>
        <v>#NUM!</v>
      </c>
    </row>
  </sheetData>
  <mergeCells count="11">
    <mergeCell ref="B20:E20"/>
    <mergeCell ref="B21:E21"/>
    <mergeCell ref="B14:F14"/>
    <mergeCell ref="B15:E15"/>
    <mergeCell ref="B16:E16"/>
    <mergeCell ref="B18:E18"/>
    <mergeCell ref="B4:I8"/>
    <mergeCell ref="B10:E10"/>
    <mergeCell ref="B11:E11"/>
    <mergeCell ref="B12:E12"/>
    <mergeCell ref="B19:E19"/>
  </mergeCells>
  <phoneticPr fontId="7" type="noConversion"/>
  <pageMargins left="0.75" right="0.75" top="1" bottom="1" header="0.5" footer="0.5"/>
  <pageSetup paperSize="9" orientation="portrait" horizontalDpi="4294967293"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121"/>
  <sheetViews>
    <sheetView showGridLines="0" workbookViewId="0"/>
  </sheetViews>
  <sheetFormatPr defaultRowHeight="12.5" x14ac:dyDescent="0.25"/>
  <cols>
    <col min="1" max="1" width="3" customWidth="1"/>
    <col min="5" max="5" width="18.26953125" bestFit="1" customWidth="1"/>
    <col min="6" max="6" width="12.453125" bestFit="1" customWidth="1"/>
    <col min="7" max="7" width="15" bestFit="1" customWidth="1"/>
  </cols>
  <sheetData>
    <row r="1" spans="1:10" ht="45.75" customHeight="1" x14ac:dyDescent="0.25">
      <c r="A1" s="1"/>
      <c r="B1" s="1"/>
      <c r="C1" s="1"/>
      <c r="D1" s="1"/>
      <c r="E1" s="1"/>
      <c r="F1" s="1"/>
      <c r="G1" s="1"/>
      <c r="H1" s="1"/>
      <c r="I1" s="1"/>
      <c r="J1" s="1"/>
    </row>
    <row r="2" spans="1:10" ht="20" x14ac:dyDescent="0.4">
      <c r="A2" s="1"/>
      <c r="B2" s="1"/>
      <c r="C2" s="1"/>
      <c r="E2" s="1"/>
      <c r="F2" s="2"/>
      <c r="G2" s="2" t="s">
        <v>0</v>
      </c>
      <c r="H2" s="1"/>
      <c r="I2" s="1"/>
      <c r="J2" s="1"/>
    </row>
    <row r="3" spans="1:10" ht="14.25" customHeight="1" thickBot="1" x14ac:dyDescent="0.4">
      <c r="A3" s="1"/>
      <c r="B3" s="1"/>
      <c r="C3" s="1"/>
      <c r="D3" s="1"/>
      <c r="E3" s="3"/>
      <c r="F3" s="1"/>
      <c r="G3" s="1"/>
      <c r="H3" s="1"/>
      <c r="I3" s="1"/>
      <c r="J3" s="1"/>
    </row>
    <row r="4" spans="1:10" ht="12.75" customHeight="1" x14ac:dyDescent="0.25">
      <c r="A4" s="1"/>
      <c r="B4" s="47" t="s">
        <v>1</v>
      </c>
      <c r="C4" s="48"/>
      <c r="D4" s="48"/>
      <c r="E4" s="48"/>
      <c r="F4" s="48"/>
      <c r="G4" s="48"/>
      <c r="H4" s="48"/>
      <c r="I4" s="49"/>
      <c r="J4" s="1"/>
    </row>
    <row r="5" spans="1:10" x14ac:dyDescent="0.25">
      <c r="A5" s="1"/>
      <c r="B5" s="50"/>
      <c r="C5" s="51"/>
      <c r="D5" s="51"/>
      <c r="E5" s="51"/>
      <c r="F5" s="51"/>
      <c r="G5" s="51"/>
      <c r="H5" s="51"/>
      <c r="I5" s="52"/>
      <c r="J5" s="1"/>
    </row>
    <row r="6" spans="1:10" x14ac:dyDescent="0.25">
      <c r="A6" s="1"/>
      <c r="B6" s="50"/>
      <c r="C6" s="51"/>
      <c r="D6" s="51"/>
      <c r="E6" s="51"/>
      <c r="F6" s="51"/>
      <c r="G6" s="51"/>
      <c r="H6" s="51"/>
      <c r="I6" s="52"/>
      <c r="J6" s="1"/>
    </row>
    <row r="7" spans="1:10" ht="13" x14ac:dyDescent="0.3">
      <c r="A7" s="4"/>
      <c r="B7" s="50"/>
      <c r="C7" s="51"/>
      <c r="D7" s="51"/>
      <c r="E7" s="51"/>
      <c r="F7" s="51"/>
      <c r="G7" s="51"/>
      <c r="H7" s="51"/>
      <c r="I7" s="52"/>
      <c r="J7" s="4"/>
    </row>
    <row r="8" spans="1:10" ht="13.5" thickBot="1" x14ac:dyDescent="0.35">
      <c r="A8" s="4"/>
      <c r="B8" s="53"/>
      <c r="C8" s="54"/>
      <c r="D8" s="54"/>
      <c r="E8" s="54"/>
      <c r="F8" s="54"/>
      <c r="G8" s="54"/>
      <c r="H8" s="54"/>
      <c r="I8" s="55"/>
      <c r="J8" s="4"/>
    </row>
    <row r="9" spans="1:10" ht="13.5" thickBot="1" x14ac:dyDescent="0.35">
      <c r="A9" s="4"/>
      <c r="B9" s="5"/>
      <c r="C9" s="4"/>
      <c r="D9" s="4"/>
      <c r="E9" s="4"/>
      <c r="F9" s="4"/>
      <c r="G9" s="4"/>
      <c r="H9" s="4"/>
      <c r="I9" s="4"/>
      <c r="J9" s="4"/>
    </row>
    <row r="10" spans="1:10" x14ac:dyDescent="0.25">
      <c r="B10" s="56" t="s">
        <v>2</v>
      </c>
      <c r="C10" s="57"/>
      <c r="D10" s="57"/>
      <c r="E10" s="58"/>
      <c r="F10" s="15">
        <v>2E-3</v>
      </c>
    </row>
    <row r="11" spans="1:10" x14ac:dyDescent="0.25">
      <c r="B11" s="59" t="s">
        <v>3</v>
      </c>
      <c r="C11" s="60"/>
      <c r="D11" s="60"/>
      <c r="E11" s="60"/>
      <c r="F11" s="16">
        <v>3.5000000000000003E-2</v>
      </c>
      <c r="G11" s="6"/>
      <c r="H11" s="6"/>
      <c r="I11" s="6"/>
    </row>
    <row r="12" spans="1:10" ht="13" thickBot="1" x14ac:dyDescent="0.3">
      <c r="B12" s="61" t="s">
        <v>4</v>
      </c>
      <c r="C12" s="62"/>
      <c r="D12" s="62"/>
      <c r="E12" s="62"/>
      <c r="F12" s="17">
        <v>50</v>
      </c>
    </row>
    <row r="13" spans="1:10" ht="13" thickBot="1" x14ac:dyDescent="0.3"/>
    <row r="14" spans="1:10" ht="13" x14ac:dyDescent="0.3">
      <c r="B14" s="63" t="s">
        <v>7</v>
      </c>
      <c r="C14" s="64"/>
      <c r="D14" s="64"/>
      <c r="E14" s="64"/>
      <c r="F14" s="65"/>
    </row>
    <row r="15" spans="1:10" x14ac:dyDescent="0.25">
      <c r="B15" s="74" t="s">
        <v>5</v>
      </c>
      <c r="C15" s="75"/>
      <c r="D15" s="75"/>
      <c r="E15" s="76"/>
      <c r="F15" s="18">
        <v>-0.40589999999999998</v>
      </c>
    </row>
    <row r="16" spans="1:10" ht="13" thickBot="1" x14ac:dyDescent="0.3">
      <c r="B16" s="77" t="s">
        <v>6</v>
      </c>
      <c r="C16" s="78"/>
      <c r="D16" s="78"/>
      <c r="E16" s="79"/>
      <c r="F16" s="17">
        <v>5308</v>
      </c>
    </row>
    <row r="17" spans="2:6" ht="13" thickBot="1" x14ac:dyDescent="0.3">
      <c r="F17" s="14"/>
    </row>
    <row r="18" spans="2:6" x14ac:dyDescent="0.25">
      <c r="B18" s="72" t="s">
        <v>11</v>
      </c>
      <c r="C18" s="73"/>
      <c r="D18" s="73"/>
      <c r="E18" s="73"/>
      <c r="F18" s="19">
        <f>F10*F11</f>
        <v>7.0000000000000007E-5</v>
      </c>
    </row>
    <row r="19" spans="2:6" ht="13.5" thickBot="1" x14ac:dyDescent="0.35">
      <c r="B19" s="61" t="s">
        <v>10</v>
      </c>
      <c r="C19" s="62"/>
      <c r="D19" s="62"/>
      <c r="E19" s="62"/>
      <c r="F19" s="26">
        <f>SUMPRODUCT(D22:D121,E22:E121)*F18</f>
        <v>2.6712197418107393E-7</v>
      </c>
    </row>
    <row r="21" spans="2:6" ht="13" x14ac:dyDescent="0.3">
      <c r="C21" s="23" t="s">
        <v>13</v>
      </c>
      <c r="D21" s="24" t="s">
        <v>15</v>
      </c>
      <c r="E21" s="25" t="s">
        <v>14</v>
      </c>
    </row>
    <row r="22" spans="2:6" x14ac:dyDescent="0.25">
      <c r="C22" s="7">
        <v>1</v>
      </c>
      <c r="D22" s="11">
        <f>POISSON(C22,$F$12,0)</f>
        <v>9.6437492398195873E-21</v>
      </c>
      <c r="E22" s="8">
        <f t="shared" ref="E22:E53" si="0">1-EXP(-C22/$F$16)^-$F$15</f>
        <v>7.6466556313992129E-5</v>
      </c>
    </row>
    <row r="23" spans="2:6" x14ac:dyDescent="0.25">
      <c r="C23" s="7">
        <v>2</v>
      </c>
      <c r="D23" s="11">
        <f t="shared" ref="D23:D86" si="1">POISSON(C23,$F$12,0)</f>
        <v>2.4109373099548831E-19</v>
      </c>
      <c r="E23" s="8">
        <f t="shared" si="0"/>
        <v>1.5292726549365199E-4</v>
      </c>
    </row>
    <row r="24" spans="2:6" x14ac:dyDescent="0.25">
      <c r="C24" s="7">
        <v>3</v>
      </c>
      <c r="D24" s="11">
        <f t="shared" si="1"/>
        <v>4.0182288499248354E-18</v>
      </c>
      <c r="E24" s="8">
        <f t="shared" si="0"/>
        <v>2.2938212798639945E-4</v>
      </c>
    </row>
    <row r="25" spans="2:6" x14ac:dyDescent="0.25">
      <c r="C25" s="7">
        <v>4</v>
      </c>
      <c r="D25" s="11">
        <f t="shared" si="1"/>
        <v>5.0227860624060431E-17</v>
      </c>
      <c r="E25" s="8">
        <f t="shared" si="0"/>
        <v>3.0583114423887725E-4</v>
      </c>
    </row>
    <row r="26" spans="2:6" x14ac:dyDescent="0.25">
      <c r="C26" s="7">
        <v>5</v>
      </c>
      <c r="D26" s="11">
        <f t="shared" si="1"/>
        <v>5.022786062406028E-16</v>
      </c>
      <c r="E26" s="8">
        <f t="shared" si="0"/>
        <v>3.8227431469850526E-4</v>
      </c>
    </row>
    <row r="27" spans="2:6" x14ac:dyDescent="0.25">
      <c r="C27" s="7">
        <v>6</v>
      </c>
      <c r="D27" s="11">
        <f t="shared" si="1"/>
        <v>4.1856550520050197E-15</v>
      </c>
      <c r="E27" s="8">
        <f t="shared" si="0"/>
        <v>4.5871163981203722E-4</v>
      </c>
    </row>
    <row r="28" spans="2:6" x14ac:dyDescent="0.25">
      <c r="C28" s="7">
        <v>7</v>
      </c>
      <c r="D28" s="11">
        <f t="shared" si="1"/>
        <v>2.989753608575024E-14</v>
      </c>
      <c r="E28" s="8">
        <f t="shared" si="0"/>
        <v>5.3514312002667097E-4</v>
      </c>
    </row>
    <row r="29" spans="2:6" x14ac:dyDescent="0.25">
      <c r="C29" s="7">
        <v>8</v>
      </c>
      <c r="D29" s="11">
        <f t="shared" si="1"/>
        <v>1.8685960053593902E-13</v>
      </c>
      <c r="E29" s="8">
        <f t="shared" si="0"/>
        <v>6.1156875578904923E-4</v>
      </c>
    </row>
    <row r="30" spans="2:6" x14ac:dyDescent="0.25">
      <c r="C30" s="7">
        <v>9</v>
      </c>
      <c r="D30" s="11">
        <f t="shared" si="1"/>
        <v>1.0381088918663277E-12</v>
      </c>
      <c r="E30" s="8">
        <f t="shared" si="0"/>
        <v>6.8798854754636984E-4</v>
      </c>
    </row>
    <row r="31" spans="2:6" x14ac:dyDescent="0.25">
      <c r="C31" s="7">
        <v>10</v>
      </c>
      <c r="D31" s="11">
        <f t="shared" si="1"/>
        <v>5.1905444593316397E-12</v>
      </c>
      <c r="E31" s="8">
        <f t="shared" si="0"/>
        <v>7.6440249574527552E-4</v>
      </c>
    </row>
    <row r="32" spans="2:6" x14ac:dyDescent="0.25">
      <c r="C32" s="7">
        <v>11</v>
      </c>
      <c r="D32" s="11">
        <f t="shared" si="1"/>
        <v>2.3593383906052924E-11</v>
      </c>
      <c r="E32" s="8">
        <f t="shared" si="0"/>
        <v>8.4081060083274206E-4</v>
      </c>
    </row>
    <row r="33" spans="3:5" x14ac:dyDescent="0.25">
      <c r="C33" s="7">
        <v>12</v>
      </c>
      <c r="D33" s="11">
        <f t="shared" si="1"/>
        <v>9.8305766275220405E-11</v>
      </c>
      <c r="E33" s="8">
        <f t="shared" si="0"/>
        <v>9.1721286325563423E-4</v>
      </c>
    </row>
    <row r="34" spans="3:5" x14ac:dyDescent="0.25">
      <c r="C34" s="7">
        <v>13</v>
      </c>
      <c r="D34" s="11">
        <f t="shared" si="1"/>
        <v>3.7809910105853992E-10</v>
      </c>
      <c r="E34" s="8">
        <f t="shared" si="0"/>
        <v>9.9360928346059474E-4</v>
      </c>
    </row>
    <row r="35" spans="3:5" x14ac:dyDescent="0.25">
      <c r="C35" s="7">
        <v>14</v>
      </c>
      <c r="D35" s="11">
        <f t="shared" si="1"/>
        <v>1.3503539323519265E-9</v>
      </c>
      <c r="E35" s="8">
        <f t="shared" si="0"/>
        <v>1.0699998618942663E-3</v>
      </c>
    </row>
    <row r="36" spans="3:5" x14ac:dyDescent="0.25">
      <c r="C36" s="7">
        <v>15</v>
      </c>
      <c r="D36" s="11">
        <f t="shared" si="1"/>
        <v>4.5011797745064295E-9</v>
      </c>
      <c r="E36" s="8">
        <f t="shared" si="0"/>
        <v>1.1463845990036248E-3</v>
      </c>
    </row>
    <row r="37" spans="3:5" x14ac:dyDescent="0.25">
      <c r="C37" s="7">
        <v>16</v>
      </c>
      <c r="D37" s="11">
        <f t="shared" si="1"/>
        <v>1.4066186795332594E-8</v>
      </c>
      <c r="E37" s="8">
        <f t="shared" si="0"/>
        <v>1.2227634952350908E-3</v>
      </c>
    </row>
    <row r="38" spans="3:5" x14ac:dyDescent="0.25">
      <c r="C38" s="7">
        <v>17</v>
      </c>
      <c r="D38" s="11">
        <f t="shared" si="1"/>
        <v>4.1371137633331029E-8</v>
      </c>
      <c r="E38" s="8">
        <f t="shared" si="0"/>
        <v>1.299136551035418E-3</v>
      </c>
    </row>
    <row r="39" spans="3:5" x14ac:dyDescent="0.25">
      <c r="C39" s="7">
        <v>18</v>
      </c>
      <c r="D39" s="11">
        <f t="shared" si="1"/>
        <v>1.1491982675925311E-7</v>
      </c>
      <c r="E39" s="8">
        <f t="shared" si="0"/>
        <v>1.3755037668511383E-3</v>
      </c>
    </row>
    <row r="40" spans="3:5" x14ac:dyDescent="0.25">
      <c r="C40" s="7">
        <v>19</v>
      </c>
      <c r="D40" s="11">
        <f t="shared" si="1"/>
        <v>3.0242059673487691E-7</v>
      </c>
      <c r="E40" s="8">
        <f t="shared" si="0"/>
        <v>1.4518651431288943E-3</v>
      </c>
    </row>
    <row r="41" spans="3:5" x14ac:dyDescent="0.25">
      <c r="C41" s="7">
        <v>20</v>
      </c>
      <c r="D41" s="11">
        <f t="shared" si="1"/>
        <v>7.5605149183718932E-7</v>
      </c>
      <c r="E41" s="8">
        <f t="shared" si="0"/>
        <v>1.5282206803151066E-3</v>
      </c>
    </row>
    <row r="42" spans="3:5" x14ac:dyDescent="0.25">
      <c r="C42" s="7">
        <v>21</v>
      </c>
      <c r="D42" s="11">
        <f t="shared" si="1"/>
        <v>1.8001225996123572E-6</v>
      </c>
      <c r="E42" s="8">
        <f t="shared" si="0"/>
        <v>1.6045703788564181E-3</v>
      </c>
    </row>
    <row r="43" spans="3:5" x14ac:dyDescent="0.25">
      <c r="C43" s="7">
        <v>22</v>
      </c>
      <c r="D43" s="11">
        <f t="shared" si="1"/>
        <v>4.0911877263917236E-6</v>
      </c>
      <c r="E43" s="8">
        <f t="shared" si="0"/>
        <v>1.6809142391991383E-3</v>
      </c>
    </row>
    <row r="44" spans="3:5" x14ac:dyDescent="0.25">
      <c r="C44" s="7">
        <v>23</v>
      </c>
      <c r="D44" s="11">
        <f t="shared" si="1"/>
        <v>8.8938863617211237E-6</v>
      </c>
      <c r="E44" s="8">
        <f t="shared" si="0"/>
        <v>1.757252261789799E-3</v>
      </c>
    </row>
    <row r="45" spans="3:5" x14ac:dyDescent="0.25">
      <c r="C45" s="7">
        <v>24</v>
      </c>
      <c r="D45" s="11">
        <f t="shared" si="1"/>
        <v>1.8528929920252417E-5</v>
      </c>
      <c r="E45" s="8">
        <f t="shared" si="0"/>
        <v>1.8335844470747098E-3</v>
      </c>
    </row>
    <row r="46" spans="3:5" x14ac:dyDescent="0.25">
      <c r="C46" s="7">
        <v>25</v>
      </c>
      <c r="D46" s="11">
        <f t="shared" si="1"/>
        <v>3.7057859840504814E-5</v>
      </c>
      <c r="E46" s="8">
        <f t="shared" si="0"/>
        <v>1.9099107955002914E-3</v>
      </c>
    </row>
    <row r="47" spans="3:5" x14ac:dyDescent="0.25">
      <c r="C47" s="7">
        <v>26</v>
      </c>
      <c r="D47" s="11">
        <f t="shared" si="1"/>
        <v>7.1265115077893588E-5</v>
      </c>
      <c r="E47" s="8">
        <f t="shared" si="0"/>
        <v>1.9862313075128535E-3</v>
      </c>
    </row>
    <row r="48" spans="3:5" x14ac:dyDescent="0.25">
      <c r="C48" s="7">
        <v>27</v>
      </c>
      <c r="D48" s="11">
        <f t="shared" si="1"/>
        <v>1.3197243532943266E-4</v>
      </c>
      <c r="E48" s="8">
        <f t="shared" si="0"/>
        <v>2.0625459835587057E-3</v>
      </c>
    </row>
    <row r="49" spans="3:5" x14ac:dyDescent="0.25">
      <c r="C49" s="7">
        <v>28</v>
      </c>
      <c r="D49" s="11">
        <f t="shared" si="1"/>
        <v>2.3566506308827262E-4</v>
      </c>
      <c r="E49" s="8">
        <f t="shared" si="0"/>
        <v>2.1388548240841576E-3</v>
      </c>
    </row>
    <row r="50" spans="3:5" x14ac:dyDescent="0.25">
      <c r="C50" s="7">
        <v>29</v>
      </c>
      <c r="D50" s="11">
        <f t="shared" si="1"/>
        <v>4.0631907429012726E-4</v>
      </c>
      <c r="E50" s="8">
        <f t="shared" si="0"/>
        <v>2.2151578295352969E-3</v>
      </c>
    </row>
    <row r="51" spans="3:5" x14ac:dyDescent="0.25">
      <c r="C51" s="7">
        <v>30</v>
      </c>
      <c r="D51" s="11">
        <f t="shared" si="1"/>
        <v>6.7719845715021141E-4</v>
      </c>
      <c r="E51" s="8">
        <f t="shared" si="0"/>
        <v>2.2914550003583223E-3</v>
      </c>
    </row>
    <row r="52" spans="3:5" x14ac:dyDescent="0.25">
      <c r="C52" s="7">
        <v>31</v>
      </c>
      <c r="D52" s="11">
        <f t="shared" si="1"/>
        <v>1.0922555760487266E-3</v>
      </c>
      <c r="E52" s="8">
        <f t="shared" si="0"/>
        <v>2.3677463369994323E-3</v>
      </c>
    </row>
    <row r="53" spans="3:5" x14ac:dyDescent="0.25">
      <c r="C53" s="7">
        <v>32</v>
      </c>
      <c r="D53" s="11">
        <f t="shared" si="1"/>
        <v>1.7066493375761335E-3</v>
      </c>
      <c r="E53" s="8">
        <f t="shared" si="0"/>
        <v>2.4440318399048255E-3</v>
      </c>
    </row>
    <row r="54" spans="3:5" x14ac:dyDescent="0.25">
      <c r="C54" s="7">
        <v>33</v>
      </c>
      <c r="D54" s="11">
        <f t="shared" si="1"/>
        <v>2.5858323296608101E-3</v>
      </c>
      <c r="E54" s="8">
        <f t="shared" ref="E54:E85" si="2">1-EXP(-C54/$F$16)^-$F$15</f>
        <v>2.5203115095204787E-3</v>
      </c>
    </row>
    <row r="55" spans="3:5" x14ac:dyDescent="0.25">
      <c r="C55" s="7">
        <v>34</v>
      </c>
      <c r="D55" s="11">
        <f t="shared" si="1"/>
        <v>3.8026946024423648E-3</v>
      </c>
      <c r="E55" s="8">
        <f t="shared" si="2"/>
        <v>2.5965853462924793E-3</v>
      </c>
    </row>
    <row r="56" spans="3:5" x14ac:dyDescent="0.25">
      <c r="C56" s="7">
        <v>35</v>
      </c>
      <c r="D56" s="11">
        <f t="shared" si="1"/>
        <v>5.4324208606319497E-3</v>
      </c>
      <c r="E56" s="8">
        <f t="shared" si="2"/>
        <v>2.672853350666915E-3</v>
      </c>
    </row>
    <row r="57" spans="3:5" x14ac:dyDescent="0.25">
      <c r="C57" s="7">
        <v>36</v>
      </c>
      <c r="D57" s="11">
        <f t="shared" si="1"/>
        <v>7.5450289730999397E-3</v>
      </c>
      <c r="E57" s="8">
        <f t="shared" si="2"/>
        <v>2.7491155230896513E-3</v>
      </c>
    </row>
    <row r="58" spans="3:5" x14ac:dyDescent="0.25">
      <c r="C58" s="7">
        <v>37</v>
      </c>
      <c r="D58" s="11">
        <f t="shared" si="1"/>
        <v>1.0195985098783692E-2</v>
      </c>
      <c r="E58" s="8">
        <f t="shared" si="2"/>
        <v>2.825371864006665E-3</v>
      </c>
    </row>
    <row r="59" spans="3:5" x14ac:dyDescent="0.25">
      <c r="C59" s="7">
        <v>38</v>
      </c>
      <c r="D59" s="11">
        <f t="shared" si="1"/>
        <v>1.3415769866820639E-2</v>
      </c>
      <c r="E59" s="8">
        <f t="shared" si="2"/>
        <v>2.9016223738638214E-3</v>
      </c>
    </row>
    <row r="60" spans="3:5" x14ac:dyDescent="0.25">
      <c r="C60" s="7">
        <v>39</v>
      </c>
      <c r="D60" s="11">
        <f t="shared" si="1"/>
        <v>1.7199704957462397E-2</v>
      </c>
      <c r="E60" s="8">
        <f t="shared" si="2"/>
        <v>2.9778670531072082E-3</v>
      </c>
    </row>
    <row r="61" spans="3:5" x14ac:dyDescent="0.25">
      <c r="C61" s="7">
        <v>40</v>
      </c>
      <c r="D61" s="11">
        <f t="shared" si="1"/>
        <v>2.1499631196827972E-2</v>
      </c>
      <c r="E61" s="8">
        <f t="shared" si="2"/>
        <v>3.054105902182469E-3</v>
      </c>
    </row>
    <row r="62" spans="3:5" x14ac:dyDescent="0.25">
      <c r="C62" s="7">
        <v>41</v>
      </c>
      <c r="D62" s="11">
        <f t="shared" si="1"/>
        <v>2.6219062435156044E-2</v>
      </c>
      <c r="E62" s="8">
        <f t="shared" si="2"/>
        <v>3.1303389215354693E-3</v>
      </c>
    </row>
    <row r="63" spans="3:5" x14ac:dyDescent="0.25">
      <c r="C63" s="7">
        <v>42</v>
      </c>
      <c r="D63" s="11">
        <f t="shared" si="1"/>
        <v>3.1213169565661992E-2</v>
      </c>
      <c r="E63" s="8">
        <f t="shared" si="2"/>
        <v>3.2065661116120747E-3</v>
      </c>
    </row>
    <row r="64" spans="3:5" x14ac:dyDescent="0.25">
      <c r="C64" s="7">
        <v>43</v>
      </c>
      <c r="D64" s="11">
        <f t="shared" si="1"/>
        <v>3.6294383215886024E-2</v>
      </c>
      <c r="E64" s="8">
        <f t="shared" si="2"/>
        <v>3.2827874728579287E-3</v>
      </c>
    </row>
    <row r="65" spans="3:5" x14ac:dyDescent="0.25">
      <c r="C65" s="7">
        <v>44</v>
      </c>
      <c r="D65" s="11">
        <f t="shared" si="1"/>
        <v>4.1243617290779598E-2</v>
      </c>
      <c r="E65" s="8">
        <f t="shared" si="2"/>
        <v>3.3590030057186748E-3</v>
      </c>
    </row>
    <row r="66" spans="3:5" x14ac:dyDescent="0.25">
      <c r="C66" s="7">
        <v>45</v>
      </c>
      <c r="D66" s="11">
        <f t="shared" si="1"/>
        <v>4.5826241434199534E-2</v>
      </c>
      <c r="E66" s="8">
        <f t="shared" si="2"/>
        <v>3.4352127106401786E-3</v>
      </c>
    </row>
    <row r="67" spans="3:5" x14ac:dyDescent="0.25">
      <c r="C67" s="7">
        <v>46</v>
      </c>
      <c r="D67" s="11">
        <f t="shared" si="1"/>
        <v>4.9811131993695155E-2</v>
      </c>
      <c r="E67" s="8">
        <f t="shared" si="2"/>
        <v>3.5114165880679726E-3</v>
      </c>
    </row>
    <row r="68" spans="3:5" x14ac:dyDescent="0.25">
      <c r="C68" s="7">
        <v>47</v>
      </c>
      <c r="D68" s="11">
        <f t="shared" si="1"/>
        <v>5.2990565950739511E-2</v>
      </c>
      <c r="E68" s="8">
        <f t="shared" si="2"/>
        <v>3.5876146384477003E-3</v>
      </c>
    </row>
    <row r="69" spans="3:5" x14ac:dyDescent="0.25">
      <c r="C69" s="7">
        <v>48</v>
      </c>
      <c r="D69" s="11">
        <f t="shared" si="1"/>
        <v>5.5198506198687013E-2</v>
      </c>
      <c r="E69" s="8">
        <f t="shared" si="2"/>
        <v>3.6638068622248943E-3</v>
      </c>
    </row>
    <row r="70" spans="3:5" x14ac:dyDescent="0.25">
      <c r="C70" s="7">
        <v>49</v>
      </c>
      <c r="D70" s="11">
        <f t="shared" si="1"/>
        <v>5.632500632519083E-2</v>
      </c>
      <c r="E70" s="8">
        <f t="shared" si="2"/>
        <v>3.7399932598450869E-3</v>
      </c>
    </row>
    <row r="71" spans="3:5" x14ac:dyDescent="0.25">
      <c r="C71" s="7">
        <v>50</v>
      </c>
      <c r="D71" s="11">
        <f t="shared" si="1"/>
        <v>5.6325006325190823E-2</v>
      </c>
      <c r="E71" s="8">
        <f t="shared" si="2"/>
        <v>3.8161738317538108E-3</v>
      </c>
    </row>
    <row r="72" spans="3:5" x14ac:dyDescent="0.25">
      <c r="C72" s="7">
        <v>51</v>
      </c>
      <c r="D72" s="11">
        <f t="shared" si="1"/>
        <v>5.5220594436461594E-2</v>
      </c>
      <c r="E72" s="8">
        <f t="shared" si="2"/>
        <v>3.8923485783965983E-3</v>
      </c>
    </row>
    <row r="73" spans="3:5" x14ac:dyDescent="0.25">
      <c r="C73" s="7">
        <v>52</v>
      </c>
      <c r="D73" s="11">
        <f t="shared" si="1"/>
        <v>5.3096725419674598E-2</v>
      </c>
      <c r="E73" s="8">
        <f t="shared" si="2"/>
        <v>3.9685175002188711E-3</v>
      </c>
    </row>
    <row r="74" spans="3:5" x14ac:dyDescent="0.25">
      <c r="C74" s="7">
        <v>53</v>
      </c>
      <c r="D74" s="11">
        <f t="shared" si="1"/>
        <v>5.009125039591944E-2</v>
      </c>
      <c r="E74" s="8">
        <f t="shared" si="2"/>
        <v>4.0446805976659395E-3</v>
      </c>
    </row>
    <row r="75" spans="3:5" x14ac:dyDescent="0.25">
      <c r="C75" s="7">
        <v>54</v>
      </c>
      <c r="D75" s="11">
        <f t="shared" si="1"/>
        <v>4.6380787403629123E-2</v>
      </c>
      <c r="E75" s="8">
        <f t="shared" si="2"/>
        <v>4.120837871183225E-3</v>
      </c>
    </row>
    <row r="76" spans="3:5" x14ac:dyDescent="0.25">
      <c r="C76" s="7">
        <v>55</v>
      </c>
      <c r="D76" s="11">
        <f t="shared" si="1"/>
        <v>4.2164352185117403E-2</v>
      </c>
      <c r="E76" s="8">
        <f t="shared" si="2"/>
        <v>4.1969893212160381E-3</v>
      </c>
    </row>
    <row r="77" spans="3:5" x14ac:dyDescent="0.25">
      <c r="C77" s="7">
        <v>56</v>
      </c>
      <c r="D77" s="11">
        <f t="shared" si="1"/>
        <v>3.7646743022426231E-2</v>
      </c>
      <c r="E77" s="8">
        <f t="shared" si="2"/>
        <v>4.2731349482098002E-3</v>
      </c>
    </row>
    <row r="78" spans="3:5" x14ac:dyDescent="0.25">
      <c r="C78" s="7">
        <v>57</v>
      </c>
      <c r="D78" s="11">
        <f t="shared" si="1"/>
        <v>3.3023458791601942E-2</v>
      </c>
      <c r="E78" s="8">
        <f t="shared" si="2"/>
        <v>4.3492747526095998E-3</v>
      </c>
    </row>
    <row r="79" spans="3:5" x14ac:dyDescent="0.25">
      <c r="C79" s="7">
        <v>58</v>
      </c>
      <c r="D79" s="11">
        <f t="shared" si="1"/>
        <v>2.8468498958277529E-2</v>
      </c>
      <c r="E79" s="8">
        <f t="shared" si="2"/>
        <v>4.4254087348607474E-3</v>
      </c>
    </row>
    <row r="80" spans="3:5" x14ac:dyDescent="0.25">
      <c r="C80" s="7">
        <v>59</v>
      </c>
      <c r="D80" s="11">
        <f t="shared" si="1"/>
        <v>2.4125846574811476E-2</v>
      </c>
      <c r="E80" s="8">
        <f t="shared" si="2"/>
        <v>4.5015368954084423E-3</v>
      </c>
    </row>
    <row r="81" spans="3:5" x14ac:dyDescent="0.25">
      <c r="C81" s="7">
        <v>60</v>
      </c>
      <c r="D81" s="11">
        <f t="shared" si="1"/>
        <v>2.0104872145676248E-2</v>
      </c>
      <c r="E81" s="8">
        <f t="shared" si="2"/>
        <v>4.577659234697995E-3</v>
      </c>
    </row>
    <row r="82" spans="3:5" x14ac:dyDescent="0.25">
      <c r="C82" s="7">
        <v>61</v>
      </c>
      <c r="D82" s="11">
        <f t="shared" si="1"/>
        <v>1.6479403398095269E-2</v>
      </c>
      <c r="E82" s="8">
        <f t="shared" si="2"/>
        <v>4.6537757531742718E-3</v>
      </c>
    </row>
    <row r="83" spans="3:5" x14ac:dyDescent="0.25">
      <c r="C83" s="7">
        <v>62</v>
      </c>
      <c r="D83" s="11">
        <f t="shared" si="1"/>
        <v>1.3289841450076828E-2</v>
      </c>
      <c r="E83" s="8">
        <f t="shared" si="2"/>
        <v>4.7298864512825833E-3</v>
      </c>
    </row>
    <row r="84" spans="3:5" x14ac:dyDescent="0.25">
      <c r="C84" s="7">
        <v>63</v>
      </c>
      <c r="D84" s="11">
        <f t="shared" si="1"/>
        <v>1.05474932143467E-2</v>
      </c>
      <c r="E84" s="8">
        <f t="shared" si="2"/>
        <v>4.8059913294679069E-3</v>
      </c>
    </row>
    <row r="85" spans="3:5" x14ac:dyDescent="0.25">
      <c r="C85" s="7">
        <v>64</v>
      </c>
      <c r="D85" s="11">
        <f t="shared" si="1"/>
        <v>8.2402290737083536E-3</v>
      </c>
      <c r="E85" s="8">
        <f t="shared" si="2"/>
        <v>4.8820903881752198E-3</v>
      </c>
    </row>
    <row r="86" spans="3:5" x14ac:dyDescent="0.25">
      <c r="C86" s="7">
        <v>65</v>
      </c>
      <c r="D86" s="11">
        <f t="shared" si="1"/>
        <v>6.3386377490064283E-3</v>
      </c>
      <c r="E86" s="8">
        <f t="shared" ref="E86:E121" si="3">1-EXP(-C86/$F$16)^-$F$15</f>
        <v>4.9581836278496105E-3</v>
      </c>
    </row>
    <row r="87" spans="3:5" x14ac:dyDescent="0.25">
      <c r="C87" s="7">
        <v>66</v>
      </c>
      <c r="D87" s="11">
        <f t="shared" ref="D87:D121" si="4">POISSON(C87,$F$12,0)</f>
        <v>4.8019982947018454E-3</v>
      </c>
      <c r="E87" s="8">
        <f t="shared" si="3"/>
        <v>5.0342710489359455E-3</v>
      </c>
    </row>
    <row r="88" spans="3:5" x14ac:dyDescent="0.25">
      <c r="C88" s="7">
        <v>67</v>
      </c>
      <c r="D88" s="11">
        <f t="shared" si="4"/>
        <v>3.5835808169416721E-3</v>
      </c>
      <c r="E88" s="8">
        <f t="shared" si="3"/>
        <v>5.110352651879313E-3</v>
      </c>
    </row>
    <row r="89" spans="3:5" x14ac:dyDescent="0.25">
      <c r="C89" s="7">
        <v>68</v>
      </c>
      <c r="D89" s="11">
        <f t="shared" si="4"/>
        <v>2.6349858948100514E-3</v>
      </c>
      <c r="E89" s="8">
        <f t="shared" si="3"/>
        <v>5.1864284371244684E-3</v>
      </c>
    </row>
    <row r="90" spans="3:5" x14ac:dyDescent="0.25">
      <c r="C90" s="7">
        <v>69</v>
      </c>
      <c r="D90" s="11">
        <f t="shared" si="4"/>
        <v>1.9094100687029412E-3</v>
      </c>
      <c r="E90" s="8">
        <f t="shared" si="3"/>
        <v>5.2624984051162782E-3</v>
      </c>
    </row>
    <row r="91" spans="3:5" x14ac:dyDescent="0.25">
      <c r="C91" s="7">
        <v>70</v>
      </c>
      <c r="D91" s="11">
        <f t="shared" si="4"/>
        <v>1.3638643347878157E-3</v>
      </c>
      <c r="E91" s="8">
        <f t="shared" si="3"/>
        <v>5.3385625562996086E-3</v>
      </c>
    </row>
    <row r="92" spans="3:5" x14ac:dyDescent="0.25">
      <c r="C92" s="7">
        <v>71</v>
      </c>
      <c r="D92" s="11">
        <f t="shared" si="4"/>
        <v>9.6046784139986862E-4</v>
      </c>
      <c r="E92" s="8">
        <f t="shared" si="3"/>
        <v>5.4146208911192151E-3</v>
      </c>
    </row>
    <row r="93" spans="3:5" x14ac:dyDescent="0.25">
      <c r="C93" s="7">
        <v>72</v>
      </c>
      <c r="D93" s="11">
        <f t="shared" si="4"/>
        <v>6.6699155652768561E-4</v>
      </c>
      <c r="E93" s="8">
        <f t="shared" si="3"/>
        <v>5.4906734100199639E-3</v>
      </c>
    </row>
    <row r="94" spans="3:5" x14ac:dyDescent="0.25">
      <c r="C94" s="7">
        <v>73</v>
      </c>
      <c r="D94" s="11">
        <f t="shared" si="4"/>
        <v>4.5684353186827817E-4</v>
      </c>
      <c r="E94" s="8">
        <f t="shared" si="3"/>
        <v>5.5667201134463884E-3</v>
      </c>
    </row>
    <row r="95" spans="3:5" x14ac:dyDescent="0.25">
      <c r="C95" s="7">
        <v>74</v>
      </c>
      <c r="D95" s="11">
        <f t="shared" si="4"/>
        <v>3.0867806207316139E-4</v>
      </c>
      <c r="E95" s="8">
        <f t="shared" si="3"/>
        <v>5.6427610018433549E-3</v>
      </c>
    </row>
    <row r="96" spans="3:5" x14ac:dyDescent="0.25">
      <c r="C96" s="7">
        <v>75</v>
      </c>
      <c r="D96" s="11">
        <f t="shared" si="4"/>
        <v>2.0578537471544039E-4</v>
      </c>
      <c r="E96" s="8">
        <f t="shared" si="3"/>
        <v>5.7187960756553968E-3</v>
      </c>
    </row>
    <row r="97" spans="3:5" x14ac:dyDescent="0.25">
      <c r="C97" s="7">
        <v>76</v>
      </c>
      <c r="D97" s="11">
        <f t="shared" si="4"/>
        <v>1.3538511494436863E-4</v>
      </c>
      <c r="E97" s="8">
        <f t="shared" si="3"/>
        <v>5.7948253353271584E-3</v>
      </c>
    </row>
    <row r="98" spans="3:5" x14ac:dyDescent="0.25">
      <c r="C98" s="7">
        <v>77</v>
      </c>
      <c r="D98" s="11">
        <f t="shared" si="4"/>
        <v>8.7912412301537686E-5</v>
      </c>
      <c r="E98" s="8">
        <f t="shared" si="3"/>
        <v>5.8708487813033949E-3</v>
      </c>
    </row>
    <row r="99" spans="3:5" x14ac:dyDescent="0.25">
      <c r="C99" s="7">
        <v>78</v>
      </c>
      <c r="D99" s="11">
        <f t="shared" si="4"/>
        <v>5.6354110449703538E-5</v>
      </c>
      <c r="E99" s="8">
        <f t="shared" si="3"/>
        <v>5.9468664140284178E-3</v>
      </c>
    </row>
    <row r="100" spans="3:5" x14ac:dyDescent="0.25">
      <c r="C100" s="7">
        <v>79</v>
      </c>
      <c r="D100" s="11">
        <f t="shared" si="4"/>
        <v>3.5667158512470703E-5</v>
      </c>
      <c r="E100" s="8">
        <f t="shared" si="3"/>
        <v>6.0228782339468712E-3</v>
      </c>
    </row>
    <row r="101" spans="3:5" x14ac:dyDescent="0.25">
      <c r="C101" s="7">
        <v>80</v>
      </c>
      <c r="D101" s="11">
        <f t="shared" si="4"/>
        <v>2.2291974070294185E-5</v>
      </c>
      <c r="E101" s="8">
        <f t="shared" si="3"/>
        <v>6.0988842415031774E-3</v>
      </c>
    </row>
    <row r="102" spans="3:5" x14ac:dyDescent="0.25">
      <c r="C102" s="7">
        <v>81</v>
      </c>
      <c r="D102" s="11">
        <f t="shared" si="4"/>
        <v>1.3760477821169228E-5</v>
      </c>
      <c r="E102" s="8">
        <f t="shared" si="3"/>
        <v>6.1748844371418699E-3</v>
      </c>
    </row>
    <row r="103" spans="3:5" x14ac:dyDescent="0.25">
      <c r="C103" s="7">
        <v>82</v>
      </c>
      <c r="D103" s="11">
        <f t="shared" si="4"/>
        <v>8.3905352568105804E-6</v>
      </c>
      <c r="E103" s="8">
        <f t="shared" si="3"/>
        <v>6.2508788213072597E-3</v>
      </c>
    </row>
    <row r="104" spans="3:5" x14ac:dyDescent="0.25">
      <c r="C104" s="7">
        <v>83</v>
      </c>
      <c r="D104" s="11">
        <f t="shared" si="4"/>
        <v>5.0545393113316537E-6</v>
      </c>
      <c r="E104" s="8">
        <f t="shared" si="3"/>
        <v>6.3268673944438802E-3</v>
      </c>
    </row>
    <row r="105" spans="3:5" x14ac:dyDescent="0.25">
      <c r="C105" s="7">
        <v>84</v>
      </c>
      <c r="D105" s="11">
        <f t="shared" si="4"/>
        <v>3.0086543519831314E-6</v>
      </c>
      <c r="E105" s="8">
        <f t="shared" si="3"/>
        <v>6.4028501569959317E-3</v>
      </c>
    </row>
    <row r="106" spans="3:5" x14ac:dyDescent="0.25">
      <c r="C106" s="7">
        <v>85</v>
      </c>
      <c r="D106" s="11">
        <f t="shared" si="4"/>
        <v>1.7697966776371317E-6</v>
      </c>
      <c r="E106" s="8">
        <f t="shared" si="3"/>
        <v>6.4788271094078365E-3</v>
      </c>
    </row>
    <row r="107" spans="3:5" x14ac:dyDescent="0.25">
      <c r="C107" s="7">
        <v>86</v>
      </c>
      <c r="D107" s="11">
        <f t="shared" si="4"/>
        <v>1.0289515567657731E-6</v>
      </c>
      <c r="E107" s="8">
        <f t="shared" si="3"/>
        <v>6.5547982521237946E-3</v>
      </c>
    </row>
    <row r="108" spans="3:5" x14ac:dyDescent="0.25">
      <c r="C108" s="7">
        <v>87</v>
      </c>
      <c r="D108" s="11">
        <f t="shared" si="4"/>
        <v>5.9135146940561908E-7</v>
      </c>
      <c r="E108" s="8">
        <f t="shared" si="3"/>
        <v>6.6307635855881175E-3</v>
      </c>
    </row>
    <row r="109" spans="3:5" x14ac:dyDescent="0.25">
      <c r="C109" s="7">
        <v>88</v>
      </c>
      <c r="D109" s="11">
        <f t="shared" si="4"/>
        <v>3.3599515307137305E-7</v>
      </c>
      <c r="E109" s="8">
        <f t="shared" si="3"/>
        <v>6.7067231102450053E-3</v>
      </c>
    </row>
    <row r="110" spans="3:5" x14ac:dyDescent="0.25">
      <c r="C110" s="7">
        <v>89</v>
      </c>
      <c r="D110" s="11">
        <f t="shared" si="4"/>
        <v>1.8876132195020945E-7</v>
      </c>
      <c r="E110" s="8">
        <f t="shared" si="3"/>
        <v>6.7826768265385473E-3</v>
      </c>
    </row>
    <row r="111" spans="3:5" x14ac:dyDescent="0.25">
      <c r="C111" s="7">
        <v>90</v>
      </c>
      <c r="D111" s="11">
        <f t="shared" si="4"/>
        <v>1.0486740108344928E-7</v>
      </c>
      <c r="E111" s="8">
        <f t="shared" si="3"/>
        <v>6.8586247349129437E-3</v>
      </c>
    </row>
    <row r="112" spans="3:5" x14ac:dyDescent="0.25">
      <c r="C112" s="7">
        <v>91</v>
      </c>
      <c r="D112" s="11">
        <f t="shared" si="4"/>
        <v>5.7619451144752534E-8</v>
      </c>
      <c r="E112" s="8">
        <f t="shared" si="3"/>
        <v>6.9345668358123946E-3</v>
      </c>
    </row>
    <row r="113" spans="3:5" x14ac:dyDescent="0.25">
      <c r="C113" s="7">
        <v>92</v>
      </c>
      <c r="D113" s="11">
        <f t="shared" si="4"/>
        <v>3.1314919100409023E-8</v>
      </c>
      <c r="E113" s="8">
        <f t="shared" si="3"/>
        <v>7.0105031296809894E-3</v>
      </c>
    </row>
    <row r="114" spans="3:5" x14ac:dyDescent="0.25">
      <c r="C114" s="7">
        <v>93</v>
      </c>
      <c r="D114" s="11">
        <f t="shared" si="4"/>
        <v>1.6835978010972537E-8</v>
      </c>
      <c r="E114" s="8">
        <f t="shared" si="3"/>
        <v>7.0864336169625952E-3</v>
      </c>
    </row>
    <row r="115" spans="3:5" x14ac:dyDescent="0.25">
      <c r="C115" s="7">
        <v>94</v>
      </c>
      <c r="D115" s="11">
        <f t="shared" si="4"/>
        <v>8.955307452645098E-9</v>
      </c>
      <c r="E115" s="8">
        <f t="shared" si="3"/>
        <v>7.1623582981013012E-3</v>
      </c>
    </row>
    <row r="116" spans="3:5" x14ac:dyDescent="0.25">
      <c r="C116" s="7">
        <v>95</v>
      </c>
      <c r="D116" s="11">
        <f t="shared" si="4"/>
        <v>4.7133197119184756E-9</v>
      </c>
      <c r="E116" s="8">
        <f t="shared" si="3"/>
        <v>7.2382771735411966E-3</v>
      </c>
    </row>
    <row r="117" spans="3:5" x14ac:dyDescent="0.25">
      <c r="C117" s="7">
        <v>96</v>
      </c>
      <c r="D117" s="11">
        <f t="shared" si="4"/>
        <v>2.454854016624193E-9</v>
      </c>
      <c r="E117" s="8">
        <f t="shared" si="3"/>
        <v>7.3141902437260375E-3</v>
      </c>
    </row>
    <row r="118" spans="3:5" x14ac:dyDescent="0.25">
      <c r="C118" s="7">
        <v>97</v>
      </c>
      <c r="D118" s="11">
        <f t="shared" si="4"/>
        <v>1.2653886683629911E-9</v>
      </c>
      <c r="E118" s="8">
        <f t="shared" si="3"/>
        <v>7.3900975090999133E-3</v>
      </c>
    </row>
    <row r="119" spans="3:5" x14ac:dyDescent="0.25">
      <c r="C119" s="7">
        <v>98</v>
      </c>
      <c r="D119" s="11">
        <f t="shared" si="4"/>
        <v>6.4560646345051088E-10</v>
      </c>
      <c r="E119" s="8">
        <f t="shared" si="3"/>
        <v>7.4659989701064688E-3</v>
      </c>
    </row>
    <row r="120" spans="3:5" x14ac:dyDescent="0.25">
      <c r="C120" s="7">
        <v>99</v>
      </c>
      <c r="D120" s="11">
        <f t="shared" si="4"/>
        <v>3.2606387042954593E-10</v>
      </c>
      <c r="E120" s="8">
        <f t="shared" si="3"/>
        <v>7.5418946271897935E-3</v>
      </c>
    </row>
    <row r="121" spans="3:5" x14ac:dyDescent="0.25">
      <c r="C121" s="9">
        <v>100</v>
      </c>
      <c r="D121" s="12">
        <f t="shared" si="4"/>
        <v>1.630319352147725E-10</v>
      </c>
      <c r="E121" s="10">
        <f t="shared" si="3"/>
        <v>7.6177844807935324E-3</v>
      </c>
    </row>
  </sheetData>
  <mergeCells count="9">
    <mergeCell ref="B4:I8"/>
    <mergeCell ref="B10:E10"/>
    <mergeCell ref="B11:E11"/>
    <mergeCell ref="B12:E12"/>
    <mergeCell ref="B19:E19"/>
    <mergeCell ref="B14:F14"/>
    <mergeCell ref="B15:E15"/>
    <mergeCell ref="B16:E16"/>
    <mergeCell ref="B18:E18"/>
  </mergeCells>
  <phoneticPr fontId="7" type="noConversion"/>
  <pageMargins left="0.75" right="0.75" top="1" bottom="1" header="0.5" footer="0.5"/>
  <pageSetup paperSize="9" orientation="portrait" horizontalDpi="4294967293"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Simulation only</vt:lpstr>
      <vt:lpstr>Calculation and Simulation</vt:lpstr>
      <vt:lpstr>Calculation only</vt:lpstr>
      <vt:lpstr>'Calculation and Simulation'!Dose</vt:lpstr>
      <vt:lpstr>Dose</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2004-06-20T09:39:55Z</dcterms:created>
  <dcterms:modified xsi:type="dcterms:W3CDTF">2017-09-22T16:23:17Z</dcterms:modified>
  <cp:category/>
</cp:coreProperties>
</file>