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CBM\CB-Changed Name Models\"/>
    </mc:Choice>
  </mc:AlternateContent>
  <bookViews>
    <workbookView xWindow="0" yWindow="60" windowWidth="15480" windowHeight="8450" firstSheet="1" activeTab="1"/>
  </bookViews>
  <sheets>
    <sheet name="CB_DATA_" sheetId="2" state="hidden" r:id="rId1"/>
    <sheet name="Model" sheetId="1" r:id="rId2"/>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CB_2c58d609dc524a5b8b875d89196aa88e" localSheetId="1" hidden="1">Model!$G$20</definedName>
    <definedName name="CB_54bbb29bb2414695a9522762d19948e8" localSheetId="1" hidden="1">Model!$G$17</definedName>
    <definedName name="CB_6e3491f2c2864ac6892afe5052e981b1" localSheetId="1" hidden="1">Model!$G$16</definedName>
    <definedName name="CB_9ef67beb58b4447bb9d3ad142eb7b7d5" localSheetId="1" hidden="1">Model!$G$21</definedName>
    <definedName name="CB_Block_00000000000000000000000000000000" localSheetId="1" hidden="1">"'7.0.0.0"</definedName>
    <definedName name="CB_Block_00000000000000000000000000000001" localSheetId="0" hidden="1">"'636365944591275051"</definedName>
    <definedName name="CB_Block_00000000000000000000000000000001" localSheetId="1" hidden="1">"'636365944590894681"</definedName>
    <definedName name="CB_Block_00000000000000000000000000000003" localSheetId="1" hidden="1">"'11.1.4716.0"</definedName>
    <definedName name="CB_BlockExt_00000000000000000000000000000003" localSheetId="1" hidden="1">"'11.1.2.4.850"</definedName>
    <definedName name="CBCR_43558b6eb42048d08de9cc0d19bdae25" localSheetId="1" hidden="1">Model!$BN$10:$BR$38</definedName>
    <definedName name="CBCR_f76863b502734c40adb9be0d9f52875c" localSheetId="1" hidden="1">Model!$BH$10:$BL$38</definedName>
    <definedName name="CBWorkbookPriority" localSheetId="0" hidden="1">-870003422965530</definedName>
    <definedName name="CBWorkbookPriority" hidden="1">-380681436</definedName>
    <definedName name="CBx_374e1c64afbe4f5f9dbefc978a7804b9" localSheetId="0" hidden="1">"'CB_DATA_'!$A$1"</definedName>
    <definedName name="CBx_9810a02fe2bf4105820c5ab49c56cb68" localSheetId="0" hidden="1">"'Model'!$A$1"</definedName>
    <definedName name="CBx_Sheet_Guid" localSheetId="0" hidden="1">"'374e1c64-afbe-4f5f-9dbe-fc978a7804b9"</definedName>
    <definedName name="CBx_Sheet_Guid" localSheetId="1" hidden="1">"'9810a02f-e2bf-4105-820c-5ab49c56cb68"</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Data">Model!$E$8:$E$103</definedName>
    <definedName name="Frequency">Model!$D$9:$D$28</definedName>
    <definedName name="High">Model!$C$9:$C$28</definedName>
    <definedName name="Likelihood">Model!$U$10</definedName>
    <definedName name="Low">Model!$B$9:$B$28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Scale">Model!$G$17</definedName>
    <definedName name="scaleincr">Model!$G$13</definedName>
    <definedName name="scalestart">Model!$G$12</definedName>
    <definedName name="Shape">Model!$G$16</definedName>
    <definedName name="shapeincr">Model!$G$11</definedName>
    <definedName name="shapestart">Model!$G$10</definedName>
    <definedName name="solver_adj" localSheetId="1" hidden="1">Model!$Q$9:$Q$10</definedName>
    <definedName name="solver_cvg" localSheetId="1" hidden="1">0.0001</definedName>
    <definedName name="solver_drv" localSheetId="1" hidden="1">1</definedName>
    <definedName name="solver_est" localSheetId="1" hidden="1">1</definedName>
    <definedName name="solver_itr" localSheetId="1" hidden="1">100</definedName>
    <definedName name="solver_lhs1" localSheetId="1" hidden="1">Model!$Q$9</definedName>
    <definedName name="solver_lhs2" localSheetId="1" hidden="1">Model!$Q$10</definedName>
    <definedName name="solver_lin" localSheetId="1" hidden="1">2</definedName>
    <definedName name="solver_neg" localSheetId="1" hidden="1">2</definedName>
    <definedName name="solver_num" localSheetId="1" hidden="1">2</definedName>
    <definedName name="solver_nwt" localSheetId="1" hidden="1">1</definedName>
    <definedName name="solver_opt" localSheetId="1" hidden="1">Model!$U$10</definedName>
    <definedName name="solver_pre" localSheetId="1" hidden="1">0.000001</definedName>
    <definedName name="solver_rel1" localSheetId="1" hidden="1">3</definedName>
    <definedName name="solver_rel2" localSheetId="1" hidden="1">3</definedName>
    <definedName name="solver_rhs1" localSheetId="1" hidden="1">0.0000000001</definedName>
    <definedName name="solver_rhs2" localSheetId="1" hidden="1">0.0000001</definedName>
    <definedName name="solver_scl" localSheetId="1" hidden="1">2</definedName>
    <definedName name="solver_sho" localSheetId="1" hidden="1">2</definedName>
    <definedName name="solver_tim" localSheetId="1" hidden="1">100</definedName>
    <definedName name="solver_tol" localSheetId="1" hidden="1">0.05</definedName>
    <definedName name="solver_typ" localSheetId="1" hidden="1">1</definedName>
    <definedName name="solver_val" localSheetId="1" hidden="1">0</definedName>
  </definedNames>
  <calcPr calcId="171027" calcMode="manual"/>
</workbook>
</file>

<file path=xl/calcChain.xml><?xml version="1.0" encoding="utf-8"?>
<calcChain xmlns="http://schemas.openxmlformats.org/spreadsheetml/2006/main">
  <c r="A11" i="2" l="1"/>
  <c r="B11" i="2"/>
  <c r="G21" i="1" l="1"/>
  <c r="G20" i="1"/>
  <c r="U9" i="1"/>
  <c r="V9" i="1" s="1"/>
  <c r="T10" i="1"/>
  <c r="T11" i="1" s="1"/>
  <c r="BE11" i="1" l="1"/>
  <c r="BO10" i="1" s="1"/>
  <c r="U11" i="1" a="1"/>
  <c r="U11" i="1" s="1"/>
  <c r="T12" i="1"/>
  <c r="W9" i="1"/>
  <c r="V10" i="1" a="1"/>
  <c r="V10" i="1" s="1"/>
  <c r="V11" i="1" a="1"/>
  <c r="V11" i="1" s="1"/>
  <c r="V12" i="1" a="1"/>
  <c r="V12" i="1" s="1"/>
  <c r="U10" i="1" a="1"/>
  <c r="U10" i="1" s="1"/>
  <c r="BE10" i="1"/>
  <c r="BN10" i="1" s="1"/>
  <c r="X9" i="1" l="1"/>
  <c r="W10" i="1" a="1"/>
  <c r="W10" i="1" s="1"/>
  <c r="W12" i="1" a="1"/>
  <c r="W12" i="1" s="1"/>
  <c r="W11" i="1" a="1"/>
  <c r="W11" i="1" s="1"/>
  <c r="W13" i="1" a="1"/>
  <c r="W13" i="1" s="1"/>
  <c r="BE12" i="1"/>
  <c r="BO11" i="1" s="1"/>
  <c r="U12" i="1" a="1"/>
  <c r="U12" i="1" s="1"/>
  <c r="T13" i="1"/>
  <c r="X12" i="1" l="1" a="1"/>
  <c r="X12" i="1" s="1"/>
  <c r="X11" i="1" a="1"/>
  <c r="X11" i="1" s="1"/>
  <c r="Y9" i="1"/>
  <c r="X10" i="1" a="1"/>
  <c r="X10" i="1" s="1"/>
  <c r="X13" i="1" a="1"/>
  <c r="X13" i="1" s="1"/>
  <c r="U13" i="1" a="1"/>
  <c r="U13" i="1" s="1"/>
  <c r="BE13" i="1"/>
  <c r="BO12" i="1" s="1"/>
  <c r="T14" i="1"/>
  <c r="V13" i="1" a="1"/>
  <c r="V13" i="1" s="1"/>
  <c r="BE14" i="1" l="1"/>
  <c r="BO13" i="1" s="1"/>
  <c r="U14" i="1" a="1"/>
  <c r="U14" i="1" s="1"/>
  <c r="T15" i="1"/>
  <c r="V14" i="1" a="1"/>
  <c r="V14" i="1" s="1"/>
  <c r="W14" i="1" a="1"/>
  <c r="W14" i="1" s="1"/>
  <c r="X14" i="1" a="1"/>
  <c r="X14" i="1" s="1"/>
  <c r="Y14" i="1" a="1"/>
  <c r="Y14" i="1" s="1"/>
  <c r="Y11" i="1" a="1"/>
  <c r="Y11" i="1" s="1"/>
  <c r="Y10" i="1" a="1"/>
  <c r="Y10" i="1" s="1"/>
  <c r="Y15" i="1" a="1"/>
  <c r="Y15" i="1" s="1"/>
  <c r="Z9" i="1"/>
  <c r="Y12" i="1" a="1"/>
  <c r="Y12" i="1" s="1"/>
  <c r="Y13" i="1" a="1"/>
  <c r="Y13" i="1" s="1"/>
  <c r="U15" i="1" l="1" a="1"/>
  <c r="U15" i="1" s="1"/>
  <c r="BE15" i="1"/>
  <c r="BO14" i="1" s="1"/>
  <c r="T16" i="1"/>
  <c r="V15" i="1" a="1"/>
  <c r="V15" i="1" s="1"/>
  <c r="W15" i="1" a="1"/>
  <c r="W15" i="1" s="1"/>
  <c r="X15" i="1" a="1"/>
  <c r="X15" i="1" s="1"/>
  <c r="AA9" i="1"/>
  <c r="Z14" i="1" a="1"/>
  <c r="Z14" i="1" s="1"/>
  <c r="Z13" i="1" a="1"/>
  <c r="Z13" i="1" s="1"/>
  <c r="Z10" i="1" a="1"/>
  <c r="Z10" i="1" s="1"/>
  <c r="Z15" i="1" a="1"/>
  <c r="Z15" i="1" s="1"/>
  <c r="Z11" i="1" a="1"/>
  <c r="Z11" i="1" s="1"/>
  <c r="Z12" i="1" a="1"/>
  <c r="Z12" i="1" s="1"/>
  <c r="Z16" i="1" a="1"/>
  <c r="Z16" i="1" s="1"/>
  <c r="AA11" i="1" l="1" a="1"/>
  <c r="AA11" i="1" s="1"/>
  <c r="AA13" i="1" a="1"/>
  <c r="AA13" i="1" s="1"/>
  <c r="AA16" i="1" a="1"/>
  <c r="AA16" i="1" s="1"/>
  <c r="AB9" i="1"/>
  <c r="AA15" i="1" a="1"/>
  <c r="AA15" i="1" s="1"/>
  <c r="AA10" i="1" a="1"/>
  <c r="AA10" i="1" s="1"/>
  <c r="AA12" i="1" a="1"/>
  <c r="AA12" i="1" s="1"/>
  <c r="AA14" i="1" a="1"/>
  <c r="AA14" i="1" s="1"/>
  <c r="T17" i="1"/>
  <c r="AA17" i="1" s="1" a="1"/>
  <c r="AA17" i="1" s="1"/>
  <c r="BE16" i="1"/>
  <c r="BO15" i="1" s="1"/>
  <c r="U16" i="1" a="1"/>
  <c r="U16" i="1" s="1"/>
  <c r="V16" i="1" a="1"/>
  <c r="V16" i="1" s="1"/>
  <c r="W16" i="1" a="1"/>
  <c r="W16" i="1" s="1"/>
  <c r="X16" i="1" a="1"/>
  <c r="X16" i="1" s="1"/>
  <c r="Y16" i="1" a="1"/>
  <c r="Y16" i="1" s="1"/>
  <c r="T18" i="1" l="1"/>
  <c r="BE17" i="1"/>
  <c r="BO16" i="1" s="1"/>
  <c r="U17" i="1" a="1"/>
  <c r="U17" i="1" s="1"/>
  <c r="V17" i="1" a="1"/>
  <c r="V17" i="1" s="1"/>
  <c r="W17" i="1" a="1"/>
  <c r="W17" i="1" s="1"/>
  <c r="X17" i="1" a="1"/>
  <c r="X17" i="1" s="1"/>
  <c r="Y17" i="1" a="1"/>
  <c r="Y17" i="1" s="1"/>
  <c r="Z17" i="1" a="1"/>
  <c r="Z17" i="1" s="1"/>
  <c r="AB13" i="1" a="1"/>
  <c r="AB13" i="1" s="1"/>
  <c r="AB15" i="1" a="1"/>
  <c r="AB15" i="1" s="1"/>
  <c r="AB12" i="1" a="1"/>
  <c r="AB12" i="1" s="1"/>
  <c r="AB18" i="1" a="1"/>
  <c r="AB18" i="1" s="1"/>
  <c r="AC9" i="1"/>
  <c r="AB10" i="1" a="1"/>
  <c r="AB10" i="1" s="1"/>
  <c r="AB11" i="1" a="1"/>
  <c r="AB11" i="1" s="1"/>
  <c r="AB14" i="1" a="1"/>
  <c r="AB14" i="1" s="1"/>
  <c r="AB16" i="1" a="1"/>
  <c r="AB16" i="1" s="1"/>
  <c r="AB17" i="1" a="1"/>
  <c r="AB17" i="1" s="1"/>
  <c r="AC10" i="1" l="1" a="1"/>
  <c r="AC10" i="1" s="1"/>
  <c r="AC14" i="1" a="1"/>
  <c r="AC14" i="1" s="1"/>
  <c r="AC17" i="1" a="1"/>
  <c r="AC17" i="1" s="1"/>
  <c r="AC11" i="1" a="1"/>
  <c r="AC11" i="1" s="1"/>
  <c r="AD9" i="1"/>
  <c r="AC12" i="1" a="1"/>
  <c r="AC12" i="1" s="1"/>
  <c r="AC13" i="1" a="1"/>
  <c r="AC13" i="1" s="1"/>
  <c r="AC15" i="1" a="1"/>
  <c r="AC15" i="1" s="1"/>
  <c r="AC16" i="1" a="1"/>
  <c r="AC16" i="1" s="1"/>
  <c r="AC18" i="1" a="1"/>
  <c r="AC18" i="1" s="1"/>
  <c r="T19" i="1"/>
  <c r="BE18" i="1"/>
  <c r="BO17" i="1" s="1"/>
  <c r="U18" i="1" a="1"/>
  <c r="U18" i="1" s="1"/>
  <c r="V18" i="1" a="1"/>
  <c r="V18" i="1" s="1"/>
  <c r="W18" i="1" a="1"/>
  <c r="W18" i="1" s="1"/>
  <c r="X18" i="1" a="1"/>
  <c r="X18" i="1" s="1"/>
  <c r="Y18" i="1" a="1"/>
  <c r="Y18" i="1" s="1"/>
  <c r="Z18" i="1" a="1"/>
  <c r="Z18" i="1" s="1"/>
  <c r="AA18" i="1" a="1"/>
  <c r="AA18" i="1" s="1"/>
  <c r="BE19" i="1" l="1"/>
  <c r="BO18" i="1" s="1"/>
  <c r="U19" i="1" a="1"/>
  <c r="U19" i="1" s="1"/>
  <c r="T20" i="1"/>
  <c r="V19" i="1" a="1"/>
  <c r="V19" i="1" s="1"/>
  <c r="W19" i="1" a="1"/>
  <c r="W19" i="1" s="1"/>
  <c r="X19" i="1" a="1"/>
  <c r="X19" i="1" s="1"/>
  <c r="Y19" i="1" a="1"/>
  <c r="Y19" i="1" s="1"/>
  <c r="Z19" i="1" a="1"/>
  <c r="Z19" i="1" s="1"/>
  <c r="AA19" i="1" a="1"/>
  <c r="AA19" i="1" s="1"/>
  <c r="AB19" i="1" a="1"/>
  <c r="AB19" i="1" s="1"/>
  <c r="AC19" i="1" a="1"/>
  <c r="AC19" i="1" s="1"/>
  <c r="AD12" i="1" a="1"/>
  <c r="AD12" i="1" s="1"/>
  <c r="AD10" i="1" a="1"/>
  <c r="AD10" i="1" s="1"/>
  <c r="AD17" i="1" a="1"/>
  <c r="AD17" i="1" s="1"/>
  <c r="AD16" i="1" a="1"/>
  <c r="AD16" i="1" s="1"/>
  <c r="AD19" i="1" a="1"/>
  <c r="AD19" i="1" s="1"/>
  <c r="AE9" i="1"/>
  <c r="AD14" i="1" a="1"/>
  <c r="AD14" i="1" s="1"/>
  <c r="AD13" i="1" a="1"/>
  <c r="AD13" i="1" s="1"/>
  <c r="AD15" i="1" a="1"/>
  <c r="AD15" i="1" s="1"/>
  <c r="AD11" i="1" a="1"/>
  <c r="AD11" i="1" s="1"/>
  <c r="AD18" i="1" a="1"/>
  <c r="AD18" i="1" s="1"/>
  <c r="AD20" i="1" a="1"/>
  <c r="AD20" i="1" s="1"/>
  <c r="BE20" i="1" l="1"/>
  <c r="BO19" i="1" s="1"/>
  <c r="T21" i="1"/>
  <c r="U20" i="1" a="1"/>
  <c r="U20" i="1" s="1"/>
  <c r="V20" i="1" a="1"/>
  <c r="V20" i="1" s="1"/>
  <c r="W20" i="1" a="1"/>
  <c r="W20" i="1" s="1"/>
  <c r="X20" i="1" a="1"/>
  <c r="X20" i="1" s="1"/>
  <c r="Y20" i="1" a="1"/>
  <c r="Y20" i="1" s="1"/>
  <c r="Z20" i="1" a="1"/>
  <c r="Z20" i="1" s="1"/>
  <c r="AA20" i="1" a="1"/>
  <c r="AA20" i="1" s="1"/>
  <c r="AB20" i="1" a="1"/>
  <c r="AB20" i="1" s="1"/>
  <c r="AC20" i="1" a="1"/>
  <c r="AC20" i="1" s="1"/>
  <c r="AE16" i="1" a="1"/>
  <c r="AE16" i="1" s="1"/>
  <c r="AE19" i="1" a="1"/>
  <c r="AE19" i="1" s="1"/>
  <c r="AE15" i="1" a="1"/>
  <c r="AE15" i="1" s="1"/>
  <c r="AE10" i="1" a="1"/>
  <c r="AE10" i="1" s="1"/>
  <c r="AE12" i="1" a="1"/>
  <c r="AE12" i="1" s="1"/>
  <c r="AE14" i="1" a="1"/>
  <c r="AE14" i="1" s="1"/>
  <c r="AE17" i="1" a="1"/>
  <c r="AE17" i="1" s="1"/>
  <c r="AE18" i="1" a="1"/>
  <c r="AE18" i="1" s="1"/>
  <c r="AE11" i="1" a="1"/>
  <c r="AE11" i="1" s="1"/>
  <c r="AE13" i="1" a="1"/>
  <c r="AE13" i="1" s="1"/>
  <c r="AF9" i="1"/>
  <c r="AE20" i="1" a="1"/>
  <c r="AE20" i="1" s="1"/>
  <c r="AE21" i="1" a="1"/>
  <c r="AE21" i="1" s="1"/>
  <c r="AF14" i="1" l="1" a="1"/>
  <c r="AF14" i="1" s="1"/>
  <c r="AF12" i="1" a="1"/>
  <c r="AF12" i="1" s="1"/>
  <c r="AF13" i="1" a="1"/>
  <c r="AF13" i="1" s="1"/>
  <c r="AF18" i="1" a="1"/>
  <c r="AF18" i="1" s="1"/>
  <c r="AF10" i="1" a="1"/>
  <c r="AF10" i="1" s="1"/>
  <c r="AF11" i="1" a="1"/>
  <c r="AF11" i="1" s="1"/>
  <c r="AG9" i="1"/>
  <c r="AF15" i="1" a="1"/>
  <c r="AF15" i="1" s="1"/>
  <c r="AF16" i="1" a="1"/>
  <c r="AF16" i="1" s="1"/>
  <c r="AF19" i="1" a="1"/>
  <c r="AF19" i="1" s="1"/>
  <c r="AF17" i="1" a="1"/>
  <c r="AF17" i="1" s="1"/>
  <c r="AF20" i="1" a="1"/>
  <c r="AF20" i="1" s="1"/>
  <c r="AF21" i="1" a="1"/>
  <c r="AF21" i="1" s="1"/>
  <c r="BE21" i="1"/>
  <c r="BO20" i="1" s="1"/>
  <c r="T22" i="1"/>
  <c r="U21" i="1" a="1"/>
  <c r="U21" i="1" s="1"/>
  <c r="V21" i="1" a="1"/>
  <c r="V21" i="1" s="1"/>
  <c r="W21" i="1" a="1"/>
  <c r="W21" i="1" s="1"/>
  <c r="X21" i="1" a="1"/>
  <c r="X21" i="1" s="1"/>
  <c r="Y21" i="1" a="1"/>
  <c r="Y21" i="1" s="1"/>
  <c r="Z21" i="1" a="1"/>
  <c r="Z21" i="1" s="1"/>
  <c r="AA21" i="1" a="1"/>
  <c r="AA21" i="1" s="1"/>
  <c r="AB21" i="1" a="1"/>
  <c r="AB21" i="1" s="1"/>
  <c r="AC21" i="1" a="1"/>
  <c r="AC21" i="1" s="1"/>
  <c r="AD21" i="1" a="1"/>
  <c r="AD21" i="1" s="1"/>
  <c r="BE22" i="1" l="1"/>
  <c r="BO21" i="1" s="1"/>
  <c r="U22" i="1" a="1"/>
  <c r="U22" i="1" s="1"/>
  <c r="T23" i="1"/>
  <c r="V22" i="1" a="1"/>
  <c r="V22" i="1" s="1"/>
  <c r="W22" i="1" a="1"/>
  <c r="W22" i="1" s="1"/>
  <c r="X22" i="1" a="1"/>
  <c r="X22" i="1" s="1"/>
  <c r="Y22" i="1" a="1"/>
  <c r="Y22" i="1" s="1"/>
  <c r="Z22" i="1" a="1"/>
  <c r="Z22" i="1" s="1"/>
  <c r="AA22" i="1" a="1"/>
  <c r="AA22" i="1" s="1"/>
  <c r="AB22" i="1" a="1"/>
  <c r="AB22" i="1" s="1"/>
  <c r="AC22" i="1" a="1"/>
  <c r="AC22" i="1" s="1"/>
  <c r="AD22" i="1" a="1"/>
  <c r="AD22" i="1" s="1"/>
  <c r="AE22" i="1" a="1"/>
  <c r="AE22" i="1" s="1"/>
  <c r="AG17" i="1" a="1"/>
  <c r="AG17" i="1" s="1"/>
  <c r="AG13" i="1" a="1"/>
  <c r="AG13" i="1" s="1"/>
  <c r="AG21" i="1" a="1"/>
  <c r="AG21" i="1" s="1"/>
  <c r="AG14" i="1" a="1"/>
  <c r="AG14" i="1" s="1"/>
  <c r="AG12" i="1" a="1"/>
  <c r="AG12" i="1" s="1"/>
  <c r="AG15" i="1" a="1"/>
  <c r="AG15" i="1" s="1"/>
  <c r="AG19" i="1" a="1"/>
  <c r="AG19" i="1" s="1"/>
  <c r="AG16" i="1" a="1"/>
  <c r="AG16" i="1" s="1"/>
  <c r="AG23" i="1" a="1"/>
  <c r="AG23" i="1" s="1"/>
  <c r="AG18" i="1" a="1"/>
  <c r="AG18" i="1" s="1"/>
  <c r="AH9" i="1"/>
  <c r="AG11" i="1" a="1"/>
  <c r="AG11" i="1" s="1"/>
  <c r="AG10" i="1" a="1"/>
  <c r="AG10" i="1" s="1"/>
  <c r="AG20" i="1" a="1"/>
  <c r="AG20" i="1" s="1"/>
  <c r="AG22" i="1" a="1"/>
  <c r="AG22" i="1" s="1"/>
  <c r="AF22" i="1" a="1"/>
  <c r="AF22" i="1" s="1"/>
  <c r="AH13" i="1" l="1" a="1"/>
  <c r="AH13" i="1" s="1"/>
  <c r="AH17" i="1" a="1"/>
  <c r="AH17" i="1" s="1"/>
  <c r="AH10" i="1" a="1"/>
  <c r="AH10" i="1" s="1"/>
  <c r="AH18" i="1" a="1"/>
  <c r="AH18" i="1" s="1"/>
  <c r="AH12" i="1" a="1"/>
  <c r="AH12" i="1" s="1"/>
  <c r="AH15" i="1" a="1"/>
  <c r="AH15" i="1" s="1"/>
  <c r="AH16" i="1" a="1"/>
  <c r="AH16" i="1" s="1"/>
  <c r="AI9" i="1"/>
  <c r="AH21" i="1" a="1"/>
  <c r="AH21" i="1" s="1"/>
  <c r="AH14" i="1" a="1"/>
  <c r="AH14" i="1" s="1"/>
  <c r="AH22" i="1" a="1"/>
  <c r="AH22" i="1" s="1"/>
  <c r="AH20" i="1" a="1"/>
  <c r="AH20" i="1" s="1"/>
  <c r="AH11" i="1" a="1"/>
  <c r="AH11" i="1" s="1"/>
  <c r="AH19" i="1" a="1"/>
  <c r="AH19" i="1" s="1"/>
  <c r="AH23" i="1" a="1"/>
  <c r="AH23" i="1" s="1"/>
  <c r="V23" i="1" a="1"/>
  <c r="V23" i="1" s="1"/>
  <c r="T24" i="1"/>
  <c r="BE23" i="1"/>
  <c r="BO22" i="1" s="1"/>
  <c r="U23" i="1" a="1"/>
  <c r="U23" i="1" s="1"/>
  <c r="W23" i="1" a="1"/>
  <c r="W23" i="1" s="1"/>
  <c r="X23" i="1" a="1"/>
  <c r="X23" i="1" s="1"/>
  <c r="Y23" i="1" a="1"/>
  <c r="Y23" i="1" s="1"/>
  <c r="Z23" i="1" a="1"/>
  <c r="Z23" i="1" s="1"/>
  <c r="AA23" i="1" a="1"/>
  <c r="AA23" i="1" s="1"/>
  <c r="AB23" i="1" a="1"/>
  <c r="AB23" i="1" s="1"/>
  <c r="AC23" i="1" a="1"/>
  <c r="AC23" i="1" s="1"/>
  <c r="AD23" i="1" a="1"/>
  <c r="AD23" i="1" s="1"/>
  <c r="AE23" i="1" a="1"/>
  <c r="AE23" i="1" s="1"/>
  <c r="AF23" i="1" a="1"/>
  <c r="AF23" i="1" s="1"/>
  <c r="V24" i="1" l="1" a="1"/>
  <c r="V24" i="1" s="1"/>
  <c r="BE24" i="1"/>
  <c r="BO23" i="1" s="1"/>
  <c r="U24" i="1" a="1"/>
  <c r="U24" i="1" s="1"/>
  <c r="T25" i="1"/>
  <c r="W24" i="1" a="1"/>
  <c r="W24" i="1" s="1"/>
  <c r="X24" i="1" a="1"/>
  <c r="X24" i="1" s="1"/>
  <c r="Y24" i="1" a="1"/>
  <c r="Y24" i="1" s="1"/>
  <c r="Z24" i="1" a="1"/>
  <c r="Z24" i="1" s="1"/>
  <c r="AA24" i="1" a="1"/>
  <c r="AA24" i="1" s="1"/>
  <c r="AB24" i="1" a="1"/>
  <c r="AB24" i="1" s="1"/>
  <c r="AC24" i="1" a="1"/>
  <c r="AC24" i="1" s="1"/>
  <c r="AD24" i="1" a="1"/>
  <c r="AD24" i="1" s="1"/>
  <c r="AE24" i="1" a="1"/>
  <c r="AE24" i="1" s="1"/>
  <c r="AF24" i="1" a="1"/>
  <c r="AF24" i="1" s="1"/>
  <c r="AG24" i="1" a="1"/>
  <c r="AG24" i="1" s="1"/>
  <c r="AH24" i="1" a="1"/>
  <c r="AH24" i="1" s="1"/>
  <c r="AY10" i="1"/>
  <c r="AY13" i="1"/>
  <c r="AY19" i="1"/>
  <c r="AI24" i="1" a="1"/>
  <c r="AI24" i="1" s="1"/>
  <c r="AI10" i="1" a="1"/>
  <c r="AI10" i="1" s="1"/>
  <c r="AI17" i="1" a="1"/>
  <c r="AI17" i="1" s="1"/>
  <c r="AI22" i="1" a="1"/>
  <c r="AI22" i="1" s="1"/>
  <c r="AI18" i="1" a="1"/>
  <c r="AI18" i="1" s="1"/>
  <c r="AI16" i="1" a="1"/>
  <c r="AI16" i="1" s="1"/>
  <c r="AI11" i="1" a="1"/>
  <c r="AI11" i="1" s="1"/>
  <c r="AI20" i="1" a="1"/>
  <c r="AI20" i="1" s="1"/>
  <c r="AY15" i="1"/>
  <c r="AY11" i="1"/>
  <c r="AY16" i="1"/>
  <c r="AY22" i="1"/>
  <c r="AY14" i="1"/>
  <c r="AY20" i="1"/>
  <c r="AY12" i="1"/>
  <c r="AY23" i="1"/>
  <c r="AJ9" i="1"/>
  <c r="AI13" i="1" a="1"/>
  <c r="AI13" i="1" s="1"/>
  <c r="AI21" i="1" a="1"/>
  <c r="AI21" i="1" s="1"/>
  <c r="AI12" i="1" a="1"/>
  <c r="AI12" i="1" s="1"/>
  <c r="AI23" i="1" a="1"/>
  <c r="AI23" i="1" s="1"/>
  <c r="AI19" i="1" a="1"/>
  <c r="AI19" i="1" s="1"/>
  <c r="AI15" i="1" a="1"/>
  <c r="AI15" i="1" s="1"/>
  <c r="AI14" i="1" a="1"/>
  <c r="AI14" i="1" s="1"/>
  <c r="AY21" i="1"/>
  <c r="AY18" i="1"/>
  <c r="AY17" i="1"/>
  <c r="AI25" i="1" a="1"/>
  <c r="AI25" i="1" s="1"/>
  <c r="AY24" i="1"/>
  <c r="AK9" i="1" l="1"/>
  <c r="AJ10" i="1" a="1"/>
  <c r="AJ10" i="1" s="1"/>
  <c r="AJ12" i="1" a="1"/>
  <c r="AJ12" i="1" s="1"/>
  <c r="AJ15" i="1" a="1"/>
  <c r="AJ15" i="1" s="1"/>
  <c r="AJ18" i="1" a="1"/>
  <c r="AJ18" i="1" s="1"/>
  <c r="AJ20" i="1" a="1"/>
  <c r="AJ20" i="1" s="1"/>
  <c r="AJ22" i="1" a="1"/>
  <c r="AJ22" i="1" s="1"/>
  <c r="AJ16" i="1" a="1"/>
  <c r="AJ16" i="1" s="1"/>
  <c r="AJ24" i="1" a="1"/>
  <c r="AJ24" i="1" s="1"/>
  <c r="AJ11" i="1" a="1"/>
  <c r="AJ11" i="1" s="1"/>
  <c r="AJ13" i="1" a="1"/>
  <c r="AJ13" i="1" s="1"/>
  <c r="AJ17" i="1" a="1"/>
  <c r="AJ17" i="1" s="1"/>
  <c r="AJ19" i="1" a="1"/>
  <c r="AJ19" i="1" s="1"/>
  <c r="AJ21" i="1" a="1"/>
  <c r="AJ21" i="1" s="1"/>
  <c r="AJ23" i="1" a="1"/>
  <c r="AJ23" i="1" s="1"/>
  <c r="AJ14" i="1" a="1"/>
  <c r="AJ14" i="1" s="1"/>
  <c r="AJ25" i="1" a="1"/>
  <c r="AJ25" i="1" s="1"/>
  <c r="V25" i="1" a="1"/>
  <c r="V25" i="1" s="1"/>
  <c r="T26" i="1"/>
  <c r="U25" i="1" a="1"/>
  <c r="U25" i="1" s="1"/>
  <c r="BE25" i="1"/>
  <c r="BO24" i="1" s="1"/>
  <c r="W25" i="1" a="1"/>
  <c r="W25" i="1" s="1"/>
  <c r="X25" i="1" a="1"/>
  <c r="X25" i="1" s="1"/>
  <c r="Y25" i="1" a="1"/>
  <c r="Y25" i="1" s="1"/>
  <c r="Z25" i="1" a="1"/>
  <c r="Z25" i="1" s="1"/>
  <c r="AA25" i="1" a="1"/>
  <c r="AA25" i="1" s="1"/>
  <c r="AB25" i="1" a="1"/>
  <c r="AB25" i="1" s="1"/>
  <c r="AC25" i="1" a="1"/>
  <c r="AC25" i="1" s="1"/>
  <c r="AD25" i="1" a="1"/>
  <c r="AD25" i="1" s="1"/>
  <c r="AE25" i="1" a="1"/>
  <c r="AE25" i="1" s="1"/>
  <c r="AF25" i="1" a="1"/>
  <c r="AF25" i="1" s="1"/>
  <c r="AG25" i="1" a="1"/>
  <c r="AG25" i="1" s="1"/>
  <c r="AY25" i="1" s="1"/>
  <c r="AH25" i="1" a="1"/>
  <c r="AH25" i="1" s="1"/>
  <c r="V26" i="1" l="1" a="1"/>
  <c r="V26" i="1" s="1"/>
  <c r="T27" i="1"/>
  <c r="U26" i="1" a="1"/>
  <c r="U26" i="1" s="1"/>
  <c r="BE26" i="1"/>
  <c r="BO25" i="1" s="1"/>
  <c r="W26" i="1" a="1"/>
  <c r="W26" i="1" s="1"/>
  <c r="X26" i="1" a="1"/>
  <c r="X26" i="1" s="1"/>
  <c r="Y26" i="1" a="1"/>
  <c r="Y26" i="1" s="1"/>
  <c r="Z26" i="1" a="1"/>
  <c r="Z26" i="1" s="1"/>
  <c r="AA26" i="1" a="1"/>
  <c r="AA26" i="1" s="1"/>
  <c r="AB26" i="1" a="1"/>
  <c r="AB26" i="1" s="1"/>
  <c r="AC26" i="1" a="1"/>
  <c r="AC26" i="1" s="1"/>
  <c r="AD26" i="1" a="1"/>
  <c r="AD26" i="1" s="1"/>
  <c r="AE26" i="1" a="1"/>
  <c r="AE26" i="1" s="1"/>
  <c r="AF26" i="1" a="1"/>
  <c r="AF26" i="1" s="1"/>
  <c r="AG26" i="1" a="1"/>
  <c r="AG26" i="1" s="1"/>
  <c r="AY26" i="1" s="1"/>
  <c r="AH26" i="1" a="1"/>
  <c r="AH26" i="1" s="1"/>
  <c r="AI26" i="1" a="1"/>
  <c r="AI26" i="1" s="1"/>
  <c r="AJ26" i="1" a="1"/>
  <c r="AJ26" i="1" s="1"/>
  <c r="AK25" i="1" a="1"/>
  <c r="AK25" i="1" s="1"/>
  <c r="AL9" i="1"/>
  <c r="AK14" i="1" a="1"/>
  <c r="AK14" i="1" s="1"/>
  <c r="AK16" i="1" a="1"/>
  <c r="AK16" i="1" s="1"/>
  <c r="AK17" i="1" a="1"/>
  <c r="AK17" i="1" s="1"/>
  <c r="AK15" i="1" a="1"/>
  <c r="AK15" i="1" s="1"/>
  <c r="AK20" i="1" a="1"/>
  <c r="AK20" i="1" s="1"/>
  <c r="AK18" i="1" a="1"/>
  <c r="AK18" i="1" s="1"/>
  <c r="AK22" i="1" a="1"/>
  <c r="AK22" i="1" s="1"/>
  <c r="AK11" i="1" a="1"/>
  <c r="AK11" i="1" s="1"/>
  <c r="AK23" i="1" a="1"/>
  <c r="AK23" i="1" s="1"/>
  <c r="AK26" i="1" a="1"/>
  <c r="AK26" i="1" s="1"/>
  <c r="AK12" i="1" a="1"/>
  <c r="AK12" i="1" s="1"/>
  <c r="AK19" i="1" a="1"/>
  <c r="AK19" i="1" s="1"/>
  <c r="AK10" i="1" a="1"/>
  <c r="AK10" i="1" s="1"/>
  <c r="AK24" i="1" a="1"/>
  <c r="AK24" i="1" s="1"/>
  <c r="AK13" i="1" a="1"/>
  <c r="AK13" i="1" s="1"/>
  <c r="AK21" i="1" a="1"/>
  <c r="AK21" i="1" s="1"/>
  <c r="AK27" i="1" a="1"/>
  <c r="AK27" i="1" s="1"/>
  <c r="U27" i="1" l="1" a="1"/>
  <c r="U27" i="1" s="1"/>
  <c r="V27" i="1" a="1"/>
  <c r="V27" i="1" s="1"/>
  <c r="BE27" i="1"/>
  <c r="BO26" i="1" s="1"/>
  <c r="T28" i="1"/>
  <c r="W27" i="1" a="1"/>
  <c r="W27" i="1" s="1"/>
  <c r="X27" i="1" a="1"/>
  <c r="X27" i="1" s="1"/>
  <c r="Y27" i="1" a="1"/>
  <c r="Y27" i="1" s="1"/>
  <c r="Z27" i="1" a="1"/>
  <c r="Z27" i="1" s="1"/>
  <c r="AA27" i="1" a="1"/>
  <c r="AA27" i="1" s="1"/>
  <c r="AB27" i="1" a="1"/>
  <c r="AB27" i="1" s="1"/>
  <c r="AC27" i="1" a="1"/>
  <c r="AC27" i="1" s="1"/>
  <c r="AD27" i="1" a="1"/>
  <c r="AD27" i="1" s="1"/>
  <c r="AE27" i="1" a="1"/>
  <c r="AE27" i="1" s="1"/>
  <c r="AF27" i="1" a="1"/>
  <c r="AF27" i="1" s="1"/>
  <c r="AG27" i="1" a="1"/>
  <c r="AG27" i="1" s="1"/>
  <c r="AY27" i="1" s="1"/>
  <c r="AH27" i="1" a="1"/>
  <c r="AH27" i="1" s="1"/>
  <c r="AI27" i="1" a="1"/>
  <c r="AI27" i="1" s="1"/>
  <c r="AJ27" i="1" a="1"/>
  <c r="AJ27" i="1" s="1"/>
  <c r="AL12" i="1" a="1"/>
  <c r="AL12" i="1" s="1"/>
  <c r="AL15" i="1" a="1"/>
  <c r="AL15" i="1" s="1"/>
  <c r="AL24" i="1" a="1"/>
  <c r="AL24" i="1" s="1"/>
  <c r="AL14" i="1" a="1"/>
  <c r="AL14" i="1" s="1"/>
  <c r="AL23" i="1" a="1"/>
  <c r="AL23" i="1" s="1"/>
  <c r="AL11" i="1" a="1"/>
  <c r="AL11" i="1" s="1"/>
  <c r="AL17" i="1" a="1"/>
  <c r="AL17" i="1" s="1"/>
  <c r="AL13" i="1" a="1"/>
  <c r="AL13" i="1" s="1"/>
  <c r="AL20" i="1" a="1"/>
  <c r="AL20" i="1" s="1"/>
  <c r="AL22" i="1" a="1"/>
  <c r="AL22" i="1" s="1"/>
  <c r="AL16" i="1" a="1"/>
  <c r="AL16" i="1" s="1"/>
  <c r="AM9" i="1"/>
  <c r="AL25" i="1" a="1"/>
  <c r="AL25" i="1" s="1"/>
  <c r="AL19" i="1" a="1"/>
  <c r="AL19" i="1" s="1"/>
  <c r="AL21" i="1" a="1"/>
  <c r="AL21" i="1" s="1"/>
  <c r="AL27" i="1" a="1"/>
  <c r="AL27" i="1" s="1"/>
  <c r="AL28" i="1" a="1"/>
  <c r="AL28" i="1" s="1"/>
  <c r="AL10" i="1" a="1"/>
  <c r="AL10" i="1" s="1"/>
  <c r="AL18" i="1" a="1"/>
  <c r="AL18" i="1" s="1"/>
  <c r="AL26" i="1" a="1"/>
  <c r="AL26" i="1" s="1"/>
  <c r="AM16" i="1" l="1" a="1"/>
  <c r="AM16" i="1" s="1"/>
  <c r="AM22" i="1" a="1"/>
  <c r="AM22" i="1" s="1"/>
  <c r="AM23" i="1" a="1"/>
  <c r="AM23" i="1" s="1"/>
  <c r="AM12" i="1" a="1"/>
  <c r="AM12" i="1" s="1"/>
  <c r="AM25" i="1" a="1"/>
  <c r="AM25" i="1" s="1"/>
  <c r="AM17" i="1" a="1"/>
  <c r="AM17" i="1" s="1"/>
  <c r="AM20" i="1" a="1"/>
  <c r="AM20" i="1" s="1"/>
  <c r="AM14" i="1" a="1"/>
  <c r="AM14" i="1" s="1"/>
  <c r="AM21" i="1" a="1"/>
  <c r="AM21" i="1" s="1"/>
  <c r="AM11" i="1" a="1"/>
  <c r="AM11" i="1" s="1"/>
  <c r="AM18" i="1" a="1"/>
  <c r="AM18" i="1" s="1"/>
  <c r="AM10" i="1" a="1"/>
  <c r="AM10" i="1" s="1"/>
  <c r="AM24" i="1" a="1"/>
  <c r="AM24" i="1" s="1"/>
  <c r="AM15" i="1" a="1"/>
  <c r="AM15" i="1" s="1"/>
  <c r="AM19" i="1" a="1"/>
  <c r="AM19" i="1" s="1"/>
  <c r="AM13" i="1" a="1"/>
  <c r="AM13" i="1" s="1"/>
  <c r="AM26" i="1" a="1"/>
  <c r="AM26" i="1" s="1"/>
  <c r="AM27" i="1" a="1"/>
  <c r="AM27" i="1" s="1"/>
  <c r="AN9" i="1"/>
  <c r="AM28" i="1" a="1"/>
  <c r="AM28" i="1" s="1"/>
  <c r="V28" i="1" a="1"/>
  <c r="V28" i="1" s="1"/>
  <c r="T29" i="1"/>
  <c r="AM29" i="1" s="1" a="1"/>
  <c r="AM29" i="1" s="1"/>
  <c r="BE28" i="1"/>
  <c r="BO27" i="1" s="1"/>
  <c r="U28" i="1" a="1"/>
  <c r="U28" i="1" s="1"/>
  <c r="W28" i="1" a="1"/>
  <c r="W28" i="1" s="1"/>
  <c r="X28" i="1" a="1"/>
  <c r="X28" i="1" s="1"/>
  <c r="Y28" i="1" a="1"/>
  <c r="Y28" i="1" s="1"/>
  <c r="Z28" i="1" a="1"/>
  <c r="Z28" i="1" s="1"/>
  <c r="AA28" i="1" a="1"/>
  <c r="AA28" i="1" s="1"/>
  <c r="AB28" i="1" a="1"/>
  <c r="AB28" i="1" s="1"/>
  <c r="AC28" i="1" a="1"/>
  <c r="AC28" i="1" s="1"/>
  <c r="AD28" i="1" a="1"/>
  <c r="AD28" i="1" s="1"/>
  <c r="AE28" i="1" a="1"/>
  <c r="AE28" i="1" s="1"/>
  <c r="AF28" i="1" a="1"/>
  <c r="AF28" i="1" s="1"/>
  <c r="AG28" i="1" a="1"/>
  <c r="AG28" i="1" s="1"/>
  <c r="AY28" i="1" s="1"/>
  <c r="AH28" i="1" a="1"/>
  <c r="AH28" i="1" s="1"/>
  <c r="AI28" i="1" a="1"/>
  <c r="AI28" i="1" s="1"/>
  <c r="AJ28" i="1" a="1"/>
  <c r="AJ28" i="1" s="1"/>
  <c r="AK28" i="1" a="1"/>
  <c r="AK28" i="1" s="1"/>
  <c r="AN11" i="1" l="1" a="1"/>
  <c r="AN11" i="1" s="1"/>
  <c r="AN13" i="1" a="1"/>
  <c r="AN13" i="1" s="1"/>
  <c r="AN14" i="1" a="1"/>
  <c r="AN14" i="1" s="1"/>
  <c r="AO9" i="1"/>
  <c r="AN16" i="1" a="1"/>
  <c r="AN16" i="1" s="1"/>
  <c r="AN22" i="1" a="1"/>
  <c r="AN22" i="1" s="1"/>
  <c r="AN26" i="1" a="1"/>
  <c r="AN26" i="1" s="1"/>
  <c r="AN25" i="1" a="1"/>
  <c r="AN25" i="1" s="1"/>
  <c r="AN15" i="1" a="1"/>
  <c r="AN15" i="1" s="1"/>
  <c r="AN27" i="1" a="1"/>
  <c r="AN27" i="1" s="1"/>
  <c r="AN28" i="1" a="1"/>
  <c r="AN28" i="1" s="1"/>
  <c r="AN10" i="1" a="1"/>
  <c r="AN10" i="1" s="1"/>
  <c r="AN12" i="1" a="1"/>
  <c r="AN12" i="1" s="1"/>
  <c r="AN20" i="1" a="1"/>
  <c r="AN20" i="1" s="1"/>
  <c r="AN21" i="1" a="1"/>
  <c r="AN21" i="1" s="1"/>
  <c r="AN18" i="1" a="1"/>
  <c r="AN18" i="1" s="1"/>
  <c r="AN23" i="1" a="1"/>
  <c r="AN23" i="1" s="1"/>
  <c r="AN17" i="1" a="1"/>
  <c r="AN17" i="1" s="1"/>
  <c r="AN24" i="1" a="1"/>
  <c r="AN24" i="1" s="1"/>
  <c r="AN19" i="1" a="1"/>
  <c r="AN19" i="1" s="1"/>
  <c r="AN29" i="1" a="1"/>
  <c r="AN29" i="1" s="1"/>
  <c r="V29" i="1" a="1"/>
  <c r="V29" i="1" s="1"/>
  <c r="U29" i="1" a="1"/>
  <c r="U29" i="1" s="1"/>
  <c r="BE29" i="1"/>
  <c r="BO28" i="1" s="1"/>
  <c r="T30" i="1"/>
  <c r="AN30" i="1" s="1" a="1"/>
  <c r="AN30" i="1" s="1"/>
  <c r="W29" i="1" a="1"/>
  <c r="W29" i="1" s="1"/>
  <c r="X29" i="1" a="1"/>
  <c r="X29" i="1" s="1"/>
  <c r="Y29" i="1" a="1"/>
  <c r="Y29" i="1" s="1"/>
  <c r="Z29" i="1" a="1"/>
  <c r="Z29" i="1" s="1"/>
  <c r="AA29" i="1" a="1"/>
  <c r="AA29" i="1" s="1"/>
  <c r="AB29" i="1" a="1"/>
  <c r="AB29" i="1" s="1"/>
  <c r="AC29" i="1" a="1"/>
  <c r="AC29" i="1" s="1"/>
  <c r="AD29" i="1" a="1"/>
  <c r="AD29" i="1" s="1"/>
  <c r="AE29" i="1" a="1"/>
  <c r="AE29" i="1" s="1"/>
  <c r="AF29" i="1" a="1"/>
  <c r="AF29" i="1" s="1"/>
  <c r="AG29" i="1" a="1"/>
  <c r="AG29" i="1" s="1"/>
  <c r="AH29" i="1" a="1"/>
  <c r="AH29" i="1" s="1"/>
  <c r="AI29" i="1" a="1"/>
  <c r="AI29" i="1" s="1"/>
  <c r="AJ29" i="1" a="1"/>
  <c r="AJ29" i="1" s="1"/>
  <c r="AK29" i="1" a="1"/>
  <c r="AK29" i="1" s="1"/>
  <c r="AL29" i="1" a="1"/>
  <c r="AL29" i="1" s="1"/>
  <c r="BE30" i="1" l="1"/>
  <c r="BO29" i="1" s="1"/>
  <c r="T31" i="1"/>
  <c r="U30" i="1" a="1"/>
  <c r="U30" i="1" s="1"/>
  <c r="V30" i="1" a="1"/>
  <c r="V30" i="1" s="1"/>
  <c r="W30" i="1" a="1"/>
  <c r="W30" i="1" s="1"/>
  <c r="X30" i="1" a="1"/>
  <c r="X30" i="1" s="1"/>
  <c r="Y30" i="1" a="1"/>
  <c r="Y30" i="1" s="1"/>
  <c r="Z30" i="1" a="1"/>
  <c r="Z30" i="1" s="1"/>
  <c r="AA30" i="1" a="1"/>
  <c r="AA30" i="1" s="1"/>
  <c r="AB30" i="1" a="1"/>
  <c r="AB30" i="1" s="1"/>
  <c r="AC30" i="1" a="1"/>
  <c r="AC30" i="1" s="1"/>
  <c r="AD30" i="1" a="1"/>
  <c r="AD30" i="1" s="1"/>
  <c r="AE30" i="1" a="1"/>
  <c r="AE30" i="1" s="1"/>
  <c r="AF30" i="1" a="1"/>
  <c r="AF30" i="1" s="1"/>
  <c r="AG30" i="1" a="1"/>
  <c r="AG30" i="1" s="1"/>
  <c r="AY30" i="1" s="1"/>
  <c r="AH30" i="1" a="1"/>
  <c r="AH30" i="1" s="1"/>
  <c r="AI30" i="1" a="1"/>
  <c r="AI30" i="1" s="1"/>
  <c r="AJ30" i="1" a="1"/>
  <c r="AJ30" i="1" s="1"/>
  <c r="AK30" i="1" a="1"/>
  <c r="AK30" i="1" s="1"/>
  <c r="AL30" i="1" a="1"/>
  <c r="AL30" i="1" s="1"/>
  <c r="AM30" i="1" a="1"/>
  <c r="AM30" i="1" s="1"/>
  <c r="AY29" i="1"/>
  <c r="AO11" i="1" a="1"/>
  <c r="AO11" i="1" s="1"/>
  <c r="AO17" i="1" a="1"/>
  <c r="AO17" i="1" s="1"/>
  <c r="AO10" i="1" a="1"/>
  <c r="AO10" i="1" s="1"/>
  <c r="AO20" i="1" a="1"/>
  <c r="AO20" i="1" s="1"/>
  <c r="AO21" i="1" a="1"/>
  <c r="AO21" i="1" s="1"/>
  <c r="AO27" i="1" a="1"/>
  <c r="AO27" i="1" s="1"/>
  <c r="AO26" i="1" a="1"/>
  <c r="AO26" i="1" s="1"/>
  <c r="AO28" i="1" a="1"/>
  <c r="AO28" i="1" s="1"/>
  <c r="AO22" i="1" a="1"/>
  <c r="AO22" i="1" s="1"/>
  <c r="AO15" i="1" a="1"/>
  <c r="AO15" i="1" s="1"/>
  <c r="AO13" i="1" a="1"/>
  <c r="AO13" i="1" s="1"/>
  <c r="AO18" i="1" a="1"/>
  <c r="AO18" i="1" s="1"/>
  <c r="AO19" i="1" a="1"/>
  <c r="AO19" i="1" s="1"/>
  <c r="AO14" i="1" a="1"/>
  <c r="AO14" i="1" s="1"/>
  <c r="AP9" i="1"/>
  <c r="AO25" i="1" a="1"/>
  <c r="AO25" i="1" s="1"/>
  <c r="AO16" i="1" a="1"/>
  <c r="AO16" i="1" s="1"/>
  <c r="AO23" i="1" a="1"/>
  <c r="AO23" i="1" s="1"/>
  <c r="AO29" i="1" a="1"/>
  <c r="AO29" i="1" s="1"/>
  <c r="AO24" i="1" a="1"/>
  <c r="AO24" i="1" s="1"/>
  <c r="AO12" i="1" a="1"/>
  <c r="AO12" i="1" s="1"/>
  <c r="AO30" i="1" a="1"/>
  <c r="AO30" i="1" s="1"/>
  <c r="AO31" i="1" a="1"/>
  <c r="AO31" i="1" s="1"/>
  <c r="AQ9" i="1" l="1"/>
  <c r="AP10" i="1" a="1"/>
  <c r="AP10" i="1" s="1"/>
  <c r="AP13" i="1" a="1"/>
  <c r="AP13" i="1" s="1"/>
  <c r="AP16" i="1" a="1"/>
  <c r="AP16" i="1" s="1"/>
  <c r="AP25" i="1" a="1"/>
  <c r="AP25" i="1" s="1"/>
  <c r="AP11" i="1" a="1"/>
  <c r="AP11" i="1" s="1"/>
  <c r="AP27" i="1" a="1"/>
  <c r="AP27" i="1" s="1"/>
  <c r="AP30" i="1" a="1"/>
  <c r="AP30" i="1" s="1"/>
  <c r="AP14" i="1" a="1"/>
  <c r="AP14" i="1" s="1"/>
  <c r="AP19" i="1" a="1"/>
  <c r="AP19" i="1" s="1"/>
  <c r="AP18" i="1" a="1"/>
  <c r="AP18" i="1" s="1"/>
  <c r="AP12" i="1" a="1"/>
  <c r="AP12" i="1" s="1"/>
  <c r="AP15" i="1" a="1"/>
  <c r="AP15" i="1" s="1"/>
  <c r="AP22" i="1" a="1"/>
  <c r="AP22" i="1" s="1"/>
  <c r="AP20" i="1" a="1"/>
  <c r="AP20" i="1" s="1"/>
  <c r="AP24" i="1" a="1"/>
  <c r="AP24" i="1" s="1"/>
  <c r="AP31" i="1" a="1"/>
  <c r="AP31" i="1" s="1"/>
  <c r="AP17" i="1" a="1"/>
  <c r="AP17" i="1" s="1"/>
  <c r="AP23" i="1" a="1"/>
  <c r="AP23" i="1" s="1"/>
  <c r="AP29" i="1" a="1"/>
  <c r="AP29" i="1" s="1"/>
  <c r="AP26" i="1" a="1"/>
  <c r="AP26" i="1" s="1"/>
  <c r="AP21" i="1" a="1"/>
  <c r="AP21" i="1" s="1"/>
  <c r="AP28" i="1" a="1"/>
  <c r="AP28" i="1" s="1"/>
  <c r="BE31" i="1"/>
  <c r="BO30" i="1" s="1"/>
  <c r="U31" i="1" a="1"/>
  <c r="U31" i="1" s="1"/>
  <c r="T32" i="1"/>
  <c r="V31" i="1" a="1"/>
  <c r="V31" i="1" s="1"/>
  <c r="W31" i="1" a="1"/>
  <c r="W31" i="1" s="1"/>
  <c r="X31" i="1" a="1"/>
  <c r="X31" i="1" s="1"/>
  <c r="Y31" i="1" a="1"/>
  <c r="Y31" i="1" s="1"/>
  <c r="Z31" i="1" a="1"/>
  <c r="Z31" i="1" s="1"/>
  <c r="AA31" i="1" a="1"/>
  <c r="AA31" i="1" s="1"/>
  <c r="AB31" i="1" a="1"/>
  <c r="AB31" i="1" s="1"/>
  <c r="AC31" i="1" a="1"/>
  <c r="AC31" i="1" s="1"/>
  <c r="AD31" i="1" a="1"/>
  <c r="AD31" i="1" s="1"/>
  <c r="AE31" i="1" a="1"/>
  <c r="AE31" i="1" s="1"/>
  <c r="AF31" i="1" a="1"/>
  <c r="AF31" i="1" s="1"/>
  <c r="AG31" i="1" a="1"/>
  <c r="AG31" i="1" s="1"/>
  <c r="AH31" i="1" a="1"/>
  <c r="AH31" i="1" s="1"/>
  <c r="AI31" i="1" a="1"/>
  <c r="AI31" i="1" s="1"/>
  <c r="AJ31" i="1" a="1"/>
  <c r="AJ31" i="1" s="1"/>
  <c r="AK31" i="1" a="1"/>
  <c r="AK31" i="1" s="1"/>
  <c r="AL31" i="1" a="1"/>
  <c r="AL31" i="1" s="1"/>
  <c r="AM31" i="1" a="1"/>
  <c r="AM31" i="1" s="1"/>
  <c r="AN31" i="1" a="1"/>
  <c r="AN31" i="1" s="1"/>
  <c r="AY31" i="1" l="1"/>
  <c r="BE32" i="1"/>
  <c r="BO31" i="1" s="1"/>
  <c r="U32" i="1" a="1"/>
  <c r="U32" i="1" s="1"/>
  <c r="V32" i="1" a="1"/>
  <c r="V32" i="1" s="1"/>
  <c r="T33" i="1"/>
  <c r="W32" i="1" a="1"/>
  <c r="W32" i="1" s="1"/>
  <c r="X32" i="1" a="1"/>
  <c r="X32" i="1" s="1"/>
  <c r="Y32" i="1" a="1"/>
  <c r="Y32" i="1" s="1"/>
  <c r="Z32" i="1" a="1"/>
  <c r="Z32" i="1" s="1"/>
  <c r="AA32" i="1" a="1"/>
  <c r="AA32" i="1" s="1"/>
  <c r="AB32" i="1" a="1"/>
  <c r="AB32" i="1" s="1"/>
  <c r="AC32" i="1" a="1"/>
  <c r="AC32" i="1" s="1"/>
  <c r="AD32" i="1" a="1"/>
  <c r="AD32" i="1" s="1"/>
  <c r="AE32" i="1" a="1"/>
  <c r="AE32" i="1" s="1"/>
  <c r="AF32" i="1" a="1"/>
  <c r="AF32" i="1" s="1"/>
  <c r="AG32" i="1" a="1"/>
  <c r="AG32" i="1" s="1"/>
  <c r="AY32" i="1" s="1"/>
  <c r="AH32" i="1" a="1"/>
  <c r="AH32" i="1" s="1"/>
  <c r="AI32" i="1" a="1"/>
  <c r="AI32" i="1" s="1"/>
  <c r="AJ32" i="1" a="1"/>
  <c r="AJ32" i="1" s="1"/>
  <c r="AK32" i="1" a="1"/>
  <c r="AK32" i="1" s="1"/>
  <c r="AL32" i="1" a="1"/>
  <c r="AL32" i="1" s="1"/>
  <c r="AM32" i="1" a="1"/>
  <c r="AM32" i="1" s="1"/>
  <c r="AN32" i="1" a="1"/>
  <c r="AN32" i="1" s="1"/>
  <c r="AO32" i="1" a="1"/>
  <c r="AO32" i="1" s="1"/>
  <c r="AP32" i="1" a="1"/>
  <c r="AP32" i="1" s="1"/>
  <c r="AQ10" i="1" a="1"/>
  <c r="AQ10" i="1" s="1"/>
  <c r="AQ25" i="1" a="1"/>
  <c r="AQ25" i="1" s="1"/>
  <c r="AQ18" i="1" a="1"/>
  <c r="AQ18" i="1" s="1"/>
  <c r="AQ27" i="1" a="1"/>
  <c r="AQ27" i="1" s="1"/>
  <c r="AQ16" i="1" a="1"/>
  <c r="AQ16" i="1" s="1"/>
  <c r="AQ23" i="1" a="1"/>
  <c r="AQ23" i="1" s="1"/>
  <c r="AQ17" i="1" a="1"/>
  <c r="AQ17" i="1" s="1"/>
  <c r="AQ22" i="1" a="1"/>
  <c r="AQ22" i="1" s="1"/>
  <c r="AQ11" i="1" a="1"/>
  <c r="AQ11" i="1" s="1"/>
  <c r="AQ19" i="1" a="1"/>
  <c r="AQ19" i="1" s="1"/>
  <c r="AQ33" i="1" a="1"/>
  <c r="AQ33" i="1" s="1"/>
  <c r="AR9" i="1"/>
  <c r="AQ14" i="1" a="1"/>
  <c r="AQ14" i="1" s="1"/>
  <c r="AQ24" i="1" a="1"/>
  <c r="AQ24" i="1" s="1"/>
  <c r="AQ21" i="1" a="1"/>
  <c r="AQ21" i="1" s="1"/>
  <c r="AQ31" i="1" a="1"/>
  <c r="AQ31" i="1" s="1"/>
  <c r="AQ13" i="1" a="1"/>
  <c r="AQ13" i="1" s="1"/>
  <c r="AQ28" i="1" a="1"/>
  <c r="AQ28" i="1" s="1"/>
  <c r="AQ32" i="1" a="1"/>
  <c r="AQ32" i="1" s="1"/>
  <c r="AQ12" i="1" a="1"/>
  <c r="AQ12" i="1" s="1"/>
  <c r="AQ15" i="1" a="1"/>
  <c r="AQ15" i="1" s="1"/>
  <c r="AQ26" i="1" a="1"/>
  <c r="AQ26" i="1" s="1"/>
  <c r="AQ29" i="1" a="1"/>
  <c r="AQ29" i="1" s="1"/>
  <c r="AQ30" i="1" a="1"/>
  <c r="AQ30" i="1" s="1"/>
  <c r="AQ20" i="1" a="1"/>
  <c r="AQ20" i="1" s="1"/>
  <c r="AS9" i="1" l="1"/>
  <c r="AR12" i="1" a="1"/>
  <c r="AR12" i="1" s="1"/>
  <c r="AR15" i="1" a="1"/>
  <c r="AR15" i="1" s="1"/>
  <c r="AR19" i="1" a="1"/>
  <c r="AR19" i="1" s="1"/>
  <c r="AR31" i="1" a="1"/>
  <c r="AR31" i="1" s="1"/>
  <c r="AR27" i="1" a="1"/>
  <c r="AR27" i="1" s="1"/>
  <c r="AR25" i="1" a="1"/>
  <c r="AR25" i="1" s="1"/>
  <c r="AR26" i="1" a="1"/>
  <c r="AR26" i="1" s="1"/>
  <c r="AR10" i="1" a="1"/>
  <c r="AR10" i="1" s="1"/>
  <c r="AR21" i="1" a="1"/>
  <c r="AR21" i="1" s="1"/>
  <c r="AR23" i="1" a="1"/>
  <c r="AR23" i="1" s="1"/>
  <c r="AR29" i="1" a="1"/>
  <c r="AR29" i="1" s="1"/>
  <c r="AR13" i="1" a="1"/>
  <c r="AR13" i="1" s="1"/>
  <c r="AR22" i="1" a="1"/>
  <c r="AR22" i="1" s="1"/>
  <c r="AR16" i="1" a="1"/>
  <c r="AR16" i="1" s="1"/>
  <c r="AR17" i="1" a="1"/>
  <c r="AR17" i="1" s="1"/>
  <c r="AR28" i="1" a="1"/>
  <c r="AR28" i="1" s="1"/>
  <c r="AR30" i="1" a="1"/>
  <c r="AR30" i="1" s="1"/>
  <c r="AR14" i="1" a="1"/>
  <c r="AR14" i="1" s="1"/>
  <c r="AR11" i="1" a="1"/>
  <c r="AR11" i="1" s="1"/>
  <c r="AR18" i="1" a="1"/>
  <c r="AR18" i="1" s="1"/>
  <c r="AR24" i="1" a="1"/>
  <c r="AR24" i="1" s="1"/>
  <c r="AR20" i="1" a="1"/>
  <c r="AR20" i="1" s="1"/>
  <c r="AR32" i="1" a="1"/>
  <c r="AR32" i="1" s="1"/>
  <c r="AR33" i="1" a="1"/>
  <c r="AR33" i="1" s="1"/>
  <c r="V33" i="1" a="1"/>
  <c r="V33" i="1" s="1"/>
  <c r="U33" i="1" a="1"/>
  <c r="U33" i="1" s="1"/>
  <c r="T34" i="1"/>
  <c r="AR34" i="1" s="1" a="1"/>
  <c r="AR34" i="1" s="1"/>
  <c r="BE33" i="1"/>
  <c r="BO32" i="1" s="1"/>
  <c r="W33" i="1" a="1"/>
  <c r="W33" i="1" s="1"/>
  <c r="X33" i="1" a="1"/>
  <c r="X33" i="1" s="1"/>
  <c r="Y33" i="1" a="1"/>
  <c r="Y33" i="1" s="1"/>
  <c r="Z33" i="1" a="1"/>
  <c r="Z33" i="1" s="1"/>
  <c r="AA33" i="1" a="1"/>
  <c r="AA33" i="1" s="1"/>
  <c r="AB33" i="1" a="1"/>
  <c r="AB33" i="1" s="1"/>
  <c r="AC33" i="1" a="1"/>
  <c r="AC33" i="1" s="1"/>
  <c r="AD33" i="1" a="1"/>
  <c r="AD33" i="1" s="1"/>
  <c r="AE33" i="1" a="1"/>
  <c r="AE33" i="1" s="1"/>
  <c r="AF33" i="1" a="1"/>
  <c r="AF33" i="1" s="1"/>
  <c r="AG33" i="1" a="1"/>
  <c r="AG33" i="1" s="1"/>
  <c r="AY33" i="1" s="1"/>
  <c r="AH33" i="1" a="1"/>
  <c r="AH33" i="1" s="1"/>
  <c r="AI33" i="1" a="1"/>
  <c r="AI33" i="1" s="1"/>
  <c r="AJ33" i="1" a="1"/>
  <c r="AJ33" i="1" s="1"/>
  <c r="AK33" i="1" a="1"/>
  <c r="AK33" i="1" s="1"/>
  <c r="AL33" i="1" a="1"/>
  <c r="AL33" i="1" s="1"/>
  <c r="AM33" i="1" a="1"/>
  <c r="AM33" i="1" s="1"/>
  <c r="AN33" i="1" a="1"/>
  <c r="AN33" i="1" s="1"/>
  <c r="AO33" i="1" a="1"/>
  <c r="AO33" i="1" s="1"/>
  <c r="AP33" i="1" a="1"/>
  <c r="AP33" i="1" s="1"/>
  <c r="AS12" i="1" l="1" a="1"/>
  <c r="AS12" i="1" s="1"/>
  <c r="AS16" i="1" a="1"/>
  <c r="AS16" i="1" s="1"/>
  <c r="AS18" i="1" a="1"/>
  <c r="AS18" i="1" s="1"/>
  <c r="AS21" i="1" a="1"/>
  <c r="AS21" i="1" s="1"/>
  <c r="AS15" i="1" a="1"/>
  <c r="AS15" i="1" s="1"/>
  <c r="AS30" i="1" a="1"/>
  <c r="AS30" i="1" s="1"/>
  <c r="AS28" i="1" a="1"/>
  <c r="AS28" i="1" s="1"/>
  <c r="AS14" i="1" a="1"/>
  <c r="AS14" i="1" s="1"/>
  <c r="AS11" i="1" a="1"/>
  <c r="AS11" i="1" s="1"/>
  <c r="AS31" i="1" a="1"/>
  <c r="AS31" i="1" s="1"/>
  <c r="AS32" i="1" a="1"/>
  <c r="AS32" i="1" s="1"/>
  <c r="AS29" i="1" a="1"/>
  <c r="AS29" i="1" s="1"/>
  <c r="AS33" i="1" a="1"/>
  <c r="AS33" i="1" s="1"/>
  <c r="AS13" i="1" a="1"/>
  <c r="AS13" i="1" s="1"/>
  <c r="AS19" i="1" a="1"/>
  <c r="AS19" i="1" s="1"/>
  <c r="AS20" i="1" a="1"/>
  <c r="AS20" i="1" s="1"/>
  <c r="AS10" i="1" a="1"/>
  <c r="AS10" i="1" s="1"/>
  <c r="AS22" i="1" a="1"/>
  <c r="AS22" i="1" s="1"/>
  <c r="AS24" i="1" a="1"/>
  <c r="AS24" i="1" s="1"/>
  <c r="AS23" i="1" a="1"/>
  <c r="AS23" i="1" s="1"/>
  <c r="AS25" i="1" a="1"/>
  <c r="AS25" i="1" s="1"/>
  <c r="AS17" i="1" a="1"/>
  <c r="AS17" i="1" s="1"/>
  <c r="AS27" i="1" a="1"/>
  <c r="AS27" i="1" s="1"/>
  <c r="AS26" i="1" a="1"/>
  <c r="AS26" i="1" s="1"/>
  <c r="AT9" i="1"/>
  <c r="AS34" i="1" a="1"/>
  <c r="AS34" i="1" s="1"/>
  <c r="T35" i="1"/>
  <c r="U34" i="1" a="1"/>
  <c r="U34" i="1" s="1"/>
  <c r="BE34" i="1"/>
  <c r="BO33" i="1" s="1"/>
  <c r="V34" i="1" a="1"/>
  <c r="V34" i="1" s="1"/>
  <c r="W34" i="1" a="1"/>
  <c r="W34" i="1" s="1"/>
  <c r="X34" i="1" a="1"/>
  <c r="X34" i="1" s="1"/>
  <c r="Y34" i="1" a="1"/>
  <c r="Y34" i="1" s="1"/>
  <c r="Z34" i="1" a="1"/>
  <c r="Z34" i="1" s="1"/>
  <c r="AA34" i="1" a="1"/>
  <c r="AA34" i="1" s="1"/>
  <c r="AB34" i="1" a="1"/>
  <c r="AB34" i="1" s="1"/>
  <c r="AC34" i="1" a="1"/>
  <c r="AC34" i="1" s="1"/>
  <c r="AD34" i="1" a="1"/>
  <c r="AD34" i="1" s="1"/>
  <c r="AE34" i="1" a="1"/>
  <c r="AE34" i="1" s="1"/>
  <c r="AF34" i="1" a="1"/>
  <c r="AF34" i="1" s="1"/>
  <c r="AG34" i="1" a="1"/>
  <c r="AG34" i="1" s="1"/>
  <c r="AY34" i="1" s="1"/>
  <c r="AH34" i="1" a="1"/>
  <c r="AH34" i="1" s="1"/>
  <c r="AI34" i="1" a="1"/>
  <c r="AI34" i="1" s="1"/>
  <c r="AJ34" i="1" a="1"/>
  <c r="AJ34" i="1" s="1"/>
  <c r="AK34" i="1" a="1"/>
  <c r="AK34" i="1" s="1"/>
  <c r="AL34" i="1" a="1"/>
  <c r="AL34" i="1" s="1"/>
  <c r="AM34" i="1" a="1"/>
  <c r="AM34" i="1" s="1"/>
  <c r="AN34" i="1" a="1"/>
  <c r="AN34" i="1" s="1"/>
  <c r="AO34" i="1" a="1"/>
  <c r="AO34" i="1" s="1"/>
  <c r="AP34" i="1" a="1"/>
  <c r="AP34" i="1" s="1"/>
  <c r="AQ34" i="1" a="1"/>
  <c r="AQ34" i="1" s="1"/>
  <c r="T36" i="1" l="1"/>
  <c r="BE35" i="1"/>
  <c r="BO34" i="1" s="1"/>
  <c r="U35" i="1" a="1"/>
  <c r="U35" i="1" s="1"/>
  <c r="V35" i="1" a="1"/>
  <c r="V35" i="1" s="1"/>
  <c r="W35" i="1" a="1"/>
  <c r="W35" i="1" s="1"/>
  <c r="X35" i="1" a="1"/>
  <c r="X35" i="1" s="1"/>
  <c r="Y35" i="1" a="1"/>
  <c r="Y35" i="1" s="1"/>
  <c r="Z35" i="1" a="1"/>
  <c r="Z35" i="1" s="1"/>
  <c r="AA35" i="1" a="1"/>
  <c r="AA35" i="1" s="1"/>
  <c r="AB35" i="1" a="1"/>
  <c r="AB35" i="1" s="1"/>
  <c r="AC35" i="1" a="1"/>
  <c r="AC35" i="1" s="1"/>
  <c r="AD35" i="1" a="1"/>
  <c r="AD35" i="1" s="1"/>
  <c r="AE35" i="1" a="1"/>
  <c r="AE35" i="1" s="1"/>
  <c r="AF35" i="1" a="1"/>
  <c r="AF35" i="1" s="1"/>
  <c r="AG35" i="1" a="1"/>
  <c r="AG35" i="1" s="1"/>
  <c r="AY35" i="1" s="1"/>
  <c r="AH35" i="1" a="1"/>
  <c r="AH35" i="1" s="1"/>
  <c r="AI35" i="1" a="1"/>
  <c r="AI35" i="1" s="1"/>
  <c r="AJ35" i="1" a="1"/>
  <c r="AJ35" i="1" s="1"/>
  <c r="AK35" i="1" a="1"/>
  <c r="AK35" i="1" s="1"/>
  <c r="AL35" i="1" a="1"/>
  <c r="AL35" i="1" s="1"/>
  <c r="AM35" i="1" a="1"/>
  <c r="AM35" i="1" s="1"/>
  <c r="AN35" i="1" a="1"/>
  <c r="AN35" i="1" s="1"/>
  <c r="AO35" i="1" a="1"/>
  <c r="AO35" i="1" s="1"/>
  <c r="AP35" i="1" a="1"/>
  <c r="AP35" i="1" s="1"/>
  <c r="AQ35" i="1" a="1"/>
  <c r="AQ35" i="1" s="1"/>
  <c r="AR35" i="1" a="1"/>
  <c r="AR35" i="1" s="1"/>
  <c r="AT14" i="1" a="1"/>
  <c r="AT14" i="1" s="1"/>
  <c r="AT16" i="1" a="1"/>
  <c r="AT16" i="1" s="1"/>
  <c r="AT26" i="1" a="1"/>
  <c r="AT26" i="1" s="1"/>
  <c r="AT18" i="1" a="1"/>
  <c r="AT18" i="1" s="1"/>
  <c r="AT20" i="1" a="1"/>
  <c r="AT20" i="1" s="1"/>
  <c r="AT33" i="1" a="1"/>
  <c r="AT33" i="1" s="1"/>
  <c r="AT21" i="1" a="1"/>
  <c r="AT21" i="1" s="1"/>
  <c r="AT22" i="1" a="1"/>
  <c r="AT22" i="1" s="1"/>
  <c r="AT23" i="1" a="1"/>
  <c r="AT23" i="1" s="1"/>
  <c r="AT29" i="1" a="1"/>
  <c r="AT29" i="1" s="1"/>
  <c r="AT11" i="1" a="1"/>
  <c r="AT11" i="1" s="1"/>
  <c r="AT17" i="1" a="1"/>
  <c r="AT17" i="1" s="1"/>
  <c r="AT13" i="1" a="1"/>
  <c r="AT13" i="1" s="1"/>
  <c r="AT19" i="1" a="1"/>
  <c r="AT19" i="1" s="1"/>
  <c r="AT28" i="1" a="1"/>
  <c r="AT28" i="1" s="1"/>
  <c r="AT25" i="1" a="1"/>
  <c r="AT25" i="1" s="1"/>
  <c r="AT10" i="1" a="1"/>
  <c r="AT10" i="1" s="1"/>
  <c r="AT24" i="1" a="1"/>
  <c r="AT24" i="1" s="1"/>
  <c r="AT15" i="1" a="1"/>
  <c r="AT15" i="1" s="1"/>
  <c r="AT31" i="1" a="1"/>
  <c r="AT31" i="1" s="1"/>
  <c r="AT12" i="1" a="1"/>
  <c r="AT12" i="1" s="1"/>
  <c r="AT27" i="1" a="1"/>
  <c r="AT27" i="1" s="1"/>
  <c r="AT34" i="1" a="1"/>
  <c r="AT34" i="1" s="1"/>
  <c r="AT30" i="1" a="1"/>
  <c r="AT30" i="1" s="1"/>
  <c r="AT35" i="1" a="1"/>
  <c r="AT35" i="1" s="1"/>
  <c r="AT32" i="1" a="1"/>
  <c r="AT32" i="1" s="1"/>
  <c r="AT36" i="1" a="1"/>
  <c r="AT36" i="1" s="1"/>
  <c r="AU9" i="1"/>
  <c r="AS35" i="1" a="1"/>
  <c r="AS35" i="1" s="1"/>
  <c r="AU13" i="1" l="1" a="1"/>
  <c r="AU13" i="1" s="1"/>
  <c r="AU11" i="1" a="1"/>
  <c r="AU11" i="1" s="1"/>
  <c r="AU12" i="1" a="1"/>
  <c r="AU12" i="1" s="1"/>
  <c r="AU25" i="1" a="1"/>
  <c r="AU25" i="1" s="1"/>
  <c r="AU26" i="1" a="1"/>
  <c r="AU26" i="1" s="1"/>
  <c r="AU27" i="1" a="1"/>
  <c r="AU27" i="1" s="1"/>
  <c r="AU30" i="1" a="1"/>
  <c r="AU30" i="1" s="1"/>
  <c r="AV9" i="1"/>
  <c r="AU36" i="1" a="1"/>
  <c r="AU36" i="1" s="1"/>
  <c r="AU18" i="1" a="1"/>
  <c r="AU18" i="1" s="1"/>
  <c r="AU33" i="1" a="1"/>
  <c r="AU33" i="1" s="1"/>
  <c r="AU24" i="1" a="1"/>
  <c r="AU24" i="1" s="1"/>
  <c r="AU34" i="1" a="1"/>
  <c r="AU34" i="1" s="1"/>
  <c r="AU23" i="1" a="1"/>
  <c r="AU23" i="1" s="1"/>
  <c r="AU22" i="1" a="1"/>
  <c r="AU22" i="1" s="1"/>
  <c r="AU10" i="1" a="1"/>
  <c r="AU10" i="1" s="1"/>
  <c r="AU14" i="1" a="1"/>
  <c r="AU14" i="1" s="1"/>
  <c r="AU15" i="1" a="1"/>
  <c r="AU15" i="1" s="1"/>
  <c r="AU17" i="1" a="1"/>
  <c r="AU17" i="1" s="1"/>
  <c r="AU16" i="1" a="1"/>
  <c r="AU16" i="1" s="1"/>
  <c r="AU19" i="1" a="1"/>
  <c r="AU19" i="1" s="1"/>
  <c r="AU31" i="1" a="1"/>
  <c r="AU31" i="1" s="1"/>
  <c r="AU32" i="1" a="1"/>
  <c r="AU32" i="1" s="1"/>
  <c r="AU20" i="1" a="1"/>
  <c r="AU20" i="1" s="1"/>
  <c r="AU21" i="1" a="1"/>
  <c r="AU21" i="1" s="1"/>
  <c r="AU28" i="1" a="1"/>
  <c r="AU28" i="1" s="1"/>
  <c r="AU35" i="1" a="1"/>
  <c r="AU35" i="1" s="1"/>
  <c r="AU29" i="1" a="1"/>
  <c r="AU29" i="1" s="1"/>
  <c r="AU37" i="1" a="1"/>
  <c r="AU37" i="1" s="1"/>
  <c r="BE36" i="1"/>
  <c r="BO35" i="1" s="1"/>
  <c r="U36" i="1" a="1"/>
  <c r="U36" i="1" s="1"/>
  <c r="T37" i="1"/>
  <c r="V36" i="1" a="1"/>
  <c r="V36" i="1" s="1"/>
  <c r="W36" i="1" a="1"/>
  <c r="W36" i="1" s="1"/>
  <c r="X36" i="1" a="1"/>
  <c r="X36" i="1" s="1"/>
  <c r="Y36" i="1" a="1"/>
  <c r="Y36" i="1" s="1"/>
  <c r="Z36" i="1" a="1"/>
  <c r="Z36" i="1" s="1"/>
  <c r="AA36" i="1" a="1"/>
  <c r="AA36" i="1" s="1"/>
  <c r="AB36" i="1" a="1"/>
  <c r="AB36" i="1" s="1"/>
  <c r="AC36" i="1" a="1"/>
  <c r="AC36" i="1" s="1"/>
  <c r="AD36" i="1" a="1"/>
  <c r="AD36" i="1" s="1"/>
  <c r="AE36" i="1" a="1"/>
  <c r="AE36" i="1" s="1"/>
  <c r="AF36" i="1" a="1"/>
  <c r="AF36" i="1" s="1"/>
  <c r="AG36" i="1" a="1"/>
  <c r="AG36" i="1" s="1"/>
  <c r="AH36" i="1" a="1"/>
  <c r="AH36" i="1" s="1"/>
  <c r="AI36" i="1" a="1"/>
  <c r="AI36" i="1" s="1"/>
  <c r="AJ36" i="1" a="1"/>
  <c r="AJ36" i="1" s="1"/>
  <c r="AK36" i="1" a="1"/>
  <c r="AK36" i="1" s="1"/>
  <c r="AL36" i="1" a="1"/>
  <c r="AL36" i="1" s="1"/>
  <c r="AM36" i="1" a="1"/>
  <c r="AM36" i="1" s="1"/>
  <c r="AN36" i="1" a="1"/>
  <c r="AN36" i="1" s="1"/>
  <c r="AO36" i="1" a="1"/>
  <c r="AO36" i="1" s="1"/>
  <c r="AP36" i="1" a="1"/>
  <c r="AP36" i="1" s="1"/>
  <c r="AQ36" i="1" a="1"/>
  <c r="AQ36" i="1" s="1"/>
  <c r="AR36" i="1" a="1"/>
  <c r="AR36" i="1" s="1"/>
  <c r="AS36" i="1" a="1"/>
  <c r="AS36" i="1" s="1"/>
  <c r="AV22" i="1" l="1" a="1"/>
  <c r="AV22" i="1" s="1"/>
  <c r="AV24" i="1" a="1"/>
  <c r="AV24" i="1" s="1"/>
  <c r="AV25" i="1" a="1"/>
  <c r="AV25" i="1" s="1"/>
  <c r="AV29" i="1" a="1"/>
  <c r="AV29" i="1" s="1"/>
  <c r="AV15" i="1" a="1"/>
  <c r="AV15" i="1" s="1"/>
  <c r="AV27" i="1" a="1"/>
  <c r="AV27" i="1" s="1"/>
  <c r="AV19" i="1" a="1"/>
  <c r="AV19" i="1" s="1"/>
  <c r="AV32" i="1" a="1"/>
  <c r="AV32" i="1" s="1"/>
  <c r="AV28" i="1" a="1"/>
  <c r="AV28" i="1" s="1"/>
  <c r="AV35" i="1" a="1"/>
  <c r="AV35" i="1" s="1"/>
  <c r="AV18" i="1" a="1"/>
  <c r="AV18" i="1" s="1"/>
  <c r="AV33" i="1" a="1"/>
  <c r="AV33" i="1" s="1"/>
  <c r="AV11" i="1" a="1"/>
  <c r="AV11" i="1" s="1"/>
  <c r="AV13" i="1" a="1"/>
  <c r="AV13" i="1" s="1"/>
  <c r="AV37" i="1" a="1"/>
  <c r="AV37" i="1" s="1"/>
  <c r="AV23" i="1" a="1"/>
  <c r="AV23" i="1" s="1"/>
  <c r="AV17" i="1" a="1"/>
  <c r="AV17" i="1" s="1"/>
  <c r="AV26" i="1" a="1"/>
  <c r="AV26" i="1" s="1"/>
  <c r="AV14" i="1" a="1"/>
  <c r="AV14" i="1" s="1"/>
  <c r="AV16" i="1" a="1"/>
  <c r="AV16" i="1" s="1"/>
  <c r="AV31" i="1" a="1"/>
  <c r="AV31" i="1" s="1"/>
  <c r="AV30" i="1" a="1"/>
  <c r="AV30" i="1" s="1"/>
  <c r="AV21" i="1" a="1"/>
  <c r="AV21" i="1" s="1"/>
  <c r="AV34" i="1" a="1"/>
  <c r="AV34" i="1" s="1"/>
  <c r="AV36" i="1" a="1"/>
  <c r="AV36" i="1" s="1"/>
  <c r="AV20" i="1" a="1"/>
  <c r="AV20" i="1" s="1"/>
  <c r="AV10" i="1" a="1"/>
  <c r="AV10" i="1" s="1"/>
  <c r="AV12" i="1" a="1"/>
  <c r="AV12" i="1" s="1"/>
  <c r="AW9" i="1"/>
  <c r="AY36" i="1"/>
  <c r="U37" i="1" a="1"/>
  <c r="U37" i="1" s="1"/>
  <c r="T38" i="1"/>
  <c r="AV38" i="1" s="1" a="1"/>
  <c r="AV38" i="1" s="1"/>
  <c r="V37" i="1" a="1"/>
  <c r="V37" i="1" s="1"/>
  <c r="BE37" i="1"/>
  <c r="BO36" i="1" s="1"/>
  <c r="W37" i="1" a="1"/>
  <c r="W37" i="1" s="1"/>
  <c r="X37" i="1" a="1"/>
  <c r="X37" i="1" s="1"/>
  <c r="Y37" i="1" a="1"/>
  <c r="Y37" i="1" s="1"/>
  <c r="Z37" i="1" a="1"/>
  <c r="Z37" i="1" s="1"/>
  <c r="AA37" i="1" a="1"/>
  <c r="AA37" i="1" s="1"/>
  <c r="AB37" i="1" a="1"/>
  <c r="AB37" i="1" s="1"/>
  <c r="AC37" i="1" a="1"/>
  <c r="AC37" i="1" s="1"/>
  <c r="AD37" i="1" a="1"/>
  <c r="AD37" i="1" s="1"/>
  <c r="AE37" i="1" a="1"/>
  <c r="AE37" i="1" s="1"/>
  <c r="AF37" i="1" a="1"/>
  <c r="AF37" i="1" s="1"/>
  <c r="AG37" i="1" a="1"/>
  <c r="AG37" i="1" s="1"/>
  <c r="AY37" i="1" s="1"/>
  <c r="AH37" i="1" a="1"/>
  <c r="AH37" i="1" s="1"/>
  <c r="AI37" i="1" a="1"/>
  <c r="AI37" i="1" s="1"/>
  <c r="AJ37" i="1" a="1"/>
  <c r="AJ37" i="1" s="1"/>
  <c r="AK37" i="1" a="1"/>
  <c r="AK37" i="1" s="1"/>
  <c r="AL37" i="1" a="1"/>
  <c r="AL37" i="1" s="1"/>
  <c r="AM37" i="1" a="1"/>
  <c r="AM37" i="1" s="1"/>
  <c r="AN37" i="1" a="1"/>
  <c r="AN37" i="1" s="1"/>
  <c r="AO37" i="1" a="1"/>
  <c r="AO37" i="1" s="1"/>
  <c r="AP37" i="1" a="1"/>
  <c r="AP37" i="1" s="1"/>
  <c r="AQ37" i="1" a="1"/>
  <c r="AQ37" i="1" s="1"/>
  <c r="AR37" i="1" a="1"/>
  <c r="AR37" i="1" s="1"/>
  <c r="AS37" i="1" a="1"/>
  <c r="AS37" i="1" s="1"/>
  <c r="AT37" i="1" a="1"/>
  <c r="AT37" i="1" s="1"/>
  <c r="T39" i="1" l="1"/>
  <c r="BE38" i="1"/>
  <c r="BO37" i="1" s="1"/>
  <c r="V38" i="1" a="1"/>
  <c r="V38" i="1" s="1"/>
  <c r="U38" i="1" a="1"/>
  <c r="U38" i="1" s="1"/>
  <c r="W38" i="1" a="1"/>
  <c r="W38" i="1" s="1"/>
  <c r="X38" i="1" a="1"/>
  <c r="X38" i="1" s="1"/>
  <c r="Y38" i="1" a="1"/>
  <c r="Y38" i="1" s="1"/>
  <c r="Z38" i="1" a="1"/>
  <c r="Z38" i="1" s="1"/>
  <c r="AA38" i="1" a="1"/>
  <c r="AA38" i="1" s="1"/>
  <c r="AB38" i="1" a="1"/>
  <c r="AB38" i="1" s="1"/>
  <c r="AC38" i="1" a="1"/>
  <c r="AC38" i="1" s="1"/>
  <c r="AD38" i="1" a="1"/>
  <c r="AD38" i="1" s="1"/>
  <c r="AE38" i="1" a="1"/>
  <c r="AE38" i="1" s="1"/>
  <c r="AF38" i="1" a="1"/>
  <c r="AF38" i="1" s="1"/>
  <c r="AG38" i="1" a="1"/>
  <c r="AG38" i="1" s="1"/>
  <c r="AH38" i="1" a="1"/>
  <c r="AH38" i="1" s="1"/>
  <c r="AI38" i="1" a="1"/>
  <c r="AI38" i="1" s="1"/>
  <c r="AJ38" i="1" a="1"/>
  <c r="AJ38" i="1" s="1"/>
  <c r="AK38" i="1" a="1"/>
  <c r="AK38" i="1" s="1"/>
  <c r="AL38" i="1" a="1"/>
  <c r="AL38" i="1" s="1"/>
  <c r="AM38" i="1" a="1"/>
  <c r="AM38" i="1" s="1"/>
  <c r="AN38" i="1" a="1"/>
  <c r="AN38" i="1" s="1"/>
  <c r="AO38" i="1" a="1"/>
  <c r="AO38" i="1" s="1"/>
  <c r="AP38" i="1" a="1"/>
  <c r="AP38" i="1" s="1"/>
  <c r="AQ38" i="1" a="1"/>
  <c r="AQ38" i="1" s="1"/>
  <c r="AR38" i="1" a="1"/>
  <c r="AR38" i="1" s="1"/>
  <c r="AS38" i="1" a="1"/>
  <c r="AS38" i="1" s="1"/>
  <c r="AT38" i="1" a="1"/>
  <c r="AT38" i="1" s="1"/>
  <c r="AU38" i="1" a="1"/>
  <c r="AU38" i="1" s="1"/>
  <c r="AW10" i="1" a="1"/>
  <c r="AW10" i="1" s="1"/>
  <c r="AW14" i="1" a="1"/>
  <c r="AW14" i="1" s="1"/>
  <c r="AW20" i="1" a="1"/>
  <c r="AW20" i="1" s="1"/>
  <c r="AW12" i="1" a="1"/>
  <c r="AW12" i="1" s="1"/>
  <c r="AW23" i="1" a="1"/>
  <c r="AW23" i="1" s="1"/>
  <c r="AW29" i="1" a="1"/>
  <c r="AW29" i="1" s="1"/>
  <c r="AW25" i="1" a="1"/>
  <c r="AW25" i="1" s="1"/>
  <c r="AW11" i="1" a="1"/>
  <c r="AW11" i="1" s="1"/>
  <c r="AW17" i="1" a="1"/>
  <c r="AW17" i="1" s="1"/>
  <c r="AW34" i="1" a="1"/>
  <c r="AW34" i="1" s="1"/>
  <c r="AW18" i="1" a="1"/>
  <c r="AW18" i="1" s="1"/>
  <c r="AW31" i="1" a="1"/>
  <c r="AW31" i="1" s="1"/>
  <c r="AW32" i="1" a="1"/>
  <c r="AW32" i="1" s="1"/>
  <c r="AW36" i="1" a="1"/>
  <c r="AW36" i="1" s="1"/>
  <c r="AW13" i="1" a="1"/>
  <c r="AW13" i="1" s="1"/>
  <c r="AW15" i="1" a="1"/>
  <c r="AW15" i="1" s="1"/>
  <c r="AW21" i="1" a="1"/>
  <c r="AW21" i="1" s="1"/>
  <c r="AW22" i="1" a="1"/>
  <c r="AW22" i="1" s="1"/>
  <c r="AW26" i="1" a="1"/>
  <c r="AW26" i="1" s="1"/>
  <c r="AW16" i="1" a="1"/>
  <c r="AW16" i="1" s="1"/>
  <c r="AW24" i="1" a="1"/>
  <c r="AW24" i="1" s="1"/>
  <c r="AW19" i="1" a="1"/>
  <c r="AW19" i="1" s="1"/>
  <c r="AW28" i="1" a="1"/>
  <c r="AW28" i="1" s="1"/>
  <c r="AW27" i="1" a="1"/>
  <c r="AW27" i="1" s="1"/>
  <c r="AW30" i="1" a="1"/>
  <c r="AW30" i="1" s="1"/>
  <c r="AW37" i="1" a="1"/>
  <c r="AW37" i="1" s="1"/>
  <c r="AW35" i="1" a="1"/>
  <c r="AW35" i="1" s="1"/>
  <c r="AW33" i="1" a="1"/>
  <c r="AW33" i="1" s="1"/>
  <c r="AX9" i="1"/>
  <c r="AW38" i="1" a="1"/>
  <c r="AW38" i="1" s="1"/>
  <c r="AW39" i="1" a="1"/>
  <c r="AW39" i="1" s="1"/>
  <c r="AW7" i="1" l="1" a="1"/>
  <c r="AW7" i="1" s="1"/>
  <c r="AX18" i="1" a="1"/>
  <c r="AX18" i="1" s="1"/>
  <c r="R18" i="1" s="1" a="1"/>
  <c r="R18" i="1" s="1"/>
  <c r="AX11" i="1" a="1"/>
  <c r="AX11" i="1" s="1"/>
  <c r="R11" i="1" s="1" a="1"/>
  <c r="R11" i="1" s="1"/>
  <c r="AX19" i="1" a="1"/>
  <c r="AX19" i="1" s="1"/>
  <c r="R19" i="1" s="1" a="1"/>
  <c r="R19" i="1" s="1"/>
  <c r="AX14" i="1" a="1"/>
  <c r="AX14" i="1" s="1"/>
  <c r="R14" i="1" s="1" a="1"/>
  <c r="R14" i="1" s="1"/>
  <c r="AX15" i="1" a="1"/>
  <c r="AX15" i="1" s="1"/>
  <c r="R15" i="1" s="1" a="1"/>
  <c r="R15" i="1" s="1"/>
  <c r="AX20" i="1" a="1"/>
  <c r="AX20" i="1" s="1"/>
  <c r="R20" i="1" s="1" a="1"/>
  <c r="R20" i="1" s="1"/>
  <c r="AX13" i="1" a="1"/>
  <c r="AX13" i="1" s="1"/>
  <c r="R13" i="1" s="1" a="1"/>
  <c r="R13" i="1" s="1"/>
  <c r="AX21" i="1" a="1"/>
  <c r="AX21" i="1" s="1"/>
  <c r="R21" i="1" s="1" a="1"/>
  <c r="R21" i="1" s="1"/>
  <c r="AX29" i="1" a="1"/>
  <c r="AX29" i="1" s="1"/>
  <c r="R29" i="1" s="1" a="1"/>
  <c r="R29" i="1" s="1"/>
  <c r="AX17" i="1" a="1"/>
  <c r="AX17" i="1" s="1"/>
  <c r="R17" i="1" s="1" a="1"/>
  <c r="R17" i="1" s="1"/>
  <c r="AX33" i="1" a="1"/>
  <c r="AX33" i="1" s="1"/>
  <c r="R33" i="1" s="1" a="1"/>
  <c r="R33" i="1" s="1"/>
  <c r="AX28" i="1" a="1"/>
  <c r="AX28" i="1" s="1"/>
  <c r="R28" i="1" s="1" a="1"/>
  <c r="R28" i="1" s="1"/>
  <c r="AX32" i="1" a="1"/>
  <c r="AX32" i="1" s="1"/>
  <c r="R32" i="1" s="1" a="1"/>
  <c r="R32" i="1" s="1"/>
  <c r="AX36" i="1" a="1"/>
  <c r="AX36" i="1" s="1"/>
  <c r="R36" i="1" s="1" a="1"/>
  <c r="R36" i="1" s="1"/>
  <c r="AX26" i="1" a="1"/>
  <c r="AX26" i="1" s="1"/>
  <c r="R26" i="1" s="1" a="1"/>
  <c r="R26" i="1" s="1"/>
  <c r="AX37" i="1" a="1"/>
  <c r="AX37" i="1" s="1"/>
  <c r="R37" i="1" s="1" a="1"/>
  <c r="R37" i="1" s="1"/>
  <c r="AX12" i="1" a="1"/>
  <c r="AX12" i="1" s="1"/>
  <c r="R12" i="1" s="1" a="1"/>
  <c r="R12" i="1" s="1"/>
  <c r="AX10" i="1" a="1"/>
  <c r="AX10" i="1" s="1"/>
  <c r="AX16" i="1" a="1"/>
  <c r="AX16" i="1" s="1"/>
  <c r="R16" i="1" s="1" a="1"/>
  <c r="R16" i="1" s="1"/>
  <c r="AX25" i="1" a="1"/>
  <c r="AX25" i="1" s="1"/>
  <c r="R25" i="1" s="1" a="1"/>
  <c r="R25" i="1" s="1"/>
  <c r="AX24" i="1" a="1"/>
  <c r="AX24" i="1" s="1"/>
  <c r="R24" i="1" s="1" a="1"/>
  <c r="R24" i="1" s="1"/>
  <c r="AX23" i="1" a="1"/>
  <c r="AX23" i="1" s="1"/>
  <c r="R23" i="1" s="1" a="1"/>
  <c r="R23" i="1" s="1"/>
  <c r="AX27" i="1" a="1"/>
  <c r="AX27" i="1" s="1"/>
  <c r="R27" i="1" s="1" a="1"/>
  <c r="R27" i="1" s="1"/>
  <c r="AX30" i="1" a="1"/>
  <c r="AX30" i="1" s="1"/>
  <c r="R30" i="1" s="1" a="1"/>
  <c r="R30" i="1" s="1"/>
  <c r="AX31" i="1" a="1"/>
  <c r="AX31" i="1" s="1"/>
  <c r="R31" i="1" s="1" a="1"/>
  <c r="R31" i="1" s="1"/>
  <c r="AX34" i="1" a="1"/>
  <c r="AX34" i="1" s="1"/>
  <c r="R34" i="1" s="1" a="1"/>
  <c r="R34" i="1" s="1"/>
  <c r="AX22" i="1" a="1"/>
  <c r="AX22" i="1" s="1"/>
  <c r="R22" i="1" s="1" a="1"/>
  <c r="R22" i="1" s="1"/>
  <c r="AX35" i="1" a="1"/>
  <c r="AX35" i="1" s="1"/>
  <c r="R35" i="1" s="1" a="1"/>
  <c r="R35" i="1" s="1"/>
  <c r="AX38" i="1" a="1"/>
  <c r="AX38" i="1" s="1"/>
  <c r="R38" i="1" s="1" a="1"/>
  <c r="R38" i="1" s="1"/>
  <c r="AX39" i="1" a="1"/>
  <c r="AX39" i="1" s="1"/>
  <c r="BB10" i="1" a="1"/>
  <c r="AY38" i="1"/>
  <c r="BE39" i="1"/>
  <c r="BO38" i="1" s="1"/>
  <c r="U39" i="1" a="1"/>
  <c r="U39" i="1" s="1"/>
  <c r="V39" i="1" a="1"/>
  <c r="V39" i="1" s="1"/>
  <c r="V7" i="1" s="1" a="1"/>
  <c r="V7" i="1" s="1"/>
  <c r="W39" i="1" a="1"/>
  <c r="W39" i="1" s="1"/>
  <c r="W7" i="1" s="1" a="1"/>
  <c r="W7" i="1" s="1"/>
  <c r="X39" i="1" a="1"/>
  <c r="X39" i="1" s="1"/>
  <c r="X7" i="1" s="1" a="1"/>
  <c r="X7" i="1" s="1"/>
  <c r="Y39" i="1" a="1"/>
  <c r="Y39" i="1" s="1"/>
  <c r="Y7" i="1" s="1" a="1"/>
  <c r="Y7" i="1" s="1"/>
  <c r="Z39" i="1" a="1"/>
  <c r="Z39" i="1" s="1"/>
  <c r="Z7" i="1" s="1" a="1"/>
  <c r="Z7" i="1" s="1"/>
  <c r="AA39" i="1" a="1"/>
  <c r="AA39" i="1" s="1"/>
  <c r="AA7" i="1" s="1" a="1"/>
  <c r="AA7" i="1" s="1"/>
  <c r="AB39" i="1" a="1"/>
  <c r="AB39" i="1" s="1"/>
  <c r="AB7" i="1" s="1" a="1"/>
  <c r="AB7" i="1" s="1"/>
  <c r="AC39" i="1" a="1"/>
  <c r="AC39" i="1" s="1"/>
  <c r="AC7" i="1" s="1" a="1"/>
  <c r="AC7" i="1" s="1"/>
  <c r="AD39" i="1" a="1"/>
  <c r="AD39" i="1" s="1"/>
  <c r="AD7" i="1" s="1" a="1"/>
  <c r="AD7" i="1" s="1"/>
  <c r="AE39" i="1" a="1"/>
  <c r="AE39" i="1" s="1"/>
  <c r="AE7" i="1" s="1" a="1"/>
  <c r="AE7" i="1" s="1"/>
  <c r="AF39" i="1" a="1"/>
  <c r="AF39" i="1" s="1"/>
  <c r="AF7" i="1" s="1" a="1"/>
  <c r="AF7" i="1" s="1"/>
  <c r="AG39" i="1" a="1"/>
  <c r="AG39" i="1" s="1"/>
  <c r="AH39" i="1" a="1"/>
  <c r="AH39" i="1" s="1"/>
  <c r="AH7" i="1" s="1" a="1"/>
  <c r="AH7" i="1" s="1"/>
  <c r="AI39" i="1" a="1"/>
  <c r="AI39" i="1" s="1"/>
  <c r="AI7" i="1" s="1" a="1"/>
  <c r="AI7" i="1" s="1"/>
  <c r="AJ39" i="1" a="1"/>
  <c r="AJ39" i="1" s="1"/>
  <c r="AJ7" i="1" s="1" a="1"/>
  <c r="AJ7" i="1" s="1"/>
  <c r="AK39" i="1" a="1"/>
  <c r="AK39" i="1" s="1"/>
  <c r="AK7" i="1" s="1" a="1"/>
  <c r="AK7" i="1" s="1"/>
  <c r="AL39" i="1" a="1"/>
  <c r="AL39" i="1" s="1"/>
  <c r="AL7" i="1" s="1" a="1"/>
  <c r="AL7" i="1" s="1"/>
  <c r="AM39" i="1" a="1"/>
  <c r="AM39" i="1" s="1"/>
  <c r="AM7" i="1" s="1" a="1"/>
  <c r="AM7" i="1" s="1"/>
  <c r="AN39" i="1" a="1"/>
  <c r="AN39" i="1" s="1"/>
  <c r="AN7" i="1" s="1" a="1"/>
  <c r="AN7" i="1" s="1"/>
  <c r="AO39" i="1" a="1"/>
  <c r="AO39" i="1" s="1"/>
  <c r="AO7" i="1" s="1" a="1"/>
  <c r="AO7" i="1" s="1"/>
  <c r="AP39" i="1" a="1"/>
  <c r="AP39" i="1" s="1"/>
  <c r="AP7" i="1" s="1" a="1"/>
  <c r="AP7" i="1" s="1"/>
  <c r="AQ39" i="1" a="1"/>
  <c r="AQ39" i="1" s="1"/>
  <c r="AQ7" i="1" s="1" a="1"/>
  <c r="AQ7" i="1" s="1"/>
  <c r="AR39" i="1" a="1"/>
  <c r="AR39" i="1" s="1"/>
  <c r="AR7" i="1" s="1" a="1"/>
  <c r="AR7" i="1" s="1"/>
  <c r="AS39" i="1" a="1"/>
  <c r="AS39" i="1" s="1"/>
  <c r="AS7" i="1" s="1" a="1"/>
  <c r="AS7" i="1" s="1"/>
  <c r="AT39" i="1" a="1"/>
  <c r="AT39" i="1" s="1"/>
  <c r="AT7" i="1" s="1" a="1"/>
  <c r="AT7" i="1" s="1"/>
  <c r="AU39" i="1" a="1"/>
  <c r="AU39" i="1" s="1"/>
  <c r="AU7" i="1" s="1" a="1"/>
  <c r="AU7" i="1" s="1"/>
  <c r="AV39" i="1" a="1"/>
  <c r="AV39" i="1" s="1"/>
  <c r="AV7" i="1" s="1" a="1"/>
  <c r="AV7" i="1" s="1"/>
  <c r="AY39" i="1" l="1"/>
  <c r="AG7" i="1" a="1"/>
  <c r="AG7" i="1" s="1"/>
  <c r="R39" i="1" a="1"/>
  <c r="R39" i="1" s="1"/>
  <c r="U7" i="1" a="1"/>
  <c r="U7" i="1" s="1"/>
  <c r="BB10" i="1"/>
  <c r="BH10" i="1" s="1"/>
  <c r="BB21" i="1"/>
  <c r="BI20" i="1" s="1"/>
  <c r="BB29" i="1"/>
  <c r="BI28" i="1" s="1"/>
  <c r="BB12" i="1"/>
  <c r="BI11" i="1" s="1"/>
  <c r="BB30" i="1"/>
  <c r="BI29" i="1" s="1"/>
  <c r="BB38" i="1"/>
  <c r="BI37" i="1" s="1"/>
  <c r="BB39" i="1"/>
  <c r="BI38" i="1" s="1"/>
  <c r="BB22" i="1"/>
  <c r="BI21" i="1" s="1"/>
  <c r="BB28" i="1"/>
  <c r="BI27" i="1" s="1"/>
  <c r="BB17" i="1"/>
  <c r="BI16" i="1" s="1"/>
  <c r="BB33" i="1"/>
  <c r="BI32" i="1" s="1"/>
  <c r="BB35" i="1"/>
  <c r="BI34" i="1" s="1"/>
  <c r="BB23" i="1"/>
  <c r="BI22" i="1" s="1"/>
  <c r="BB15" i="1"/>
  <c r="BI14" i="1" s="1"/>
  <c r="BB26" i="1"/>
  <c r="BI25" i="1" s="1"/>
  <c r="BB18" i="1"/>
  <c r="BI17" i="1" s="1"/>
  <c r="BB32" i="1"/>
  <c r="BI31" i="1" s="1"/>
  <c r="BB13" i="1"/>
  <c r="BI12" i="1" s="1"/>
  <c r="BB37" i="1"/>
  <c r="BI36" i="1" s="1"/>
  <c r="BB24" i="1"/>
  <c r="BI23" i="1" s="1"/>
  <c r="BB16" i="1"/>
  <c r="BI15" i="1" s="1"/>
  <c r="BB34" i="1"/>
  <c r="BI33" i="1" s="1"/>
  <c r="BB27" i="1"/>
  <c r="BI26" i="1" s="1"/>
  <c r="BB14" i="1"/>
  <c r="BI13" i="1" s="1"/>
  <c r="BB36" i="1"/>
  <c r="BI35" i="1" s="1"/>
  <c r="BB25" i="1"/>
  <c r="BI24" i="1" s="1"/>
  <c r="BB19" i="1"/>
  <c r="BI18" i="1" s="1"/>
  <c r="BB11" i="1"/>
  <c r="BI10" i="1" s="1"/>
  <c r="BB31" i="1"/>
  <c r="BI30" i="1" s="1"/>
  <c r="BB20" i="1"/>
  <c r="BI19" i="1" s="1"/>
  <c r="AX7" i="1" a="1"/>
  <c r="AX7" i="1" s="1"/>
  <c r="R10" i="1" a="1"/>
  <c r="R10" i="1" s="1"/>
  <c r="AY8" i="1" l="1"/>
  <c r="S7" i="1"/>
  <c r="R8" i="1"/>
  <c r="Q36" i="1" l="1"/>
  <c r="Q37" i="1"/>
  <c r="Q16" i="1"/>
  <c r="Q19" i="1"/>
  <c r="Q24" i="1"/>
  <c r="Q15" i="1"/>
  <c r="Q25" i="1"/>
  <c r="Q22" i="1"/>
  <c r="Q23" i="1"/>
  <c r="Q32" i="1"/>
  <c r="Q35" i="1"/>
  <c r="Q27" i="1"/>
  <c r="Q13" i="1"/>
  <c r="Q38" i="1"/>
  <c r="Q26" i="1"/>
  <c r="Q34" i="1"/>
  <c r="Q17" i="1"/>
  <c r="Q12" i="1"/>
  <c r="Q18" i="1"/>
  <c r="Q28" i="1"/>
  <c r="Q33" i="1"/>
  <c r="Q20" i="1"/>
  <c r="Q11" i="1"/>
  <c r="Q29" i="1"/>
  <c r="Q30" i="1"/>
  <c r="Q21" i="1"/>
  <c r="Q31" i="1"/>
  <c r="Q14" i="1"/>
  <c r="AZ24" i="1"/>
  <c r="BF24" i="1" s="1"/>
  <c r="BQ23" i="1" s="1"/>
  <c r="AZ13" i="1"/>
  <c r="BF13" i="1" s="1"/>
  <c r="BQ12" i="1" s="1"/>
  <c r="AZ15" i="1"/>
  <c r="BF15" i="1" s="1"/>
  <c r="BQ14" i="1" s="1"/>
  <c r="AZ23" i="1"/>
  <c r="BF23" i="1" s="1"/>
  <c r="BQ22" i="1" s="1"/>
  <c r="AZ19" i="1"/>
  <c r="BF19" i="1" s="1"/>
  <c r="BQ18" i="1" s="1"/>
  <c r="AZ17" i="1"/>
  <c r="BF17" i="1" s="1"/>
  <c r="BQ16" i="1" s="1"/>
  <c r="AZ18" i="1"/>
  <c r="BF18" i="1" s="1"/>
  <c r="BQ17" i="1" s="1"/>
  <c r="AZ22" i="1"/>
  <c r="BF22" i="1" s="1"/>
  <c r="BQ21" i="1" s="1"/>
  <c r="AZ12" i="1"/>
  <c r="BF12" i="1" s="1"/>
  <c r="BQ11" i="1" s="1"/>
  <c r="AZ20" i="1"/>
  <c r="BF20" i="1" s="1"/>
  <c r="BQ19" i="1" s="1"/>
  <c r="AZ10" i="1"/>
  <c r="BF10" i="1" s="1"/>
  <c r="BP10" i="1" s="1"/>
  <c r="AZ16" i="1"/>
  <c r="BF16" i="1" s="1"/>
  <c r="BQ15" i="1" s="1"/>
  <c r="AZ11" i="1"/>
  <c r="BF11" i="1" s="1"/>
  <c r="BQ10" i="1" s="1"/>
  <c r="AZ21" i="1"/>
  <c r="BF21" i="1" s="1"/>
  <c r="BQ20" i="1" s="1"/>
  <c r="AZ14" i="1"/>
  <c r="BF14" i="1" s="1"/>
  <c r="BQ13" i="1" s="1"/>
  <c r="AZ25" i="1"/>
  <c r="BF25" i="1" s="1"/>
  <c r="BQ24" i="1" s="1"/>
  <c r="AZ26" i="1"/>
  <c r="BF26" i="1" s="1"/>
  <c r="BQ25" i="1" s="1"/>
  <c r="AZ27" i="1"/>
  <c r="BF27" i="1" s="1"/>
  <c r="BQ26" i="1" s="1"/>
  <c r="AZ28" i="1"/>
  <c r="BF28" i="1" s="1"/>
  <c r="BQ27" i="1" s="1"/>
  <c r="AZ29" i="1"/>
  <c r="BF29" i="1" s="1"/>
  <c r="BQ28" i="1" s="1"/>
  <c r="AZ30" i="1"/>
  <c r="BF30" i="1" s="1"/>
  <c r="BQ29" i="1" s="1"/>
  <c r="AZ31" i="1"/>
  <c r="BF31" i="1" s="1"/>
  <c r="BQ30" i="1" s="1"/>
  <c r="AZ32" i="1"/>
  <c r="BF32" i="1" s="1"/>
  <c r="BQ31" i="1" s="1"/>
  <c r="AZ33" i="1"/>
  <c r="BF33" i="1" s="1"/>
  <c r="BQ32" i="1" s="1"/>
  <c r="AZ34" i="1"/>
  <c r="BF34" i="1" s="1"/>
  <c r="BQ33" i="1" s="1"/>
  <c r="AZ35" i="1"/>
  <c r="BF35" i="1" s="1"/>
  <c r="BQ34" i="1" s="1"/>
  <c r="AZ36" i="1"/>
  <c r="BF36" i="1" s="1"/>
  <c r="BQ35" i="1" s="1"/>
  <c r="AZ37" i="1"/>
  <c r="BF37" i="1" s="1"/>
  <c r="BQ36" i="1" s="1"/>
  <c r="AZ38" i="1"/>
  <c r="BF38" i="1" s="1"/>
  <c r="BQ37" i="1" s="1"/>
  <c r="Q39" i="1"/>
  <c r="AZ39" i="1"/>
  <c r="BF39" i="1" s="1"/>
  <c r="BQ38" i="1" s="1"/>
  <c r="AO6" i="1"/>
  <c r="AC6" i="1"/>
  <c r="AN6" i="1"/>
  <c r="X6" i="1"/>
  <c r="AE6" i="1"/>
  <c r="AP6" i="1"/>
  <c r="Z6" i="1"/>
  <c r="AV6" i="1"/>
  <c r="AH6" i="1"/>
  <c r="AR6" i="1"/>
  <c r="AB6" i="1"/>
  <c r="AQ6" i="1"/>
  <c r="AK6" i="1"/>
  <c r="Y6" i="1"/>
  <c r="AW6" i="1"/>
  <c r="AJ6" i="1"/>
  <c r="AA6" i="1"/>
  <c r="AL6" i="1"/>
  <c r="V6" i="1"/>
  <c r="AF6" i="1"/>
  <c r="AM6" i="1"/>
  <c r="AS6" i="1"/>
  <c r="AT6" i="1"/>
  <c r="AU6" i="1"/>
  <c r="AI6" i="1"/>
  <c r="W6" i="1"/>
  <c r="AD6" i="1"/>
  <c r="AX6" i="1"/>
  <c r="Q10" i="1"/>
  <c r="U6" i="1"/>
  <c r="AG6" i="1"/>
  <c r="BC10" i="1" l="1" a="1"/>
  <c r="BC39" i="1" l="1"/>
  <c r="BK38" i="1" s="1"/>
  <c r="BC10" i="1"/>
  <c r="BJ10" i="1" s="1"/>
  <c r="BC27" i="1"/>
  <c r="BK26" i="1" s="1"/>
  <c r="BC37" i="1"/>
  <c r="BK36" i="1" s="1"/>
  <c r="BC34" i="1"/>
  <c r="BK33" i="1" s="1"/>
  <c r="BC16" i="1"/>
  <c r="BK15" i="1" s="1"/>
  <c r="BC13" i="1"/>
  <c r="BK12" i="1" s="1"/>
  <c r="BC30" i="1"/>
  <c r="BK29" i="1" s="1"/>
  <c r="BC14" i="1"/>
  <c r="BK13" i="1" s="1"/>
  <c r="BC35" i="1"/>
  <c r="BK34" i="1" s="1"/>
  <c r="BC15" i="1"/>
  <c r="BK14" i="1" s="1"/>
  <c r="BC32" i="1"/>
  <c r="BK31" i="1" s="1"/>
  <c r="BC19" i="1"/>
  <c r="BK18" i="1" s="1"/>
  <c r="BC29" i="1"/>
  <c r="BK28" i="1" s="1"/>
  <c r="BC18" i="1"/>
  <c r="BK17" i="1" s="1"/>
  <c r="BC33" i="1"/>
  <c r="BK32" i="1" s="1"/>
  <c r="BC17" i="1"/>
  <c r="BK16" i="1" s="1"/>
  <c r="BC12" i="1"/>
  <c r="BK11" i="1" s="1"/>
  <c r="BC38" i="1"/>
  <c r="BK37" i="1" s="1"/>
  <c r="BC22" i="1"/>
  <c r="BK21" i="1" s="1"/>
  <c r="BC23" i="1"/>
  <c r="BK22" i="1" s="1"/>
  <c r="BC28" i="1"/>
  <c r="BK27" i="1" s="1"/>
  <c r="BC20" i="1"/>
  <c r="BK19" i="1" s="1"/>
  <c r="BC36" i="1"/>
  <c r="BK35" i="1" s="1"/>
  <c r="BC31" i="1"/>
  <c r="BK30" i="1" s="1"/>
  <c r="BC24" i="1"/>
  <c r="BK23" i="1" s="1"/>
  <c r="BC26" i="1"/>
  <c r="BK25" i="1" s="1"/>
  <c r="BC21" i="1"/>
  <c r="BK20" i="1" s="1"/>
  <c r="BC25" i="1"/>
  <c r="BK24" i="1" s="1"/>
  <c r="BC11" i="1"/>
  <c r="BK10" i="1" s="1"/>
</calcChain>
</file>

<file path=xl/sharedStrings.xml><?xml version="1.0" encoding="utf-8"?>
<sst xmlns="http://schemas.openxmlformats.org/spreadsheetml/2006/main" count="65" uniqueCount="44">
  <si>
    <t>Generate values</t>
  </si>
  <si>
    <t>Range settings</t>
  </si>
  <si>
    <t>Interval range</t>
  </si>
  <si>
    <t>Low</t>
  </si>
  <si>
    <t>High</t>
  </si>
  <si>
    <t>Frequency</t>
  </si>
  <si>
    <t>Prior</t>
  </si>
  <si>
    <t>Weibull interval censored joint distribution</t>
  </si>
  <si>
    <r>
      <t xml:space="preserve">Technique: </t>
    </r>
    <r>
      <rPr>
        <sz val="10"/>
        <rFont val="Times New Roman"/>
        <family val="1"/>
      </rPr>
      <t>Bayesian inference.</t>
    </r>
    <r>
      <rPr>
        <b/>
        <sz val="10"/>
        <rFont val="Times New Roman"/>
        <family val="1"/>
      </rPr>
      <t xml:space="preserve"> Problem: </t>
    </r>
    <r>
      <rPr>
        <sz val="10"/>
        <rFont val="Times New Roman"/>
        <family val="1"/>
      </rPr>
      <t>Find joint uncertainty distribution for parameters of a Weibull distribution fitted to interval censored data</t>
    </r>
  </si>
  <si>
    <t>Empty</t>
  </si>
  <si>
    <t>Desity</t>
  </si>
  <si>
    <t>Shape</t>
  </si>
  <si>
    <t>Scale</t>
  </si>
  <si>
    <t>Shape start</t>
  </si>
  <si>
    <t>Shape increment</t>
  </si>
  <si>
    <t>Scale start</t>
  </si>
  <si>
    <t>Scale increment</t>
  </si>
  <si>
    <t>Scale conditional density</t>
  </si>
  <si>
    <t>Input for "Sloping ranges (General) distribution"</t>
  </si>
  <si>
    <t>Min</t>
  </si>
  <si>
    <t>Max</t>
  </si>
  <si>
    <t>Min Height</t>
  </si>
  <si>
    <t>Max Height</t>
  </si>
  <si>
    <t>Output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</si>
  <si>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</si>
  <si>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</si>
  <si>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</si>
  <si>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</si>
  <si>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</si>
  <si>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</si>
  <si>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</si>
  <si>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</si>
  <si>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</si>
  <si>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</si>
  <si>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</si>
  <si>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</si>
  <si>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9810a02f-e2bf-4105-820c-5ab49c56cb68</t>
  </si>
  <si>
    <t>CB_Block_0</t>
  </si>
  <si>
    <t>㜸〱敤㕣㙢㡣㈴㔵ㄵ敥敡改敥改敡㤹摥ㄹ㜶㤶挷昲ㅣ摥㡦搹㌴㍢换㉥て挹扡捣㠳㝤挰㍥㠶㥤搹㐵㠲㌸搴㜴摦摡㈹戶慢㙡愸慡㥥摤〱㈲愰㠸〲㔱㤱㍦㡡ㄲ㐱㘲㠸㈶㐶㠳㍦〸〸晥㌰㌱搱ㄸ㌰晥㈰㈶晥㌰㐱㐲搴㐴㘳㌶昱㠷㤸㤰攰昷摤㕢搵㕤摤㍤㕤㌳㌴愰㠳㤹㍢㍢㜷㙥摤㝢敥慤㝢捦㌹昷㥣㜳捦戹戵㈹㉤㤵㑡扤㡦挴扦㑣ㄹㄶ捥㥤㕥昲〳㘱㤷㈶摣㙡㔵㤴〳换㜵晣搲㤸攷ㄹ㑢晢㉤㍦攸〱㐰㙥搶㐲扢㥦㥤昵慤晢㐴㝥㜶㔱㜸㍥㠰戲愹㔴㍥慦愷搱捥㐱昸㍢ㄸ㍤攸散搵㥦㐱㌶㌳㌱㝥㘸敥ㅥ㡣㍡ㅤ戸㥥搸㌲㝣㔴昵摤㌹㍡㕡ㅡ㉤㙤扦㙥昴摡搲搶㉤挳ㄳ戵㙡㔰昳挴㑥㐷搴〲捦愸㙥ㄹ㥥慡捤㔵慤昲慤㘲㘹挶㍤㉥㥣㥤㘲㙥敢㌵㜳挶昶敢㐷户敦搸㘱摥㜰挳昵晤㜸㜵敡攰挴昸㤴㈷㑣晦㈳ㅡ㌳换㈹㙦㥦ㄴ㘵㡢㙢ㄳ挲戳㥣㘳愵㠹㜱晣㡢捤ㅦ㑦搷㤵愶攷㠵〸昸㙡攱〹愷㉣㝣ㅤㅤ晢散㌱摦慦搹ぢ㐴㥥㙥敦挶㔲换㠶ㅦ㘴敤〹㔱慤敡㜶㌴㙡摥㍥〴摣㔵㡤愵㝥㝢㕡㌸扥ㄵ㔸㡢㔶戰㤴戳㘷㌰㔰愵㘸ㅦ昱挵㘱挳㌹㈶づㅡ戶挸摡㝢㙡㔶㈵愳㔲慡攷昲㘸㠸昸挴攴昲㑢㘳扥㍤㌱㙦㜸㜲㐶㍥ㄱ㤳〰扢摢㉢㌷挳㕥摣㜹㕣㑥㕤扥㠱㘳㕥摡ㄹづ㉤㐷つ慦づ㌹搲ㄹ㌲㕣㝣昳っ慥敥っㅦ挳㔱㜳㥦㉢㍢昷㤱愸㙣㠶搶晡㐲晥㤶ㄸ挵㘲昴ㅣ戳㕥㘶㜹㘶㈴愰㕥㘰搶挷慣ㅦ㤹㤶昹㈷㜶㐹扣㈳㥢搲戳㐶㝡㜶㉥㍤㕢㑥捦㔶搲戳㈲㍤㙢愶㘷㡦愵㘷攷搳戳㔶㝡昶㥥昴散㜱挰㐴㈹摦摢㥢づ㔳攵攸户敥晡挲扦ㅥ㌹昰㤳㔷戳㍦晡敢㌷晦晤㑥晦〶〰摤ㄶ㑥㙡搲㌳㑥㠰搵ㅡ㕣扣慤戴㤵㍦㉢敦ち㙣ち㜳㠷㜹㥤㌹㍡㕡搹戱搵戸挶挸㜲㔹〹挴㙦㘲㤴㐱挰昶㥢户㕢㑥挵㍤㈱㘹㜷敥戸攱㡢〶攲㐶挲戶㜱户收㔴晣㜳㤶㙦㥣づ㡣㐰㥣摤摡搶ㄸ愴慤摢㌴戶㤵昰攵晢捥㙦敤㜶搴愸搶挴搸㐹㑢㌵㥦搷搲㙣㑦㜹敥㕣攷搶摤㥥戸户摥摡㌶愳㌱〸戵㐵㌹㜶摢㉡㔵㤳㥡搷昰挴扣敢ぢ㐷㑥㙦挴㥥戲捡挷㠵㌷㉤㈸ㄲ㐵㐵㉥昵㜴㌶㠵扢㝥攴㤰㠳㠵㘲户㔶㉥㡡搷㥡㌷㥦っ戰㤹㐵〵昳㕤㄰㕥戰㌴㘳捣㔵挵ㄹ㑤㈰敡㥤㘸搸摣㔴扤摢㉤搷晣〹搷〹㍣户摡摣㌲㔶㔹㌴㈰㘹㉡〷摣㡡挸㘴㔲㔲㈸㐰攰昶昴㘸㕡敡慡捥㝢㐱ㄲ㈲㐶㘲㙥攴戳㥡搹慥㜴ㄸ慢挳㉡慡㠲㍣㤹扥㘴㠵挱㌸㕦㈹㘳ㄲ㜶㘰㙣㑤搴ㅦ㝣改ㄵ㉢っ㕢愷摣挷ぢ㥣㑥て㠵慢扦㜹㔱㌸挱㕥挳愹㔴㠵㤷愸晤㌴捥㐸ㅦ㐰㤶㍤〵㠱搰ㄱ㝢㔴㜵摡㐹㙤㈹㝢挲慡〴昳戹㜹㘱ㅤ㥢て㔰〷つ㤹捦ㄳ戵㙤㐹㍦つ㔵晡㐶㘶㐳挸ち㠵㔴㙥ㄳ㠱㜲〵愴㔴㤶搲㈹㘱㉦㌷〹㜲昶㙢摡换晤收㙥慢ㅡ〸㈵㤴〷㑣㔰㐴㘹㌵㐹扥㈲㔹搴㌳捡㑡㘱㙣㌲㈷挰愵㠶攵〴㑢㡤㝤摢戶㑢ㄴㄳ慤换㠲㌵㈷ぢ㈸ち㥡攵㐱挲㕥〳搳戴㐸㠳㘴攰ㄸㄳ㜱ㅢ㈴㘸㜶㡣摣捣㘴㠴㑦㤰ㄱ㠰㡦㌳㈱愱户㜶㤶ㄱ㘴昶㜶㈶㘵愷㡥晢㜱㕤㥡㉤㘷换㉢㘹㜶㍡㄰愷㥦挱散㑣㘶㘷㌱摢㡣㑣晢㌳㈴ㅣ愵ㅣ捡捤㐹㍦〷捦晡戹捣捥㐳〶昹愴㔳收㠴愲㡡㌶搴㙡散㐸挲ㄵ㘱㈷㑢愳㔸㠹㈲㕡挶㜵㍢戳㘸㑢㐲㠷㔶攷摡搰戵ㄹ愹㘳㉦敢捣㥢昱攵㤰㈳ㄳ㐰攳㙢㕤〱㌴㡥〸㠲㜶愹户㉥㐰㔷㝤㤸搹㠵挸㤴㘲愱戱扢㍡㙢㥥收攴㈷挲㈴㔲㠶㔰㤷捡㍤㘴㘲㥡晦〹〲慥敤攸戲㙥㍦搳ㄴㅣ㌱㍦昱昶昳㤶捥㝢㍢㈴㝡㡢捥㕣搷㌹昴ㄵ㝤㐰ぢ晡㈲㙣㉦敤㡦ㅤ昵换㈵㘸搶㉦㘵㜶ㄹ戲ㄶ晤挲㤳昷〷昵ㄲ㐸㤳搸㡥㔱㙥㈳㍤㉥搲挲㥤㔹㕡㄰㔲晢昴㥢㌳㠶㜷㑣〴昰㕥散㥢㠴ㅤ散㝡㥥愸攲㐰㕢㤱ㄵ㍣扢㥣搹㕣改敦昶㕣㥢昵敢昶戱晦㠹㔰っ㤹㑣扡㈷搵㘲ㅦ㈷搸㤹㌱㝦㔳㡣㜳愸㝦慦改㉣㈴㘲㥤㥡搹㡢晤㤲捦㤶敢㤲愴ぢ㐹㜲〵搰慡㕦㠹っ㔲㐲晢㝤㐷㠹㌲㐲戰㉤ㄲ慣搹㕡愵㜷㉦攱㘴搲攲㍦㙣㤳㈳㝤捡㔹㍢づ摦㠱㕦戴愷㉤扢㉥㉣晡散㈹攱㤵攱㔷戰慡愲愰㕣戲ㄴ㌵敢戲攲ㄳ㈲㉢㝡㝡摡捥搲〹扥㌵挹㈷㉤㔲㈲㜱户㈷㌶㈶㥣挳ㅢ㑣㐵ㄷ㈴㠵㑡㠲㕢愸㉥㠱挸㜹㠴㕤ㄷ㌱㕤㠸㤸ㄲ㄰愷㕦捤㙣㉢戳㔱㘴搹摦㐲搲慣ㄶ昱っ㠵昵㉥搲㥤㍤㍢㥢捡㤳っ搲㍤昸㐶㐷㘱戵㥤慦搹挱散㕡㘴㉤收て㥤㡦〹㡣㈸㐹ㅥ㘳㐴㕡㑢扡㜹搴ㄲ㈷挸〳ㅢ㑣〴㤵㈶㙡㝥攰摡㡣㉡ㄵ捤㐹昷愰ㅢ㑣㕡晥〲愲㔰㐳㘶㔸戸㝤㕥㌸攰㉥て戶㑦㑢㥤扢戰㈰㉡扡㌹敤搶㈰摡昶㑤慥㠵㐳㌹搶〷㕢㔲㥥换搳ㅡ㔲㜷㘷㘳っ愱挹ㄳ㌱㝣慤昴挴慥捡昳捤㐳摦㐰〳愳㌳㔶㔰ㄵ㝤愶摡㜴㉣攷㑤㘰ㄱ㔱㠳㑡慦㌹㌳敦〹㌱㔹㌴昷㜸㔶愵㙡㌹㠲挴㠰㡤挹㐰摤㝥㜱っㄱ㠲㈹㤷昱㍦搷㈹㥡㌳㥥攱昸ぢ〶㠳㠹㑢ㅢ㥢㥥㘴㐸㈴㙢㡥㕢㡥㡦搷㐸㉡戲㍣㘰㑥捦扢㈷㄰慤慤搹捥ㅥ㘳挱㕦ㄳ㔴㈱搳慢㈴㐹愳愵戵㜴㕡换愷昳摤搲㠷〷昲㔴㙡ㅢ㝥㌳捣㈴慤㔲㔹晡换ㄳ戴㌷敤晡㌰㍥㐳㍢㥤㜳敡㐷攴愸㕥搹㤳㈸㠵戹㔳昵敢搹攷〶㘴户散㌹戲慦ㄱ㤵晢㔰昱敡㉣㍤晣〹㌲㕥戲㐵㍤〸㐲晦摣〶挵㉡慣㈳攷㘰〷㠲攲㝣㙡㘵扦㠲㈹㘱挸㝤ㅢㅡ挵摤㠸㈲昵㥢晢㡤㌹㔱㐵㉣摡㌶㠲つ敡㠱㘶慣㙤㔴晤戰㙤挲戵㙤㠳慣㐵戶㥣㉥ㅢ攴攰戱㕡攰ㅥ戰ㅣ摤㐴㈶昹㉦慣㌲㑥愲捡㌸㈹慢晡捤挳っぢ捡㌲挷㜲㡦ㄹ㥥ㄵ捣摢㔶㌹捦〷㠶敥搶〴㑦㘲㤳㔳昲㐶㈹㤲ㄹ挳㉤搶晣ㄱ㤸㙣㝥〹攴㉥㐱㡥ㄲ㜵㈴㍦㌸㌷慤攵昰愳㜵改㔸㠲㠰㤱㕥㔲晤㐶㡣㤶㤵㌷㈳㈰㜲㘴㍡ㄵ摤扦㌸昵㈰㙡㤴㕦㡥㔴㑦㘰ㄱ㜸〴㘳㐲㥥敥敤㥣㜹挴戱〲㔰㡦ㄴ摢㙤〵㤳㍥㐸㡥っ㐵㜹扣㍤㕢㔲㌵搶㘹愴慥ㄵ㉥㘸㙦㙡㔲ㄳ攷户户挷昵挶㈵换㌴㉢㡤ㄲ㔳㈴㉢〱㐹捤戲捣ㅣ搷㤲慡搱愴攲㡥戴㡤㤶攴㌶㙤攰㥤㔲攴㐳㈸㈶挹㌳㈹㝤愷㘴ㄴ〴㜹挹ㅤ搰㔱昴搷㈷戳㐷㉣㕡㐳ㅢ愰㐰㍤愵敡㡡㘱㌸㜰ㅦ慥㥣㔴㐴㈱㝣挲晥摥㄰ㄶて搵㠲愶ㄶ攳攴㔰搸㌲㔶慤ㅥ㜲㘰㈵㤴つ慦戲㐶戶㌴搶愶㌴㡣摣㥤摤㙡㝦㠵摥搸㐶っ户㈱㐳㈲〹㝥㘰㙣㐳㙣慥㔸㌴㤵搶㔹㤱愸慥㔷攷昹㜴㐰ㄸ㡥愴挰㜴㔰㤹ㄴ㡢搲っ㙢㔸昲㐳戲㐳晤戴㈸攵愸㙥㡥捤昹㔰改〱攵㜸㔸㤲ㅢ㕣㌷て搳㉤㠵ぢっ㄰扢㘱㘹慡ㅣ㈰慣㕢ㅦ㠰㈷㠳戵㐳ㅤ㘰㐴㠵㑤㘸㥤㔱㠲收ㄲㄸ户㜹ㄱ摣㍢㕤㔲ㄴ㠲搴㤴改ㅦ扢戴㙦㍦捤昴挳㕤愹愸㄰㙥㈲㠶扡ㄲ慣〷㄰㌷ㅥ㤵攴㉥ㅡ㡡㠲攵㑡戲㐹愱搵ㅦ搵搱挴㈸搲攴昳〲摣攰㘱ㅣ㙢㠰摢愶㡡㍢㙥㠱〵㙤㕡㕤摡㘰敥㜳捡搵㕡㐵㐸㔵ㅣ挹㙡愹㤱搷〴扤攴昵㍦戵㥢ㄲ昰ㄲ㈲㘵ㅦ㡥㔲㕣㌲㠹搴扤摤慤㝦ㅡ摤愵㤰挳ㄸ㑡戶㌱昸㤸攰㤶㤳挱戰戶㍢ち戴て㌷㌶㉥㉦挸㡢㜳㄰㘹㙤㔵㤴㘵晢㜱ㄷ慦ㅥ㐱㤶扢㉤〶戶摦摤敦搲㘶㡦㔵敤戵㔴搵㥡愰ㄱ搶愹〴㕥㉥〷㘳愴换摤挱㐱㔲愷挲挸敥愹〷攵㘳敡搴慥搰昸搰ㄸ摦攵㈹㈸〵慣㘲㈳搱攰㑥㌷慣㙥㡤㤱㕦㕡摥晡㑤挸㌴㠶㠰㘹搰〲㔲ㄹ㌸攳㈸慦㙣攰㌰ㄸ㤹㄰ㅤ㡤〷㔲ㄹ愳ㅣ㠲挳ㅥ㐴挳㙥攲㐱㝡挶㠵ㄲち㌶挹㑢㘱搱扤挴ㄱㅢ㐷㈰搷㍢愳愵㜲捡〸㜰昵挵搹摣㔲㍤㔶愹搰摣㠵㝦㙥㑤㔰ㄵ搷㌶㤴㌹扡愹攵㐲㤶㕣ㄳ敤扢㡢㕢ㅡ挲㡢㠲摢㈶㑢㝢㡤愰㍣㍦ㅤ㉣愹㑢㕢摤戲㐴昶攷昰㐷㉣晢㜶摡捣ㄹ㠷㤷㔰ㄷ㠹晢挲㜱挷㍤攱挸㜹㘵㝤摥昸愳ㄵ慢昷昶㜲㤲㠵搴晢昸㤱㈹㥤捡扥㠶ㄱ㔷㌳㙤づ搰㜰㤰㜰ㅣ㤹㤴㌴ㄸ㐶㌹㠱㑦㘰扢搷㙦っ㤰㑦㌶戵昰㠹ㄴ〴敢㡣攲ㅣ晢挸ㄸ㐵㝢ㄵ㘴㈵戳愸㈳㌹㜰晥〲戶扥昶㌳搴㤰攰㜸づ挵㐸昶㐲㤴ㄲ㐸㈷〵㜹㜸扤㠳㤷㐱晥㝦愸ㄴ敤收㘵户搳㝦㘱㌳㙢慦戴㤲攸㝣㤲攸攵㜶ㄲ㌱㄰晢㠱㐲摥㥣晤晡㔱昳㘳扦搶晢㍦㍣㙡摥〲ち㌳㐹㙢っ㐱㌵〶攳敢挶㐰扡捤ㄸ戸ㄴ捤搲ㄸ戸㤵㝤ㄸ慦㔷挶㐰攸敤㌸㠰㡡㤵㡤〱㐶昱ㄲ㑣扥㔸㔰㌵收挰攰㔹敢っ㥢㥥戰扤戸㕥㉢㝣㐴敥愱㥥晣〹昸㥥捥㙣慦㥥㌲㍣挳摥㉣敢昷㜸〲㙡换㥢挱㝤㙤搹㠵㍤捥㕥戶㐵㜶㕡挶㉢ㄱ昹搳搷㍤㈷慢扢愵づ㑡愹愴ㅣ昵㕡㕥换㝤〸㥦㠸挶ㄳ㐲敡晥㑤㍦摥昳愷晢ㅥ搹挵㝢㘹㈱慦㘶ㄹ〸敥㈶㌸㑦换〱攱摢搸㤵㤰搳昹昹捤〱㝣㠸㘴㉤㔴挵戸攱㐹㝢挷搷敤愸愸ㄸ㉦挶㤸㡡昹搶㠲㌱㠹ㅢづ捡㤸㉣戵㌸㌶攵攷㑢搲ㄹ㔸㡡㑤㕣㝡敦愲〰愱搶㔱㘵㜵㘹㔷㘶㝦ち愵昳〱㈷搲㙣て昲㝣挹愴㘹㉦戶㙡戵ㅤ搴㙡搲㑣搴㐶〰ㄱ㐹㈹㐴ㅡ挸㈱昱㈳ぢ㐳晦㔲㑡㑤愱㤰㉤㈱㑢㠸愱戵〶㜳㜹昲㕦ㄷ〲愲㝥扤慦换㑦㔵㠰㐵㔰㌱昲扡㜷㝢㜶愵搵ㄹ愹㈶〶㘵攵改攳㌶ㄴ攴㌱㠵ㄵ㡣搲捡摡挳㈸㐴㈹㍢㡡搲慡ㅤ㑦㝣㐹搱㔶㈱㌶戵戱戳㌶扤㙡〵晢㘶愷㠶㍢ㅥ搰㌳㌹愹㌰㥣㡤慣挶搱㔳㐶攳ㄴ㘸㐱㔵㌱ㅦ㔰挵㝡愷扥戰〹㍡换搹㡣昳㈷挲㝣晣ㅥ㠸敤㈳㡤愱㑦㙦㙤愱㡥㜳㝡戱㐰晥挲晥㍡㍦㘱㘳攳慤摣㌱㤰戰慢㠲捡慢㑢攰搳攸㈲敤㜹㑤㙦ㄴ昹㉥㑤㘳㌴㍡摡㔹㍤敤晡㥦㜱㙡戹戳㘶〸捤㠰㜵㤳晥㍦㡡㡡ㄵ昵扦挶㈸㥢㈴搹敤㘱㠱て㔹㐶㑡㔶っ捥㄰㈳昰㘱㈳㑣㈳㡦挰扡㉣㌲戸慤㑡搳昸㐴㔵㌵㑢〹づて㔷愶昵ㄲ㐴扤㉦㙤摢扥㡥〲㤰㔱愰散て㈰㠲㍡昶攷愴摢捦戱戹㍢㔰扤改㠰㔵昶㕣摦㌵㠳攱㘹㠴㜷㠷昹㠵㤹〹㥢㘷㑣㝢愱㔵愸㕤っ㑣昴摦㠹㍥〷て㐱㘰ㅦㄴ挱㐷ㄵ㜵㘴っ㘱㜵㌱ぢ㝥㙤㌴ㄸぢ㈴㔱㍢昸愷㤹户搵㡣㉡㍥㔰㍤〴慦㘶挰慡㌵愱散㤴㙦戹昵㉥〶㔱㠷摢㔸户挲昳㈳慡㈵㠴挱攴ㄲ敥扣㡢㜸㙤挵㐱㌳㙣戸㌶㥦㤰摤㜹搷ち搹敦㠳愶慢㝢㑢㌳换昰㥤晣敥戸愰摦挵ㅣ㜱ㅥ㝡㐷㔷敦㡡攵㘸㐳攰昳昰戳㙤扡扣㐶慡㜰㤴慤ㅣ攷㉥㘸㌷愱㉦晢敢㥦ぢぢ㝣搰攸换扢㤱㠵敦㘱㐹㘴㝥㤴㔳戹扢㤱㜵收攸㘷〱搶攴ㅦ㈰㐷㙢㍣㔶㤰〳ぢ摡㜷搱㑥っ愹㤵㤶㔹㠷㘳㠶㍣㍥愰慣㔷㤰㐵㐹攳昱㐱扥晦㍢攸㔰㝦㍦㜶㑥挲晢㥦㕥昶晤㔴晣㜲㝤昳搱攰昸㍢ㄸ㈹づ摤挲㤳㝥て戳攳捣慡㙣㡣昴挷〰㐵㈲攵㑣㑥〵㄰㕥搹㠵㌲搲敦挲扦㙦敤㝡攳㜵愶扦敦搲愴㄰㐴㤳㙥㑢〸㤵㘹ㄴ㠲㜲ㄵ㑦挵㔷攱愲戶㌳ㄶ㥦㕣㙥ㄵ㠳㤴㡦扣㜶愲摦㡢慣㌸愰㤱㑦攴慡扣戰挰㠷㐱㤲㔰㐲昹㈸〰㡡㌸㤶㔰㐱㔸㤰㔰㐴㌴愱㡡㠳㠳挴㠹㉡㘶㠹㠸㠴捦㜷愴㙤挴敢㡥昴搸攴㤴换㌵愷㌴㘲摥づ㝤慤㙢㐲㉥㠴㕥昲㡥攲㍣搷㘵ㅣ㕦㝢㈲㈲捣摥扤搱户㔱改㌰戲〴挶㔰搶㈸ㄹ㠹㠸搴ㅥ㡦㠰㕦㝣愹攱ㄸ㐵〳ㄲ戸㐷〱㤳攱㈴昰㘳ㄱ昰㌶㝣㜷㈵㘱㔲扣㈷挰昴㔶〴㑣挶㤴挰㕦㠹㠰晦戶㙤㜳ㅤ㌸攲㐳㌵昲㈰㤹㌰㈴㉢昹㈵挱攴㤵㠷㠰搸攷搸㍣㕢㘷㑤慡搱㍥㔳㔵㔳㠰捡㔸㜱㔵㉡搲㝥摣晥昰昰㐱昴㝥㕣㘶挲㥤て挸㕡昵晦㈲散挳㈵愷㐹㈳㌰昰扤昳㈲愲换㥥㉥㥦搸㌹㘷ㅥ昲㔰搱㙢敥昳㜱戴慡慣㈹㙥㠱㔵㤰㔱愸㕥挱ぢ㥦㘰㐱㌶昰ㄱ㐵挵搲扣㌴搲㥤づ㤱㤱㤴㡣昶㘸㐴攴搴㐳つ昶搱敦〷㜱㈰㌱㤱戳愰㍦㠰㕣㐵㕥㌶戱㘲㤰愲㠰搲㑡晦㍣戲㘲㡦㐶㈱㐰昲攷ㅥ㐴㌶㄰晤㘷ㄴ挳㡢搲㕢㤲搶ㅥ㡡摥ㄱ㘷㈴晤㘱㜶昸〲戲ㅥ戸㘹戵㤰つぢ晡ㄷ㔱ㄳ㝦ㄷ〵㡡㝣搷㤷㔰㈸昶㘴㌹戵㔵攳㠸㉢攸㑥㕤改㡦愲慢挶㠵㜳っ晤换㘱㠱て㔹慥晡挶捥〶㌲捦扦搱㌷晢㠸㘴㌶㝤㥣㝦㌳㍥戶㕦攲㕡㝢昰㝦㡤㘴愵㌵㥦㐹㝦慡扢戱挸昲㌴挴攵敦㐹攰昸㐳㡣挳㜵㌵っ㑢㡥㐸捤愳㍦㠶㑣㝢ㄸㄹ戱慥㍦捥㈷搲㐷愲攴㠹戰挰〷㡤挴㈱㕡戴〰昳攰㕣㘴昷慦戲㐶㈲ㄲ〵晤㙢挸愲㌴㐸㠴㑡戲㝥ㅤ㠵㘲捦〰摦㐴搵㤳㍥愹㤵敦慥摣㝤昷扢〳㤹攱戳㌳㥦戹愹晦改户㝥昳昶㔳㙦㝥㜶攷㕦摥㝢收㤹㌷摦㜹敡昵昷㕥㥢摢昹慢攷㥦晦攵㉤捦扥晥昶㐶昳戹昴㑢敦敥㝦敥㠱搱攳て摣㙢ㅥ戹㙡捦〳㜷摣㜳摢攸搴㘹㈳㍤㍤扤扤㤷て晤晡慣㉢〶ㅦ扡昷㘵敤ㄷ㝦㌸搳搱攴攴昱〲晤㐹㘴㔱ㅡ攴㈲攴㌴扥㠱〲愶挱ㄹ㝦㥣搳ㄸ㈴ㄲ㤴挰搴戸㜲㠹㌳㈷挴搹㌸㉡昲㕡㙡㌰㥡愱挶㐹㐹〸扢ㄹ愲敦㍦昴㐱㤳㠶</t>
  </si>
  <si>
    <t>Decisioneering:7.0.0.0</t>
  </si>
  <si>
    <t>CB_Block_7.0.0.0:1</t>
  </si>
  <si>
    <t>㜸〱敤㕢㜹㝣㕣㔵昵㥦㍢㤹㜹㤹㌷捤㌲㕤㠰㙥㤴㔰㕡㈸愴㠴愴㑤摡戲㤴㌶㑤摡㌴㈵㜴㑢摡〲愵っ㤳㤹㌷捤搰㔹搲㔹摡㠴㠲戸戱慡愰晣〴〵捡㔶㄰〴ㄵ〱ㄱ㐵ㄶぢ㠸〸ㄶ〵ㄱ昸㔵搰ㅦ㈰㉡㠸㈸㡡昵〷㠲昴昷晤摥昷收扤㍢㑢㔲慣昵昳敢ㅦ扥㌶㈷㜷㌹摦晢敥㍢昷摥㜳捥㍤昷挶㈵㕣㉥搷㙥㍣晣捤挷挳挴挴敥挱㑣搶㐸㌴戴愵攲㜱㈳㥣㡤愵㤲㤹㠶搶㜴㍡㌴搸ㄵ换㘴㉢挰愰〵㘳愸捦㜸㠳㤹搸搹㠶㉦戸挹㐸㘷挰攴㜵戹㝣㍥摤捤㔶慣㥦㐰㍥愳ㄳ愵戳㔸〷㤷㑢搷㐰慡㉡㐱㝡摡ㄶ㉣敢㍤ぢ㉦改捥愶搲挶昴扡搵㘶㔳㜳㥢㥡ㅡ㥡ㅡ㥡㘷㌷捤㙡㘸㥣㕥搷㤶㡢㘷㜳㘹㘳㙥搲挸㘵搳愱昸昴扡攵戹摥㜸㉣㝣㤲㌱搸㤳摡㘰㈴攷ㅡ扤㡤㌳㝢㐳捤㜳㥡㥡㕢㕡愲挷ㅥ㍢愷捡㠷㤶㤷戶㉤㔸㥥㌶愲㤹㝤搵愶捥㌶㤷戵㉤㘸㔸㙡㘴昷㔵㥢㝥戴㠹㈶摢㔳㠹㔰㉣戹㡦ㅡ昵㔲搴㌳摢㡤㜰㡣㘳㘲ㄸ改㔸㜲㝤〳扡㕤㈰㘸攴㘶㌷㉣㠲挴挳愱㑣戶捤㠸挷㔷ㅡ㔱づ㐷㔵㠲㌲㌳搲㐶㌲㙣㘴㙡ㄲぢ〷挲㐶摣慡捥昸ㄲ慢㐳改愵愱㠴攱㘱愲㌶㘱㡥㕢㘷挴㐸㘶㘳搹挱敡挴慡㡣戱㌲㤴㕣㙦㤰挵㥢攸挸挵㈲ㅥ㡦昰㜸㕣ㄵ㐷㤴敢㡣ㅣ㥢㠶㐵改㜰㕢㕦㈸㥤㤵㌹㡥㕡㔳㌹㕥㘵㠶挸㡥ㄷ㜴㡢摤慥㉢㐲㜱㤸扡㘳㠹㤳㡣㜴搲㠸昳㈵ㅣ扣晡㈲㈶㈹ㄳ㔳昴戶㜰昲㕦挳㠱ㄱ㈳慣㘵挰㑦攱㕢昴ㄱ㈴㔵㈰㕡㌵㐸㙤㜷㌸ㄴ㌷ㅡ敡㈰愲㜸㕤挷㡣㈶扤㠶搵戵㈰挲昳㌶㤶㤴ち㈷搲ㅤっ戹㠳扤敥㘰搸ㅤ㡣戸㠳㠶㍢ㄸ㜵〷搷扢㠳㝤敥㘰捣ㅤ㍣换ㅤ摣〰㥥晣攳慢慣㜴㕢捦㥢㕢晥㜶摤㍤愷㙣㘹扦敦搹㙦㡣㘹昸捥㜷㥥昳㜲ㄵ戵㤴晢㤶㘲㌱戵㘶㌲戹㐴㍦㤷慦㌵㠴ㄴ戰㥥㘸捦㘴㤷㠷搲㠹捣扥ㅤ㙢㡣昴㥥〶扢㌵㤳昸昷て㌶㕥戲㑦〶㕢ㅢ〹㘱㘹㙤戹㑣㌶㤵搰㐷㔱㜰愳㔹㌰〶挴㉢〷㕥㍦㠰㠵〷㠲〸昱〶㠶㥢㐳㝥捤摤昷昷戴摥㝤挵愲摢㔶ㅥ搱晢捣㔵㡢㕦ㄷ㔴㜶㔲敢戱㌵㝤ㅣ挹㜸㄰㙤〲㠸户扢㉦搴㙦攸ㄳ㔹㜸㌰㠸㄰慦㕡捤晣攵ぢ捤挹ぢㅥ昹攱㤲㡢㡦晡㜰昹捡㌷㍥㜱㤷愰扡㤴ㅡ昴㄰㌲搷㠱㘸㠷㠲搴捡ㄶ散ㄹ搸愸㑦㘶昵㘱㈰㐲扣㘴戵愵㍦㝦捡昴㤵㉦慤㕤昲㤹ぢ搷㕤㍣敥慣慦㕥㕡㌵ㄵ搵㉢慣㤹摤㥥づ㙤㠶㝡㜰㌴捦㡣㠶㐶晥摢戳捡㠵挶㡤戶㐴㘷㐷㥢㥡㈲㉤㡤愱㤹㈱㉦㘷昸㐷㕤攸ㄴ㘲㔵㜴㑤㉣ㄹ㐹㙤㤶㉢扦㉡扡㈸ㄶ捦ㅡ㘹㤹愹㡤攲㤷愹扤㘴扥㍡扡㜰〰㙡㍦㙣㉡㠹㌱搱㌶㈳㥤㠵扡捣づ㍡㤳㘹攲㠲㔰挶㜰戲昵㔶摢ぢ㔲戹㘴㈴㌳愱㝣㘵㜷㌶㤴㌵挶ㄷ搷㌹㡤㤴挰扡愱㑡㡤㡣散搲愴㘲搸敡㔰㍣㘷戴づ挴捣敡㠳㡢慡愱㔴㔳扤㐳搷㉥㑡ㅢㅢ敤摡㤲ㅥ戵挲〰㙦㤲㙤㤷㝣愵㔹㘵昶慢慥慤㉦㤵㌱㤲戲㝢昵㠹攵戱昰〶㈳摤㙤搰㝣ㅢㄱ昹愹〷戰捡搲散昵换㤲昸㔰攸敡挸㘴戵㤴㠲㌶㤲ㄱ㈳㠲晥昶㐳捡㠳㍤愱摥戸㜱㘰〱㡢昹㑥㔴㡣㉢㈸㕥㤴ち攷㌲㙤愹㘴㌶㥤㡡ㄷ搶戴㐶㌶㠵㘰㑤㈲㈷愷㈲㠶㐷㍥㉥㤳ち㔷㐵㠵㄰慥㘹攵㔴ㄹ摢捥㔰㜱㉢㤳㠴摡㙢㜸㘶㘵ㄲ㤱戹慣挲户㕢㐶㐲㤹㘴攴㍦㜲搸㥥愸㤳㤰摣㡤挳㜲㤷㤹愴〴㡤㉤㕣㜸つ㉢㌱㍥ㄸ㠷戸挱㔵改㥥㌲㜴㤳捥扣摣㐳㑦㤵㔱愱户㐶敥㘱㠴㈶㥢戵攷摥扦㤷搹敤ㅥ㙤㝤晤挲㑤昰ㄹㄶ㠷㤲㤱戸㤱ㅥ搶搷ㄴ散㤱㝥㌸挹ㄱ㈴搳㐸㡥㈴㌹ち挴晢ㅣ㜴摣㤰ㄲ愵摡ㄵ〳㘲搰扢㌹ㄶ挹昶㘹㝤㐶㙣㝤㕦ㄶ㘵昰㔱㝤㍥㡡扢攴搱愷愳㐸㍦㥡愴〱挴敦㜷㘹挷㤰㐹昳敢㡤晣搵〴㔲㥢㜷㥡敡捣㤹改ㄷ㕥㍡〴晦扣摢㐲捦㔸㤷㕥ㄲ摣搸㡣㌷㠱㜶㌳ㄵㄵ攵愴戱㌸㤴改换㜲㈱づ㕢㈹ㅤ㤴ㄹ㙣㜴㈶㐸㔵㌳挸搲挵㐶ㅣ换㜸㕦㜹挰㕥晡㌷㝢昴戴㘸㉡て㑣㜴て㈶挳㝤改㔴ㄲ摢㠳昶㔰㌶搴ㅡ㠶㍢㤹ㄱ㈱㉤搱㤵㙡换㘵戵挴攲ㄸ㝥㔵㈵㔶ㅡ晤㐶㈸摢〶㌵㥤慤㑥㜴挱ㄵ㤵㝡戴㌳㌲攰㑤㤸㕥㘴扢㤱〹敢㜴㌷㍢愱㤶〶㌴愴愰㘷慢ㄲ㔴㌴挶㐰㤶㑤㔷㈶攰捣㘰㍡改㘰慡㤷㈸㌳㐵㘴戵㉣换愳晤㔶づ㉤〴㘴㔲㘹㘵㠴㉣㌰㕢㤲〶ㅢㄶㄴ㈶搷㘳搱攲ㄵ戴㉡ㅢ㡢㘷ㅡ㉣昱㌶戴愷戰ㅤ㌱攴〶㠹㘲搷㌴㑣㌰㙤搸挱㉡㕥攸昴㔷㤷㠵㝢捤㘶搱㤵㡥㜴㉡搷㑦㌷㘶㕦戵挳戶㕣㝡ぢ挸昵㝦扥晤昸愹搷㝥㜳户昵晢㍣㉣㈱昹攸㜴㘹㜵捥㜷㘶昱㑢㍥晡ㅣ晣昲て㔷攷愵挳㕢㔶搳づ攱㕡搳㈵慡㑡攰㙢㝢搲㠶摣㉢昸㘴㘶戰摦愸㑥慣㐹愵㌷昴愶㔲ㅢ㌸昸㌵㌲㤷改㌳㡣㉣ㅤ昰ㄱ搶㝥㠳㘹㈱㐴㐵㐵㠱㝢慤㜸敡㜴摤戵ㄳ㐰慡㕢攱㤷攷㕢捣㘸㜳㔱㔴〱㡢愲㥤㠸挴慣㌵㐶慣㌷ㄷ㡦〷攱㐷ㄸ改㑤愱㜸㌰㙣㈴㌳搸て㐵㠲㘷愵㔰ㄶ㡣㐰㜷愶挱㐲敦㌹㠸捤㔲㝤挳㐰㍣㌳㈰ㅥ㠶㙣攸攸ㅤ㜳㐳攰换摦㝦搵摢晡挹慡搳敥搹扡晡挷㝤㘲扢㔵㔱攲慤㜳㍤っ攳ㄷㄵ昸挴〱昰ㄶ昸㐵㈵ㄶ摦㔴㍡晦昱㙢昶㍢扦愶搰愷㌹㙡て㠶扣挸慢ㄹ搲㠶晤挷㉢㈸ㄷ㠱㌲扤㠲㔶㉣ㄶ昱㄰㤶ㅤ扤㠰〵挸昰攷㜰㤸搵ぢㄹ挲搲摢㐸摡㐹ㄶ㠲挰㤶㑢摤〶㔳摥㘱㘶〵户㜳㌴摤晡㘲㤲㑥㄰㉦㜷㜴挳ㅢ㌸㉣㔷敡㍢て㌷搱搵㠹㜶㈳ㅡ㐲㘸㑡ㅡ㈵ㄱ晡晦戴㔹ㅥ〴敥ㄴ㠳㌵晣㐷愰敦戴〷㕡戱扦㕢ㄸ㌵㐱㉣㈷搲㘱㈴㝢愰㤸㌳晢搲ㄴ敤㑢㤳愶㉦挱㜷攴ㅦ敦户㌱ㄱ㍥晡㌷㜱㤶㔴㐲昳攷㡣㘰搰攵攳ㄷ戲㐴敢〲戱㌶昸㈵挶㜰㈹敡晣㍡㌹㑡つ愵慣ㄳっ〷㜰㠲攸㌴㐰㕡㌷㐸〵〳ㄲ㌴㌹攲㙢㤶㠹㈸戱ㅤ户㕢ㄵ㈵搱〳挶ぢ㘴攸㘱つ昱㕦〵ㅢ攷㍡搲㠵㡦㝥㉡昲晡㘹㈴㙢㐱㥣戹敥㐷㔲㌰摥㈰攷昹㍡㌲㥣〱㈲ㄸ㜲㤰搱㡢㈰ㄲ昹㐷摣㠰戶㈹㐲㈹㠶㄰㡡慤〰㐵㠹ㄸ挲愸昳敢攴㈸ㄵ㠳慣ㄳっ㘷搸㘲搰㈹〶㔳〴㔷愲昹戲收昳ち慢愲㈴昲挱㠰㠷っ扢挵搹㐸㠲㈴㐹㤲㈲改〷ㄱ㤷〱㕡㕥㉣㘹昲㘴㐸攸昷㍢㘲搱㌷㈱慢㙤〶㈹昵收㐵ㅤ㡡愵戸〶㤰搰〷㐱挴㘴㄰晡扥㉥晤㙣㤰愱ㅣ㈸㙤ぢ㉡㑢㈲㌲㈵挲㍢ㄷ㕣㝥㥤扣愵挲㤳㜵㠲昱ㅢ㐷㜸㜳挹㈹攷捦㌹㐳〹㙦㡢㔵㔱ㅣ敡昱㜲攳㔴散扡捡愸愷扤〹㔶っㄱ扦㔰㡢慥㑡挶戲㤹ㄱ搱搶㕣㌶戵㈸㤶㠵愶愸㡡㠲㈰㈹㈱攳攵㝥㔱〱搵㐷㔷挷㡣捤搴ㄱ㠷㤴㔶㈱㈰㙣挶捦攸捥㑤㉡慤㙦㑦㉤㑤㘵摢㘳㤹晥㜸㘸㜰㑡㤹㙡戳㘶㑤㥦㤱㐴〰㈳㡤㌸挶㥥㤸㔲晤晤㐶愴㑣ㅦ扢㔳戹㜴搸攸㙣摦ㅦ㐲㈰挲摣㕥戸攰挱㐲㘳㡢愹㐳㝢ち㡡摣戹つ㜶挳敢ㄵ㝢戹㠳收㉣㜴改ㄷ㤲愲ㄱ㉣〵㙡〶㉦户搴挳㑦て㈵愰挲㐵攸㡦㘲㐸捤戲㙡㉢㘲搷㤹捣挴㈲㠶摦捡㥤ㅣ㑢搶㔸挹㘵戹㙣㐱㑤㘸㘰戴㔵〳户㝣㔹ㄲ挳ㅥづ愵㈳晢挳㠸㔰㉡搰搳㜲㌸㠴㠶㝦㝢㈷㘴戳ㄹ㤷敢敤晣㔹摡摢攷㐹㐱扢扣㡣㕡㤴摤㈱搹换㄰〹㈵ㄶ挵挵㕦㑤㔱摢挵㍥收㑥㌶㐲㐹㌹〲摤搹㐸扢戱愹㐶㜲ㄸ㤸搸㌸㝦㠹ㅢ愳ぢ戳搲㈷搱愳慤扤㤹㔴㍣㤷㌵㙡散㤴㕣攰㝡㜴愵ㄱて㌱慥㔸㘵愷㤶㠷戳㠸扣摡敤㌱㘶戸晦㡣づ㈴攲戱㐶㐸挸㌱搲㠶㤹戸㠵ㅦ挱戵戳㤷㈳ち㑢ㄸ㤵捦ㅦ攷㠹慢慦攲㜳摢㍣㔷㍥㘱㉤愲㈳搱㝣戱搳㔱愸㘳搵挰㈱㔷搱攸㝣㍣摢搴㙣㔲㘹㔵攵换ㄸ戳慢㡥㑡㝤㠷挰㍣捦㙤㙡戹㙣攲㌸ㄷ捤挶㜰摥ㄴㅦ慣㠹㜶㈶挳昱㕣挴攸ち昵ㅡ昱扣慥㑥愵ㄳ晢挹㜸挹ㄳ㘴㜳慣㠶㤱㡢㈵㤴㑥ㅣ㈳攷挳㤴㝢慤摥㕣晡㐵㄰慢㌴愷㘸挳搴㙤㡣て晥搳ㄱ㕡㠶づ㐶㌹攷ぢ昲㌴ㄳ㉡慤愴㠸扡㡣搱㉡㍢挸㉢㔷㥢挲搶㤵敡㑡㈱〰ㅦ㔱㡡ㄶ挷捣愲晤㘶㑤挹㈱搲㌴㙤㙦㡤ち㘴㠵攷㙤换ㅤ㠵戲㌳昳昳攸㘹搱扡㑣㐷扥㌸捥愵㉣っ㘹敦愵〲㘴搴愳㤶摡换㜴ㄶ㝡㘲搹戸㌱㈲㉡敢㘵摡挷攵㐰㘹㔶㐶㝢晡㄰㌳㙡慦㡥㜶愴㘳㤱㜸㉣㘹搰昱挰㠱㄰㑦㤰扢㡣昵㌸扡㔸㥥捡挴ㄸ戲愹㡥昶愴㐳挹㑣㍦㐳㠳攱挱㔱〵㌹㌹㔸摥攸㠲㔸ㄲ㡢挷㝣㈷搳戵搱敥扥搴㘶㕣㜹挸㈵㤲ㅤ愱晥捣㝥㌱㔰昴挵捤挷㕣㔱㙥攱㜶ぢ㥦摢户户㌶ち㌳ㅣ㑤捥㐰㤳㙥ㄲ㙢愸ㄸ昲ㅥ㘶慤㜲㤴慣㠳㈳慥㔵昶愹攰散戸㙣搴摡扥㉦㐲晤慢㕦㐲捣㘷㐰㤶㜴慣敡㜴㡥ㅢ晦愵㕢ㅥ摥〶戴㌷㡣ㄹ㤰搳挲㍥摢攰㝥愷挶㥣㉡㉣攳捣搱攵㠸㌳㔷㍣晤晣㔱挹挳㤹〸换㐹㜶㈶ㄷ㈱敡㕣㠵㠵て戵㡢㘸㍤昴㙤㡤㤹愱ぢ㤷〸挵㌳㔶㕤㕢㉡㤱〸㜱㙡㜱㕡捡愳㘲㥦昴愷愱㐹昴㈸㠸㥣㝦㔶㔱㘸〰㐵愱〱㔹〴㔳捣昳㑡㤹㘶㕢愹昵愱㜴㉣摢㤷㠸㠵㝤捣昰㑣㜱扦㤸㤳㤸㐲㍣㕢挹㍦㜲㘲挲㌹㉤㡥㌹㤸挱㙣っ㜷〳昶ぢㄴㅤ㠷ㅦ㌳搷㉤敤户搸换挳㈰㑣㕦愹攸昵捦愱㌵㉦愲㍤搲愱㤵㝤㔱ㅣ㉦㑣㔱愹㠴〴捦㙤㌸㕦昵㑢㈵㡢㐹㍣㥣晡挳挶攷㜹㤸攲敦㑡㠵㈲㡢㜰散㥣㑡㔷㕡户㤲㝣ㄸ㕡慡㤴㜴㠰㘷㌲㙤㌸搰挴㐱改㈶昸扦㘹ㅦぢ扡㜱摡攱攱㘹㡥㘶㡥㈱㥤㑡㤷搷㍢挲㔷敥㕤㥤昹戶愶㔸戱㙢昵戲㔵㘷㐹晢㝦㔸㌱〷㥡㤵㥦㐵ㄷ㐲扦㡣攴昳㈰㘲㈶〸扦愷㠸攱ぢ㘴戸ㅣ挴换愰㝦昱㉡ㄹ昲晣愲㠲㠸〴捦㔵㝣〹㝥づ㕣つつ愷㉤㌸㥦㠱㐸戴ㄱ㍥㥥㙦攸晦〵昲搴㡥ㅤ摣㤹扡〴て〸昲敦攷㌵〵慢㠳㕦㐴㔲扦〲挴摢ち昲㑦挴㐳攵攷搹扢㑡改攴㍡㥢挸敡愸扡㘷ㅣㅤ戵㌶㡦捡ㄶ戱愸㑣㍡㔷㔸攷晢搱〶㄰攲㠰搸昲慢㘶慦慤慦戳㡦ㄳ㙤㘸㤰搶搶愵㕤〹㘲〶慦㤸㤵攳㈲㈷扢戵ㅡㄸづ愵慥搷扦〴㈲ㄸㄷ愵ち挵ち㌲㤷搴㔵㐸敦㜹㐹㜵㄰㠱ㅦ晤㙡㉢挱㡣㔸っ㤲㥦〶㍣攱戱愶挱㌵㐸敡㕢挹搰㔹㥥攱㕡㌲㕣〷攲㕤〲㔲慣㐳ち㈳㤲搸㄰搳㐳昳㌰㥣攰攱昹㥥て㐷㘵昲㘰搰㉢ㄷ摣〸攵㐰㑦㌳捦昲㝣挰㈰㤵挸㘸戸㉡㠳搳ㅤ扦㌹㤷㌸挱慢㍡㌳摤挶挶ㅣ㜷㑦愱㌸㠳愷㙥㌷敥慡攱挴慤昸戴愶愴ㄳ㙣戰摢㤰㌱㔴㔱㙥㘹摢愶㑦㌰慡愸㕤て㔲捤㠰ち晡ㄲ㌴慦づ㜱㍦㡥愰捤㙥晣㤲㡦摦慦摦挸㠴扥㡤㔴㉣〵挹ぢ㤳收搳ㄲ收㑤㐸敡㌷㤳㠱昱挰㔶晣㈸扢㜹挱㈰愰㌹ぢ扥㠲搴㘸昳㐳敢戰㐲散㜳㉣〲㑡收〴挳㠶㜲㑥摣㠲㠴㘰晣戰㘰㑥㝣ㄵ〵㝢㥥ㄳ敢挰㤵敦戰㌲晡户愱㔸扦ㅤ㐴㌰散㔸㠶攱㙢㘴昸㍡ㄹ㠲㈰㥣〱摡㌷㐰ㅣ㘹挹ㅢ㔲㘵愴昵㑤㜰戹昴㍢㐹㐵ㄸ㈴摦戶㔴摣愶㡡扣㡢ㅣ㜷㤳㈱づ㈲敦㄰戰㈱㤷㝥て愹戲㝣ㄲ挸ㅥ挱㌲敢㔱散㠸戵㙥㤲愸㤹挶㕡捣㤲㍤㙤〸㐵ち㝣摣ㄴ扡昴㙦㤳昰㥤昹㕤㠹攸㐷收㈸晣㤸捦㤰扥戳㐸㠳㐱㡥㈵收㍢摥挹慦㔳晣㌵挱㤸愶ㅣ戳敦㈰㈱ㄸ摣㌴挷捣㌲㡤昷愱㘰捦㘳挶㈰㈸摡㉥㌴㡤㠲㔱捦扣㌰㤱捣㑦扤晢挹昸〰㠸㘰㐴戴っ挳㠳㘴㜸㠸っ㡣㤱搲收攸摦〷戱捤挴戹挸攴㘱㡡㤹搸㑥挶㠷㐱扣ㄷ㠲㝣戴㘰ㄸ挷㌸愰㐴㈸攵〹挵挸攸㡡㕣㈸㡥㝢愸换戰㕤捥戲㘸㝦昰㤵㍣㘶搰㘲㡦ㅡ㐵㝥挲摡㜵㔴ㄷ挵㌲㈸搴㍥搶户挹〳㤹扤ぢ㙡昸扤㈷㐲昱㝣戴户㜰㝡ㄴㅥ㤱搰㍦昰敢㡦㤲㘲㡢㜷ㄱ㝥て戳㙦㈸摡攳戳戵搱㡥㤷㐳㝦戶㍥づ昵昴ㄱ戶て㍦〰㔴㕣㐲㠲ㅦ晤㌱㉢挱捥㜸㍦〷㔲㙣㌶㑡㕣㑦晡慢㠸㔱挲〹敤捥づ挶攱昸㌳㐹㌳㘲愶攸改㤸搵攸㕥㉡㡤〸㠶愷昸㐸搶挶㑥㐵㔳㈳挶ㄴ㕤攳㤲㌰搶搰挷昵ㅥ〷〱て㠹㉦㤴㈹㌱㝣戴挷㐱挶㥣ㅣぢ愷㔳㤹㔴㌴㕢搷㡤捤㙢ㅤ㉦昶㐵ㄱ挶㘸昵捥㐱㡢㘵摦挹て昳㈴昱㈱摥㑤㍣挹昲㙦㐸愶㌶㈷㘵㙦扣ㄹ摥㙦㤴昲慡慣攴㙢愰㑡捣攷㌰㐸㌱㜰愹㤵〹㕣㤶㑦搰㥢攴ㄳ愰敢挸㈷㜰戹昹摢㔵㑢㠷㡦㜰㉥摣㝤晡〴攸㈶㜲ㄸ戵㈷㐰慡摡ㄶ〴愵㈱㕦㠹换㝦摡㤳㈸ㄹ㠹㤲挲㙢收摡㡦㔱㕣㠳㘲㘵㔳ㅡ愰㥦挹㔶攴摤㙣晤㈹愶攸㐶ち改收㌰昷㔳㄰敥ㄵ㈸㉥㐱㌷㠷戳㐶㌴㐲慡ㅣ㉢愴㕤摡㌳㈰㐳づ㠰㘸〰ㅢ〷愱㔰㠸昴㠰〲昸搱㥦〵愹慥つ搰摢愱挴戵㥦㠳㑣㙤㕢搰戶㌲搸㍣戳愵㘵㑥敦㉣愳户㜹㐶㘳昳㥣㐸攳㥣㠸㜱㙣㌸摣ㄸ㘹㍡戶㌷ㄲ㌲㘶戴〴愴㜳〴㜶晤㌹㤰〰摤㈱㌹㘶捦㌳㐷扦㐸收㔸攷扤ㄱ㘴㡦㥡挴昲㑤攴㠷昶㡡戰㠸〸挳㔳㔹㔹㜲捣㔰愸㔵攰㤸㐸つ㐴晤愳㘹愴摥㘹昸搸攱㤵㐴ㅥ挴づㄶ㉡〹㈹㤲㥤㈸搶㝦〱攲ㄷ㜴㙡攴㘷扣㠸挴挱搶㑦攰㈶㈴搸㑤㥤㐳慦㜳戴戵㕦㠱㡣挲搸攲挸㌴㝦㙦㐷㉥㔲㡥㜹攰㘶㄰挹㍦ㅡ〹晤ㄵ㤲ㄳ㐹㐶㠱㠸㕢㐸㤸㝢捤㑡㜰㍡〸㍡㉦㜲愴㈷攰㙢昲㈳慤㜳愴戹慡挴戸戲㠳㝡ㅢ㉡搹㤴昶㍡㠸㌹㠸搱搹戳收捣㥡搹摢搲㌸㘳昶捣收㜰㜳㘳㈸搲㝢㙣慦搱ㄸ㌹㌶摡㌲㘳捥散㤶㜰攰㜶ぢ愳扦㠱㐴攰㙢昹摣敦㤹㤳敥つㄲ戲㑥㝣ㄳ愹ㅢ㔹㍦〶㉦愷㤰愵戰摥㘲晤ㅦ㐱晣攲㑥㔶㌲晢㈷㄰㕢㔸㜴㘶ち㠵愵㔳㔸扡㤴捣摤昹捡昱㉣摡㐵㈲㈵㌳づ㈹㐱㙦㠷戶搵㉦㝣㜸ㅢ㜵㍦㐵攳搷摦㈳挵昱昰户昱㥢㝡㕣晦㍢㠸㤰づ〵㜳敦㌳㠷ㅦ㈹挷晢㤰㤰㜲昴〰㥥㤷愳昶て㤴づ扤㘲摣㘰㉤㕤㌱昴㈳昸〴攸㑢昰〹㍣㘸晥㜶〵ㅥ戲ㄲ戵昴ㅢ戸捥昶扤戶搹㡥㔶昹㐱捥㤴㌳〵昸㜰扥扣㡥㤵ㄵ昸㙥晤㄰愴挴愳㈴㉣昲㠲㌲㈱㝦㝥㤰㉦搵㤸戵㌲㠱挷㤰㤰㘳㔹㠹搲敡㕡昱ㄴ昲戵昸㤱㌷〱昴戹㑣㜱㔰挴慥て㠷㌸〲晦慢㔵㔱㝣㠳㉣㐰攵㈵㕢慥㐶换㝡つ㥢慦昱㔲攳ㅣ㍦昴搹愱愲ㅤ敢㘱㠶ぢ㉥㜵㉦挴㈵敤㐱㙡挳ち挴㉡捣㥤㤳挷㝤摣摥戵㐵戵攱㐳㔳晣昱晥ㄹ㕦昰㉦戴㐳㘹㍡㡡㠴㉤捡戱ち愰摣㑢〵㔸㌶㥣㕦晣㌷㉦敡㥦〶㜱〲ㅤ㤰攸捣挰㥣攰ㄶ㙣㑦慡搵晥昳愴㤱㜹㌳㔳㥦扦㠱㍢搵㈹挹㥦㤹攵㘱换搲㌶づㄷ㑡㘱㘵㔱㔱捦晢扡〷㌸㌹㘵攷㌹挱㈹挵攱㈸㡥㙤㡣㐸扥挵っ㜶〲ㅥ㜷㐵㠹㌶㤶㘱昱晣㜵㐹昹ㄷ㈷摣愰㜲つ㑣㈸ㄳㅣ㕡㄰换捡ㅤ㈶晤㘰愱搳搴㘸愳㈰愳㥡戹㔳ㄶ㉣㥤搲搴㜸摣㤴〵㉢愷捣㥣攳㝤ぢ愳㔱慣挱换扦愸㔰昰㝣㉤㑢昴㌱愰晡〱㈰㠲挶㠸捤戱戸㤶㡡㥤〳㔳戴㍣摦㥥㠷㌲㍥昳㙢愹昵㈵挷㍡㜱攸攵慤摥㤷捦㉢扥㌲ㄱ挸ㅢ〲晤㐰扥攳㈰㤲戱㈴攳㐸挶㤳㑣㈰㤹㐸㜲㌰挹㈴㤲㐳㐸敡㐸づ㈵㤹㑣㜲ㄸ挹ㄴ㤲愹㈴㠷㤳ㅣ㐱㌲㡤攴㐸㤲愳㐸敡㐹愶㤳ㅣ㑤搲㐰㜲っ㐹㈳㐹ㄳ挹っ㄰昱ち晡敥㉣摢㙥攴捣㘵晢愴戵㍡㑢㉥敦㍣㘱㔵ㄴ㕦摥〹搰ㄲ挹㘵㍢〷敤㐲㈱搰㌴㜰ㅡぢ晤㜵㔰敤㌸㤴㜲挸ㄶ㥢㐳搶㠵㈱ㄳ㡦愱慤扣㥣昵ㄳ挰愰捦〵ㄱ㌴㈳昹攲㕡㥡㡡攱挵㑦㍢㌲扣昸昳愶㐵㍦㤱敦㤸㐷㌲㥦愴㤵㘴〱㐹ㅢ㐹㍢挹㐲㤲㐵㈴ㅤ㈴㡢㐹㍡㐹㤶㤰㥣㐴搲㐵㜲㌲挹㔲㤲㘵㈴换㐹㔶㤰慣㈴改㈶改㈱㔹㐵戲㥡㘴つ挹㈹㈴愷㤲㥣〶㈲㘸扣捡㠹㝦摢㔰攲扦搱慡㈸戹㌸㐴晢㠶ㄶ㕤晡㤹㙣搷捡〸㘹攴㔸ㅡ㘲ㄱㅥ晥ち搰搸挹愱敡㐵ㄶ㐳㐵ぢ攰昴挲搱摤㔷て搵㡢慢慣㡡攲ㅢ㌸〱ㅡづ㘹户晢搸㜲㐵㠰㈶㠳㙦慡づ㜸㘹㈷昶ㄴㄷ㔵晥攴㠸晤昱㐶改づ㡤㠸㥡挵搴扤昲攲㐵㕣㍡晣㔵㌸㐸㐸攳㡦㝥扡㜰㉥㠶攳〳晣昹愳攵㌹攳扣㡣敡㈴ㅦ慡搶㘵㡥㘰㉤扡㉣㡤搸㜵㘵戴㌳㠳搳户㠸て㌷改戳戸つ㥤摣ㅦ㜶捥搸㠲㜹㘸愳㌰㤵㜹㌱挳㕤㜶昷挳㙤㑤㜱㘸㕢㌹㘲㜴攴㤱㍦㘲㜶昳晣㘱敦昶捤㕡っ攳攵摣ㄷ摢㐴㐳㤰㜱㡢㉢㌱昲搲捤㜹㜳挶㌸戹㤱攰㐶㐳摦〰㕥㉤づ挲ぢ攷挲晣づ昸㕣〹㤴㤸愱搶㘳昸㘵㠲〶㥤搳㐰㑢㠱㡣㜴晥㕣戳㉥摦晡攷换戶扥㤱㤰㌴㐸〵ㅣ㘵戹慦挱㌴昶敢ㄹ㤴愸慤搳㔳㤰慤攷㤰挸挷〳㈳㑡㍣搰㉤㉥挹户敦晡戸换改晤㘶昰㙢〳㈰戲㝤㐸㥦换挴慦て㈲愱戴敦愵㘱㥥㕤攴㌶ㄴ敥㉢捣ㄸ愴戴㠷昵㘶摡摡㥥戰慢㡡慤搷㤱攳㉡昱搲攴㑣㉥㙡㔲戵㔹㤸摢ㅢ㐲敢つち㔴敦捣戴て㘲攷ㅢぢ㈳㤰摢㤶㑢攴捣晢㉣攸慡㌰㉤㤸㠷愶㙢㌸晢㐹ㅤ㔹㤹〸㠶昸㠷敤扥㐴㌰㙥㈴搷㘷晢散㍦㘶㠷㜵挵㥦㜱攸㕢搰〸扢㈶扢㐷㙢㔵㍣摦㠶晣㘲摡㐷敢て㔶昴挴㐲敢㕣捦㉢晦ㄴ搰挷㍣晦㈶搰㥢攸捥ㅡ晤㈳ㄲ愶㜰戸㈶〱挲换㜰㉣慦㘹捤㐵㠲ㄸ昲㑤㤶㙣〹㤷㠱㈱㡡搳㝣慡收㥦㝥搹㈳扢愶㥤㕥㍤晦搰搹㉤ㅦ扢攷㡤㌳㑦ㅣ晦戳换敦㥡㌴敥ㅥ扡愲㜸摥摤敤晤㌴愶挰㕥扤〹戲㈸㌳㠴㠲挶㥣㜲㌲㥦㜷㜷㝦㜷搲昹㙦慥昸㙥捤晣㝣㝥挲昲ㅤ摦摦㌹晦㍤扢〳攲㔳攸〰㍢㐱〹ぢ㝡〱㉡摡晦挲㑤晤㜳晤〱ㅢ扤敢㤶愹㠱摦㕥㌵挳昲㌵摥摤㉤㍥愹愲改㍥愸㘸昳摤づ晡愹㤷㉦昰ㅣ㍡㄰㜲搰㥦㔰搱昴㍢㔴戴ㄹ改ㅤ㘹扦晢敤ㄵ㤹㌹ㄷ慣扦挰㐱㝦㕣㐵搳㘱㔱搱㘳敥攸㜸攵散㌱愳㙣昴〷敦㑦㝤戹收搱㥢ㅤ昴㜹㉡㥡㥥㡥㡡收愰㕤昶㠸㠳扥敢愹戵晤㡢愷㍣攸愰㍦愶愲改㈲愹㘸㠸っ㜲ㅢ㙤扦晢㠵敦㡤戸晥戹〹㑦㍢攸㜳㔵㌴㝤㉢ㄵ㉤〷㙣搲ㄸㅢ晤捣㤵慢㘷㕤晦攱㑢づ晡ㅣㄵ㑤愷㑣㐵敦㤰㡦㠳㙥㙦ㅤ摤㜵挱ぢ扦㜱搰㕢㔴㜴㕤ㄱ晡㙣㈹戶〳散㜷摦扡㐴㕣㌲扤昹てづ晡㙣ㄵ㝤㘸ㄱ㥡㌲摢㌵敤㐰ㅢ晤㥡敢搹㔴捦捥㍦㌹攸㐱ㄵ㑤晦㔱敤昹昳㥣㙡㉦㌸㘸㤷㝣昲㝥㉤收摡㠰㡡愶攳愹愲㍦㡤㔹㍥改晣㠳散㜷㡦晢昲散㙢㝦攷㝢换㜹昷㘶ㄵ㑤㡦㔵㐵捦㤸挹㘷慣㡤晥散㠳㤷扥昸晣搸搷ㅤ昴㈶ㄵ㑤㔷㔷㐵扦㉣挵收愰㝦㜳摦㥢户ㅥ㝦摥慢づ㍡愷愲改㈳慢攸㑢攵㘴ㅢ㘷扦㍢㜶晢㌱愱㙦㝤晡ㄷづ㍡慢愲㡦㈸㐲㥦㈰㤷攸㜸ㅢ㝤㑤搵搵ㄵて晤昶ㄹ〷㥤㔱搱昴捡搵㜷晦㥥㐲㝢搳㐱敦㥥㜰搷搶㡢摥晡愱㠳㑥慢㘸扡昳㉡晡换昲㑥摥〴晢摤慢㐶晤挹㜵慢晥㠰㠳摥愸愲戹て㔰搱㡢戰㍥敦攸㤸㘸愳晦攱㝢㉦昶㕡敥㑥〷摤慦愲戹㠱㔰搱㝦㤵㤳捤㐱㍦戱戴扢㝡昳㉤摢ㅣ㜴㑡㐵㜳攷愱愲户挹㈵㝡戰晤敥㈵戵慦搷㡢㉤㕦㜴搰㐹ㄵ捤㉤㡢㡡㕥㉥ㄵ摢㈴ㅢ晤㥢㉢㘶扣昸慢㔷捥㜷搰〹ㄵ捤扤㡥㡡㐶ㅤㅥ〷晤㑡昳ㅤ捦㝤昲搹㑤づ㍡慥愲戹㐹㔲搱㕦愷㕡扢攳㄰晢摤搷㕥昴捥㈱摤㉢搶㍢攸つ㉡㥡扢㉢ㄵ晤つ愲ㅢ敡㙣㜴㙥昳戴㑦摣ㅦ㕥攳愰捦㔲搱摣㤶愹㘸㜳㡤㌹攸敤敦晤昲㠱㕤〷㜵㌸攸㤸㡡收㝥㑥㐵慦愵㜲㜸挹㐱摦晥攱搱て扤㝥敥㉣〷摤愷愲戹㙢㤳摥搳㔵㐸㤴昳㥥㍣㈲ち㝥㌳挴愵㝡㑦搷㠰㕦摢ち㘲㝡㑦㉥㍣昴㥥慥㐵㠹攲㍤〹㙥敦攸敥攰づ㌸㌷㜹㜴㔶昴敢㐱昲捥㠶攰摥㡣摤挷ㄱㅡ㥥㍦捣㕢㙦摤㐴㥤㌶敢慤㡤敤摢〲昳挶挷㝥昶摡戶〹捤㑥昷捦㔴扢捦㑤㥤晡昱散〶㙥敢搹摣㑦ㄸ慤㥢㐶㉥敦戱昳㈲愸愲攷ㄷ愱捤㍥㌸攸攷㙡㕦昹晣ㄹ敢㌷㍡攸㌳㔴㜴㙢ㄱ摡扣㌱晢㘷㥢晢㑢㕦㔹㤴㝤攷扡㡢敤扣㔸愷愲戹晦㔴㝢㙥㝥昷㕦㙣敥㜵て敥㙡㕣摣㝢㠳㥤ㄷ愷慢㘸㙥㕣㔵㜴戳㔴慣敦搸摣㙢挷摣ㅢ㕢搱㝢户㥤ㄷ㙢㔵㌴㜷扣㉡ㅡ㔹㍣㝦戵戹摦っㅤ㜷晥㑤慤㡦搸㜹㜱㥡㡡收㔶㔹㐵晦㐴㡥㥣㠳㜶挵敡㝦㝤㝥晤搳づ晡㔴ㄵ捤㍤戶㡡扥㐶㉡户㕤㌶昷ㄹ㥦扡昹㤷扢敦摢㘹攷挵㈹㉡扡愳〸摤㈷㘷换摦㙣敥捤户㕥㌴㝡愶㙡ㄲ搶愸㘸敥敡搵㜷户㐸愹晤慦㡤㝥㌶㤱㍡愷昱㘸挵ㅣ慤㔶搱っ〷愸㘸扡攷昰㉤㙤昴㤲㠹户㍦㥥晢ㅦ挵㠸慦㔲搱㡣㈳愸攸㥦㑡愹㌹攸㔳攲扥㡦㙤扦㔵㌱攲㍤㉡㥡〱〸ㄵ扤㔵㑡敤㍤晢摤戲㉢捡扣ㄷ摤㉡㥡㤱ぢㄵㅤ㤳㔲晢扢㡤扥敥搶搵㔵㌳晦愲ㄸ昱㤵㉡㥡㈱てㄵ㍤㑢㑡敤㝤ㅢ㝤㘷攷愹ㄷ扦愳晦摥捥㡢ㄵ㉡㥡戱ㄲㄵ捤敤㠸换昵㠱捤㍤晥㐷昷晥㙥散㐴挵㜱㕡慥愲ㄹ㘴㔱搱㑦㑢愹㌹攸愳㙥㝡㜲晢㠳攲㘵扢㌵戱㑣㐵㌳㍡愳愲慦㤵㔲晢㠷捤晤㙣㈰㌳昱搶挷㥥户昳㘲愹㡡㘶㔸㐷㐵㥦㈵愵昶愱捤敤戹㙢敤㈹㜷づ晥挴捥㡢㤳㔵㌴攳㐱㉡㝡戶㤴摡㙥㥢㝢摥㜹㜵ㅤㄷㅣ晦愸㥤ㄷ㕤㉡㥡㠱㈴ㄵ㙤捥㌵搷㝣㈹㍣散㘷㝥晤扤㈳て㍣晣㥤㝢ㅤ昴㐹㉡㥡ㄱ㈸ㄵ㙤慥ㄲ〷㝤摡晢㕢㝦摤昴づ㉥昹换〷㉥摦ㄲㄵ捤搰㤵㡡㌶搷户㠳ㅥ㍢㜲㜲㘵晤㉦慦㜱搰㥤㉡㝡㜵ㄱ摡搴㑣挲敥昹㝦搷戵㝣㜱散挰㘷ㅤ昴㘲ㄵ捤㘰㤹晡㙥㔳愷㍡攸挱㙤㍤㍢㐷摦扦挵㐱㜷愸㘸㐶搹㔴戴昹㝤㙥晢摤攳て晣晡つ敢㜶挴ㅣ昴㈲ㄵ捤昰㥣㡡㤶挳ㅤ㜵搰摦摡㍥㜹攷慣扦慤㜶搰ぢ㔵㌴攳㝡㉡㕡㑥搴ㅤづ㝡㜰㘱搳戱搷㕣搱收愰摢ㄵ㜴攰㑣愰㘹ㄲ昵〷㤱㐰〰㉤㠴㕦㘶〰㑤㌰㔸㈷㉤昴㐳㐸㤴㐶㘶㕡搱㑣㘹㘴㘶㍢㜸戵㠷㐱ち㈳㌳㡦愰㐴戵捥っ搷昱㠸㐵㥣㠰㔶㜸慥挱敥改㡦愱搴换搸㑥㜱㄰㘰挸愰ㄳ㜸昷昶捥挳て㠱ㄵ㡣ㄸ戱つ晤㜱㉢挱㡣㘰〰㠸摤搰㝦挴㔲〶㔳昰ㅦ愷㕡㔶㠲ㄹ挱㈰㡥攴㜹㤲愵㡣摤戰㔸晦戱㤵㘰愶㤶挱つ㈶㝣っ㉥ち㍡㉥ㄲ戱㠳挵昴㔷㔸愷㍦㘵㈵㤸愹愵㠷挲㠴㠹攰㤸㐸㈹捤㔰愵昴㔳昲㙣〷㤱㡤㍤捤ㅣ挵㡢晦㉥晤ㄹ㉢挱㑣㉤挵戹〶〹昷㠰〸㥦ㄹ㌹昳捣㜷㙢㍤㜵攳㍤愷捣慦扡敡攵㈷㕦扤晣攷愷捦晤摤〷㕢户晥晣戵换㜷㝣昰㐰敦摣挷户㙤晢挱㤲敢㜷扣㍡㉡㝡㠳晢摥㜷扢㙥㌸愷㘹挳㌹ㅢ愳慢㡥敡㌸攷搴戳㔶㌴㉤ㅦ㔹㕦㔱㔱㔹㜹挴攸ㅦ㡤㥤ㄶ昸昸挶敦㡡㠷㜷ㅥ㤴ㄴ㔲㠴㝣㙤晥戶〳搲慥〰㐵㈹愷搴戳㐸㔴㔷〸㈹挴ㄲ㉥ち㔳㜲㍤㘷㜲㐹㌱㤲敢㜹攴昳㑦㠰攲㤴㕣㉦㤸㕣㔲㜴攴㉡㜸㈳㐵㈸戹㜶㑡慥㕡㑡攸摦晡攱㔲攸㈵摤愰昰㘵㌷㕥㤴摤㄰晣㝥㌹㝣㔳慣攱㕢〰㠸てづ㈹㍦㔹㔶ㅣ㔶㔸ㄱ攰户㕢慢㡦ㅦ㉣㜹㈶ㄷ昲〸㝥愳慣㌸戴愸㠲㙦㤵ㄵ㜵㠵ㄵ㈳晥てㄹ〱捤愷</t>
  </si>
  <si>
    <t>374e1c64-afbe-4f5f-9dbe-fc978a7804b9</t>
  </si>
  <si>
    <t>㜸〱敤㕣㙢㙣ㅣ搵ㄵ摥㔹敦慥㜷搶摥搸㠹昳㈰〱㠲㜹㍦ㅣ㉤㜱㐸㜸ㄴ愵挱㡦扣㈰て㈷㜶㐲ㄱ愵捥㜸昷㡥㍤挹捥㡣㌳㌳敢挴㤰昲攸㠳ㄶ㄰㝤攴ㅦ㉤㉡ㄴ㈱搴晥愹㐴㝦㈰㈸昴〷㔲愵㔶ㄵ㔴晤㠱㉡㔵㔵㈵㡡慡昶㐷慢㉡㔲晦昰〳㠹㝥摦㥤㤹摤搹㕤敦搸搹㐰敢㔴扥㡥慦敦摣㝢敥㥤㝢捦㌹昷㥣㜳捦戹㤳㠴㤲㐸㈴㍥㐵攲㕦愶ㄴぢ㔷㡤捦扢㥥㌰ぢ㈳㜶戹㉣㡡㥥㘱㕢㙥㘱挸㜱戴昹〳㠶敢㜵〰㈰㌳㘹愰摤㑤㑦扡挶愳㈲㍢㌹㈷ㅣㄷ㐰改㐴㈲㥢㔵㤳㘸攷㈰晣敤つㅦ㔴昶敡㑥㈱㥢ㄸㄹ㍥㍣㜵ㄲ愳㡥㝢戶㈳戶昴ㅦ昷晢敥ㅣㅣ㉣っㄶ戶摦㌵㜸㘷㘱敢㤶晥㤱㑡搹慢㌸㘲愷㈵㉡㥥愳㤵户昴㡦㔵愶捡㐶昱〱㌱㍦㘱㥦ㄲ搶㑥㌱戵昵㡥㈹㙤晢摤㠳摢㜷散搰敦戹攷敥㙥扣㍡㜱㘸㘴㜸捣ㄱ扡晢ㄹ㡤㤹收㤴户㡦㡡愲挱戵〹攱ㄸ搶㜴㘱㘴ㄸ晦㈲昳挷搳㕤㠵昱ㄹ㈱㍣扥㕡㌸挲㉡ち㔷㐵挷㉥㜳挸㜵㉢收㉣㤱愷㥡㝢戰搴愲收㝡㘹㜳㐴㤴换慡ㄹ㡥㥡㌵て〳㜷㘵㙤扥摢ㅣㄷ㤶㙢㜸挶㥣攱捤㘷捣〹っ㔴捡㥢挷㕣㜱㔴戳愶挵㈱捤ㄴ㘹㜳㙦挵㈸愵晣㤴攸戸㌹ㅣ㈲㍡㌱戹晣挲㤰㙢㡥捣㘸㡥㥣㤱㑢挴挴挰敥㜱㡡昵戰搷户ㅥ㤷㔳㤷㙦攰㤸㌷戶㠶㐳换㜱捤愹㐲づ戴㠶っㄶ㕦㍦㠳摢㕢挳㐷㜰㔴摦攷搶搶㝤㈴㉡敢愱㤵慥㠰扦㈵㐶戱ㄸ㌵挳慣㤳㔹㤶ㄹ〹愸收㤸㜵㌱敢㐶愶愴晥㡤㕤ㄲ敤挸愶攴愴㤶㥣㥣㑡㑥ㄶ㤳㤳愵攴愴㐸㑥敡挹挹改攴攴㑣㜲搲㐸㑥㥥㑣㑥㥥〲㑣㤸戲㥤㥤挹㈰攵慥搹㝤晥昹慦扥扤昷搵㜷ㅦ敦㥣晥搳敡㔲昷㉡〰ㅤ〹㈶㌵敡㘸㘷挰㙡㌵㉥摥㔶搸捡㥦挵㜷〵㌶㠵扥㐳扦㑢ㅦㅣ㉣敤搸慡摤愱愵戹慣ㄸ攲搷㌱㑡㉦㘰扢昵〷つ慢㘴㥦㤱戴扢㙡㔸㜳㐵つ㜱〳㐱摢戰㕤戱㑡敥㤵ぢ㌷㡥㝢㥡㈷㌶㌵戶搵〶㘹敡㌶㡥㙤㈵㕣昹扥捤㡤摤㡥㙢攵㡡ㄸ㍡㙢昸捤㔷㌷㌴㥢㘳㡥㍤搵扡㜵㡦㈳㑥㔷㕢㥢㘶㌴〴愱㌶㈷挷㙥㕡愵摦攴捦慢㝦㘴挶㜶㠵㈵愷㌷㘰㡥ㄹ挵㔳挲ㄹㄷㄴ㠹愲㈴㤷扡㡥㑤挱慥ㅦ㌸㙣㘱愱搸慤愵敢愲戵晡敥戳ㅥ㌶戳㈸㘱扥戳挲昱收㈷戴愹戲㔸㕦〷攲扦ㄳつㅢ敢慡昷搸挵㡡㍢㘲㕢㥥㘳㤷敢㕢㠶㑡㜳ㅡ㈴㑤改愰㕤ㄲ愹㔴㐲ち〵〸摣㡥づ㐵㐹摣搶㝡㉦㐸㐲㐴㐸捣㡤㝣㐵㍤摢ㄵ㡥㘲㜵㔸㐵㔹㤰㈷㤳㌷㉣㌲ㄸ攷㉢㘵㑣捣づ㡣慣㠹晡㠳㉦扤㘵㤱㘱慢㤴晢㝣㠱㤳挹扥㘰昵扢攷㠴攵敤搳慣㔲㔹㌸戱摡㑦攱㡣搴ㅥ㘴改ぢ㄰〸㉤戱㐷㔵愷㥣㔵收搳㘷㡣㤲㌷㤳㤹ㄱ挶昴㡣㠷㍡㘸挸㙣㤶愸㙤㑡敡㙡㔴愹㙢㤸昵㈱换攵ㄲ㤹戵〴捡攴㤰ㄲ㘹㑡愷㤸扤㕣㈷挸搹慦㙥㉦㜷敢㝢㡣戲㈷㝣愱摣愳㠳㈲扥㔶㤳攴换㤳㐵ㅤ慤攸㉢㡣戵晡〸戸㔴㌳㉣㙦扥戶㙦㥢㜶㠹捦㐴㉢戲㘰搹挹〲㡡㠲㝡㜹㄰戳搷挰㌴つ搲㈰ㅥ㌸挲㐴摣〶㌱㥡ㅤ㈳搷㌳ㄹ攱㘳㘴〴攰愳㑣㐸攸慤慤㘵〴㤹扤㤹㐹搹愹攵㝥㕣㤱㘶ぢ搹昲扥㌴㕢〷挴愹敢㤹㙤㘰㜶〵戳㡤挸㤴扦㐱挲㔱捡愱㕣㥦搴㉢昱慣㕥挵散㙡㘴㤰㑦㉡㘵㑥㈰慡㘸㐳㉤挵㡥㈴㕣ㅥ㜶戲㌴㡡㝤㔱㐴换戸㙡㘷收㑤㐹攸挰敡㕣ㅥ扡㌶㈵㜵散㑤慤㜹㌳扡ㅣ㜲㘴っ㘸㜴慤㡢㠰㐶ㄱ㐱搰㌶昵搶㌵攸慡昶㌳扢ㄶ㤹慦㔸㘸散㉥捤㥡愷㌹㜹㔹㤸㐴扥㈱搴愶㜲て㤸㤸收㝦㡣㠰㙢㍡扡慣搸捦㌴〵〷昴换摥㝥摥搲㝡㙦〷㐴㙦搰㤹㉢㍡㠷扥愲㡢戴愰慦挳昶㔲晥摣㔲扦摣㠰㘶昵㐶㘶㌷㈱㙢搰㉦㍣㜹㕦慣㤷㐰㥡挴㘶㠴㜲㙢攸㜱㤱ㄶ敥挴晣慣㤰摡愷㕢㥦搰㥣㘹攱挱㝢戱㝦ㄴ㜶戰敤㌸愲㡣〳㙤㐹㔶昰散戲愱扥搲摤攳搸㈶敢㔷散㘳昷戲㔰っ愹㔴戲㈳搱㘰ㅦ挷搸㤹ㄱ㝦㔳㠴㜳愸㝦敦㘸㉤㈴㈲㥤敡搹㡢晤攲捦㤶㉢㤲愴つ㐹㜲ぢ搰慡摥㡡っ㔲㐲昹㐳㑢㠹㌲㐰戰㉤ㄲ慣摥㕡愵㜷㉦收㘴搲攰㍦㙣㤲㈳㕤扥戳㜶ㄸ扥〳㌷㙦㡥ㅢ㘶㔵㔸㜴㤹㘳挲㈹挲慦㘰㤴㐵捥㜷挹㔲搴慣挸㡡换㐴㔶㜴㜴㌴㥤愵㘳㝣㙢㤲㑦ㅡ愴㐴散㙥㡦㙤㡣㌹㠷搷㤸㡡㉥㐸ち㤵ㄸ户㔰㔵〲㤱昳〸扢㈲㘲摡㄰㌱〵㈰㑥扤㥤搹㔶㘶㠳挸搲扦㠳愴㔹㉡攲ㄹち敢㥣愳㍢㝢㜲㌲㤱㈵ㄹ愴㝢昰晤㤶挲㙡㍢㕦戳㠳搹㥤挸ㅡ捣ㅦ㍡ㅦ㘳ㄸ㔱㤲㍣挲㠸戴㤶㔴晤戸㈱捥㤰〷㔶改〸㉡㡤㔴㕣捦㌶ㄹ㔵捡敢愳昶㈱摢ㅢ㌵摣㔹㐴愱晡昴愰昰攰㡣戰挰㕤づ㙣㥦㠶㍡㝢㜶㔶㤴㔴㝤摣慥㐰戴敤ㅦ㕤づ㠷㜲慣て戶愴㍣㤷㈷ㄵ愴昶捥挶ㄸ㐲㤱㈷㘲昸㕡改㠹㕤㤲攷㥢㠷扥㥥ㅡ㐶㈷っ慦㉣扡㜴㝦搳戱㥣搵㠱㐵㐴つ㑡㥤晡挴㡣㈳挴㘸㕥摦敢ㄸ愵戲㘱〹ㄲ〳㌶㈶〳㜵〷挴㌴㈲〴㘳㌶攳㝦戶㤵搷㈷ㅣ捤㜲㘷㌵〶ㄳ攷搷搴㍤挹㤰㐸㕡ㅦ㌶㉣ㄷ慦㤱㔴㘴戹㐷ㅦ㥦戱捦㈰㕡㕢㌱慤扤摡慣扢㉣愸㐲愶昷㤳㈴㡤㤲㔴㤲㐹㈵㥢捣戶㑢ㅦㅥ挸ㄳ㠹㙤昸㑤㌱㤳戴㑡愴改㉦㡦搱摥戴敢㠳昸っ敤㜴捥愹ㅢ㤱愳㙡㘵㐷慣ㄴ收㑥㔵敦㘶㥦㝢㤰摤扦昷搸晥㕡㔴敥㤲攲搵㘹㝡昸㘳㘴扣㘴㡢㙡㄰㠴晥戹㔵㍥慢戰㡥㥣㠳ㅤ〸㡡昳愹㤱晤㜲扡㠴㈱昷慤慡ㄵ昷㈰㡡搴慤ㅦ搰愶㐴ㄹ戱㘸㔳昳㔶昹て㌴㘳㑤慤散〶㙤㈳戶㘹㙡㘴㉤戲攵㜸㔱㈳〷て㔵㍣晢愰㘱愹㍡㌲挹㝦㐱㤵㜶ㄶ㔵摡㔹㔹搵慤ㅦ㘵㔸㔰㤶㌹㤶㍤慤㌹㠶㌷㘳ㅡ挵㉣ㅦㄸ扡㕢ㄶ㍣㠹㑤㑥挹ㅢ愶㔰㘶昴㌷㔸昳挷㘰戲戹〵㤰扢〰㌹㑡搴㤱晣攰摣愴㤲挱㡦搲愶㘳〹〲㐶㝡㐹搵㝢㌱㕡㕡摥㡣㠰挸㤱改㐲㜸晦攲挲ㄳ愸昱晤㜲愴㝡っ㡢挰㈳ㄸㄱ昲㜴㙦㘷昴㘳㤶攱㠱㝡愴搸ㅥ挳ㅢ㜵㐱㜲㘴㈸捡攳敤㈶㐹搵㐸愷㠱慡㔶戸愶戹愹㑥㑤㙣㙥㙥㡦敡㡤ㅢㄶ㘸昶㌵㑡㐴㤱㉣〶㈴㌵换〲㜳㕣㑥慡㐶㤱㡡㍢搴㌶㑡㥣摢戴㠶㜷㑡㤱㑢㔰㑣㤲㘷ㄲ敡㑥挹㈸〸昲㤲㍢愰愳攸慦㡦㘷㡦㐸戴㠶㌶㐰㡥㝡捡慦换〷攱挰晤戸㜲㔲ㄲ戹攰〹晢㝢㔵㔰㍣㕣昱敡㕡戴戳㝤㐱换㔰戹㝣搸㠲㤵㔰搴㥣搲㌲搹搲㔸㥢慦㘱攴敥㙣㔷晢晢攸㡤㙣挴㘰ㅢ㌲㈴ㄲ攳〷挶㌶挴收㡡㐴㔳㘹㥤攵㠹敡㙡㜵㤶㑦〷㠵㘶㐹ち㡣㝢愵㔱㌱㈷捤戰㥡㈵摦㈷㍢㔴㑦㡢㔲㡥慡晡搰㤴ぢ㤵敥㔱㡥〷㈵戹挱㔵晤㈸摤㔲戸挰〰戱ㅢ㤴挶㡡ㅥ挲扡搵〱㜸㌲㔸㍥搴〱㐶晣戰〹慤㌳㑡搰㑣っ攳搶㉦㠲㝢愷㑤㡡㐲㤰敡㌲晤㙢㤷昲㠳ㄷ㤸㝥扡㉢ㄱㄶ㠲㑤挴㔰㔷㡣昵〰攲㐶愳㤲摣㐵㝤㘱戰摣㤷㙣㔲㘸㜵㠷㜵㌴㌱昲㌴昹ㅣて㌷㜸ㄸ挷敡攱戶㈹攳㡥㥢㘷㐰㥢㤶攷㔷改晢慤㘲戹㔲ㄲ㔲ㄵ㠷戲㕡㙡攴㘵㐱㉦㜹晤捦摦㑤㌱㜸〹㤰戲ㅦ㐷㈹㉥㤹㐴㙡摦敥㔶扦㠸敥㔲挸㘱っ㕦戶㌱昸ㄸ攳㤶㤳挱戰愶㍢ち戴て搷搴㉥㉦挸㡢㜳㄰㘹㑤㔵㤴㘵〷㜰ㄷ慦ㅡ㐱㤶扢㉤〲㜶挰㍥㘰搳㘶㡦㔴敤㌳晣慡㘵㐱㈳慣搳ㄷ㜸㤹っ㡣㤱㌶㜷〷〷㐹㕣〸㈲扢ㄷ㥥㤰㡦㠹ぢ扢〲攳㐳㘱㝣㤷愷愰〴戰㡡㡤㐴㠳㍢㔹戳扡ㄵ㐶㝥㘹㜹慢昷㈱㔳ㄸ〲愶㐱ぢ㐸摦挰ㄹ㐶㜹㜱〳㠷挱挸㤸攸㘸㌴㤰捡ㄸ㘵ㅦㅣ昶㈰ㅡ㜶ㄳて搲ㄳ㌶㤴㤰户㔶㕥ちぢ敦㈵づ㤸㌸〲搹捥晡㠶捡㌱捤挳搵ㄷ㙢㘳㐳昵㔰愹㐴㜳ㄷ晥戹㘵㐱㔵㕣摢昰捤搱戵つㄷ戲攴㥡㘸摦㕤摦搰㄰㕣ㄴ摣㌶㕡搸愷㜹挵㤹㜱㙦摥扦戴搵㉥㑢愴㝦〹㝦挴㠲㙦愷捤㥣戲㜸〹㜵㡥戸捦㥤戲散㌳㤶㥣㔷摡攵㡤㍦㕡戱㙡㘷㈷㈷㤹㑢㝣㡡ㅦ㤹㤲㠹昴㍢ㄸ㜱㈹搳收〰㌵〷〹挷㤱挹㤷〶晤㈸挷昰〹㙣昷敡㡤〱昲挹摡〶㍥㤱㠲㘰㠵㔱慣改捦㡣㔱㤴户㐱㔶㌲㡢㝦㈴〷捥㕦挳搶㔷㝥㠱ㅡㄲㅣ捦㠱ㄸ㐹㕦㡢㔲っ改愴㈰て慥㜷昰㌲挸晦て㤵挲摤扣攰㜶晡㉦㙣㘶攵慤㐶ㄲ㙤㈶㠹摥㙣㈶ㄱ〳戱ㄷㄵ昲收散㔷㡥㥡㥦晢戵摥晦攱㔱昳㝥㔰㤸㐹㕡㘳〸慡㌱ㄸ㕦㌵〶㤲㑤挶挰㡤㘸㤶挶挰〳散挳㜸扤㙦っ〴摥㡥㠳愸㔸摣ㄸ㘰ㄴ㉦挶攴㡢〴㔵㈳づっ㥥戵搶㥢昴㠴敤挳昵㕡攱㈲㜲て昵攴㡥挰昷戴愱戹㝡㑣㜳㌴㜳愳慣摦敢〸愸㉤㘷〲昷戵㘵ㄷ昶搸戴㘰㡢散戴㠰㔷㈲昴愷慦㜸㑥㤶㜶㑢ㅤ㤴昲㤳敦愸㔷戲㑡收ㄲ㝣㈲ち㑦〸㠹挷搶晥㙣敦㕦ㅥ晤挶㉥摥㑢ぢ㜸㌵捤㐰㜰㍢挱㜹㕡づ〸摦㐶慥㠴慣攳攷㌷〷昱㈱㤲㌱㕢ㄶ挳㥡㈳敤ㅤ㔷㌵挳愲捦㜸ㄱ挶昴㤹㙦㌹ㄸ㤳戸攱攰ㅢ㤳㠵〶挷愶晣㝣㐹㍡〳ぢ㤱㠹㑢敦㕤ㄸ㈰㔴㕡慡慣㌶敤捡昴捦愱㜴㉥㜲㈲昵昶㈰捦㤷㑣㡡昲㝡愳㔶摢㐱慤㈶捤㐴㘵〰㄰愱㤴㐲愴㠱ㅣㄲ㍤戲㌰昴㉦愵搴ㄸち改〲戲㤸ㄸ㕡㘳㌰㤷㈷晦ㄵ㈱㈰慡搷晢摡晣㔴〵㔸〴ㄵ㐳慦㝢扢㘷㔷㕡㥤愱㙡㘲㔰㔶㥥㍥㡥愰㈰㡦㈹慣㘰㤴㔶搶ㅥ㐵㈱㑣改㐱㤴㤶散㜸攲㑢昲愶ㅦ㘲昳㌷㜶摡愴㔷㉤㘷敥戶㉡戸攳〱㍤㤳㤱ち挳㕡挳㙡ㅣ㍤㘵㌴捥〷捤昹㔵捣㝢晣㘲戵㔳㔷搰〴㥤㘵㙤挴昹ㄳ㘱㍥㝥て挴昶㠱摡搰敢ㅡ㕢愸攳慣㑥㉣㤰扦戰扦㌶挷㙣㙣扣㤵㍢〶ㄲ㜶㐹㔰㔹晦ㄲ昸㌸扡㐸㝢㕥㔱㙢㐵扥㑢㔱ㄸ㡤づ㜷㔶㐷戳晥㘷㥣㕡敥慣〹㐲㌳㘰㕤愷晦㡦愳㘲㔱晤慦㌰捡㈶㐹昶㘰㔰攰㐳㥡㤱㤲㐵㠳㌳挴〸㝣搸〸搳挸㈳戰㉡㡢っ㙥晢愵㜱㝣愲敡㌷㑢〹づて㔷慡昱ㄲ㐴戵㉦㙤摢慥㤶〲㤰㔱愰昴㑦㈰㠲㕡昶攷愴㥢捦戱㤹㠷㔰扤昶愰㔱㜴㙣搷搶扤晥㜱㠴㜷晢昹㠵㤹づ㥢㘷㐸㜹慤㔱愸㕤て㑣㜴㍦㡣㍥㠷づ㐳㘰ㅦㄲ摥㘷ㄵ㜵㘴っ㘱㘹㌱ぢ㝥㙤搴ㅢ〹㈴㔱㍢戸慢昵㈳ㄵ慤㡣て㔴て挳慢改戱㙡㔹㈸㍢摦户摣㜸ㄷ㠳愸挳㙤慣〷攰昹ㄱ攵〲挲㘰㜲〹て㍦㐲扣㌶攲愰ㅥ㌶㔸㥢㑢挸昶扣㙢戹昴慢愰改搲摥㔲捦㌲㝣㈷扦㍢捥愹㡦㌰㐷㥣㠷摥搱愵扢㘲㌹㕡ㅦ昸㍣昸㙣㥢㉥慦㠱㌲ㅣ㘵㡢挷戹㜳捡㝤攸换晥敡㔷㠲〲ㅦㄴ晡昲敥㘵攱挷㔸ㄲ㤹ㅦ攵㐴收〴戲搶ㅣ晤ㄲ挰敡晣〳攴㘸㠵挷ち㜲㘰㑥昹ㄱ摡㠹㈱㝦愵㐵搶攱㤸㈱㡦て㈸慢㈵㘴㘱㔲㜸㝣㤰敦晦㈱㍡㔴摦㡦㥤ㄳ昳晥ㄷㄶ㝣㍦ㄵ扦㕣摦㑣㌸㌸晥昶㠶㡡㐳㌵昰愴㥥㘴㜶㡡㔹㤹㡤愱晥攸愱㐸愴㥣挹昸〱㠴户㜶愱㡣昴晢攰敦㠷扢摥㝦㡦改㥦扢ㄴ㈹〴搱愴㥡ㄲ挲捦ㄴち㐱戹㡡昳搱㔵搸愸㙤㡤挵敦㉤戴㡡㕥捡㐷㕥㍢㔱㑦㈳换昷㈸攴ㄳ戹㉡㈷㈸昰愱㤷㈴㤴㔰㉥ち㠰㈲㡥㈵㤴ㄷㄴ㈴ㄴㄱ㑤愸㝣㙦㉦㜱攲ㄷ搳㐴㐴捣攷㍢搲㌶攲㜵㐷㝡㙣㌲扥换㌵攳㙢挴慣ㄹ昸㕡㤷㠵㕣〸扣攴㉤挵㜹愶捤㌸扥昲㕣㐸㤸㝤晢挲㙦愳㤲㐱㘴〹㡣攱㕢愳㘴㈴㈲㔲㜹㌶〴㝥晤㡤㥡㘳ㄴつ㐸攰ㅥㅦ㤸っ㈷㠱㥦〹㠱户攱扢㉢〹㤳攰㍤〱愶て㐳㘰㌲愶〴晥㜶〸晣㡦㙤ㅢ慢挰㈱ㅦ晡㈳昷㤲〹〳戲㤲㕦㘲㑣㕥㜹〸㠸㝣㡥捤戳㜵㕡愷ㅡ敤搲晤㙡ち㔰ㄹ㉢㉥㑢㐵摡㡤摢ㅦづ㍥㠸㍥㠰换㑣戸昳〱㔹敢晦扦〸晢㜱挹㘹㔴昳㌴㝣敦㍣㠷攸戲愳捡㈷㜶捥攸㠷ㅤ㔴㜴敡晢㕤ㅣ慤㑡换㡡㕢㘰ㄵ愴㝣㔴㉦攲㠵㡦戱㈰㙢昸〸愳㘲㐹㕥ㅡ㘹㑦㠷挸㐸㑡㑡㜹㍡㈴㜲攲挹ㅡ晢愸㡦㠱㌸㤰㤸挸㔹㔰捦㈱昷㈳㉦㙢㔹搱㑢㔱㐰㘹愵㍥㡥㉣摦愱㔰〸㤰晣㤹㈷㤰昵㠴晦ㄹ㐵晦㥣昴㤶㈴㤵㈷挳㜷㐴ㄹ㐹㝤㡡ㅤ扥㠶慣〳㙥㕡㈵㘰挳㥣晡㜵搴㐴摦㐵㠱㈲摦昵㑤ㄴ昲ㅤ㘹㑥㙤挹㌸攲ち摡㔳㔷敡搳攸慡㜰攱ㅣ㐳晤㔶㔰攰㐳㥡慢扥户戵㠱捣昳㙦昸捤㍥㈲㤹㜵ㅦ攷敦挶挷昶昳㕣㙢〷晥慦㤱戴戴收㔳挹㉦戴㌷ㄶ㔹㥥㠶戸晣㍤ぢㅣ㕦挲㌸㕣㔷捤戰攴㠸搴㍣敡㌳挸㤴愷㤰ㄱ敢敡戳㝣㈲㝤㈴㑡㥥ぢち㝣㔰㐸ㅣ愲㐵昱㌰て捥㐵㜶㝦㥥㌵ㄲ㤱㈸愸摦㐱ㄶ愶㕥㈲㔴㤲昵扢㈸攴㍢㝡昸㈶慡㥥攴㔹愵㜸愲㜴攲挴挷㍤愹晥㑤愹㉦摤搷晤挲㠷扦晤攸晣〷㕦摥昹昷㑦㕥㝣昱㠳扦㥥㝦敦㤳㜷愶㜶晥晡㤵㔷㝥㜵晦㑢敦㝤戴㐶㝦㌹昹挶挷〷㕥㍥㌷㜸敡摣㘹晤搸㙤㝢捦㍤㜴昲挸攰搸敡㠱㡥㡥捥捥㥢晢㝥㜳挵㉤扤㑦㥥㝥㔳㜹昷㡦ㅢ㉣㐵㑥ㅥ㉦愸㥦〶ㄷ㈱愷昱㝤ㄴ㌰つ捥昸昳㥣㐶㙦㠸〴㠵敢㤶ㄸ戳〲㡣つ愳㈲ぢ㌳㠶㌳㤱つ㘶㝤㐳搷㝦〰愷㌶㡦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</si>
</sst>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sz val="10"/>
      <name val="Arial"/>
      <family val="2"/>
    </font>
    <font>
      <sz val="10"/>
      <color indexed="12"/>
      <name val="Arial"/>
      <family val="2"/>
    </font>
    <font>
      <sz val="10"/>
      <color indexed="10"/>
      <name val="Arial"/>
      <family val="2"/>
    </font>
    <font>
      <sz val="20"/>
      <name val="Arial"/>
      <family val="2"/>
    </font>
    <font>
      <sz val="10"/>
      <color indexed="57"/>
      <name val="Arial"/>
      <family val="2"/>
    </font>
    <font>
      <sz val="10"/>
      <color indexed="20"/>
      <name val="Arial"/>
      <family val="2"/>
    </font>
    <font>
      <sz val="10"/>
      <color indexed="9"/>
      <name val="Arial"/>
      <family val="2"/>
    </font>
    <font>
      <sz val="16"/>
      <name val="Arial"/>
      <family val="2"/>
    </font>
    <font>
      <sz val="12"/>
      <name val="Times New Roman"/>
      <family val="1"/>
    </font>
    <font>
      <b/>
      <sz val="10"/>
      <name val="Times New Roman"/>
      <family val="1"/>
    </font>
    <font>
      <b/>
      <sz val="10"/>
      <name val="Arial"/>
      <family val="2"/>
      <charset val="204"/>
    </font>
    <font>
      <sz val="10"/>
      <name val="Times New Roman"/>
      <family val="1"/>
    </font>
    <font>
      <b/>
      <i/>
      <sz val="8"/>
      <name val="Arial"/>
      <family val="2"/>
    </font>
    <font>
      <b/>
      <sz val="16"/>
      <name val="Arial"/>
      <family val="2"/>
    </font>
    <font>
      <b/>
      <sz val="10"/>
      <name val="Arial"/>
      <family val="2"/>
    </font>
  </fonts>
  <fills count="7">
    <fill>
      <patternFill patternType="none"/>
    </fill>
    <fill>
      <patternFill patternType="gray125"/>
    </fill>
    <fill>
      <patternFill patternType="darkUp">
        <bgColor indexed="22"/>
      </patternFill>
    </fill>
    <fill>
      <patternFill patternType="solid">
        <fgColor indexed="22"/>
        <bgColor indexed="64"/>
      </patternFill>
    </fill>
    <fill>
      <patternFill patternType="solid">
        <fgColor indexed="11"/>
        <bgColor indexed="64"/>
      </patternFill>
    </fill>
    <fill>
      <patternFill patternType="solid">
        <fgColor indexed="15"/>
        <bgColor indexed="64"/>
      </patternFill>
    </fill>
    <fill>
      <patternFill patternType="solid">
        <fgColor indexed="42"/>
        <bgColor indexed="64"/>
      </patternFill>
    </fill>
  </fills>
  <borders count="24">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06">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1" xfId="0" applyBorder="1"/>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1" xfId="0" applyFont="1" applyBorder="1" applyAlignment="1">
      <alignment horizontal="center"/>
    </xf>
    <xf numFmtId="0" fontId="0" fillId="2" borderId="0" xfId="0" applyFill="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5" fillId="0" borderId="0" xfId="0" applyFont="1" applyBorder="1" applyAlignment="1">
      <alignment horizontal="center"/>
    </xf>
    <xf numFmtId="0" fontId="5" fillId="0" borderId="8"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1" xfId="0" applyFont="1" applyBorder="1" applyAlignment="1">
      <alignment horizontal="center"/>
    </xf>
    <xf numFmtId="0" fontId="7" fillId="0" borderId="0" xfId="0" applyFont="1"/>
    <xf numFmtId="0" fontId="0" fillId="0" borderId="7" xfId="0" applyBorder="1"/>
    <xf numFmtId="0" fontId="0" fillId="0" borderId="8" xfId="0" applyBorder="1"/>
    <xf numFmtId="0" fontId="2" fillId="0" borderId="0" xfId="0" applyFont="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0" fillId="3" borderId="5" xfId="0" applyFill="1" applyBorder="1" applyAlignment="1">
      <alignment horizontal="center"/>
    </xf>
    <xf numFmtId="0" fontId="0" fillId="0" borderId="0" xfId="0" applyBorder="1"/>
    <xf numFmtId="0" fontId="0" fillId="3" borderId="3" xfId="0" applyFill="1" applyBorder="1" applyAlignment="1">
      <alignment horizontal="center"/>
    </xf>
    <xf numFmtId="0" fontId="0" fillId="3" borderId="4" xfId="0" applyFill="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0" fillId="0" borderId="0" xfId="0" applyProtection="1">
      <protection locked="0"/>
    </xf>
    <xf numFmtId="0" fontId="8" fillId="0" borderId="0" xfId="0" applyFont="1" applyProtection="1">
      <protection locked="0"/>
    </xf>
    <xf numFmtId="0" fontId="9" fillId="0" borderId="0" xfId="0" applyFont="1"/>
    <xf numFmtId="0" fontId="11" fillId="0" borderId="9" xfId="0" applyFont="1" applyBorder="1" applyAlignment="1">
      <alignment horizontal="center" vertical="distributed"/>
    </xf>
    <xf numFmtId="0" fontId="11" fillId="0" borderId="15" xfId="0" applyFont="1" applyBorder="1" applyAlignment="1">
      <alignment horizontal="center" vertical="distributed"/>
    </xf>
    <xf numFmtId="0" fontId="11" fillId="0" borderId="10" xfId="0" applyFont="1" applyBorder="1" applyAlignment="1">
      <alignment horizontal="center" vertical="distributed"/>
    </xf>
    <xf numFmtId="0" fontId="1" fillId="0" borderId="2" xfId="0" applyFont="1" applyBorder="1"/>
    <xf numFmtId="0" fontId="1" fillId="0" borderId="7" xfId="0" applyFont="1" applyBorder="1"/>
    <xf numFmtId="0" fontId="1" fillId="0" borderId="5" xfId="0" applyFont="1" applyBorder="1"/>
    <xf numFmtId="0" fontId="2" fillId="0" borderId="12" xfId="0" applyFont="1" applyBorder="1" applyAlignment="1">
      <alignment horizontal="center" vertical="distributed"/>
    </xf>
    <xf numFmtId="0" fontId="2" fillId="0" borderId="13" xfId="0" applyFont="1" applyBorder="1" applyAlignment="1">
      <alignment horizontal="center" vertical="distributed"/>
    </xf>
    <xf numFmtId="0" fontId="2" fillId="0" borderId="14" xfId="0" applyFont="1" applyBorder="1" applyAlignment="1">
      <alignment horizontal="center" vertical="distributed"/>
    </xf>
    <xf numFmtId="0" fontId="2" fillId="0" borderId="2" xfId="0" applyFont="1" applyBorder="1" applyAlignment="1">
      <alignment horizontal="center" vertical="distributed"/>
    </xf>
    <xf numFmtId="0" fontId="2" fillId="0" borderId="4" xfId="0" applyFont="1" applyBorder="1" applyAlignment="1">
      <alignment horizontal="center" vertical="distributed"/>
    </xf>
    <xf numFmtId="0" fontId="2" fillId="0" borderId="7" xfId="0" applyFont="1" applyBorder="1" applyAlignment="1">
      <alignment horizontal="center" vertical="distributed"/>
    </xf>
    <xf numFmtId="0" fontId="2" fillId="0" borderId="8" xfId="0" applyFont="1" applyBorder="1" applyAlignment="1">
      <alignment horizontal="center" vertical="distributed"/>
    </xf>
    <xf numFmtId="0" fontId="2" fillId="0" borderId="5" xfId="0" applyFont="1" applyBorder="1" applyAlignment="1">
      <alignment horizontal="center" vertical="distributed"/>
    </xf>
    <xf numFmtId="0" fontId="2" fillId="0" borderId="1" xfId="0" applyFont="1" applyBorder="1" applyAlignment="1">
      <alignment horizontal="center" vertical="distributed"/>
    </xf>
    <xf numFmtId="0" fontId="0" fillId="3" borderId="16"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13" fillId="0" borderId="0" xfId="0" applyFont="1"/>
    <xf numFmtId="0" fontId="0" fillId="0" borderId="16" xfId="0"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0" xfId="0" applyBorder="1"/>
    <xf numFmtId="0" fontId="0" fillId="0" borderId="23" xfId="0" applyBorder="1"/>
    <xf numFmtId="0" fontId="0" fillId="0" borderId="22" xfId="0" applyBorder="1"/>
    <xf numFmtId="0" fontId="1" fillId="4" borderId="12" xfId="0" applyFont="1" applyFill="1" applyBorder="1" applyAlignment="1">
      <alignment horizontal="center"/>
    </xf>
    <xf numFmtId="0" fontId="1" fillId="4" borderId="14" xfId="0" applyFont="1" applyFill="1" applyBorder="1" applyAlignment="1">
      <alignment horizontal="center"/>
    </xf>
    <xf numFmtId="0" fontId="3" fillId="5" borderId="12" xfId="0" applyFont="1" applyFill="1" applyBorder="1" applyAlignment="1">
      <alignment horizontal="center"/>
    </xf>
    <xf numFmtId="0" fontId="3" fillId="5" borderId="14" xfId="0" applyFont="1" applyFill="1" applyBorder="1" applyAlignment="1">
      <alignment horizontal="center"/>
    </xf>
    <xf numFmtId="0" fontId="15" fillId="0" borderId="0" xfId="0" applyFont="1"/>
    <xf numFmtId="0" fontId="0" fillId="0" borderId="0" xfId="0" quotePrefix="1"/>
    <xf numFmtId="0" fontId="0" fillId="0" borderId="9" xfId="0" applyBorder="1" applyAlignment="1">
      <alignment horizontal="center"/>
    </xf>
    <xf numFmtId="0" fontId="0" fillId="0" borderId="10" xfId="0" applyBorder="1" applyAlignment="1">
      <alignment horizontal="center"/>
    </xf>
    <xf numFmtId="0" fontId="11" fillId="3" borderId="2" xfId="0" applyFont="1" applyFill="1" applyBorder="1" applyAlignment="1">
      <alignment horizontal="center"/>
    </xf>
    <xf numFmtId="0" fontId="11" fillId="3" borderId="4" xfId="0" applyFont="1" applyFill="1" applyBorder="1" applyAlignment="1">
      <alignment horizontal="center"/>
    </xf>
    <xf numFmtId="0" fontId="14" fillId="0" borderId="16" xfId="0" applyFont="1" applyBorder="1" applyAlignment="1">
      <alignment horizontal="center"/>
    </xf>
    <xf numFmtId="0" fontId="14" fillId="0" borderId="18" xfId="0" applyFont="1" applyBorder="1" applyAlignment="1">
      <alignment horizontal="center"/>
    </xf>
    <xf numFmtId="0" fontId="14" fillId="0" borderId="20" xfId="0" applyFont="1" applyBorder="1" applyAlignment="1">
      <alignment horizontal="center"/>
    </xf>
    <xf numFmtId="0" fontId="14" fillId="0" borderId="22" xfId="0" applyFont="1" applyBorder="1" applyAlignment="1">
      <alignment horizontal="center"/>
    </xf>
    <xf numFmtId="0" fontId="14" fillId="0" borderId="17" xfId="0" applyFont="1" applyBorder="1" applyAlignment="1">
      <alignment horizontal="center"/>
    </xf>
    <xf numFmtId="0" fontId="14" fillId="0" borderId="23" xfId="0" applyFont="1" applyBorder="1" applyAlignment="1">
      <alignment horizontal="center"/>
    </xf>
    <xf numFmtId="0" fontId="15" fillId="0" borderId="16" xfId="0" applyFont="1" applyBorder="1" applyAlignment="1">
      <alignment horizontal="center"/>
    </xf>
    <xf numFmtId="0" fontId="15" fillId="0" borderId="17" xfId="0" applyFont="1" applyBorder="1" applyAlignment="1">
      <alignment horizontal="center"/>
    </xf>
    <xf numFmtId="0" fontId="15" fillId="0" borderId="18" xfId="0" applyFont="1" applyBorder="1" applyAlignment="1">
      <alignment horizontal="center"/>
    </xf>
    <xf numFmtId="0" fontId="10" fillId="6" borderId="16" xfId="0" applyFont="1" applyFill="1" applyBorder="1" applyAlignment="1">
      <alignment horizontal="left" vertical="distributed" wrapText="1"/>
    </xf>
    <xf numFmtId="0" fontId="10" fillId="6" borderId="17" xfId="0" applyFont="1" applyFill="1" applyBorder="1" applyAlignment="1">
      <alignment horizontal="left" vertical="distributed" wrapText="1"/>
    </xf>
    <xf numFmtId="0" fontId="10" fillId="6" borderId="18" xfId="0" applyFont="1" applyFill="1" applyBorder="1" applyAlignment="1">
      <alignment horizontal="left" vertical="distributed" wrapText="1"/>
    </xf>
    <xf numFmtId="0" fontId="10" fillId="6" borderId="20" xfId="0" applyFont="1" applyFill="1" applyBorder="1" applyAlignment="1">
      <alignment horizontal="left" vertical="distributed" wrapText="1"/>
    </xf>
    <xf numFmtId="0" fontId="10" fillId="6" borderId="23" xfId="0" applyFont="1" applyFill="1" applyBorder="1" applyAlignment="1">
      <alignment horizontal="left" vertical="distributed" wrapText="1"/>
    </xf>
    <xf numFmtId="0" fontId="10" fillId="6" borderId="22" xfId="0" applyFont="1" applyFill="1" applyBorder="1" applyAlignment="1">
      <alignment horizontal="left" vertical="distributed" wrapText="1"/>
    </xf>
    <xf numFmtId="0" fontId="4" fillId="0" borderId="4" xfId="0" applyFont="1" applyBorder="1" applyAlignment="1">
      <alignment horizontal="center" vertical="center" textRotation="90"/>
    </xf>
    <xf numFmtId="0" fontId="4" fillId="0" borderId="8" xfId="0" applyFont="1" applyBorder="1" applyAlignment="1">
      <alignment horizontal="center" vertical="center" textRotation="90"/>
    </xf>
    <xf numFmtId="0" fontId="4" fillId="0" borderId="1" xfId="0" applyFont="1" applyBorder="1" applyAlignment="1">
      <alignment horizontal="center" vertical="center" textRotation="90"/>
    </xf>
    <xf numFmtId="0" fontId="4" fillId="0" borderId="5" xfId="0" applyFont="1" applyBorder="1" applyAlignment="1">
      <alignment horizontal="center"/>
    </xf>
    <xf numFmtId="0" fontId="4" fillId="0" borderId="6" xfId="0" applyFont="1" applyBorder="1" applyAlignment="1">
      <alignment horizontal="center"/>
    </xf>
    <xf numFmtId="0" fontId="4" fillId="0" borderId="1" xfId="0" applyFont="1" applyBorder="1" applyAlignment="1">
      <alignment horizontal="center"/>
    </xf>
    <xf numFmtId="0" fontId="11" fillId="3" borderId="9" xfId="0" applyFont="1" applyFill="1" applyBorder="1" applyAlignment="1">
      <alignment horizontal="center"/>
    </xf>
    <xf numFmtId="0" fontId="11" fillId="3" borderId="1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Interval censored data</a:t>
            </a:r>
          </a:p>
        </c:rich>
      </c:tx>
      <c:layout>
        <c:manualLayout>
          <c:xMode val="edge"/>
          <c:yMode val="edge"/>
          <c:x val="0.32385166296226098"/>
          <c:y val="3.4482758620689655E-2"/>
        </c:manualLayout>
      </c:layout>
      <c:overlay val="0"/>
      <c:spPr>
        <a:noFill/>
        <a:ln w="25400">
          <a:noFill/>
        </a:ln>
      </c:spPr>
    </c:title>
    <c:autoTitleDeleted val="0"/>
    <c:plotArea>
      <c:layout>
        <c:manualLayout>
          <c:layoutTarget val="inner"/>
          <c:xMode val="edge"/>
          <c:yMode val="edge"/>
          <c:x val="8.7527445816215868E-2"/>
          <c:y val="0.10971803627981161"/>
          <c:w val="0.85776896899891553"/>
          <c:h val="0.7617566518855492"/>
        </c:manualLayout>
      </c:layout>
      <c:scatterChart>
        <c:scatterStyle val="smoothMarker"/>
        <c:varyColors val="0"/>
        <c:ser>
          <c:idx val="1"/>
          <c:order val="0"/>
          <c:tx>
            <c:v>Shape</c:v>
          </c:tx>
          <c:spPr>
            <a:ln w="25400">
              <a:solidFill>
                <a:srgbClr val="FF0000"/>
              </a:solidFill>
              <a:prstDash val="solid"/>
            </a:ln>
          </c:spPr>
          <c:marker>
            <c:symbol val="none"/>
          </c:marker>
          <c:xVal>
            <c:numRef>
              <c:f>Model!$U$9:$AX$9</c:f>
              <c:numCache>
                <c:formatCode>General</c:formatCode>
                <c:ptCount val="30"/>
                <c:pt idx="0">
                  <c:v>0.9</c:v>
                </c:pt>
                <c:pt idx="1">
                  <c:v>0.95000000000000007</c:v>
                </c:pt>
                <c:pt idx="2">
                  <c:v>1</c:v>
                </c:pt>
                <c:pt idx="3">
                  <c:v>1.05</c:v>
                </c:pt>
                <c:pt idx="4">
                  <c:v>1.1000000000000001</c:v>
                </c:pt>
                <c:pt idx="5">
                  <c:v>1.1500000000000001</c:v>
                </c:pt>
                <c:pt idx="6">
                  <c:v>1.2000000000000002</c:v>
                </c:pt>
                <c:pt idx="7">
                  <c:v>1.2500000000000002</c:v>
                </c:pt>
                <c:pt idx="8">
                  <c:v>1.3000000000000003</c:v>
                </c:pt>
                <c:pt idx="9">
                  <c:v>1.3500000000000003</c:v>
                </c:pt>
                <c:pt idx="10">
                  <c:v>1.4000000000000004</c:v>
                </c:pt>
                <c:pt idx="11">
                  <c:v>1.4500000000000004</c:v>
                </c:pt>
                <c:pt idx="12">
                  <c:v>1.5000000000000004</c:v>
                </c:pt>
                <c:pt idx="13">
                  <c:v>1.5500000000000005</c:v>
                </c:pt>
                <c:pt idx="14">
                  <c:v>1.6000000000000005</c:v>
                </c:pt>
                <c:pt idx="15">
                  <c:v>1.6500000000000006</c:v>
                </c:pt>
                <c:pt idx="16">
                  <c:v>1.7000000000000006</c:v>
                </c:pt>
                <c:pt idx="17">
                  <c:v>1.7500000000000007</c:v>
                </c:pt>
                <c:pt idx="18">
                  <c:v>1.8000000000000007</c:v>
                </c:pt>
                <c:pt idx="19">
                  <c:v>1.8500000000000008</c:v>
                </c:pt>
                <c:pt idx="20">
                  <c:v>1.9000000000000008</c:v>
                </c:pt>
                <c:pt idx="21">
                  <c:v>1.9500000000000008</c:v>
                </c:pt>
                <c:pt idx="22">
                  <c:v>2.0000000000000009</c:v>
                </c:pt>
                <c:pt idx="23">
                  <c:v>2.0500000000000007</c:v>
                </c:pt>
                <c:pt idx="24">
                  <c:v>2.1000000000000005</c:v>
                </c:pt>
                <c:pt idx="25">
                  <c:v>2.1500000000000004</c:v>
                </c:pt>
                <c:pt idx="26">
                  <c:v>2.2000000000000002</c:v>
                </c:pt>
                <c:pt idx="27">
                  <c:v>2.25</c:v>
                </c:pt>
                <c:pt idx="28">
                  <c:v>2.2999999999999998</c:v>
                </c:pt>
                <c:pt idx="29">
                  <c:v>2.3499999999999996</c:v>
                </c:pt>
              </c:numCache>
            </c:numRef>
          </c:xVal>
          <c:yVal>
            <c:numRef>
              <c:f>Model!$U$6:$AX$6</c:f>
              <c:numCache>
                <c:formatCode>General</c:formatCode>
                <c:ptCount val="30"/>
                <c:pt idx="0">
                  <c:v>6.3453128388257291E-5</c:v>
                </c:pt>
                <c:pt idx="1">
                  <c:v>3.0682303333553037E-4</c:v>
                </c:pt>
                <c:pt idx="2">
                  <c:v>1.2397928740227526E-3</c:v>
                </c:pt>
                <c:pt idx="3">
                  <c:v>4.2489713651470097E-3</c:v>
                </c:pt>
                <c:pt idx="4">
                  <c:v>1.2510206209145464E-2</c:v>
                </c:pt>
                <c:pt idx="5">
                  <c:v>3.1999832130959506E-2</c:v>
                </c:pt>
                <c:pt idx="6">
                  <c:v>7.1812713917170271E-2</c:v>
                </c:pt>
                <c:pt idx="7">
                  <c:v>0.14262813573147076</c:v>
                </c:pt>
                <c:pt idx="8">
                  <c:v>0.25265643295792101</c:v>
                </c:pt>
                <c:pt idx="9">
                  <c:v>0.40197750706471025</c:v>
                </c:pt>
                <c:pt idx="10">
                  <c:v>0.57802728476712006</c:v>
                </c:pt>
                <c:pt idx="11">
                  <c:v>0.75551628402484516</c:v>
                </c:pt>
                <c:pt idx="12">
                  <c:v>0.90227784153911639</c:v>
                </c:pt>
                <c:pt idx="13">
                  <c:v>0.98922752967645455</c:v>
                </c:pt>
                <c:pt idx="14">
                  <c:v>1</c:v>
                </c:pt>
                <c:pt idx="15">
                  <c:v>0.93581535730231569</c:v>
                </c:pt>
                <c:pt idx="16">
                  <c:v>0.81371476007398513</c:v>
                </c:pt>
                <c:pt idx="17">
                  <c:v>0.65967984444273775</c:v>
                </c:pt>
                <c:pt idx="18">
                  <c:v>0.50021255163765088</c:v>
                </c:pt>
                <c:pt idx="19">
                  <c:v>0.35581376817960125</c:v>
                </c:pt>
                <c:pt idx="20">
                  <c:v>0.23808864893306525</c:v>
                </c:pt>
                <c:pt idx="21">
                  <c:v>0.15025404427523772</c:v>
                </c:pt>
                <c:pt idx="22">
                  <c:v>8.9647655878916849E-2</c:v>
                </c:pt>
                <c:pt idx="23">
                  <c:v>5.068355468255667E-2</c:v>
                </c:pt>
                <c:pt idx="24">
                  <c:v>2.7210876760834009E-2</c:v>
                </c:pt>
                <c:pt idx="25">
                  <c:v>1.3900939963278744E-2</c:v>
                </c:pt>
                <c:pt idx="26">
                  <c:v>6.7702079152601874E-3</c:v>
                </c:pt>
                <c:pt idx="27">
                  <c:v>3.1492069878165446E-3</c:v>
                </c:pt>
                <c:pt idx="28">
                  <c:v>1.4014754893132699E-3</c:v>
                </c:pt>
                <c:pt idx="29">
                  <c:v>5.9766845005009169E-4</c:v>
                </c:pt>
              </c:numCache>
            </c:numRef>
          </c:yVal>
          <c:smooth val="1"/>
          <c:extLst>
            <c:ext xmlns:c16="http://schemas.microsoft.com/office/drawing/2014/chart" uri="{C3380CC4-5D6E-409C-BE32-E72D297353CC}">
              <c16:uniqueId val="{00000000-36F5-4EDA-BE54-6AF079157B5F}"/>
            </c:ext>
          </c:extLst>
        </c:ser>
        <c:ser>
          <c:idx val="0"/>
          <c:order val="1"/>
          <c:tx>
            <c:v>Scale</c:v>
          </c:tx>
          <c:spPr>
            <a:ln w="25400">
              <a:solidFill>
                <a:srgbClr val="0000FF"/>
              </a:solidFill>
              <a:prstDash val="solid"/>
            </a:ln>
          </c:spPr>
          <c:marker>
            <c:symbol val="none"/>
          </c:marker>
          <c:xVal>
            <c:numRef>
              <c:f>Model!$T$10:$T$39</c:f>
              <c:numCache>
                <c:formatCode>General</c:formatCode>
                <c:ptCount val="30"/>
                <c:pt idx="0">
                  <c:v>3.5</c:v>
                </c:pt>
                <c:pt idx="1">
                  <c:v>3.67</c:v>
                </c:pt>
                <c:pt idx="2">
                  <c:v>3.84</c:v>
                </c:pt>
                <c:pt idx="3">
                  <c:v>4.01</c:v>
                </c:pt>
                <c:pt idx="4">
                  <c:v>4.18</c:v>
                </c:pt>
                <c:pt idx="5">
                  <c:v>4.3499999999999996</c:v>
                </c:pt>
                <c:pt idx="6">
                  <c:v>4.5199999999999996</c:v>
                </c:pt>
                <c:pt idx="7">
                  <c:v>4.6899999999999995</c:v>
                </c:pt>
                <c:pt idx="8">
                  <c:v>4.8599999999999994</c:v>
                </c:pt>
                <c:pt idx="9">
                  <c:v>5.0299999999999994</c:v>
                </c:pt>
                <c:pt idx="10">
                  <c:v>5.1999999999999993</c:v>
                </c:pt>
                <c:pt idx="11">
                  <c:v>5.3699999999999992</c:v>
                </c:pt>
                <c:pt idx="12">
                  <c:v>5.5399999999999991</c:v>
                </c:pt>
                <c:pt idx="13">
                  <c:v>5.7099999999999991</c:v>
                </c:pt>
                <c:pt idx="14">
                  <c:v>5.879999999999999</c:v>
                </c:pt>
                <c:pt idx="15">
                  <c:v>6.0499999999999989</c:v>
                </c:pt>
                <c:pt idx="16">
                  <c:v>6.2199999999999989</c:v>
                </c:pt>
                <c:pt idx="17">
                  <c:v>6.3899999999999988</c:v>
                </c:pt>
                <c:pt idx="18">
                  <c:v>6.5599999999999987</c:v>
                </c:pt>
                <c:pt idx="19">
                  <c:v>6.7299999999999986</c:v>
                </c:pt>
                <c:pt idx="20">
                  <c:v>6.8999999999999986</c:v>
                </c:pt>
                <c:pt idx="21">
                  <c:v>7.0699999999999985</c:v>
                </c:pt>
                <c:pt idx="22">
                  <c:v>7.2399999999999984</c:v>
                </c:pt>
                <c:pt idx="23">
                  <c:v>7.4099999999999984</c:v>
                </c:pt>
                <c:pt idx="24">
                  <c:v>7.5799999999999983</c:v>
                </c:pt>
                <c:pt idx="25">
                  <c:v>7.7499999999999982</c:v>
                </c:pt>
                <c:pt idx="26">
                  <c:v>7.9199999999999982</c:v>
                </c:pt>
                <c:pt idx="27">
                  <c:v>8.0899999999999981</c:v>
                </c:pt>
                <c:pt idx="28">
                  <c:v>8.259999999999998</c:v>
                </c:pt>
                <c:pt idx="29">
                  <c:v>8.4299999999999979</c:v>
                </c:pt>
              </c:numCache>
            </c:numRef>
          </c:xVal>
          <c:yVal>
            <c:numRef>
              <c:f>Model!$Q$10:$Q$39</c:f>
              <c:numCache>
                <c:formatCode>General</c:formatCode>
                <c:ptCount val="30"/>
                <c:pt idx="0">
                  <c:v>1.8440336737758476E-5</c:v>
                </c:pt>
                <c:pt idx="1">
                  <c:v>9.6036194255590102E-5</c:v>
                </c:pt>
                <c:pt idx="2">
                  <c:v>4.3520409313562954E-4</c:v>
                </c:pt>
                <c:pt idx="3">
                  <c:v>1.7177487659833248E-3</c:v>
                </c:pt>
                <c:pt idx="4">
                  <c:v>5.9072895745012136E-3</c:v>
                </c:pt>
                <c:pt idx="5">
                  <c:v>1.7706177625871629E-2</c:v>
                </c:pt>
                <c:pt idx="6">
                  <c:v>4.628476067902694E-2</c:v>
                </c:pt>
                <c:pt idx="7">
                  <c:v>0.10563277635713759</c:v>
                </c:pt>
                <c:pt idx="8">
                  <c:v>0.21083253807882552</c:v>
                </c:pt>
                <c:pt idx="9">
                  <c:v>0.36888551614161263</c:v>
                </c:pt>
                <c:pt idx="10">
                  <c:v>0.56759602677151266</c:v>
                </c:pt>
                <c:pt idx="11">
                  <c:v>0.77112861261932752</c:v>
                </c:pt>
                <c:pt idx="12">
                  <c:v>0.92956447655060248</c:v>
                </c:pt>
                <c:pt idx="13">
                  <c:v>1</c:v>
                </c:pt>
                <c:pt idx="14">
                  <c:v>0.96638278391080457</c:v>
                </c:pt>
                <c:pt idx="15">
                  <c:v>0.84510567092812805</c:v>
                </c:pt>
                <c:pt idx="16">
                  <c:v>0.6741253491798328</c:v>
                </c:pt>
                <c:pt idx="17">
                  <c:v>0.49464950948585873</c:v>
                </c:pt>
                <c:pt idx="18">
                  <c:v>0.33679591290525268</c:v>
                </c:pt>
                <c:pt idx="19">
                  <c:v>0.21467117851393447</c:v>
                </c:pt>
                <c:pt idx="20">
                  <c:v>0.12921092067471834</c:v>
                </c:pt>
                <c:pt idx="21">
                  <c:v>7.4063024417823364E-2</c:v>
                </c:pt>
                <c:pt idx="22">
                  <c:v>4.0752068434800219E-2</c:v>
                </c:pt>
                <c:pt idx="23">
                  <c:v>2.1685669432221621E-2</c:v>
                </c:pt>
                <c:pt idx="24">
                  <c:v>1.1236326310636261E-2</c:v>
                </c:pt>
                <c:pt idx="25">
                  <c:v>5.7037717961233624E-3</c:v>
                </c:pt>
                <c:pt idx="26">
                  <c:v>2.851955646006623E-3</c:v>
                </c:pt>
                <c:pt idx="27">
                  <c:v>1.4113241038129171E-3</c:v>
                </c:pt>
                <c:pt idx="28">
                  <c:v>6.9405324069209432E-4</c:v>
                </c:pt>
                <c:pt idx="29">
                  <c:v>3.4037511608061189E-4</c:v>
                </c:pt>
              </c:numCache>
            </c:numRef>
          </c:yVal>
          <c:smooth val="1"/>
          <c:extLst>
            <c:ext xmlns:c16="http://schemas.microsoft.com/office/drawing/2014/chart" uri="{C3380CC4-5D6E-409C-BE32-E72D297353CC}">
              <c16:uniqueId val="{00000001-36F5-4EDA-BE54-6AF079157B5F}"/>
            </c:ext>
          </c:extLst>
        </c:ser>
        <c:ser>
          <c:idx val="3"/>
          <c:order val="2"/>
          <c:tx>
            <c:v>Sampled Shape</c:v>
          </c:tx>
          <c:spPr>
            <a:ln w="28575">
              <a:noFill/>
            </a:ln>
          </c:spPr>
          <c:marker>
            <c:symbol val="diamond"/>
            <c:size val="6"/>
            <c:spPr>
              <a:solidFill>
                <a:srgbClr val="FF0000"/>
              </a:solidFill>
              <a:ln>
                <a:solidFill>
                  <a:srgbClr val="FF0000"/>
                </a:solidFill>
                <a:prstDash val="solid"/>
              </a:ln>
            </c:spPr>
          </c:marker>
          <c:xVal>
            <c:numRef>
              <c:f>Model!$G$15:$G$16</c:f>
              <c:numCache>
                <c:formatCode>General</c:formatCode>
                <c:ptCount val="2"/>
                <c:pt idx="1">
                  <c:v>1.5237967422398846</c:v>
                </c:pt>
              </c:numCache>
            </c:numRef>
          </c:xVal>
          <c:yVal>
            <c:numRef>
              <c:f>Model!$H$15:$H$16</c:f>
              <c:numCache>
                <c:formatCode>General</c:formatCode>
                <c:ptCount val="2"/>
                <c:pt idx="0">
                  <c:v>0</c:v>
                </c:pt>
                <c:pt idx="1">
                  <c:v>0</c:v>
                </c:pt>
              </c:numCache>
            </c:numRef>
          </c:yVal>
          <c:smooth val="1"/>
          <c:extLst>
            <c:ext xmlns:c16="http://schemas.microsoft.com/office/drawing/2014/chart" uri="{C3380CC4-5D6E-409C-BE32-E72D297353CC}">
              <c16:uniqueId val="{00000002-36F5-4EDA-BE54-6AF079157B5F}"/>
            </c:ext>
          </c:extLst>
        </c:ser>
        <c:ser>
          <c:idx val="2"/>
          <c:order val="3"/>
          <c:tx>
            <c:v>Conditional Scale</c:v>
          </c:tx>
          <c:spPr>
            <a:ln w="25400">
              <a:solidFill>
                <a:srgbClr val="0000FF"/>
              </a:solidFill>
              <a:prstDash val="sysDash"/>
            </a:ln>
          </c:spPr>
          <c:marker>
            <c:symbol val="none"/>
          </c:marker>
          <c:xVal>
            <c:numRef>
              <c:f>Model!$T$10:$T$39</c:f>
              <c:numCache>
                <c:formatCode>General</c:formatCode>
                <c:ptCount val="30"/>
                <c:pt idx="0">
                  <c:v>3.5</c:v>
                </c:pt>
                <c:pt idx="1">
                  <c:v>3.67</c:v>
                </c:pt>
                <c:pt idx="2">
                  <c:v>3.84</c:v>
                </c:pt>
                <c:pt idx="3">
                  <c:v>4.01</c:v>
                </c:pt>
                <c:pt idx="4">
                  <c:v>4.18</c:v>
                </c:pt>
                <c:pt idx="5">
                  <c:v>4.3499999999999996</c:v>
                </c:pt>
                <c:pt idx="6">
                  <c:v>4.5199999999999996</c:v>
                </c:pt>
                <c:pt idx="7">
                  <c:v>4.6899999999999995</c:v>
                </c:pt>
                <c:pt idx="8">
                  <c:v>4.8599999999999994</c:v>
                </c:pt>
                <c:pt idx="9">
                  <c:v>5.0299999999999994</c:v>
                </c:pt>
                <c:pt idx="10">
                  <c:v>5.1999999999999993</c:v>
                </c:pt>
                <c:pt idx="11">
                  <c:v>5.3699999999999992</c:v>
                </c:pt>
                <c:pt idx="12">
                  <c:v>5.5399999999999991</c:v>
                </c:pt>
                <c:pt idx="13">
                  <c:v>5.7099999999999991</c:v>
                </c:pt>
                <c:pt idx="14">
                  <c:v>5.879999999999999</c:v>
                </c:pt>
                <c:pt idx="15">
                  <c:v>6.0499999999999989</c:v>
                </c:pt>
                <c:pt idx="16">
                  <c:v>6.2199999999999989</c:v>
                </c:pt>
                <c:pt idx="17">
                  <c:v>6.3899999999999988</c:v>
                </c:pt>
                <c:pt idx="18">
                  <c:v>6.5599999999999987</c:v>
                </c:pt>
                <c:pt idx="19">
                  <c:v>6.7299999999999986</c:v>
                </c:pt>
                <c:pt idx="20">
                  <c:v>6.8999999999999986</c:v>
                </c:pt>
                <c:pt idx="21">
                  <c:v>7.0699999999999985</c:v>
                </c:pt>
                <c:pt idx="22">
                  <c:v>7.2399999999999984</c:v>
                </c:pt>
                <c:pt idx="23">
                  <c:v>7.4099999999999984</c:v>
                </c:pt>
                <c:pt idx="24">
                  <c:v>7.5799999999999983</c:v>
                </c:pt>
                <c:pt idx="25">
                  <c:v>7.7499999999999982</c:v>
                </c:pt>
                <c:pt idx="26">
                  <c:v>7.9199999999999982</c:v>
                </c:pt>
                <c:pt idx="27">
                  <c:v>8.0899999999999981</c:v>
                </c:pt>
                <c:pt idx="28">
                  <c:v>8.259999999999998</c:v>
                </c:pt>
                <c:pt idx="29">
                  <c:v>8.4299999999999979</c:v>
                </c:pt>
              </c:numCache>
            </c:numRef>
          </c:xVal>
          <c:yVal>
            <c:numRef>
              <c:f>Model!$AZ$10:$AZ$39</c:f>
              <c:numCache>
                <c:formatCode>General</c:formatCode>
                <c:ptCount val="30"/>
                <c:pt idx="0">
                  <c:v>3.1502750431386112E-8</c:v>
                </c:pt>
                <c:pt idx="1">
                  <c:v>1.1979415773080802E-6</c:v>
                </c:pt>
                <c:pt idx="2">
                  <c:v>2.408344515732195E-5</c:v>
                </c:pt>
                <c:pt idx="3">
                  <c:v>2.8383127950935778E-4</c:v>
                </c:pt>
                <c:pt idx="4">
                  <c:v>2.1324772717116578E-3</c:v>
                </c:pt>
                <c:pt idx="5">
                  <c:v>1.0939644429904555E-2</c:v>
                </c:pt>
                <c:pt idx="6">
                  <c:v>4.0550675260412533E-2</c:v>
                </c:pt>
                <c:pt idx="7">
                  <c:v>0.1138348841012007</c:v>
                </c:pt>
                <c:pt idx="8">
                  <c:v>0.25169888049906092</c:v>
                </c:pt>
                <c:pt idx="9">
                  <c:v>0.45304088884800559</c:v>
                </c:pt>
                <c:pt idx="10">
                  <c:v>0.68255915506780918</c:v>
                </c:pt>
                <c:pt idx="11">
                  <c:v>0.88136889413938924</c:v>
                </c:pt>
                <c:pt idx="12">
                  <c:v>0.995279520422653</c:v>
                </c:pt>
                <c:pt idx="13">
                  <c:v>1</c:v>
                </c:pt>
                <c:pt idx="14">
                  <c:v>0.9073370047233339</c:v>
                </c:pt>
                <c:pt idx="15">
                  <c:v>0.75303213960971638</c:v>
                </c:pt>
                <c:pt idx="16">
                  <c:v>0.57803137585670739</c:v>
                </c:pt>
                <c:pt idx="17">
                  <c:v>0.41434940806234383</c:v>
                </c:pt>
                <c:pt idx="18">
                  <c:v>0.27970838882193277</c:v>
                </c:pt>
                <c:pt idx="19">
                  <c:v>0.17912395144432477</c:v>
                </c:pt>
                <c:pt idx="20">
                  <c:v>0.10952228329467124</c:v>
                </c:pt>
                <c:pt idx="21">
                  <c:v>6.4298892853034986E-2</c:v>
                </c:pt>
                <c:pt idx="22">
                  <c:v>3.64262775198348E-2</c:v>
                </c:pt>
                <c:pt idx="23">
                  <c:v>2.000047522052676E-2</c:v>
                </c:pt>
                <c:pt idx="24">
                  <c:v>1.0684720100765108E-2</c:v>
                </c:pt>
                <c:pt idx="25">
                  <c:v>5.5728064279609588E-3</c:v>
                </c:pt>
                <c:pt idx="26">
                  <c:v>2.8463958293381678E-3</c:v>
                </c:pt>
                <c:pt idx="27">
                  <c:v>1.4275866602768393E-3</c:v>
                </c:pt>
                <c:pt idx="28">
                  <c:v>7.0476054109729763E-4</c:v>
                </c:pt>
                <c:pt idx="29">
                  <c:v>3.4319812964865115E-4</c:v>
                </c:pt>
              </c:numCache>
            </c:numRef>
          </c:yVal>
          <c:smooth val="1"/>
          <c:extLst>
            <c:ext xmlns:c16="http://schemas.microsoft.com/office/drawing/2014/chart" uri="{C3380CC4-5D6E-409C-BE32-E72D297353CC}">
              <c16:uniqueId val="{00000003-36F5-4EDA-BE54-6AF079157B5F}"/>
            </c:ext>
          </c:extLst>
        </c:ser>
        <c:ser>
          <c:idx val="4"/>
          <c:order val="4"/>
          <c:tx>
            <c:v>Sampled Scale</c:v>
          </c:tx>
          <c:spPr>
            <a:ln w="28575">
              <a:noFill/>
            </a:ln>
          </c:spPr>
          <c:marker>
            <c:symbol val="diamond"/>
            <c:size val="6"/>
            <c:spPr>
              <a:solidFill>
                <a:srgbClr val="0000FF"/>
              </a:solidFill>
              <a:ln>
                <a:solidFill>
                  <a:srgbClr val="0000FF"/>
                </a:solidFill>
                <a:prstDash val="solid"/>
              </a:ln>
            </c:spPr>
          </c:marker>
          <c:xVal>
            <c:numRef>
              <c:f>Model!$G$17:$G$18</c:f>
              <c:numCache>
                <c:formatCode>General</c:formatCode>
                <c:ptCount val="2"/>
                <c:pt idx="0">
                  <c:v>4.4370143302775507</c:v>
                </c:pt>
              </c:numCache>
            </c:numRef>
          </c:xVal>
          <c:yVal>
            <c:numRef>
              <c:f>Model!$H$15:$H$16</c:f>
              <c:numCache>
                <c:formatCode>General</c:formatCode>
                <c:ptCount val="2"/>
                <c:pt idx="0">
                  <c:v>0</c:v>
                </c:pt>
                <c:pt idx="1">
                  <c:v>0</c:v>
                </c:pt>
              </c:numCache>
            </c:numRef>
          </c:yVal>
          <c:smooth val="1"/>
          <c:extLst>
            <c:ext xmlns:c16="http://schemas.microsoft.com/office/drawing/2014/chart" uri="{C3380CC4-5D6E-409C-BE32-E72D297353CC}">
              <c16:uniqueId val="{00000004-36F5-4EDA-BE54-6AF079157B5F}"/>
            </c:ext>
          </c:extLst>
        </c:ser>
        <c:dLbls>
          <c:showLegendKey val="0"/>
          <c:showVal val="0"/>
          <c:showCatName val="0"/>
          <c:showSerName val="0"/>
          <c:showPercent val="0"/>
          <c:showBubbleSize val="0"/>
        </c:dLbls>
        <c:axId val="457957712"/>
        <c:axId val="1"/>
      </c:scatterChart>
      <c:valAx>
        <c:axId val="457957712"/>
        <c:scaling>
          <c:orientation val="minMax"/>
          <c:max val="10"/>
          <c:min val="0"/>
        </c:scaling>
        <c:delete val="0"/>
        <c:axPos val="b"/>
        <c:numFmt formatCode="General" sourceLinked="1"/>
        <c:majorTickMark val="out"/>
        <c:minorTickMark val="in"/>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majorUnit val="1"/>
      </c:valAx>
      <c:valAx>
        <c:axId val="1"/>
        <c:scaling>
          <c:orientation val="minMax"/>
          <c:min val="0"/>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457957712"/>
        <c:crosses val="autoZero"/>
        <c:crossBetween val="midCat"/>
      </c:valAx>
      <c:spPr>
        <a:noFill/>
        <a:ln w="25400">
          <a:noFill/>
        </a:ln>
      </c:spPr>
    </c:plotArea>
    <c:legend>
      <c:legendPos val="r"/>
      <c:layout>
        <c:manualLayout>
          <c:xMode val="edge"/>
          <c:yMode val="edge"/>
          <c:x val="0.70891557743835265"/>
          <c:y val="0.11464991924163856"/>
          <c:w val="0.27298124396447371"/>
          <c:h val="0.30360997132507989"/>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epixanalytics.com/"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565150</xdr:colOff>
      <xdr:row>7</xdr:row>
      <xdr:rowOff>0</xdr:rowOff>
    </xdr:from>
    <xdr:to>
      <xdr:col>14</xdr:col>
      <xdr:colOff>590550</xdr:colOff>
      <xdr:row>24</xdr:row>
      <xdr:rowOff>101600</xdr:rowOff>
    </xdr:to>
    <xdr:graphicFrame macro="">
      <xdr:nvGraphicFramePr>
        <xdr:cNvPr id="1974" name="Chart 3">
          <a:extLst>
            <a:ext uri="{FF2B5EF4-FFF2-40B4-BE49-F238E27FC236}">
              <a16:creationId xmlns:a16="http://schemas.microsoft.com/office/drawing/2014/main" id="{8EA4338C-99CC-4C46-AE74-0AD296721B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165100</xdr:colOff>
      <xdr:row>0</xdr:row>
      <xdr:rowOff>6350</xdr:rowOff>
    </xdr:from>
    <xdr:to>
      <xdr:col>3</xdr:col>
      <xdr:colOff>723900</xdr:colOff>
      <xdr:row>2</xdr:row>
      <xdr:rowOff>82550</xdr:rowOff>
    </xdr:to>
    <xdr:pic>
      <xdr:nvPicPr>
        <xdr:cNvPr id="2" name="Picture 126">
          <a:hlinkClick xmlns:r="http://schemas.openxmlformats.org/officeDocument/2006/relationships" r:id="rId2"/>
          <a:extLst>
            <a:ext uri="{FF2B5EF4-FFF2-40B4-BE49-F238E27FC236}">
              <a16:creationId xmlns:a16="http://schemas.microsoft.com/office/drawing/2014/main" id="{35CAEC17-8D16-4262-801B-88C836BD960A}"/>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5100" y="6350"/>
          <a:ext cx="1955800" cy="1054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1"/>
  <sheetViews>
    <sheetView workbookViewId="0"/>
  </sheetViews>
  <sheetFormatPr defaultRowHeight="12.5" x14ac:dyDescent="0.25"/>
  <cols>
    <col min="1" max="2" width="36.6328125" customWidth="1"/>
  </cols>
  <sheetData>
    <row r="1" spans="1:3" ht="13" x14ac:dyDescent="0.3">
      <c r="A1" s="77" t="s">
        <v>24</v>
      </c>
    </row>
    <row r="3" spans="1:3" x14ac:dyDescent="0.25">
      <c r="A3" t="s">
        <v>25</v>
      </c>
      <c r="B3" t="s">
        <v>26</v>
      </c>
      <c r="C3">
        <v>0</v>
      </c>
    </row>
    <row r="4" spans="1:3" x14ac:dyDescent="0.25">
      <c r="A4" t="s">
        <v>27</v>
      </c>
    </row>
    <row r="5" spans="1:3" x14ac:dyDescent="0.25">
      <c r="A5" t="s">
        <v>28</v>
      </c>
    </row>
    <row r="7" spans="1:3" ht="13" x14ac:dyDescent="0.3">
      <c r="A7" s="77" t="s">
        <v>29</v>
      </c>
      <c r="B7" t="s">
        <v>30</v>
      </c>
    </row>
    <row r="8" spans="1:3" x14ac:dyDescent="0.25">
      <c r="B8">
        <v>2</v>
      </c>
    </row>
    <row r="10" spans="1:3" x14ac:dyDescent="0.25">
      <c r="A10" t="s">
        <v>31</v>
      </c>
    </row>
    <row r="11" spans="1:3" x14ac:dyDescent="0.25">
      <c r="A11" t="e">
        <f>CB_DATA_!#REF!</f>
        <v>#REF!</v>
      </c>
      <c r="B11" t="e">
        <f>Model!#REF!</f>
        <v>#REF!</v>
      </c>
    </row>
    <row r="13" spans="1:3" x14ac:dyDescent="0.25">
      <c r="A13" t="s">
        <v>32</v>
      </c>
    </row>
    <row r="14" spans="1:3" x14ac:dyDescent="0.25">
      <c r="A14" t="s">
        <v>42</v>
      </c>
      <c r="B14" t="s">
        <v>36</v>
      </c>
    </row>
    <row r="16" spans="1:3" x14ac:dyDescent="0.25">
      <c r="A16" t="s">
        <v>33</v>
      </c>
    </row>
    <row r="19" spans="1:2" x14ac:dyDescent="0.25">
      <c r="A19" t="s">
        <v>34</v>
      </c>
    </row>
    <row r="20" spans="1:2" x14ac:dyDescent="0.25">
      <c r="A20">
        <v>28</v>
      </c>
      <c r="B20">
        <v>31</v>
      </c>
    </row>
    <row r="25" spans="1:2" ht="13" x14ac:dyDescent="0.3">
      <c r="A25" s="77" t="s">
        <v>35</v>
      </c>
    </row>
    <row r="26" spans="1:2" x14ac:dyDescent="0.25">
      <c r="A26" s="78" t="s">
        <v>37</v>
      </c>
      <c r="B26" s="78" t="s">
        <v>37</v>
      </c>
    </row>
    <row r="27" spans="1:2" x14ac:dyDescent="0.25">
      <c r="A27" t="s">
        <v>43</v>
      </c>
      <c r="B27" t="s">
        <v>38</v>
      </c>
    </row>
    <row r="28" spans="1:2" x14ac:dyDescent="0.25">
      <c r="A28" s="78" t="s">
        <v>39</v>
      </c>
      <c r="B28" s="78" t="s">
        <v>39</v>
      </c>
    </row>
    <row r="29" spans="1:2" x14ac:dyDescent="0.25">
      <c r="B29" s="78" t="s">
        <v>40</v>
      </c>
    </row>
    <row r="30" spans="1:2" x14ac:dyDescent="0.25">
      <c r="B30" t="s">
        <v>41</v>
      </c>
    </row>
    <row r="31" spans="1:2" x14ac:dyDescent="0.25">
      <c r="B31" s="78" t="s">
        <v>39</v>
      </c>
    </row>
  </sheetData>
  <phoneticPr fontId="0" type="noConversion"/>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R128"/>
  <sheetViews>
    <sheetView showGridLines="0" tabSelected="1" workbookViewId="0"/>
  </sheetViews>
  <sheetFormatPr defaultRowHeight="12.5" x14ac:dyDescent="0.25"/>
  <cols>
    <col min="1" max="1" width="2.54296875" customWidth="1"/>
    <col min="4" max="4" width="10.54296875" customWidth="1"/>
    <col min="5" max="5" width="9.26953125" bestFit="1" customWidth="1"/>
    <col min="6" max="6" width="14.26953125" bestFit="1" customWidth="1"/>
    <col min="7" max="7" width="7.26953125" customWidth="1"/>
    <col min="8" max="16" width="9.26953125" customWidth="1"/>
    <col min="17" max="17" width="9.26953125" style="3" bestFit="1" customWidth="1"/>
    <col min="18" max="18" width="9.26953125" style="3" customWidth="1"/>
    <col min="19" max="19" width="12.453125" bestFit="1" customWidth="1"/>
    <col min="20" max="20" width="9.26953125" bestFit="1" customWidth="1"/>
    <col min="21" max="21" width="10.1796875" customWidth="1"/>
    <col min="22" max="50" width="6.7265625" customWidth="1"/>
    <col min="51" max="51" width="12.453125" bestFit="1" customWidth="1"/>
    <col min="53" max="53" width="4.81640625" customWidth="1"/>
    <col min="56" max="56" width="5.453125" customWidth="1"/>
    <col min="60" max="60" width="11.1796875" bestFit="1" customWidth="1"/>
  </cols>
  <sheetData>
    <row r="1" spans="1:70" ht="57" customHeight="1" x14ac:dyDescent="0.25">
      <c r="A1" s="39"/>
      <c r="B1" s="39"/>
      <c r="C1" s="39"/>
      <c r="D1" s="39"/>
      <c r="E1" s="39"/>
      <c r="F1" s="39"/>
      <c r="G1" s="39"/>
      <c r="H1" s="39"/>
    </row>
    <row r="2" spans="1:70" ht="20" x14ac:dyDescent="0.4">
      <c r="A2" s="39"/>
      <c r="B2" s="39"/>
      <c r="C2" s="39"/>
      <c r="D2" s="39"/>
      <c r="E2" s="39"/>
      <c r="F2" s="40" t="s">
        <v>7</v>
      </c>
      <c r="G2" s="39"/>
      <c r="H2" s="39"/>
    </row>
    <row r="3" spans="1:70" ht="14.25" customHeight="1" thickBot="1" x14ac:dyDescent="0.4">
      <c r="A3" s="39"/>
      <c r="B3" s="39"/>
      <c r="C3" s="39"/>
      <c r="D3" s="39"/>
      <c r="E3" s="41"/>
      <c r="F3" s="39"/>
      <c r="G3" s="39"/>
      <c r="H3" s="39"/>
    </row>
    <row r="4" spans="1:70" ht="12.75" customHeight="1" x14ac:dyDescent="0.25">
      <c r="A4" s="39"/>
      <c r="B4" s="92" t="s">
        <v>8</v>
      </c>
      <c r="C4" s="93"/>
      <c r="D4" s="93"/>
      <c r="E4" s="93"/>
      <c r="F4" s="93"/>
      <c r="G4" s="93"/>
      <c r="H4" s="93"/>
      <c r="I4" s="93"/>
      <c r="J4" s="93"/>
      <c r="K4" s="93"/>
      <c r="L4" s="93"/>
      <c r="M4" s="94"/>
    </row>
    <row r="5" spans="1:70" ht="16.5" customHeight="1" thickBot="1" x14ac:dyDescent="0.3">
      <c r="A5" s="39"/>
      <c r="B5" s="95"/>
      <c r="C5" s="96"/>
      <c r="D5" s="96"/>
      <c r="E5" s="96"/>
      <c r="F5" s="96"/>
      <c r="G5" s="96"/>
      <c r="H5" s="96"/>
      <c r="I5" s="96"/>
      <c r="J5" s="96"/>
      <c r="K5" s="96"/>
      <c r="L5" s="96"/>
      <c r="M5" s="97"/>
      <c r="T5" s="33" t="s">
        <v>6</v>
      </c>
      <c r="U5" s="35">
        <v>1</v>
      </c>
      <c r="V5" s="35">
        <v>1</v>
      </c>
      <c r="W5" s="35">
        <v>1</v>
      </c>
      <c r="X5" s="35">
        <v>1</v>
      </c>
      <c r="Y5" s="35">
        <v>1</v>
      </c>
      <c r="Z5" s="35">
        <v>1</v>
      </c>
      <c r="AA5" s="35">
        <v>1</v>
      </c>
      <c r="AB5" s="35">
        <v>1</v>
      </c>
      <c r="AC5" s="35">
        <v>1</v>
      </c>
      <c r="AD5" s="35">
        <v>1</v>
      </c>
      <c r="AE5" s="35">
        <v>1</v>
      </c>
      <c r="AF5" s="35">
        <v>1</v>
      </c>
      <c r="AG5" s="35">
        <v>1</v>
      </c>
      <c r="AH5" s="35">
        <v>1</v>
      </c>
      <c r="AI5" s="35">
        <v>1</v>
      </c>
      <c r="AJ5" s="35">
        <v>1</v>
      </c>
      <c r="AK5" s="35">
        <v>1</v>
      </c>
      <c r="AL5" s="35">
        <v>1</v>
      </c>
      <c r="AM5" s="35">
        <v>1</v>
      </c>
      <c r="AN5" s="35">
        <v>1</v>
      </c>
      <c r="AO5" s="35">
        <v>1</v>
      </c>
      <c r="AP5" s="35">
        <v>1</v>
      </c>
      <c r="AQ5" s="35">
        <v>1</v>
      </c>
      <c r="AR5" s="35">
        <v>1</v>
      </c>
      <c r="AS5" s="35">
        <v>1</v>
      </c>
      <c r="AT5" s="35">
        <v>1</v>
      </c>
      <c r="AU5" s="35">
        <v>1</v>
      </c>
      <c r="AV5" s="35">
        <v>1</v>
      </c>
      <c r="AW5" s="35">
        <v>1</v>
      </c>
      <c r="AX5" s="34">
        <v>1</v>
      </c>
    </row>
    <row r="6" spans="1:70" ht="13" thickBot="1" x14ac:dyDescent="0.3">
      <c r="Q6" s="11"/>
      <c r="R6" s="11"/>
      <c r="S6" s="5"/>
      <c r="T6" s="6"/>
      <c r="U6" s="6">
        <f>U7/$S$7</f>
        <v>6.3453128388257291E-5</v>
      </c>
      <c r="V6" s="6">
        <f t="shared" ref="V6:AX6" si="0">V7/$S$7</f>
        <v>3.0682303333553037E-4</v>
      </c>
      <c r="W6" s="6">
        <f t="shared" si="0"/>
        <v>1.2397928740227526E-3</v>
      </c>
      <c r="X6" s="6">
        <f t="shared" si="0"/>
        <v>4.2489713651470097E-3</v>
      </c>
      <c r="Y6" s="6">
        <f t="shared" si="0"/>
        <v>1.2510206209145464E-2</v>
      </c>
      <c r="Z6" s="6">
        <f t="shared" si="0"/>
        <v>3.1999832130959506E-2</v>
      </c>
      <c r="AA6" s="6">
        <f t="shared" si="0"/>
        <v>7.1812713917170271E-2</v>
      </c>
      <c r="AB6" s="6">
        <f t="shared" si="0"/>
        <v>0.14262813573147076</v>
      </c>
      <c r="AC6" s="6">
        <f t="shared" si="0"/>
        <v>0.25265643295792101</v>
      </c>
      <c r="AD6" s="6">
        <f t="shared" si="0"/>
        <v>0.40197750706471025</v>
      </c>
      <c r="AE6" s="6">
        <f t="shared" si="0"/>
        <v>0.57802728476712006</v>
      </c>
      <c r="AF6" s="6">
        <f t="shared" si="0"/>
        <v>0.75551628402484516</v>
      </c>
      <c r="AG6" s="6">
        <f t="shared" si="0"/>
        <v>0.90227784153911639</v>
      </c>
      <c r="AH6" s="6">
        <f t="shared" si="0"/>
        <v>0.98922752967645455</v>
      </c>
      <c r="AI6" s="6">
        <f t="shared" si="0"/>
        <v>1</v>
      </c>
      <c r="AJ6" s="6">
        <f t="shared" si="0"/>
        <v>0.93581535730231569</v>
      </c>
      <c r="AK6" s="6">
        <f t="shared" si="0"/>
        <v>0.81371476007398513</v>
      </c>
      <c r="AL6" s="6">
        <f t="shared" si="0"/>
        <v>0.65967984444273775</v>
      </c>
      <c r="AM6" s="6">
        <f t="shared" si="0"/>
        <v>0.50021255163765088</v>
      </c>
      <c r="AN6" s="6">
        <f t="shared" si="0"/>
        <v>0.35581376817960125</v>
      </c>
      <c r="AO6" s="6">
        <f t="shared" si="0"/>
        <v>0.23808864893306525</v>
      </c>
      <c r="AP6" s="6">
        <f t="shared" si="0"/>
        <v>0.15025404427523772</v>
      </c>
      <c r="AQ6" s="6">
        <f t="shared" si="0"/>
        <v>8.9647655878916849E-2</v>
      </c>
      <c r="AR6" s="6">
        <f t="shared" si="0"/>
        <v>5.068355468255667E-2</v>
      </c>
      <c r="AS6" s="6">
        <f t="shared" si="0"/>
        <v>2.7210876760834009E-2</v>
      </c>
      <c r="AT6" s="6">
        <f t="shared" si="0"/>
        <v>1.3900939963278744E-2</v>
      </c>
      <c r="AU6" s="6">
        <f t="shared" si="0"/>
        <v>6.7702079152601874E-3</v>
      </c>
      <c r="AV6" s="6">
        <f t="shared" si="0"/>
        <v>3.1492069878165446E-3</v>
      </c>
      <c r="AW6" s="6">
        <f t="shared" si="0"/>
        <v>1.4014754893132699E-3</v>
      </c>
      <c r="AX6" s="7">
        <f t="shared" si="0"/>
        <v>5.9766845005009169E-4</v>
      </c>
      <c r="BH6" s="83" t="s">
        <v>11</v>
      </c>
      <c r="BI6" s="87"/>
      <c r="BJ6" s="87"/>
      <c r="BK6" s="87"/>
      <c r="BL6" s="84"/>
      <c r="BN6" s="83" t="s">
        <v>12</v>
      </c>
      <c r="BO6" s="87"/>
      <c r="BP6" s="87"/>
      <c r="BQ6" s="87"/>
      <c r="BR6" s="84"/>
    </row>
    <row r="7" spans="1:70" ht="12.75" customHeight="1" thickBot="1" x14ac:dyDescent="0.35">
      <c r="B7" s="81" t="s">
        <v>2</v>
      </c>
      <c r="C7" s="82"/>
      <c r="E7" s="2"/>
      <c r="Q7" s="11"/>
      <c r="R7" s="11"/>
      <c r="S7" s="8">
        <f>MAX(U7:AX7)</f>
        <v>1.0247963279384731E-65</v>
      </c>
      <c r="T7" s="9"/>
      <c r="U7" s="9">
        <f t="array" ref="U7">SUM(EXP(U10:U39))*U5</f>
        <v>6.5026532968494559E-70</v>
      </c>
      <c r="V7" s="9">
        <f t="array" ref="V7">SUM(EXP(V10:V39))*V5</f>
        <v>3.1443111788919527E-69</v>
      </c>
      <c r="W7" s="9">
        <f t="array" ref="W7">SUM(EXP(W10:W39))*W5</f>
        <v>1.2705351847028028E-68</v>
      </c>
      <c r="X7" s="9">
        <f t="array" ref="X7">SUM(EXP(X10:X39))*X5</f>
        <v>4.3543302525183769E-68</v>
      </c>
      <c r="Y7" s="9">
        <f t="array" ref="Y7">SUM(EXP(Y10:Y39))*Y5</f>
        <v>1.2820413384885358E-67</v>
      </c>
      <c r="Z7" s="9">
        <f t="array" ref="Z7">SUM(EXP(Z10:Z39))*Z5</f>
        <v>3.2793310462454865E-67</v>
      </c>
      <c r="AA7" s="9">
        <f t="array" ref="AA7">SUM(EXP(AA10:AA39))*AA5</f>
        <v>7.3593405521612179E-67</v>
      </c>
      <c r="AB7" s="9">
        <f t="array" ref="AB7">SUM(EXP(AB10:AB39))*AB5</f>
        <v>1.4616478975832137E-66</v>
      </c>
      <c r="AC7" s="9">
        <f t="array" ref="AC7">SUM(EXP(AC10:AC39))*AC5</f>
        <v>2.5892138472531047E-66</v>
      </c>
      <c r="AD7" s="9">
        <f t="array" ref="AD7">SUM(EXP(AD10:AD39))*AD5</f>
        <v>4.1194507315377671E-66</v>
      </c>
      <c r="AE7" s="9">
        <f t="array" ref="AE7">SUM(EXP(AE10:AE39))*AE5</f>
        <v>5.9236023887759077E-66</v>
      </c>
      <c r="AF7" s="9">
        <f t="array" ref="AF7">SUM(EXP(AF10:AF39))*AF5</f>
        <v>7.7425031356638187E-66</v>
      </c>
      <c r="AG7" s="9">
        <f t="array" ref="AG7">SUM(EXP(AG10:AG39))*AG5</f>
        <v>9.2465101878953808E-66</v>
      </c>
      <c r="AH7" s="9">
        <f t="array" ref="AH7">SUM(EXP(AH10:AH39))*AH5</f>
        <v>1.0137567399080776E-65</v>
      </c>
      <c r="AI7" s="9">
        <f t="array" ref="AI7">SUM(EXP(AI10:AI39))*AI5</f>
        <v>1.0247963279384731E-65</v>
      </c>
      <c r="AJ7" s="9">
        <f t="array" ref="AJ7">SUM(EXP(AJ10:AJ39))*AJ5</f>
        <v>9.5902014179184331E-66</v>
      </c>
      <c r="AK7" s="9">
        <f t="array" ref="AK7">SUM(EXP(AK10:AK39))*AK5</f>
        <v>8.3389189811315567E-66</v>
      </c>
      <c r="AL7" s="9">
        <f t="array" ref="AL7">SUM(EXP(AL10:AL39))*AL5</f>
        <v>6.7603748219994077E-66</v>
      </c>
      <c r="AM7" s="9">
        <f t="array" ref="AM7">SUM(EXP(AM10:AM39))*AM5</f>
        <v>5.1261598610699845E-66</v>
      </c>
      <c r="AN7" s="9">
        <f t="array" ref="AN7">SUM(EXP(AN10:AN39))*AN5</f>
        <v>3.646366430604065E-66</v>
      </c>
      <c r="AO7" s="9">
        <f t="array" ref="AO7">SUM(EXP(AO10:AO39))*AO5</f>
        <v>2.4399237315043754E-66</v>
      </c>
      <c r="AP7" s="9">
        <f t="array" ref="AP7">SUM(EXP(AP10:AP39))*AP5</f>
        <v>1.5397979283116838E-66</v>
      </c>
      <c r="AQ7" s="9">
        <f t="array" ref="AQ7">SUM(EXP(AQ10:AQ39))*AQ5</f>
        <v>9.1870588553005866E-67</v>
      </c>
      <c r="AR7" s="9">
        <f t="array" ref="AR7">SUM(EXP(AR10:AR39))*AR5</f>
        <v>5.1940320725552878E-67</v>
      </c>
      <c r="AS7" s="9">
        <f t="array" ref="AS7">SUM(EXP(AS10:AS39))*AS5</f>
        <v>2.7885606584489027E-67</v>
      </c>
      <c r="AT7" s="9">
        <f t="array" ref="AT7">SUM(EXP(AT10:AT39))*AT5</f>
        <v>1.424563222926123E-67</v>
      </c>
      <c r="AU7" s="9">
        <f t="array" ref="AU7">SUM(EXP(AU10:AU39))*AU5</f>
        <v>6.9380842109386257E-68</v>
      </c>
      <c r="AV7" s="9">
        <f t="array" ref="AV7">SUM(EXP(AV10:AV39))*AV5</f>
        <v>3.2272957570325749E-68</v>
      </c>
      <c r="AW7" s="9">
        <f t="array" ref="AW7">SUM(EXP(AW10:AW39))*AW5</f>
        <v>1.4362269351440139E-68</v>
      </c>
      <c r="AX7" s="9">
        <f t="array" ref="AX7">SUM(EXP(AX10:AX39))*AX5</f>
        <v>6.1248843293601273E-69</v>
      </c>
      <c r="AY7" s="79" t="s">
        <v>17</v>
      </c>
      <c r="AZ7" s="80"/>
      <c r="BB7" s="83" t="s">
        <v>11</v>
      </c>
      <c r="BC7" s="84"/>
      <c r="BE7" s="83" t="s">
        <v>12</v>
      </c>
      <c r="BF7" s="84"/>
      <c r="BH7" s="85"/>
      <c r="BI7" s="88"/>
      <c r="BJ7" s="88"/>
      <c r="BK7" s="88"/>
      <c r="BL7" s="86"/>
      <c r="BN7" s="85"/>
      <c r="BO7" s="88"/>
      <c r="BP7" s="88"/>
      <c r="BQ7" s="88"/>
      <c r="BR7" s="86"/>
    </row>
    <row r="8" spans="1:70" ht="25.5" thickBot="1" x14ac:dyDescent="0.55000000000000004">
      <c r="B8" s="42" t="s">
        <v>3</v>
      </c>
      <c r="C8" s="43" t="s">
        <v>4</v>
      </c>
      <c r="D8" s="44" t="s">
        <v>5</v>
      </c>
      <c r="E8" s="26"/>
      <c r="Q8" s="5"/>
      <c r="R8" s="7">
        <f>MAX(R10:R39)</f>
        <v>1.1744828159252275E-65</v>
      </c>
      <c r="S8" s="11"/>
      <c r="T8" s="11"/>
      <c r="U8" s="101" t="s">
        <v>11</v>
      </c>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3"/>
      <c r="AY8" s="24">
        <f>MAX(AY10:AY39)</f>
        <v>1.2378549999647416E-66</v>
      </c>
      <c r="AZ8" s="25"/>
      <c r="BB8" s="85"/>
      <c r="BC8" s="86"/>
      <c r="BE8" s="85"/>
      <c r="BF8" s="86"/>
      <c r="BH8" s="89" t="s">
        <v>18</v>
      </c>
      <c r="BI8" s="90"/>
      <c r="BJ8" s="90"/>
      <c r="BK8" s="90"/>
      <c r="BL8" s="91"/>
      <c r="BN8" s="89" t="s">
        <v>18</v>
      </c>
      <c r="BO8" s="90"/>
      <c r="BP8" s="90"/>
      <c r="BQ8" s="90"/>
      <c r="BR8" s="91"/>
    </row>
    <row r="9" spans="1:70" ht="13.5" customHeight="1" thickBot="1" x14ac:dyDescent="0.35">
      <c r="B9" s="51">
        <v>0</v>
      </c>
      <c r="C9" s="48">
        <v>0.5</v>
      </c>
      <c r="D9" s="52">
        <v>3</v>
      </c>
      <c r="E9" s="26"/>
      <c r="F9" s="104" t="s">
        <v>1</v>
      </c>
      <c r="G9" s="105"/>
      <c r="H9" s="1"/>
      <c r="I9" s="1"/>
      <c r="J9" s="1"/>
      <c r="K9" s="1"/>
      <c r="L9" s="1"/>
      <c r="P9" s="36" t="s">
        <v>6</v>
      </c>
      <c r="Q9" s="12"/>
      <c r="R9" s="13"/>
      <c r="S9" s="11"/>
      <c r="T9" s="11"/>
      <c r="U9" s="27">
        <f>shapestart</f>
        <v>0.9</v>
      </c>
      <c r="V9" s="31">
        <f t="shared" ref="V9:AX9" si="1">U9+shapeincr</f>
        <v>0.95000000000000007</v>
      </c>
      <c r="W9" s="31">
        <f t="shared" si="1"/>
        <v>1</v>
      </c>
      <c r="X9" s="31">
        <f t="shared" si="1"/>
        <v>1.05</v>
      </c>
      <c r="Y9" s="31">
        <f t="shared" si="1"/>
        <v>1.1000000000000001</v>
      </c>
      <c r="Z9" s="31">
        <f t="shared" si="1"/>
        <v>1.1500000000000001</v>
      </c>
      <c r="AA9" s="31">
        <f t="shared" si="1"/>
        <v>1.2000000000000002</v>
      </c>
      <c r="AB9" s="31">
        <f t="shared" si="1"/>
        <v>1.2500000000000002</v>
      </c>
      <c r="AC9" s="31">
        <f t="shared" si="1"/>
        <v>1.3000000000000003</v>
      </c>
      <c r="AD9" s="31">
        <f t="shared" si="1"/>
        <v>1.3500000000000003</v>
      </c>
      <c r="AE9" s="31">
        <f t="shared" si="1"/>
        <v>1.4000000000000004</v>
      </c>
      <c r="AF9" s="31">
        <f t="shared" si="1"/>
        <v>1.4500000000000004</v>
      </c>
      <c r="AG9" s="31">
        <f t="shared" si="1"/>
        <v>1.5000000000000004</v>
      </c>
      <c r="AH9" s="31">
        <f t="shared" si="1"/>
        <v>1.5500000000000005</v>
      </c>
      <c r="AI9" s="31">
        <f t="shared" si="1"/>
        <v>1.6000000000000005</v>
      </c>
      <c r="AJ9" s="31">
        <f t="shared" si="1"/>
        <v>1.6500000000000006</v>
      </c>
      <c r="AK9" s="31">
        <f t="shared" si="1"/>
        <v>1.7000000000000006</v>
      </c>
      <c r="AL9" s="31">
        <f t="shared" si="1"/>
        <v>1.7500000000000007</v>
      </c>
      <c r="AM9" s="31">
        <f t="shared" si="1"/>
        <v>1.8000000000000007</v>
      </c>
      <c r="AN9" s="31">
        <f t="shared" si="1"/>
        <v>1.8500000000000008</v>
      </c>
      <c r="AO9" s="31">
        <f t="shared" si="1"/>
        <v>1.9000000000000008</v>
      </c>
      <c r="AP9" s="31">
        <f t="shared" si="1"/>
        <v>1.9500000000000008</v>
      </c>
      <c r="AQ9" s="31">
        <f t="shared" si="1"/>
        <v>2.0000000000000009</v>
      </c>
      <c r="AR9" s="31">
        <f t="shared" si="1"/>
        <v>2.0500000000000007</v>
      </c>
      <c r="AS9" s="31">
        <f t="shared" si="1"/>
        <v>2.1000000000000005</v>
      </c>
      <c r="AT9" s="31">
        <f t="shared" si="1"/>
        <v>2.1500000000000004</v>
      </c>
      <c r="AU9" s="31">
        <f t="shared" si="1"/>
        <v>2.2000000000000002</v>
      </c>
      <c r="AV9" s="31">
        <f t="shared" si="1"/>
        <v>2.25</v>
      </c>
      <c r="AW9" s="31">
        <f t="shared" si="1"/>
        <v>2.2999999999999998</v>
      </c>
      <c r="AX9" s="32">
        <f t="shared" si="1"/>
        <v>2.3499999999999996</v>
      </c>
      <c r="AY9" s="24"/>
      <c r="AZ9" s="25"/>
      <c r="BB9" s="57" t="s">
        <v>11</v>
      </c>
      <c r="BC9" s="59" t="s">
        <v>10</v>
      </c>
      <c r="BE9" s="57" t="s">
        <v>12</v>
      </c>
      <c r="BF9" s="59" t="s">
        <v>10</v>
      </c>
      <c r="BH9" s="57" t="s">
        <v>19</v>
      </c>
      <c r="BI9" s="58" t="s">
        <v>20</v>
      </c>
      <c r="BJ9" s="58" t="s">
        <v>21</v>
      </c>
      <c r="BK9" s="58" t="s">
        <v>22</v>
      </c>
      <c r="BL9" s="59" t="s">
        <v>9</v>
      </c>
      <c r="BN9" s="57" t="s">
        <v>19</v>
      </c>
      <c r="BO9" s="58" t="s">
        <v>20</v>
      </c>
      <c r="BP9" s="58" t="s">
        <v>21</v>
      </c>
      <c r="BQ9" s="58" t="s">
        <v>22</v>
      </c>
      <c r="BR9" s="59" t="s">
        <v>9</v>
      </c>
    </row>
    <row r="10" spans="1:70" x14ac:dyDescent="0.25">
      <c r="B10" s="53">
        <v>0.5</v>
      </c>
      <c r="C10" s="49">
        <v>1</v>
      </c>
      <c r="D10" s="54">
        <v>3</v>
      </c>
      <c r="E10" s="26"/>
      <c r="F10" s="45" t="s">
        <v>13</v>
      </c>
      <c r="G10" s="36">
        <v>0.9</v>
      </c>
      <c r="H10" s="1"/>
      <c r="I10" s="1"/>
      <c r="J10" s="1"/>
      <c r="K10" s="1"/>
      <c r="L10" s="1"/>
      <c r="P10" s="37">
        <v>1</v>
      </c>
      <c r="Q10" s="12">
        <f>R10/$R$8</f>
        <v>1.8440336737758476E-5</v>
      </c>
      <c r="R10" s="13">
        <f t="array" ref="R10">SUM(EXP(U10:AX10))*P10</f>
        <v>2.1657858618371997E-70</v>
      </c>
      <c r="S10" s="98" t="s">
        <v>12</v>
      </c>
      <c r="T10" s="27">
        <f>scalestart</f>
        <v>3.5</v>
      </c>
      <c r="U10" s="14">
        <f t="array" ref="U10">SUM(Frequency*LOG((WEIBULL(High,U$9,$T10,1)-WEIBULL(Low,U$9,$T10,1))))</f>
        <v>-164.76667485781323</v>
      </c>
      <c r="V10" s="15">
        <f t="array" ref="V10">SUM(Frequency*LOG((WEIBULL(High,V$9,$T10,1)-WEIBULL(Low,V$9,$T10,1))))</f>
        <v>-163.72481729599269</v>
      </c>
      <c r="W10" s="15">
        <f t="array" ref="W10">SUM(Frequency*LOG((WEIBULL(High,W$9,$T10,1)-WEIBULL(Low,W$9,$T10,1))))</f>
        <v>-162.94027721983659</v>
      </c>
      <c r="X10" s="15">
        <f t="array" ref="X10">SUM(Frequency*LOG((WEIBULL(High,X$9,$T10,1)-WEIBULL(Low,X$9,$T10,1))))</f>
        <v>-162.40424976238825</v>
      </c>
      <c r="Y10" s="15">
        <f t="array" ref="Y10">SUM(Frequency*LOG((WEIBULL(High,Y$9,$T10,1)-WEIBULL(Low,Y$9,$T10,1))))</f>
        <v>-162.11009417646531</v>
      </c>
      <c r="Z10" s="15">
        <f t="array" ref="Z10">SUM(Frequency*LOG((WEIBULL(High,Z$9,$T10,1)-WEIBULL(Low,Z$9,$T10,1))))</f>
        <v>-162.05299404728461</v>
      </c>
      <c r="AA10" s="15">
        <f t="array" ref="AA10">SUM(Frequency*LOG((WEIBULL(High,AA$9,$T10,1)-WEIBULL(Low,AA$9,$T10,1))))</f>
        <v>-162.22968859867385</v>
      </c>
      <c r="AB10" s="15">
        <f t="array" ref="AB10">SUM(Frequency*LOG((WEIBULL(High,AB$9,$T10,1)-WEIBULL(Low,AB$9,$T10,1))))</f>
        <v>-162.63825732230174</v>
      </c>
      <c r="AC10" s="15">
        <f t="array" ref="AC10">SUM(Frequency*LOG((WEIBULL(High,AC$9,$T10,1)-WEIBULL(Low,AC$9,$T10,1))))</f>
        <v>-163.27794509188035</v>
      </c>
      <c r="AD10" s="15">
        <f t="array" ref="AD10">SUM(Frequency*LOG((WEIBULL(High,AD$9,$T10,1)-WEIBULL(Low,AD$9,$T10,1))))</f>
        <v>-164.14901841944391</v>
      </c>
      <c r="AE10" s="15">
        <f t="array" ref="AE10">SUM(Frequency*LOG((WEIBULL(High,AE$9,$T10,1)-WEIBULL(Low,AE$9,$T10,1))))</f>
        <v>-165.25264605800243</v>
      </c>
      <c r="AF10" s="15">
        <f t="array" ref="AF10">SUM(Frequency*LOG((WEIBULL(High,AF$9,$T10,1)-WEIBULL(Low,AF$9,$T10,1))))</f>
        <v>-166.59079907337957</v>
      </c>
      <c r="AG10" s="15">
        <f t="array" ref="AG10">SUM(Frequency*LOG((WEIBULL(High,AG$9,$T10,1)-WEIBULL(Low,AG$9,$T10,1))))</f>
        <v>-168.16616700825895</v>
      </c>
      <c r="AH10" s="15">
        <f t="array" ref="AH10">SUM(Frequency*LOG((WEIBULL(High,AH$9,$T10,1)-WEIBULL(Low,AH$9,$T10,1))))</f>
        <v>-169.98208798034034</v>
      </c>
      <c r="AI10" s="15">
        <f t="array" ref="AI10">SUM(Frequency*LOG((WEIBULL(High,AI$9,$T10,1)-WEIBULL(Low,AI$9,$T10,1))))</f>
        <v>-172.04249157733219</v>
      </c>
      <c r="AJ10" s="15">
        <f t="array" ref="AJ10">SUM(Frequency*LOG((WEIBULL(High,AJ$9,$T10,1)-WEIBULL(Low,AJ$9,$T10,1))))</f>
        <v>-174.35185427422141</v>
      </c>
      <c r="AK10" s="15">
        <f t="array" ref="AK10">SUM(Frequency*LOG((WEIBULL(High,AK$9,$T10,1)-WEIBULL(Low,AK$9,$T10,1))))</f>
        <v>-176.91516780467595</v>
      </c>
      <c r="AL10" s="15">
        <f t="array" ref="AL10">SUM(Frequency*LOG((WEIBULL(High,AL$9,$T10,1)-WEIBULL(Low,AL$9,$T10,1))))</f>
        <v>-179.73792143608631</v>
      </c>
      <c r="AM10" s="15">
        <f t="array" ref="AM10">SUM(Frequency*LOG((WEIBULL(High,AM$9,$T10,1)-WEIBULL(Low,AM$9,$T10,1))))</f>
        <v>-182.82609936653202</v>
      </c>
      <c r="AN10" s="15">
        <f t="array" ref="AN10">SUM(Frequency*LOG((WEIBULL(High,AN$9,$T10,1)-WEIBULL(Low,AN$9,$T10,1))))</f>
        <v>-186.18619440763791</v>
      </c>
      <c r="AO10" s="15">
        <f t="array" ref="AO10">SUM(Frequency*LOG((WEIBULL(High,AO$9,$T10,1)-WEIBULL(Low,AO$9,$T10,1))))</f>
        <v>-189.82523867467208</v>
      </c>
      <c r="AP10" s="15">
        <f t="array" ref="AP10">SUM(Frequency*LOG((WEIBULL(High,AP$9,$T10,1)-WEIBULL(Low,AP$9,$T10,1))))</f>
        <v>-193.75085115132842</v>
      </c>
      <c r="AQ10" s="15">
        <f t="array" ref="AQ10">SUM(Frequency*LOG((WEIBULL(High,AQ$9,$T10,1)-WEIBULL(Low,AQ$9,$T10,1))))</f>
        <v>-197.97130078722131</v>
      </c>
      <c r="AR10" s="15">
        <f t="array" ref="AR10">SUM(Frequency*LOG((WEIBULL(High,AR$9,$T10,1)-WEIBULL(Low,AR$9,$T10,1))))</f>
        <v>-202.49558238271976</v>
      </c>
      <c r="AS10" s="15">
        <f t="array" ref="AS10">SUM(Frequency*LOG((WEIBULL(High,AS$9,$T10,1)-WEIBULL(Low,AS$9,$T10,1))))</f>
        <v>-207.33350118342022</v>
      </c>
      <c r="AT10" s="15">
        <f t="array" ref="AT10">SUM(Frequency*LOG((WEIBULL(High,AT$9,$T10,1)-WEIBULL(Low,AT$9,$T10,1))))</f>
        <v>-212.49576117232263</v>
      </c>
      <c r="AU10" s="15">
        <f t="array" ref="AU10">SUM(Frequency*LOG((WEIBULL(High,AU$9,$T10,1)-WEIBULL(Low,AU$9,$T10,1))))</f>
        <v>-217.99405180763023</v>
      </c>
      <c r="AV10" s="15">
        <f t="array" ref="AV10">SUM(Frequency*LOG((WEIBULL(High,AV$9,$T10,1)-WEIBULL(Low,AV$9,$T10,1))))</f>
        <v>-223.84112856763363</v>
      </c>
      <c r="AW10" s="15">
        <f t="array" ref="AW10">SUM(Frequency*LOG((WEIBULL(High,AW$9,$T10,1)-WEIBULL(Low,AW$9,$T10,1))))</f>
        <v>-230.05088408026324</v>
      </c>
      <c r="AX10" s="16">
        <f t="array" ref="AX10">SUM(Frequency*LOG((WEIBULL(High,AX$9,$T10,1)-WEIBULL(Low,AX$9,$T10,1))))</f>
        <v>-236.63840852289781</v>
      </c>
      <c r="AY10" s="30">
        <f t="shared" ref="AY10:AY39" si="2">EXP(INDEX(U10:AX10,1,(HLOOKUP(Shape,U$9:AX$9,1)-shapestart)/shapeincr+1)+(Shape-HLOOKUP(Shape,U$9:AX$9,1))*((INDEX(U10:AX10,1,(HLOOKUP(Shape,U$9:AX$9,1)-shapestart)/shapeincr+2)-INDEX(U10:AX10,1,(HLOOKUP(Shape,U$9:AX$9,1)-shapestart)/shapeincr+1))/(HLOOKUP(Shape,U$9:AX$9,1)+shapeincr-HLOOKUP(Shape,U$9:AX$9,1))))</f>
        <v>3.8995837134132714E-74</v>
      </c>
      <c r="AZ10" s="25">
        <f>AY10/$AY$8</f>
        <v>3.1502750431386112E-8</v>
      </c>
      <c r="BB10" s="60">
        <f t="array" ref="BB10:BB39">TRANSPOSE($U$9:$AX$9)</f>
        <v>0.9</v>
      </c>
      <c r="BC10" s="62">
        <f t="array" ref="BC10:BC39">TRANSPOSE($U$6:$AX$6)</f>
        <v>6.3453128388257291E-5</v>
      </c>
      <c r="BE10" s="60">
        <f t="shared" ref="BE10:BE39" si="3">T10</f>
        <v>3.5</v>
      </c>
      <c r="BF10" s="62">
        <f t="shared" ref="BF10:BF39" si="4">AZ10</f>
        <v>3.1502750431386112E-8</v>
      </c>
      <c r="BH10" s="65">
        <f>BB10</f>
        <v>0.9</v>
      </c>
      <c r="BI10" s="66">
        <f>BB11</f>
        <v>0.95000000000000007</v>
      </c>
      <c r="BJ10" s="66">
        <f>BC10</f>
        <v>6.3453128388257291E-5</v>
      </c>
      <c r="BK10" s="66">
        <f>BC11</f>
        <v>3.0682303333553037E-4</v>
      </c>
      <c r="BL10" s="67"/>
      <c r="BN10" s="65">
        <f>BE10</f>
        <v>3.5</v>
      </c>
      <c r="BO10" s="66">
        <f>BE11</f>
        <v>3.67</v>
      </c>
      <c r="BP10" s="66">
        <f>BF10</f>
        <v>3.1502750431386112E-8</v>
      </c>
      <c r="BQ10" s="66">
        <f>BF11</f>
        <v>1.1979415773080802E-6</v>
      </c>
      <c r="BR10" s="67"/>
    </row>
    <row r="11" spans="1:70" x14ac:dyDescent="0.25">
      <c r="B11" s="53">
        <v>1</v>
      </c>
      <c r="C11" s="49">
        <v>1.5</v>
      </c>
      <c r="D11" s="54">
        <v>10</v>
      </c>
      <c r="E11" s="26"/>
      <c r="F11" s="46" t="s">
        <v>14</v>
      </c>
      <c r="G11" s="37">
        <v>0.05</v>
      </c>
      <c r="H11" s="1"/>
      <c r="I11" s="1"/>
      <c r="J11" s="1"/>
      <c r="K11" s="1"/>
      <c r="L11" s="1"/>
      <c r="P11" s="37">
        <v>1</v>
      </c>
      <c r="Q11" s="12">
        <f t="shared" ref="Q11:Q39" si="5">R11/$R$8</f>
        <v>9.6036194255590102E-5</v>
      </c>
      <c r="R11" s="13">
        <f t="array" ref="R11">SUM(EXP(U11:AX11))*P11</f>
        <v>1.1279285986004761E-69</v>
      </c>
      <c r="S11" s="99"/>
      <c r="T11" s="28">
        <f t="shared" ref="T11:T39" si="6">T10+scaleincr</f>
        <v>3.67</v>
      </c>
      <c r="U11" s="17">
        <f t="array" ref="U11">SUM(Frequency*LOG((WEIBULL(High,U$9,$T11,1)-WEIBULL(Low,U$9,$T11,1))))</f>
        <v>-163.99239870483598</v>
      </c>
      <c r="V11" s="18">
        <f t="array" ref="V11">SUM(Frequency*LOG((WEIBULL(High,V$9,$T11,1)-WEIBULL(Low,V$9,$T11,1))))</f>
        <v>-162.82251533183407</v>
      </c>
      <c r="W11" s="18">
        <f t="array" ref="W11">SUM(Frequency*LOG((WEIBULL(High,W$9,$T11,1)-WEIBULL(Low,W$9,$T11,1))))</f>
        <v>-161.89593721739442</v>
      </c>
      <c r="X11" s="18">
        <f t="array" ref="X11">SUM(Frequency*LOG((WEIBULL(High,X$9,$T11,1)-WEIBULL(Low,X$9,$T11,1))))</f>
        <v>-161.20291803006282</v>
      </c>
      <c r="Y11" s="18">
        <f t="array" ref="Y11">SUM(Frequency*LOG((WEIBULL(High,Y$9,$T11,1)-WEIBULL(Low,Y$9,$T11,1))))</f>
        <v>-160.735834236062</v>
      </c>
      <c r="Z11" s="18">
        <f t="array" ref="Z11">SUM(Frequency*LOG((WEIBULL(High,Z$9,$T11,1)-WEIBULL(Low,Z$9,$T11,1))))</f>
        <v>-160.48884455212422</v>
      </c>
      <c r="AA11" s="18">
        <f t="array" ref="AA11">SUM(Frequency*LOG((WEIBULL(High,AA$9,$T11,1)-WEIBULL(Low,AA$9,$T11,1))))</f>
        <v>-160.45762076715422</v>
      </c>
      <c r="AB11" s="18">
        <f t="array" ref="AB11">SUM(Frequency*LOG((WEIBULL(High,AB$9,$T11,1)-WEIBULL(Low,AB$9,$T11,1))))</f>
        <v>-160.63913215752711</v>
      </c>
      <c r="AC11" s="18">
        <f t="array" ref="AC11">SUM(Frequency*LOG((WEIBULL(High,AC$9,$T11,1)-WEIBULL(Low,AC$9,$T11,1))))</f>
        <v>-161.03147062682808</v>
      </c>
      <c r="AD11" s="18">
        <f t="array" ref="AD11">SUM(Frequency*LOG((WEIBULL(High,AD$9,$T11,1)-WEIBULL(Low,AD$9,$T11,1))))</f>
        <v>-161.63370715783154</v>
      </c>
      <c r="AE11" s="18">
        <f t="array" ref="AE11">SUM(Frequency*LOG((WEIBULL(High,AE$9,$T11,1)-WEIBULL(Low,AE$9,$T11,1))))</f>
        <v>-162.44577265959617</v>
      </c>
      <c r="AF11" s="18">
        <f t="array" ref="AF11">SUM(Frequency*LOG((WEIBULL(High,AF$9,$T11,1)-WEIBULL(Low,AF$9,$T11,1))))</f>
        <v>-163.46835814338542</v>
      </c>
      <c r="AG11" s="18">
        <f t="array" ref="AG11">SUM(Frequency*LOG((WEIBULL(High,AG$9,$T11,1)-WEIBULL(Low,AG$9,$T11,1))))</f>
        <v>-164.70283057817232</v>
      </c>
      <c r="AH11" s="18">
        <f t="array" ref="AH11">SUM(Frequency*LOG((WEIBULL(High,AH$9,$T11,1)-WEIBULL(Low,AH$9,$T11,1))))</f>
        <v>-166.15116189978932</v>
      </c>
      <c r="AI11" s="18">
        <f t="array" ref="AI11">SUM(Frequency*LOG((WEIBULL(High,AI$9,$T11,1)-WEIBULL(Low,AI$9,$T11,1))))</f>
        <v>-167.81586956847187</v>
      </c>
      <c r="AJ11" s="18">
        <f t="array" ref="AJ11">SUM(Frequency*LOG((WEIBULL(High,AJ$9,$T11,1)-WEIBULL(Low,AJ$9,$T11,1))))</f>
        <v>-169.69996784200151</v>
      </c>
      <c r="AK11" s="18">
        <f t="array" ref="AK11">SUM(Frequency*LOG((WEIBULL(High,AK$9,$T11,1)-WEIBULL(Low,AK$9,$T11,1))))</f>
        <v>-171.80692957999239</v>
      </c>
      <c r="AL11" s="18">
        <f t="array" ref="AL11">SUM(Frequency*LOG((WEIBULL(High,AL$9,$T11,1)-WEIBULL(Low,AL$9,$T11,1))))</f>
        <v>-174.14065891660502</v>
      </c>
      <c r="AM11" s="18">
        <f t="array" ref="AM11">SUM(Frequency*LOG((WEIBULL(High,AM$9,$T11,1)-WEIBULL(Low,AM$9,$T11,1))))</f>
        <v>-176.7054755082834</v>
      </c>
      <c r="AN11" s="18">
        <f t="array" ref="AN11">SUM(Frequency*LOG((WEIBULL(High,AN$9,$T11,1)-WEIBULL(Low,AN$9,$T11,1))))</f>
        <v>-179.50611123647391</v>
      </c>
      <c r="AO11" s="18">
        <f t="array" ref="AO11">SUM(Frequency*LOG((WEIBULL(High,AO$9,$T11,1)-WEIBULL(Low,AO$9,$T11,1))))</f>
        <v>-182.54772017176248</v>
      </c>
      <c r="AP11" s="18">
        <f t="array" ref="AP11">SUM(Frequency*LOG((WEIBULL(High,AP$9,$T11,1)-WEIBULL(Low,AP$9,$T11,1))))</f>
        <v>-185.83590224409824</v>
      </c>
      <c r="AQ11" s="18">
        <f t="array" ref="AQ11">SUM(Frequency*LOG((WEIBULL(High,AQ$9,$T11,1)-WEIBULL(Low,AQ$9,$T11,1))))</f>
        <v>-189.37674040427729</v>
      </c>
      <c r="AR11" s="18">
        <f t="array" ref="AR11">SUM(Frequency*LOG((WEIBULL(High,AR$9,$T11,1)-WEIBULL(Low,AR$9,$T11,1))))</f>
        <v>-193.1768501515152</v>
      </c>
      <c r="AS11" s="18">
        <f t="array" ref="AS11">SUM(Frequency*LOG((WEIBULL(High,AS$9,$T11,1)-WEIBULL(Low,AS$9,$T11,1))))</f>
        <v>-197.24343925934446</v>
      </c>
      <c r="AT11" s="18">
        <f t="array" ref="AT11">SUM(Frequency*LOG((WEIBULL(High,AT$9,$T11,1)-WEIBULL(Low,AT$9,$T11,1))))</f>
        <v>-201.58437454764211</v>
      </c>
      <c r="AU11" s="18">
        <f t="array" ref="AU11">SUM(Frequency*LOG((WEIBULL(High,AU$9,$T11,1)-WEIBULL(Low,AU$9,$T11,1))))</f>
        <v>-206.20825184715378</v>
      </c>
      <c r="AV11" s="18">
        <f t="array" ref="AV11">SUM(Frequency*LOG((WEIBULL(High,AV$9,$T11,1)-WEIBULL(Low,AV$9,$T11,1))))</f>
        <v>-211.12446510305432</v>
      </c>
      <c r="AW11" s="18">
        <f t="array" ref="AW11">SUM(Frequency*LOG((WEIBULL(High,AW$9,$T11,1)-WEIBULL(Low,AW$9,$T11,1))))</f>
        <v>-216.34327096565582</v>
      </c>
      <c r="AX11" s="19">
        <f t="array" ref="AX11">SUM(Frequency*LOG((WEIBULL(High,AX$9,$T11,1)-WEIBULL(Low,AX$9,$T11,1))))</f>
        <v>-221.87584622997866</v>
      </c>
      <c r="AY11" s="30">
        <f t="shared" si="2"/>
        <v>1.482877971136456E-72</v>
      </c>
      <c r="AZ11" s="25">
        <f t="shared" ref="AZ11:AZ39" si="7">AY11/$AY$8</f>
        <v>1.1979415773080802E-6</v>
      </c>
      <c r="BB11" s="60">
        <v>0.95000000000000007</v>
      </c>
      <c r="BC11" s="62">
        <v>3.0682303333553037E-4</v>
      </c>
      <c r="BE11" s="60">
        <f t="shared" si="3"/>
        <v>3.67</v>
      </c>
      <c r="BF11" s="62">
        <f t="shared" si="4"/>
        <v>1.1979415773080802E-6</v>
      </c>
      <c r="BH11" s="68"/>
      <c r="BI11" s="30">
        <f t="shared" ref="BI11:BI38" si="8">BB12</f>
        <v>1</v>
      </c>
      <c r="BJ11" s="30"/>
      <c r="BK11" s="30">
        <f t="shared" ref="BK11:BK38" si="9">BC12</f>
        <v>1.2397928740227526E-3</v>
      </c>
      <c r="BL11" s="69"/>
      <c r="BN11" s="68"/>
      <c r="BO11" s="30">
        <f t="shared" ref="BO11:BO38" si="10">BE12</f>
        <v>3.84</v>
      </c>
      <c r="BP11" s="30"/>
      <c r="BQ11" s="30">
        <f t="shared" ref="BQ11:BQ38" si="11">BF12</f>
        <v>2.408344515732195E-5</v>
      </c>
      <c r="BR11" s="69"/>
    </row>
    <row r="12" spans="1:70" x14ac:dyDescent="0.25">
      <c r="B12" s="53">
        <v>1.5</v>
      </c>
      <c r="C12" s="49">
        <v>2</v>
      </c>
      <c r="D12" s="54">
        <v>5</v>
      </c>
      <c r="E12" s="26"/>
      <c r="F12" s="46" t="s">
        <v>15</v>
      </c>
      <c r="G12" s="37">
        <v>3.5</v>
      </c>
      <c r="H12" s="1"/>
      <c r="I12" s="1"/>
      <c r="J12" s="1"/>
      <c r="K12" s="1"/>
      <c r="L12" s="1"/>
      <c r="P12" s="37">
        <v>1</v>
      </c>
      <c r="Q12" s="12">
        <f t="shared" si="5"/>
        <v>4.3520409313562954E-4</v>
      </c>
      <c r="R12" s="13">
        <f t="array" ref="R12">SUM(EXP(U12:AX12))*P12</f>
        <v>5.1113972880811915E-69</v>
      </c>
      <c r="S12" s="99"/>
      <c r="T12" s="28">
        <f t="shared" si="6"/>
        <v>3.84</v>
      </c>
      <c r="U12" s="17">
        <f t="array" ref="U12">SUM(Frequency*LOG((WEIBULL(High,U$9,$T12,1)-WEIBULL(Low,U$9,$T12,1))))</f>
        <v>-163.36912152547848</v>
      </c>
      <c r="V12" s="18">
        <f t="array" ref="V12">SUM(Frequency*LOG((WEIBULL(High,V$9,$T12,1)-WEIBULL(Low,V$9,$T12,1))))</f>
        <v>-162.09352392012104</v>
      </c>
      <c r="W12" s="18">
        <f t="array" ref="W12">SUM(Frequency*LOG((WEIBULL(High,W$9,$T12,1)-WEIBULL(Low,W$9,$T12,1))))</f>
        <v>-161.04947210622427</v>
      </c>
      <c r="X12" s="18">
        <f t="array" ref="X12">SUM(Frequency*LOG((WEIBULL(High,X$9,$T12,1)-WEIBULL(Low,X$9,$T12,1))))</f>
        <v>-160.22644011306079</v>
      </c>
      <c r="Y12" s="18">
        <f t="array" ref="Y12">SUM(Frequency*LOG((WEIBULL(High,Y$9,$T12,1)-WEIBULL(Low,Y$9,$T12,1))))</f>
        <v>-159.61599291648682</v>
      </c>
      <c r="Z12" s="18">
        <f t="array" ref="Z12">SUM(Frequency*LOG((WEIBULL(High,Z$9,$T12,1)-WEIBULL(Low,Z$9,$T12,1))))</f>
        <v>-159.21144526475811</v>
      </c>
      <c r="AA12" s="18">
        <f t="array" ref="AA12">SUM(Frequency*LOG((WEIBULL(High,AA$9,$T12,1)-WEIBULL(Low,AA$9,$T12,1))))</f>
        <v>-159.00759210149971</v>
      </c>
      <c r="AB12" s="18">
        <f t="array" ref="AB12">SUM(Frequency*LOG((WEIBULL(High,AB$9,$T12,1)-WEIBULL(Low,AB$9,$T12,1))))</f>
        <v>-159.00049281353012</v>
      </c>
      <c r="AC12" s="18">
        <f t="array" ref="AC12">SUM(Frequency*LOG((WEIBULL(High,AC$9,$T12,1)-WEIBULL(Low,AC$9,$T12,1))))</f>
        <v>-159.18729642108812</v>
      </c>
      <c r="AD12" s="18">
        <f t="array" ref="AD12">SUM(Frequency*LOG((WEIBULL(High,AD$9,$T12,1)-WEIBULL(Low,AD$9,$T12,1))))</f>
        <v>-159.56609826139061</v>
      </c>
      <c r="AE12" s="18">
        <f t="array" ref="AE12">SUM(Frequency*LOG((WEIBULL(High,AE$9,$T12,1)-WEIBULL(Low,AE$9,$T12,1))))</f>
        <v>-160.13582117876953</v>
      </c>
      <c r="AF12" s="18">
        <f t="array" ref="AF12">SUM(Frequency*LOG((WEIBULL(High,AF$9,$T12,1)-WEIBULL(Low,AF$9,$T12,1))))</f>
        <v>-160.8961160421365</v>
      </c>
      <c r="AG12" s="18">
        <f t="array" ref="AG12">SUM(Frequency*LOG((WEIBULL(High,AG$9,$T12,1)-WEIBULL(Low,AG$9,$T12,1))))</f>
        <v>-161.84727777298292</v>
      </c>
      <c r="AH12" s="18">
        <f t="array" ref="AH12">SUM(Frequency*LOG((WEIBULL(High,AH$9,$T12,1)-WEIBULL(Low,AH$9,$T12,1))))</f>
        <v>-162.99017412535068</v>
      </c>
      <c r="AI12" s="18">
        <f t="array" ref="AI12">SUM(Frequency*LOG((WEIBULL(High,AI$9,$T12,1)-WEIBULL(Low,AI$9,$T12,1))))</f>
        <v>-164.32618530760465</v>
      </c>
      <c r="AJ12" s="18">
        <f t="array" ref="AJ12">SUM(Frequency*LOG((WEIBULL(High,AJ$9,$T12,1)-WEIBULL(Low,AJ$9,$T12,1))))</f>
        <v>-165.85715323563861</v>
      </c>
      <c r="AK12" s="18">
        <f t="array" ref="AK12">SUM(Frequency*LOG((WEIBULL(High,AK$9,$T12,1)-WEIBULL(Low,AK$9,$T12,1))))</f>
        <v>-167.5853397941342</v>
      </c>
      <c r="AL12" s="18">
        <f t="array" ref="AL12">SUM(Frequency*LOG((WEIBULL(High,AL$9,$T12,1)-WEIBULL(Low,AL$9,$T12,1))))</f>
        <v>-169.51339397119679</v>
      </c>
      <c r="AM12" s="18">
        <f t="array" ref="AM12">SUM(Frequency*LOG((WEIBULL(High,AM$9,$T12,1)-WEIBULL(Low,AM$9,$T12,1))))</f>
        <v>-171.64432811808041</v>
      </c>
      <c r="AN12" s="18">
        <f t="array" ref="AN12">SUM(Frequency*LOG((WEIBULL(High,AN$9,$T12,1)-WEIBULL(Low,AN$9,$T12,1))))</f>
        <v>-173.98150384989651</v>
      </c>
      <c r="AO12" s="18">
        <f t="array" ref="AO12">SUM(Frequency*LOG((WEIBULL(High,AO$9,$T12,1)-WEIBULL(Low,AO$9,$T12,1))))</f>
        <v>-176.52862821405651</v>
      </c>
      <c r="AP12" s="18">
        <f t="array" ref="AP12">SUM(Frequency*LOG((WEIBULL(High,AP$9,$T12,1)-WEIBULL(Low,AP$9,$T12,1))))</f>
        <v>-179.28976067615676</v>
      </c>
      <c r="AQ12" s="18">
        <f t="array" ref="AQ12">SUM(Frequency*LOG((WEIBULL(High,AQ$9,$T12,1)-WEIBULL(Low,AQ$9,$T12,1))))</f>
        <v>-182.26933118198187</v>
      </c>
      <c r="AR12" s="18">
        <f t="array" ref="AR12">SUM(Frequency*LOG((WEIBULL(High,AR$9,$T12,1)-WEIBULL(Low,AR$9,$T12,1))))</f>
        <v>-185.47216904752733</v>
      </c>
      <c r="AS12" s="18">
        <f t="array" ref="AS12">SUM(Frequency*LOG((WEIBULL(High,AS$9,$T12,1)-WEIBULL(Low,AS$9,$T12,1))))</f>
        <v>-188.90354174364728</v>
      </c>
      <c r="AT12" s="18">
        <f t="array" ref="AT12">SUM(Frequency*LOG((WEIBULL(High,AT$9,$T12,1)-WEIBULL(Low,AT$9,$T12,1))))</f>
        <v>-192.56920186561251</v>
      </c>
      <c r="AU12" s="18">
        <f t="array" ref="AU12">SUM(Frequency*LOG((WEIBULL(High,AU$9,$T12,1)-WEIBULL(Low,AU$9,$T12,1))))</f>
        <v>-196.47543984594665</v>
      </c>
      <c r="AV12" s="18">
        <f t="array" ref="AV12">SUM(Frequency*LOG((WEIBULL(High,AV$9,$T12,1)-WEIBULL(Low,AV$9,$T12,1))))</f>
        <v>-200.62913944009372</v>
      </c>
      <c r="AW12" s="18">
        <f t="array" ref="AW12">SUM(Frequency*LOG((WEIBULL(High,AW$9,$T12,1)-WEIBULL(Low,AW$9,$T12,1))))</f>
        <v>-205.03783284151189</v>
      </c>
      <c r="AX12" s="19">
        <f t="array" ref="AX12">SUM(Frequency*LOG((WEIBULL(High,AX$9,$T12,1)-WEIBULL(Low,AX$9,$T12,1))))</f>
        <v>-209.70975254865425</v>
      </c>
      <c r="AY12" s="30">
        <f t="shared" si="2"/>
        <v>2.9811813004367617E-71</v>
      </c>
      <c r="AZ12" s="25">
        <f t="shared" si="7"/>
        <v>2.408344515732195E-5</v>
      </c>
      <c r="BB12" s="60">
        <v>1</v>
      </c>
      <c r="BC12" s="62">
        <v>1.2397928740227526E-3</v>
      </c>
      <c r="BE12" s="60">
        <f t="shared" si="3"/>
        <v>3.84</v>
      </c>
      <c r="BF12" s="62">
        <f t="shared" si="4"/>
        <v>2.408344515732195E-5</v>
      </c>
      <c r="BH12" s="68"/>
      <c r="BI12" s="30">
        <f t="shared" si="8"/>
        <v>1.05</v>
      </c>
      <c r="BJ12" s="30"/>
      <c r="BK12" s="30">
        <f t="shared" si="9"/>
        <v>4.2489713651470097E-3</v>
      </c>
      <c r="BL12" s="69"/>
      <c r="BN12" s="68"/>
      <c r="BO12" s="30">
        <f t="shared" si="10"/>
        <v>4.01</v>
      </c>
      <c r="BP12" s="30"/>
      <c r="BQ12" s="30">
        <f t="shared" si="11"/>
        <v>2.8383127950935778E-4</v>
      </c>
      <c r="BR12" s="69"/>
    </row>
    <row r="13" spans="1:70" x14ac:dyDescent="0.25">
      <c r="B13" s="53">
        <v>2</v>
      </c>
      <c r="C13" s="49">
        <v>2.5</v>
      </c>
      <c r="D13" s="54">
        <v>6</v>
      </c>
      <c r="E13" s="26"/>
      <c r="F13" s="47" t="s">
        <v>16</v>
      </c>
      <c r="G13" s="38">
        <v>0.17</v>
      </c>
      <c r="H13" s="1"/>
      <c r="I13" s="1"/>
      <c r="J13" s="1"/>
      <c r="K13" s="1"/>
      <c r="L13" s="1"/>
      <c r="M13" s="1"/>
      <c r="N13" s="1"/>
      <c r="O13" s="1"/>
      <c r="P13" s="37">
        <v>1</v>
      </c>
      <c r="Q13" s="12">
        <f t="shared" si="5"/>
        <v>1.7177487659833248E-3</v>
      </c>
      <c r="R13" s="13">
        <f t="array" ref="R13">SUM(EXP(U13:AX13))*P13</f>
        <v>2.0174664077241799E-68</v>
      </c>
      <c r="S13" s="99"/>
      <c r="T13" s="28">
        <f t="shared" si="6"/>
        <v>4.01</v>
      </c>
      <c r="U13" s="17">
        <f t="array" ref="U13">SUM(Frequency*LOG((WEIBULL(High,U$9,$T13,1)-WEIBULL(Low,U$9,$T13,1))))</f>
        <v>-162.87462702832542</v>
      </c>
      <c r="V13" s="18">
        <f t="array" ref="V13">SUM(Frequency*LOG((WEIBULL(High,V$9,$T13,1)-WEIBULL(Low,V$9,$T13,1))))</f>
        <v>-161.51213559100748</v>
      </c>
      <c r="W13" s="18">
        <f t="array" ref="W13">SUM(Frequency*LOG((WEIBULL(High,W$9,$T13,1)-WEIBULL(Low,W$9,$T13,1))))</f>
        <v>-160.37129222032684</v>
      </c>
      <c r="X13" s="18">
        <f t="array" ref="X13">SUM(Frequency*LOG((WEIBULL(High,X$9,$T13,1)-WEIBULL(Low,X$9,$T13,1))))</f>
        <v>-159.44092062979232</v>
      </c>
      <c r="Y13" s="18">
        <f t="array" ref="Y13">SUM(Frequency*LOG((WEIBULL(High,Y$9,$T13,1)-WEIBULL(Low,Y$9,$T13,1))))</f>
        <v>-158.71191097736781</v>
      </c>
      <c r="Z13" s="18">
        <f t="array" ref="Z13">SUM(Frequency*LOG((WEIBULL(High,Z$9,$T13,1)-WEIBULL(Low,Z$9,$T13,1))))</f>
        <v>-158.17687815376922</v>
      </c>
      <c r="AA13" s="18">
        <f t="array" ref="AA13">SUM(Frequency*LOG((WEIBULL(High,AA$9,$T13,1)-WEIBULL(Low,AA$9,$T13,1))))</f>
        <v>-157.82989185716582</v>
      </c>
      <c r="AB13" s="18">
        <f t="array" ref="AB13">SUM(Frequency*LOG((WEIBULL(High,AB$9,$T13,1)-WEIBULL(Low,AB$9,$T13,1))))</f>
        <v>-157.66626068770765</v>
      </c>
      <c r="AC13" s="18">
        <f t="array" ref="AC13">SUM(Frequency*LOG((WEIBULL(High,AC$9,$T13,1)-WEIBULL(Low,AC$9,$T13,1))))</f>
        <v>-157.68235737532245</v>
      </c>
      <c r="AD13" s="18">
        <f t="array" ref="AD13">SUM(Frequency*LOG((WEIBULL(High,AD$9,$T13,1)-WEIBULL(Low,AD$9,$T13,1))))</f>
        <v>-157.87547567296625</v>
      </c>
      <c r="AE13" s="18">
        <f t="array" ref="AE13">SUM(Frequency*LOG((WEIBULL(High,AE$9,$T13,1)-WEIBULL(Low,AE$9,$T13,1))))</f>
        <v>-158.24371188923809</v>
      </c>
      <c r="AF13" s="18">
        <f t="array" ref="AF13">SUM(Frequency*LOG((WEIBULL(High,AF$9,$T13,1)-WEIBULL(Low,AF$9,$T13,1))))</f>
        <v>-158.7858658140857</v>
      </c>
      <c r="AG13" s="18">
        <f t="array" ref="AG13">SUM(Frequency*LOG((WEIBULL(High,AG$9,$T13,1)-WEIBULL(Low,AG$9,$T13,1))))</f>
        <v>-159.50135711821358</v>
      </c>
      <c r="AH13" s="18">
        <f t="array" ref="AH13">SUM(Frequency*LOG((WEIBULL(High,AH$9,$T13,1)-WEIBULL(Low,AH$9,$T13,1))))</f>
        <v>-160.39015432147357</v>
      </c>
      <c r="AI13" s="18">
        <f t="array" ref="AI13">SUM(Frequency*LOG((WEIBULL(High,AI$9,$T13,1)-WEIBULL(Low,AI$9,$T13,1))))</f>
        <v>-161.45271422349094</v>
      </c>
      <c r="AJ13" s="18">
        <f t="array" ref="AJ13">SUM(Frequency*LOG((WEIBULL(High,AJ$9,$T13,1)-WEIBULL(Low,AJ$9,$T13,1))))</f>
        <v>-162.68993033539724</v>
      </c>
      <c r="AK13" s="18">
        <f t="array" ref="AK13">SUM(Frequency*LOG((WEIBULL(High,AK$9,$T13,1)-WEIBULL(Low,AK$9,$T13,1))))</f>
        <v>-164.10308938640247</v>
      </c>
      <c r="AL13" s="18">
        <f t="array" ref="AL13">SUM(Frequency*LOG((WEIBULL(High,AL$9,$T13,1)-WEIBULL(Low,AL$9,$T13,1))))</f>
        <v>-165.69383542678085</v>
      </c>
      <c r="AM13" s="18">
        <f t="array" ref="AM13">SUM(Frequency*LOG((WEIBULL(High,AM$9,$T13,1)-WEIBULL(Low,AM$9,$T13,1))))</f>
        <v>-167.46414141846537</v>
      </c>
      <c r="AN13" s="18">
        <f t="array" ref="AN13">SUM(Frequency*LOG((WEIBULL(High,AN$9,$T13,1)-WEIBULL(Low,AN$9,$T13,1))))</f>
        <v>-169.41628849163229</v>
      </c>
      <c r="AO13" s="18">
        <f t="array" ref="AO13">SUM(Frequency*LOG((WEIBULL(High,AO$9,$T13,1)-WEIBULL(Low,AO$9,$T13,1))))</f>
        <v>-171.55285323554878</v>
      </c>
      <c r="AP13" s="18">
        <f t="array" ref="AP13">SUM(Frequency*LOG((WEIBULL(High,AP$9,$T13,1)-WEIBULL(Low,AP$9,$T13,1))))</f>
        <v>-173.87670346249968</v>
      </c>
      <c r="AQ13" s="18">
        <f t="array" ref="AQ13">SUM(Frequency*LOG((WEIBULL(High,AQ$9,$T13,1)-WEIBULL(Low,AQ$9,$T13,1))))</f>
        <v>-176.39100281155183</v>
      </c>
      <c r="AR13" s="18">
        <f t="array" ref="AR13">SUM(Frequency*LOG((WEIBULL(High,AR$9,$T13,1)-WEIBULL(Low,AR$9,$T13,1))))</f>
        <v>-179.09922432818047</v>
      </c>
      <c r="AS13" s="18">
        <f t="array" ref="AS13">SUM(Frequency*LOG((WEIBULL(High,AS$9,$T13,1)-WEIBULL(Low,AS$9,$T13,1))))</f>
        <v>-182.00517276785797</v>
      </c>
      <c r="AT13" s="18">
        <f t="array" ref="AT13">SUM(Frequency*LOG((WEIBULL(High,AT$9,$T13,1)-WEIBULL(Low,AT$9,$T13,1))))</f>
        <v>-185.11301485637381</v>
      </c>
      <c r="AU13" s="18">
        <f t="array" ref="AU13">SUM(Frequency*LOG((WEIBULL(High,AU$9,$T13,1)-WEIBULL(Low,AU$9,$T13,1))))</f>
        <v>-188.42731616018938</v>
      </c>
      <c r="AV13" s="18">
        <f t="array" ref="AV13">SUM(Frequency*LOG((WEIBULL(High,AV$9,$T13,1)-WEIBULL(Low,AV$9,$T13,1))))</f>
        <v>-191.95308267301431</v>
      </c>
      <c r="AW13" s="18">
        <f t="array" ref="AW13">SUM(Frequency*LOG((WEIBULL(High,AW$9,$T13,1)-WEIBULL(Low,AW$9,$T13,1))))</f>
        <v>-195.69580482305076</v>
      </c>
      <c r="AX13" s="19">
        <f t="array" ref="AX13">SUM(Frequency*LOG((WEIBULL(High,AX$9,$T13,1)-WEIBULL(Low,AX$9,$T13,1))))</f>
        <v>-199.66150145615393</v>
      </c>
      <c r="AY13" s="30">
        <f t="shared" si="2"/>
        <v>3.5134196848704862E-70</v>
      </c>
      <c r="AZ13" s="25">
        <f t="shared" si="7"/>
        <v>2.8383127950935778E-4</v>
      </c>
      <c r="BB13" s="60">
        <v>1.05</v>
      </c>
      <c r="BC13" s="62">
        <v>4.2489713651470097E-3</v>
      </c>
      <c r="BE13" s="60">
        <f t="shared" si="3"/>
        <v>4.01</v>
      </c>
      <c r="BF13" s="62">
        <f t="shared" si="4"/>
        <v>2.8383127950935778E-4</v>
      </c>
      <c r="BH13" s="68"/>
      <c r="BI13" s="30">
        <f t="shared" si="8"/>
        <v>1.1000000000000001</v>
      </c>
      <c r="BJ13" s="30"/>
      <c r="BK13" s="30">
        <f t="shared" si="9"/>
        <v>1.2510206209145464E-2</v>
      </c>
      <c r="BL13" s="69"/>
      <c r="BN13" s="68"/>
      <c r="BO13" s="30">
        <f t="shared" si="10"/>
        <v>4.18</v>
      </c>
      <c r="BP13" s="30"/>
      <c r="BQ13" s="30">
        <f t="shared" si="11"/>
        <v>2.1324772717116578E-3</v>
      </c>
      <c r="BR13" s="69"/>
    </row>
    <row r="14" spans="1:70" x14ac:dyDescent="0.25">
      <c r="B14" s="53">
        <v>2.5</v>
      </c>
      <c r="C14" s="49">
        <v>3</v>
      </c>
      <c r="D14" s="54">
        <v>9</v>
      </c>
      <c r="E14" s="26"/>
      <c r="F14" s="1"/>
      <c r="G14" s="1"/>
      <c r="H14" s="1"/>
      <c r="J14" s="1"/>
      <c r="K14" s="1"/>
      <c r="L14" s="1"/>
      <c r="M14" s="1"/>
      <c r="N14" s="1"/>
      <c r="O14" s="1"/>
      <c r="P14" s="37">
        <v>1</v>
      </c>
      <c r="Q14" s="12">
        <f t="shared" si="5"/>
        <v>5.9072895745012136E-3</v>
      </c>
      <c r="R14" s="13">
        <f t="array" ref="R14">SUM(EXP(U14:AX14))*P14</f>
        <v>6.9380100939459239E-68</v>
      </c>
      <c r="S14" s="99"/>
      <c r="T14" s="28">
        <f t="shared" si="6"/>
        <v>4.18</v>
      </c>
      <c r="U14" s="17">
        <f t="array" ref="U14">SUM(Frequency*LOG((WEIBULL(High,U$9,$T14,1)-WEIBULL(Low,U$9,$T14,1))))</f>
        <v>-162.49052151036796</v>
      </c>
      <c r="V14" s="18">
        <f t="array" ref="V14">SUM(Frequency*LOG((WEIBULL(High,V$9,$T14,1)-WEIBULL(Low,V$9,$T14,1))))</f>
        <v>-161.05709961777322</v>
      </c>
      <c r="W14" s="18">
        <f t="array" ref="W14">SUM(Frequency*LOG((WEIBULL(High,W$9,$T14,1)-WEIBULL(Low,W$9,$T14,1))))</f>
        <v>-159.83697623605931</v>
      </c>
      <c r="X14" s="18">
        <f t="array" ref="X14">SUM(Frequency*LOG((WEIBULL(High,X$9,$T14,1)-WEIBULL(Low,X$9,$T14,1))))</f>
        <v>-158.8184288030466</v>
      </c>
      <c r="Y14" s="18">
        <f t="array" ref="Y14">SUM(Frequency*LOG((WEIBULL(High,Y$9,$T14,1)-WEIBULL(Low,Y$9,$T14,1))))</f>
        <v>-157.99178244366223</v>
      </c>
      <c r="Z14" s="18">
        <f t="array" ref="Z14">SUM(Frequency*LOG((WEIBULL(High,Z$9,$T14,1)-WEIBULL(Low,Z$9,$T14,1))))</f>
        <v>-157.34906778098755</v>
      </c>
      <c r="AA14" s="18">
        <f t="array" ref="AA14">SUM(Frequency*LOG((WEIBULL(High,AA$9,$T14,1)-WEIBULL(Low,AA$9,$T14,1))))</f>
        <v>-156.88375069125843</v>
      </c>
      <c r="AB14" s="18">
        <f t="array" ref="AB14">SUM(Frequency*LOG((WEIBULL(High,AB$9,$T14,1)-WEIBULL(Low,AB$9,$T14,1))))</f>
        <v>-156.59051624242545</v>
      </c>
      <c r="AC14" s="18">
        <f t="array" ref="AC14">SUM(Frequency*LOG((WEIBULL(High,AC$9,$T14,1)-WEIBULL(Low,AC$9,$T14,1))))</f>
        <v>-156.46509392992584</v>
      </c>
      <c r="AD14" s="18">
        <f t="array" ref="AD14">SUM(Frequency*LOG((WEIBULL(High,AD$9,$T14,1)-WEIBULL(Low,AD$9,$T14,1))))</f>
        <v>-156.50411473300937</v>
      </c>
      <c r="AE14" s="18">
        <f t="array" ref="AE14">SUM(Frequency*LOG((WEIBULL(High,AE$9,$T14,1)-WEIBULL(Low,AE$9,$T14,1))))</f>
        <v>-156.7049929437282</v>
      </c>
      <c r="AF14" s="18">
        <f t="array" ref="AF14">SUM(Frequency*LOG((WEIBULL(High,AF$9,$T14,1)-WEIBULL(Low,AF$9,$T14,1))))</f>
        <v>-157.06582748285734</v>
      </c>
      <c r="AG14" s="18">
        <f t="array" ref="AG14">SUM(Frequency*LOG((WEIBULL(High,AG$9,$T14,1)-WEIBULL(Low,AG$9,$T14,1))))</f>
        <v>-157.5853187208252</v>
      </c>
      <c r="AH14" s="18">
        <f t="array" ref="AH14">SUM(Frequency*LOG((WEIBULL(High,AH$9,$T14,1)-WEIBULL(Low,AH$9,$T14,1))))</f>
        <v>-158.2626978075412</v>
      </c>
      <c r="AI14" s="18">
        <f t="array" ref="AI14">SUM(Frequency*LOG((WEIBULL(High,AI$9,$T14,1)-WEIBULL(Low,AI$9,$T14,1))))</f>
        <v>-159.09766627856121</v>
      </c>
      <c r="AJ14" s="18">
        <f t="array" ref="AJ14">SUM(Frequency*LOG((WEIBULL(High,AJ$9,$T14,1)-WEIBULL(Low,AJ$9,$T14,1))))</f>
        <v>-160.09034431193894</v>
      </c>
      <c r="AK14" s="18">
        <f t="array" ref="AK14">SUM(Frequency*LOG((WEIBULL(High,AK$9,$T14,1)-WEIBULL(Low,AK$9,$T14,1))))</f>
        <v>-161.24122650473453</v>
      </c>
      <c r="AL14" s="18">
        <f t="array" ref="AL14">SUM(Frequency*LOG((WEIBULL(High,AL$9,$T14,1)-WEIBULL(Low,AL$9,$T14,1))))</f>
        <v>-162.55114444901642</v>
      </c>
      <c r="AM14" s="18">
        <f t="array" ref="AM14">SUM(Frequency*LOG((WEIBULL(High,AM$9,$T14,1)-WEIBULL(Low,AM$9,$T14,1))))</f>
        <v>-164.0212357302608</v>
      </c>
      <c r="AN14" s="18">
        <f t="array" ref="AN14">SUM(Frequency*LOG((WEIBULL(High,AN$9,$T14,1)-WEIBULL(Low,AN$9,$T14,1))))</f>
        <v>-165.65291925168523</v>
      </c>
      <c r="AO14" s="18">
        <f t="array" ref="AO14">SUM(Frequency*LOG((WEIBULL(High,AO$9,$T14,1)-WEIBULL(Low,AO$9,$T14,1))))</f>
        <v>-167.44787700255512</v>
      </c>
      <c r="AP14" s="18">
        <f t="array" ref="AP14">SUM(Frequency*LOG((WEIBULL(High,AP$9,$T14,1)-WEIBULL(Low,AP$9,$T14,1))))</f>
        <v>-169.4080425259786</v>
      </c>
      <c r="AQ14" s="18">
        <f t="array" ref="AQ14">SUM(Frequency*LOG((WEIBULL(High,AQ$9,$T14,1)-WEIBULL(Low,AQ$9,$T14,1))))</f>
        <v>-171.53559638673869</v>
      </c>
      <c r="AR14" s="18">
        <f t="array" ref="AR14">SUM(Frequency*LOG((WEIBULL(High,AR$9,$T14,1)-WEIBULL(Low,AR$9,$T14,1))))</f>
        <v>-173.83296887676735</v>
      </c>
      <c r="AS14" s="18">
        <f t="array" ref="AS14">SUM(Frequency*LOG((WEIBULL(High,AS$9,$T14,1)-WEIBULL(Low,AS$9,$T14,1))))</f>
        <v>-176.30285001516</v>
      </c>
      <c r="AT14" s="18">
        <f t="array" ref="AT14">SUM(Frequency*LOG((WEIBULL(High,AT$9,$T14,1)-WEIBULL(Low,AT$9,$T14,1))))</f>
        <v>-178.94820660417312</v>
      </c>
      <c r="AU14" s="18">
        <f t="array" ref="AU14">SUM(Frequency*LOG((WEIBULL(High,AU$9,$T14,1)-WEIBULL(Low,AU$9,$T14,1))))</f>
        <v>-181.77230571529566</v>
      </c>
      <c r="AV14" s="18">
        <f t="array" ref="AV14">SUM(Frequency*LOG((WEIBULL(High,AV$9,$T14,1)-WEIBULL(Low,AV$9,$T14,1))))</f>
        <v>-184.77874354617151</v>
      </c>
      <c r="AW14" s="18">
        <f t="array" ref="AW14">SUM(Frequency*LOG((WEIBULL(High,AW$9,$T14,1)-WEIBULL(Low,AW$9,$T14,1))))</f>
        <v>-187.97147817834613</v>
      </c>
      <c r="AX14" s="19">
        <f t="array" ref="AX14">SUM(Frequency*LOG((WEIBULL(High,AX$9,$T14,1)-WEIBULL(Low,AX$9,$T14,1))))</f>
        <v>-191.35486445827237</v>
      </c>
      <c r="AY14" s="30">
        <f t="shared" si="2"/>
        <v>2.6396976530994462E-69</v>
      </c>
      <c r="AZ14" s="25">
        <f t="shared" si="7"/>
        <v>2.1324772717116578E-3</v>
      </c>
      <c r="BB14" s="60">
        <v>1.1000000000000001</v>
      </c>
      <c r="BC14" s="62">
        <v>1.2510206209145464E-2</v>
      </c>
      <c r="BE14" s="60">
        <f t="shared" si="3"/>
        <v>4.18</v>
      </c>
      <c r="BF14" s="62">
        <f t="shared" si="4"/>
        <v>2.1324772717116578E-3</v>
      </c>
      <c r="BH14" s="68"/>
      <c r="BI14" s="30">
        <f t="shared" si="8"/>
        <v>1.1500000000000001</v>
      </c>
      <c r="BJ14" s="30"/>
      <c r="BK14" s="30">
        <f t="shared" si="9"/>
        <v>3.1999832130959506E-2</v>
      </c>
      <c r="BL14" s="69"/>
      <c r="BN14" s="68"/>
      <c r="BO14" s="30">
        <f t="shared" si="10"/>
        <v>4.3499999999999996</v>
      </c>
      <c r="BP14" s="30"/>
      <c r="BQ14" s="30">
        <f t="shared" si="11"/>
        <v>1.0939644429904555E-2</v>
      </c>
      <c r="BR14" s="69"/>
    </row>
    <row r="15" spans="1:70" ht="13" x14ac:dyDescent="0.3">
      <c r="B15" s="53">
        <v>3</v>
      </c>
      <c r="C15" s="49">
        <v>3.5</v>
      </c>
      <c r="D15" s="54">
        <v>6</v>
      </c>
      <c r="E15" s="26"/>
      <c r="F15" s="104" t="s">
        <v>0</v>
      </c>
      <c r="G15" s="105"/>
      <c r="H15" s="23">
        <v>0</v>
      </c>
      <c r="I15" s="1"/>
      <c r="J15" s="1"/>
      <c r="K15" s="1"/>
      <c r="L15" s="1"/>
      <c r="M15" s="1"/>
      <c r="N15" s="1"/>
      <c r="O15" s="1"/>
      <c r="P15" s="37">
        <v>1</v>
      </c>
      <c r="Q15" s="12">
        <f t="shared" si="5"/>
        <v>1.7706177625871629E-2</v>
      </c>
      <c r="R15" s="13">
        <f t="array" ref="R15">SUM(EXP(U15:AX15))*P15</f>
        <v>2.0795601357305968E-67</v>
      </c>
      <c r="S15" s="99"/>
      <c r="T15" s="28">
        <f t="shared" si="6"/>
        <v>4.3499999999999996</v>
      </c>
      <c r="U15" s="17">
        <f t="array" ref="U15">SUM(Frequency*LOG((WEIBULL(High,U$9,$T15,1)-WEIBULL(Low,U$9,$T15,1))))</f>
        <v>-162.20146652828913</v>
      </c>
      <c r="V15" s="18">
        <f t="array" ref="V15">SUM(Frequency*LOG((WEIBULL(High,V$9,$T15,1)-WEIBULL(Low,V$9,$T15,1))))</f>
        <v>-160.71072166595769</v>
      </c>
      <c r="W15" s="18">
        <f t="array" ref="W15">SUM(Frequency*LOG((WEIBULL(High,W$9,$T15,1)-WEIBULL(Low,W$9,$T15,1))))</f>
        <v>-159.42622041722962</v>
      </c>
      <c r="X15" s="18">
        <f t="array" ref="X15">SUM(Frequency*LOG((WEIBULL(High,X$9,$T15,1)-WEIBULL(Low,X$9,$T15,1))))</f>
        <v>-158.33577815231217</v>
      </c>
      <c r="Y15" s="18">
        <f t="array" ref="Y15">SUM(Frequency*LOG((WEIBULL(High,Y$9,$T15,1)-WEIBULL(Low,Y$9,$T15,1))))</f>
        <v>-157.42924369238875</v>
      </c>
      <c r="Z15" s="18">
        <f t="array" ref="Z15">SUM(Frequency*LOG((WEIBULL(High,Z$9,$T15,1)-WEIBULL(Low,Z$9,$T15,1))))</f>
        <v>-156.69815668364396</v>
      </c>
      <c r="AA15" s="18">
        <f t="array" ref="AA15">SUM(Frequency*LOG((WEIBULL(High,AA$9,$T15,1)-WEIBULL(Low,AA$9,$T15,1))))</f>
        <v>-156.13547704750084</v>
      </c>
      <c r="AB15" s="18">
        <f t="array" ref="AB15">SUM(Frequency*LOG((WEIBULL(High,AB$9,$T15,1)-WEIBULL(Low,AB$9,$T15,1))))</f>
        <v>-155.73536875218582</v>
      </c>
      <c r="AC15" s="18">
        <f t="array" ref="AC15">SUM(Frequency*LOG((WEIBULL(High,AC$9,$T15,1)-WEIBULL(Low,AC$9,$T15,1))))</f>
        <v>-155.49302502119457</v>
      </c>
      <c r="AD15" s="18">
        <f t="array" ref="AD15">SUM(Frequency*LOG((WEIBULL(High,AD$9,$T15,1)-WEIBULL(Low,AD$9,$T15,1))))</f>
        <v>-155.40452549833461</v>
      </c>
      <c r="AE15" s="18">
        <f t="array" ref="AE15">SUM(Frequency*LOG((WEIBULL(High,AE$9,$T15,1)-WEIBULL(Low,AE$9,$T15,1))))</f>
        <v>-155.46671830965894</v>
      </c>
      <c r="AF15" s="18">
        <f t="array" ref="AF15">SUM(Frequency*LOG((WEIBULL(High,AF$9,$T15,1)-WEIBULL(Low,AF$9,$T15,1))))</f>
        <v>-155.67712171351261</v>
      </c>
      <c r="AG15" s="18">
        <f t="array" ref="AG15">SUM(Frequency*LOG((WEIBULL(High,AG$9,$T15,1)-WEIBULL(Low,AG$9,$T15,1))))</f>
        <v>-156.03384131880716</v>
      </c>
      <c r="AH15" s="18">
        <f t="array" ref="AH15">SUM(Frequency*LOG((WEIBULL(High,AH$9,$T15,1)-WEIBULL(Low,AH$9,$T15,1))))</f>
        <v>-156.53549981845867</v>
      </c>
      <c r="AI15" s="18">
        <f t="array" ref="AI15">SUM(Frequency*LOG((WEIBULL(High,AI$9,$T15,1)-WEIBULL(Low,AI$9,$T15,1))))</f>
        <v>-157.18117692530734</v>
      </c>
      <c r="AJ15" s="18">
        <f t="array" ref="AJ15">SUM(Frequency*LOG((WEIBULL(High,AJ$9,$T15,1)-WEIBULL(Low,AJ$9,$T15,1))))</f>
        <v>-157.97035777780732</v>
      </c>
      <c r="AK15" s="18">
        <f t="array" ref="AK15">SUM(Frequency*LOG((WEIBULL(High,AK$9,$T15,1)-WEIBULL(Low,AK$9,$T15,1))))</f>
        <v>-158.90288854792533</v>
      </c>
      <c r="AL15" s="18">
        <f t="array" ref="AL15">SUM(Frequency*LOG((WEIBULL(High,AL$9,$T15,1)-WEIBULL(Low,AL$9,$T15,1))))</f>
        <v>-159.97893836493515</v>
      </c>
      <c r="AM15" s="18">
        <f t="array" ref="AM15">SUM(Frequency*LOG((WEIBULL(High,AM$9,$T15,1)-WEIBULL(Low,AM$9,$T15,1))))</f>
        <v>-161.19896698594249</v>
      </c>
      <c r="AN15" s="18">
        <f t="array" ref="AN15">SUM(Frequency*LOG((WEIBULL(High,AN$9,$T15,1)-WEIBULL(Low,AN$9,$T15,1))))</f>
        <v>-162.5636979078858</v>
      </c>
      <c r="AO15" s="18">
        <f t="array" ref="AO15">SUM(Frequency*LOG((WEIBULL(High,AO$9,$T15,1)-WEIBULL(Low,AO$9,$T15,1))))</f>
        <v>-164.07409682979653</v>
      </c>
      <c r="AP15" s="18">
        <f t="array" ref="AP15">SUM(Frequency*LOG((WEIBULL(High,AP$9,$T15,1)-WEIBULL(Low,AP$9,$T15,1))))</f>
        <v>-165.73135553532379</v>
      </c>
      <c r="AQ15" s="18">
        <f t="array" ref="AQ15">SUM(Frequency*LOG((WEIBULL(High,AQ$9,$T15,1)-WEIBULL(Low,AQ$9,$T15,1))))</f>
        <v>-167.53688136605891</v>
      </c>
      <c r="AR15" s="18">
        <f t="array" ref="AR15">SUM(Frequency*LOG((WEIBULL(High,AR$9,$T15,1)-WEIBULL(Low,AR$9,$T15,1))))</f>
        <v>-169.49229248543429</v>
      </c>
      <c r="AS15" s="18">
        <f t="array" ref="AS15">SUM(Frequency*LOG((WEIBULL(High,AS$9,$T15,1)-WEIBULL(Low,AS$9,$T15,1))))</f>
        <v>-171.59941908058019</v>
      </c>
      <c r="AT15" s="18">
        <f t="array" ref="AT15">SUM(Frequency*LOG((WEIBULL(High,AT$9,$T15,1)-WEIBULL(Low,AT$9,$T15,1))))</f>
        <v>-173.86031050963385</v>
      </c>
      <c r="AU15" s="18">
        <f t="array" ref="AU15">SUM(Frequency*LOG((WEIBULL(High,AU$9,$T15,1)-WEIBULL(Low,AU$9,$T15,1))))</f>
        <v>-176.27724817809491</v>
      </c>
      <c r="AV15" s="18">
        <f t="array" ref="AV15">SUM(Frequency*LOG((WEIBULL(High,AV$9,$T15,1)-WEIBULL(Low,AV$9,$T15,1))))</f>
        <v>-178.85276363692265</v>
      </c>
      <c r="AW15" s="18">
        <f t="array" ref="AW15">SUM(Frequency*LOG((WEIBULL(High,AW$9,$T15,1)-WEIBULL(Low,AW$9,$T15,1))))</f>
        <v>-181.58966107060138</v>
      </c>
      <c r="AX15" s="19">
        <f t="array" ref="AX15">SUM(Frequency*LOG((WEIBULL(High,AX$9,$T15,1)-WEIBULL(Low,AX$9,$T15,1))))</f>
        <v>-184.49104303396143</v>
      </c>
      <c r="AY15" s="30">
        <f t="shared" si="2"/>
        <v>1.3541693555393788E-68</v>
      </c>
      <c r="AZ15" s="25">
        <f t="shared" si="7"/>
        <v>1.0939644429904555E-2</v>
      </c>
      <c r="BB15" s="60">
        <v>1.1500000000000001</v>
      </c>
      <c r="BC15" s="62">
        <v>3.1999832130959506E-2</v>
      </c>
      <c r="BE15" s="60">
        <f t="shared" si="3"/>
        <v>4.3499999999999996</v>
      </c>
      <c r="BF15" s="62">
        <f t="shared" si="4"/>
        <v>1.0939644429904555E-2</v>
      </c>
      <c r="BH15" s="68"/>
      <c r="BI15" s="30">
        <f t="shared" si="8"/>
        <v>1.2000000000000002</v>
      </c>
      <c r="BJ15" s="30"/>
      <c r="BK15" s="30">
        <f t="shared" si="9"/>
        <v>7.1812713917170271E-2</v>
      </c>
      <c r="BL15" s="69"/>
      <c r="BN15" s="68"/>
      <c r="BO15" s="30">
        <f t="shared" si="10"/>
        <v>4.5199999999999996</v>
      </c>
      <c r="BP15" s="30"/>
      <c r="BQ15" s="30">
        <f t="shared" si="11"/>
        <v>4.0550675260412533E-2</v>
      </c>
      <c r="BR15" s="69"/>
    </row>
    <row r="16" spans="1:70" x14ac:dyDescent="0.25">
      <c r="B16" s="53">
        <v>3.5</v>
      </c>
      <c r="C16" s="49">
        <v>4</v>
      </c>
      <c r="D16" s="54">
        <v>10</v>
      </c>
      <c r="E16" s="26"/>
      <c r="F16" s="46" t="s">
        <v>11</v>
      </c>
      <c r="G16" s="73">
        <v>1.5237967422398846</v>
      </c>
      <c r="H16" s="23">
        <v>0</v>
      </c>
      <c r="J16" s="1"/>
      <c r="K16" s="1"/>
      <c r="L16" s="1"/>
      <c r="M16" s="1"/>
      <c r="N16" s="1"/>
      <c r="O16" s="1"/>
      <c r="P16" s="37">
        <v>1</v>
      </c>
      <c r="Q16" s="12">
        <f t="shared" si="5"/>
        <v>4.628476067902694E-2</v>
      </c>
      <c r="R16" s="13">
        <f t="array" ref="R16">SUM(EXP(U16:AX16))*P16</f>
        <v>5.4360656056728808E-67</v>
      </c>
      <c r="S16" s="99"/>
      <c r="T16" s="28">
        <f t="shared" si="6"/>
        <v>4.5199999999999996</v>
      </c>
      <c r="U16" s="17">
        <f t="array" ref="U16">SUM(Frequency*LOG((WEIBULL(High,U$9,$T16,1)-WEIBULL(Low,U$9,$T16,1))))</f>
        <v>-161.99458721260683</v>
      </c>
      <c r="V16" s="18">
        <f t="array" ref="V16">SUM(Frequency*LOG((WEIBULL(High,V$9,$T16,1)-WEIBULL(Low,V$9,$T16,1))))</f>
        <v>-160.45817065422921</v>
      </c>
      <c r="W16" s="18">
        <f t="array" ref="W16">SUM(Frequency*LOG((WEIBULL(High,W$9,$T16,1)-WEIBULL(Low,W$9,$T16,1))))</f>
        <v>-159.12203099423033</v>
      </c>
      <c r="X16" s="18">
        <f t="array" ref="X16">SUM(Frequency*LOG((WEIBULL(High,X$9,$T16,1)-WEIBULL(Low,X$9,$T16,1))))</f>
        <v>-157.97359006926547</v>
      </c>
      <c r="Y16" s="18">
        <f t="array" ref="Y16">SUM(Frequency*LOG((WEIBULL(High,Y$9,$T16,1)-WEIBULL(Low,Y$9,$T16,1))))</f>
        <v>-157.00229251120805</v>
      </c>
      <c r="Z16" s="18">
        <f t="array" ref="Z16">SUM(Frequency*LOG((WEIBULL(High,Z$9,$T16,1)-WEIBULL(Low,Z$9,$T16,1))))</f>
        <v>-156.19926271047655</v>
      </c>
      <c r="AA16" s="18">
        <f t="array" ref="AA16">SUM(Frequency*LOG((WEIBULL(High,AA$9,$T16,1)-WEIBULL(Low,AA$9,$T16,1))))</f>
        <v>-155.55703396787817</v>
      </c>
      <c r="AB16" s="18">
        <f t="array" ref="AB16">SUM(Frequency*LOG((WEIBULL(High,AB$9,$T16,1)-WEIBULL(Low,AB$9,$T16,1))))</f>
        <v>-155.0693320844521</v>
      </c>
      <c r="AC16" s="18">
        <f t="array" ref="AC16">SUM(Frequency*LOG((WEIBULL(High,AC$9,$T16,1)-WEIBULL(Low,AC$9,$T16,1))))</f>
        <v>-154.73090050714256</v>
      </c>
      <c r="AD16" s="18">
        <f t="array" ref="AD16">SUM(Frequency*LOG((WEIBULL(High,AD$9,$T16,1)-WEIBULL(Low,AD$9,$T16,1))))</f>
        <v>-154.53735754882354</v>
      </c>
      <c r="AE16" s="18">
        <f t="array" ref="AE16">SUM(Frequency*LOG((WEIBULL(High,AE$9,$T16,1)-WEIBULL(Low,AE$9,$T16,1))))</f>
        <v>-154.48507861675623</v>
      </c>
      <c r="AF16" s="18">
        <f t="array" ref="AF16">SUM(Frequency*LOG((WEIBULL(High,AF$9,$T16,1)-WEIBULL(Low,AF$9,$T16,1))))</f>
        <v>-154.5710981273231</v>
      </c>
      <c r="AG16" s="18">
        <f t="array" ref="AG16">SUM(Frequency*LOG((WEIBULL(High,AG$9,$T16,1)-WEIBULL(Low,AG$9,$T16,1))))</f>
        <v>-154.79302706416075</v>
      </c>
      <c r="AH16" s="18">
        <f t="array" ref="AH16">SUM(Frequency*LOG((WEIBULL(High,AH$9,$T16,1)-WEIBULL(Low,AH$9,$T16,1))))</f>
        <v>-155.14898309120807</v>
      </c>
      <c r="AI16" s="18">
        <f t="array" ref="AI16">SUM(Frequency*LOG((WEIBULL(High,AI$9,$T16,1)-WEIBULL(Low,AI$9,$T16,1))))</f>
        <v>-155.63753085711497</v>
      </c>
      <c r="AJ16" s="18">
        <f t="array" ref="AJ16">SUM(Frequency*LOG((WEIBULL(High,AJ$9,$T16,1)-WEIBULL(Low,AJ$9,$T16,1))))</f>
        <v>-156.25763068900386</v>
      </c>
      <c r="AK16" s="18">
        <f t="array" ref="AK16">SUM(Frequency*LOG((WEIBULL(High,AK$9,$T16,1)-WEIBULL(Low,AK$9,$T16,1))))</f>
        <v>-157.0085943178307</v>
      </c>
      <c r="AL16" s="18">
        <f t="array" ref="AL16">SUM(Frequency*LOG((WEIBULL(High,AL$9,$T16,1)-WEIBULL(Low,AL$9,$T16,1))))</f>
        <v>-157.89004663657926</v>
      </c>
      <c r="AM16" s="18">
        <f t="array" ref="AM16">SUM(Frequency*LOG((WEIBULL(High,AM$9,$T16,1)-WEIBULL(Low,AM$9,$T16,1))))</f>
        <v>-158.90189278805406</v>
      </c>
      <c r="AN16" s="18">
        <f t="array" ref="AN16">SUM(Frequency*LOG((WEIBULL(High,AN$9,$T16,1)-WEIBULL(Low,AN$9,$T16,1))))</f>
        <v>-160.04429012500216</v>
      </c>
      <c r="AO16" s="18">
        <f t="array" ref="AO16">SUM(Frequency*LOG((WEIBULL(High,AO$9,$T16,1)-WEIBULL(Low,AO$9,$T16,1))))</f>
        <v>-161.31762478923682</v>
      </c>
      <c r="AP16" s="18">
        <f t="array" ref="AP16">SUM(Frequency*LOG((WEIBULL(High,AP$9,$T16,1)-WEIBULL(Low,AP$9,$T16,1))))</f>
        <v>-162.72249282055873</v>
      </c>
      <c r="AQ16" s="18">
        <f t="array" ref="AQ16">SUM(Frequency*LOG((WEIBULL(High,AQ$9,$T16,1)-WEIBULL(Low,AQ$9,$T16,1))))</f>
        <v>-164.25968582835387</v>
      </c>
      <c r="AR16" s="18">
        <f t="array" ref="AR16">SUM(Frequency*LOG((WEIBULL(High,AR$9,$T16,1)-WEIBULL(Low,AR$9,$T16,1))))</f>
        <v>-165.93018133326507</v>
      </c>
      <c r="AS16" s="18">
        <f t="array" ref="AS16">SUM(Frequency*LOG((WEIBULL(High,AS$9,$T16,1)-WEIBULL(Low,AS$9,$T16,1))))</f>
        <v>-167.73513790601214</v>
      </c>
      <c r="AT16" s="18">
        <f t="array" ref="AT16">SUM(Frequency*LOG((WEIBULL(High,AT$9,$T16,1)-WEIBULL(Low,AT$9,$T16,1))))</f>
        <v>-169.67589518848703</v>
      </c>
      <c r="AU16" s="18">
        <f t="array" ref="AU16">SUM(Frequency*LOG((WEIBULL(High,AU$9,$T16,1)-WEIBULL(Low,AU$9,$T16,1))))</f>
        <v>-171.75397877523736</v>
      </c>
      <c r="AV16" s="18">
        <f t="array" ref="AV16">SUM(Frequency*LOG((WEIBULL(High,AV$9,$T16,1)-WEIBULL(Low,AV$9,$T16,1))))</f>
        <v>-173.97110976459498</v>
      </c>
      <c r="AW16" s="18">
        <f t="array" ref="AW16">SUM(Frequency*LOG((WEIBULL(High,AW$9,$T16,1)-WEIBULL(Low,AW$9,$T16,1))))</f>
        <v>-176.32921857068501</v>
      </c>
      <c r="AX16" s="19">
        <f t="array" ref="AX16">SUM(Frequency*LOG((WEIBULL(High,AX$9,$T16,1)-WEIBULL(Low,AX$9,$T16,1))))</f>
        <v>-178.83046234432831</v>
      </c>
      <c r="AY16" s="30">
        <f t="shared" si="2"/>
        <v>5.0195856123048201E-68</v>
      </c>
      <c r="AZ16" s="25">
        <f t="shared" si="7"/>
        <v>4.0550675260412533E-2</v>
      </c>
      <c r="BB16" s="60">
        <v>1.2000000000000002</v>
      </c>
      <c r="BC16" s="62">
        <v>7.1812713917170271E-2</v>
      </c>
      <c r="BE16" s="60">
        <f t="shared" si="3"/>
        <v>4.5199999999999996</v>
      </c>
      <c r="BF16" s="62">
        <f t="shared" si="4"/>
        <v>4.0550675260412533E-2</v>
      </c>
      <c r="BH16" s="68"/>
      <c r="BI16" s="30">
        <f t="shared" si="8"/>
        <v>1.2500000000000002</v>
      </c>
      <c r="BJ16" s="30"/>
      <c r="BK16" s="30">
        <f t="shared" si="9"/>
        <v>0.14262813573147076</v>
      </c>
      <c r="BL16" s="69"/>
      <c r="BN16" s="68"/>
      <c r="BO16" s="30">
        <f t="shared" si="10"/>
        <v>4.6899999999999995</v>
      </c>
      <c r="BP16" s="30"/>
      <c r="BQ16" s="30">
        <f t="shared" si="11"/>
        <v>0.1138348841012007</v>
      </c>
      <c r="BR16" s="69"/>
    </row>
    <row r="17" spans="2:70" x14ac:dyDescent="0.25">
      <c r="B17" s="53">
        <v>4</v>
      </c>
      <c r="C17" s="49">
        <v>4.5</v>
      </c>
      <c r="D17" s="54">
        <v>10</v>
      </c>
      <c r="E17" s="26"/>
      <c r="F17" s="47" t="s">
        <v>12</v>
      </c>
      <c r="G17" s="74">
        <v>4.4370143302775507</v>
      </c>
      <c r="H17" s="1"/>
      <c r="J17" s="1"/>
      <c r="K17" s="1"/>
      <c r="L17" s="1"/>
      <c r="M17" s="1"/>
      <c r="N17" s="1"/>
      <c r="O17" s="1"/>
      <c r="P17" s="37">
        <v>1</v>
      </c>
      <c r="Q17" s="12">
        <f t="shared" si="5"/>
        <v>0.10563277635713759</v>
      </c>
      <c r="R17" s="13">
        <f t="array" ref="R17">SUM(EXP(U17:AX17))*P17</f>
        <v>1.2406388062993076E-66</v>
      </c>
      <c r="S17" s="99"/>
      <c r="T17" s="28">
        <f t="shared" si="6"/>
        <v>4.6899999999999995</v>
      </c>
      <c r="U17" s="17">
        <f t="array" ref="U17">SUM(Frequency*LOG((WEIBULL(High,U$9,$T17,1)-WEIBULL(Low,U$9,$T17,1))))</f>
        <v>-161.85901130963381</v>
      </c>
      <c r="V17" s="18">
        <f t="array" ref="V17">SUM(Frequency*LOG((WEIBULL(High,V$9,$T17,1)-WEIBULL(Low,V$9,$T17,1))))</f>
        <v>-160.28693959136388</v>
      </c>
      <c r="W17" s="18">
        <f t="array" ref="W17">SUM(Frequency*LOG((WEIBULL(High,W$9,$T17,1)-WEIBULL(Low,W$9,$T17,1))))</f>
        <v>-158.91009692196408</v>
      </c>
      <c r="X17" s="18">
        <f t="array" ref="X17">SUM(Frequency*LOG((WEIBULL(High,X$9,$T17,1)-WEIBULL(Low,X$9,$T17,1))))</f>
        <v>-157.7155676648747</v>
      </c>
      <c r="Y17" s="18">
        <f t="array" ref="Y17">SUM(Frequency*LOG((WEIBULL(High,Y$9,$T17,1)-WEIBULL(Low,Y$9,$T17,1))))</f>
        <v>-156.69245117454554</v>
      </c>
      <c r="Z17" s="18">
        <f t="array" ref="Z17">SUM(Frequency*LOG((WEIBULL(High,Z$9,$T17,1)-WEIBULL(Low,Z$9,$T17,1))))</f>
        <v>-155.83151836565736</v>
      </c>
      <c r="AA17" s="18">
        <f t="array" ref="AA17">SUM(Frequency*LOG((WEIBULL(High,AA$9,$T17,1)-WEIBULL(Low,AA$9,$T17,1))))</f>
        <v>-155.12494056754156</v>
      </c>
      <c r="AB17" s="18">
        <f t="array" ref="AB17">SUM(Frequency*LOG((WEIBULL(High,AB$9,$T17,1)-WEIBULL(Low,AB$9,$T17,1))))</f>
        <v>-154.56607291638622</v>
      </c>
      <c r="AC17" s="18">
        <f t="array" ref="AC17">SUM(Frequency*LOG((WEIBULL(High,AC$9,$T17,1)-WEIBULL(Low,AC$9,$T17,1))))</f>
        <v>-154.14927940497267</v>
      </c>
      <c r="AD17" s="18">
        <f t="array" ref="AD17">SUM(Frequency*LOG((WEIBULL(High,AD$9,$T17,1)-WEIBULL(Low,AD$9,$T17,1))))</f>
        <v>-153.86979010833491</v>
      </c>
      <c r="AE17" s="18">
        <f t="array" ref="AE17">SUM(Frequency*LOG((WEIBULL(High,AE$9,$T17,1)-WEIBULL(Low,AE$9,$T17,1))))</f>
        <v>-153.72358351615759</v>
      </c>
      <c r="AF17" s="18">
        <f t="array" ref="AF17">SUM(Frequency*LOG((WEIBULL(High,AF$9,$T17,1)-WEIBULL(Low,AF$9,$T17,1))))</f>
        <v>-153.70728864197534</v>
      </c>
      <c r="AG17" s="18">
        <f t="array" ref="AG17">SUM(Frequency*LOG((WEIBULL(High,AG$9,$T17,1)-WEIBULL(Low,AG$9,$T17,1))))</f>
        <v>-153.81810285234991</v>
      </c>
      <c r="AH17" s="18">
        <f t="array" ref="AH17">SUM(Frequency*LOG((WEIBULL(High,AH$9,$T17,1)-WEIBULL(Low,AH$9,$T17,1))))</f>
        <v>-154.05372230549804</v>
      </c>
      <c r="AI17" s="18">
        <f t="array" ref="AI17">SUM(Frequency*LOG((WEIBULL(High,AI$9,$T17,1)-WEIBULL(Low,AI$9,$T17,1))))</f>
        <v>-154.41228260354228</v>
      </c>
      <c r="AJ17" s="18">
        <f t="array" ref="AJ17">SUM(Frequency*LOG((WEIBULL(High,AJ$9,$T17,1)-WEIBULL(Low,AJ$9,$T17,1))))</f>
        <v>-154.89230781165998</v>
      </c>
      <c r="AK17" s="18">
        <f t="array" ref="AK17">SUM(Frequency*LOG((WEIBULL(High,AK$9,$T17,1)-WEIBULL(Low,AK$9,$T17,1))))</f>
        <v>-155.49266642714329</v>
      </c>
      <c r="AL17" s="18">
        <f t="array" ref="AL17">SUM(Frequency*LOG((WEIBULL(High,AL$9,$T17,1)-WEIBULL(Low,AL$9,$T17,1))))</f>
        <v>-156.21253322428643</v>
      </c>
      <c r="AM17" s="18">
        <f t="array" ref="AM17">SUM(Frequency*LOG((WEIBULL(High,AM$9,$T17,1)-WEIBULL(Low,AM$9,$T17,1))))</f>
        <v>-157.05135617986261</v>
      </c>
      <c r="AN17" s="18">
        <f t="array" ref="AN17">SUM(Frequency*LOG((WEIBULL(High,AN$9,$T17,1)-WEIBULL(Low,AN$9,$T17,1))))</f>
        <v>-158.00882791426827</v>
      </c>
      <c r="AO17" s="18">
        <f t="array" ref="AO17">SUM(Frequency*LOG((WEIBULL(High,AO$9,$T17,1)-WEIBULL(Low,AO$9,$T17,1))))</f>
        <v>-159.08486127508863</v>
      </c>
      <c r="AP17" s="18">
        <f t="array" ref="AP17">SUM(Frequency*LOG((WEIBULL(High,AP$9,$T17,1)-WEIBULL(Low,AP$9,$T17,1))))</f>
        <v>-160.27956884822521</v>
      </c>
      <c r="AQ17" s="18">
        <f t="array" ref="AQ17">SUM(Frequency*LOG((WEIBULL(High,AQ$9,$T17,1)-WEIBULL(Low,AQ$9,$T17,1))))</f>
        <v>-161.59324630833453</v>
      </c>
      <c r="AR17" s="18">
        <f t="array" ref="AR17">SUM(Frequency*LOG((WEIBULL(High,AR$9,$T17,1)-WEIBULL(Low,AR$9,$T17,1))))</f>
        <v>-163.02635961362193</v>
      </c>
      <c r="AS17" s="18">
        <f t="array" ref="AS17">SUM(Frequency*LOG((WEIBULL(High,AS$9,$T17,1)-WEIBULL(Low,AS$9,$T17,1))))</f>
        <v>-164.57953610616187</v>
      </c>
      <c r="AT17" s="18">
        <f t="array" ref="AT17">SUM(Frequency*LOG((WEIBULL(High,AT$9,$T17,1)-WEIBULL(Low,AT$9,$T17,1))))</f>
        <v>-166.25355959299515</v>
      </c>
      <c r="AU17" s="18">
        <f t="array" ref="AU17">SUM(Frequency*LOG((WEIBULL(High,AU$9,$T17,1)-WEIBULL(Low,AU$9,$T17,1))))</f>
        <v>-168.04936945080956</v>
      </c>
      <c r="AV17" s="18">
        <f t="array" ref="AV17">SUM(Frequency*LOG((WEIBULL(High,AV$9,$T17,1)-WEIBULL(Low,AV$9,$T17,1))))</f>
        <v>-169.96806371614721</v>
      </c>
      <c r="AW17" s="18">
        <f t="array" ref="AW17">SUM(Frequency*LOG((WEIBULL(High,AW$9,$T17,1)-WEIBULL(Low,AW$9,$T17,1))))</f>
        <v>-172.0109059964289</v>
      </c>
      <c r="AX17" s="19">
        <f t="array" ref="AX17">SUM(Frequency*LOG((WEIBULL(High,AX$9,$T17,1)-WEIBULL(Low,AX$9,$T17,1))))</f>
        <v>-174.17933587408584</v>
      </c>
      <c r="AY17" s="30">
        <f t="shared" si="2"/>
        <v>1.4091108045507815E-67</v>
      </c>
      <c r="AZ17" s="25">
        <f t="shared" si="7"/>
        <v>0.1138348841012007</v>
      </c>
      <c r="BB17" s="60">
        <v>1.2500000000000002</v>
      </c>
      <c r="BC17" s="62">
        <v>0.14262813573147076</v>
      </c>
      <c r="BE17" s="60">
        <f t="shared" si="3"/>
        <v>4.6899999999999995</v>
      </c>
      <c r="BF17" s="62">
        <f t="shared" si="4"/>
        <v>0.1138348841012007</v>
      </c>
      <c r="BH17" s="68"/>
      <c r="BI17" s="30">
        <f t="shared" si="8"/>
        <v>1.3000000000000003</v>
      </c>
      <c r="BJ17" s="30"/>
      <c r="BK17" s="30">
        <f t="shared" si="9"/>
        <v>0.25265643295792101</v>
      </c>
      <c r="BL17" s="69"/>
      <c r="BN17" s="68"/>
      <c r="BO17" s="30">
        <f t="shared" si="10"/>
        <v>4.8599999999999994</v>
      </c>
      <c r="BP17" s="30"/>
      <c r="BQ17" s="30">
        <f t="shared" si="11"/>
        <v>0.25169888049906092</v>
      </c>
      <c r="BR17" s="69"/>
    </row>
    <row r="18" spans="2:70" x14ac:dyDescent="0.25">
      <c r="B18" s="53">
        <v>4.5</v>
      </c>
      <c r="C18" s="49">
        <v>5</v>
      </c>
      <c r="D18" s="54">
        <v>7</v>
      </c>
      <c r="E18" s="26"/>
      <c r="F18" s="64"/>
      <c r="J18" s="1"/>
      <c r="K18" s="1"/>
      <c r="N18" s="1"/>
      <c r="O18" s="1"/>
      <c r="P18" s="37">
        <v>1</v>
      </c>
      <c r="Q18" s="12">
        <f t="shared" si="5"/>
        <v>0.21083253807882552</v>
      </c>
      <c r="R18" s="13">
        <f t="array" ref="R18">SUM(EXP(U18:AX18))*P18</f>
        <v>2.4761919301148173E-66</v>
      </c>
      <c r="S18" s="99"/>
      <c r="T18" s="28">
        <f t="shared" si="6"/>
        <v>4.8599999999999994</v>
      </c>
      <c r="U18" s="17">
        <f t="array" ref="U18">SUM(Frequency*LOG((WEIBULL(High,U$9,$T18,1)-WEIBULL(Low,U$9,$T18,1))))</f>
        <v>-161.78550665775816</v>
      </c>
      <c r="V18" s="18">
        <f t="array" ref="V18">SUM(Frequency*LOG((WEIBULL(High,V$9,$T18,1)-WEIBULL(Low,V$9,$T18,1))))</f>
        <v>-160.18642217447319</v>
      </c>
      <c r="W18" s="18">
        <f t="array" ref="W18">SUM(Frequency*LOG((WEIBULL(High,W$9,$T18,1)-WEIBULL(Low,W$9,$T18,1))))</f>
        <v>-158.77829803997452</v>
      </c>
      <c r="X18" s="18">
        <f t="array" ref="X18">SUM(Frequency*LOG((WEIBULL(High,X$9,$T18,1)-WEIBULL(Low,X$9,$T18,1))))</f>
        <v>-157.54792721486814</v>
      </c>
      <c r="Y18" s="18">
        <f t="array" ref="Y18">SUM(Frequency*LOG((WEIBULL(High,Y$9,$T18,1)-WEIBULL(Low,Y$9,$T18,1))))</f>
        <v>-156.48411212968799</v>
      </c>
      <c r="Z18" s="18">
        <f t="array" ref="Z18">SUM(Frequency*LOG((WEIBULL(High,Z$9,$T18,1)-WEIBULL(Low,Z$9,$T18,1))))</f>
        <v>-155.57732086974784</v>
      </c>
      <c r="AA18" s="18">
        <f t="array" ref="AA18">SUM(Frequency*LOG((WEIBULL(High,AA$9,$T18,1)-WEIBULL(Low,AA$9,$T18,1))))</f>
        <v>-154.8194157297209</v>
      </c>
      <c r="AB18" s="18">
        <f t="array" ref="AB18">SUM(Frequency*LOG((WEIBULL(High,AB$9,$T18,1)-WEIBULL(Low,AB$9,$T18,1))))</f>
        <v>-154.20343639241972</v>
      </c>
      <c r="AC18" s="18">
        <f t="array" ref="AC18">SUM(Frequency*LOG((WEIBULL(High,AC$9,$T18,1)-WEIBULL(Low,AC$9,$T18,1))))</f>
        <v>-153.72342485279052</v>
      </c>
      <c r="AD18" s="18">
        <f t="array" ref="AD18">SUM(Frequency*LOG((WEIBULL(High,AD$9,$T18,1)-WEIBULL(Low,AD$9,$T18,1))))</f>
        <v>-153.37428260561336</v>
      </c>
      <c r="AE18" s="18">
        <f t="array" ref="AE18">SUM(Frequency*LOG((WEIBULL(High,AE$9,$T18,1)-WEIBULL(Low,AE$9,$T18,1))))</f>
        <v>-153.15165302591774</v>
      </c>
      <c r="AF18" s="18">
        <f t="array" ref="AF18">SUM(Frequency*LOG((WEIBULL(High,AF$9,$T18,1)-WEIBULL(Low,AF$9,$T18,1))))</f>
        <v>-153.05182360755614</v>
      </c>
      <c r="AG18" s="18">
        <f t="array" ref="AG18">SUM(Frequency*LOG((WEIBULL(High,AG$9,$T18,1)-WEIBULL(Low,AG$9,$T18,1))))</f>
        <v>-153.07164399456235</v>
      </c>
      <c r="AH18" s="18">
        <f t="array" ref="AH18">SUM(Frequency*LOG((WEIBULL(High,AH$9,$T18,1)-WEIBULL(Low,AH$9,$T18,1))))</f>
        <v>-153.20845668097527</v>
      </c>
      <c r="AI18" s="18">
        <f t="array" ref="AI18">SUM(Frequency*LOG((WEIBULL(High,AI$9,$T18,1)-WEIBULL(Low,AI$9,$T18,1))))</f>
        <v>-153.46003796277981</v>
      </c>
      <c r="AJ18" s="18">
        <f t="array" ref="AJ18">SUM(Frequency*LOG((WEIBULL(High,AJ$9,$T18,1)-WEIBULL(Low,AJ$9,$T18,1))))</f>
        <v>-153.8245472663921</v>
      </c>
      <c r="AK18" s="18">
        <f t="array" ref="AK18">SUM(Frequency*LOG((WEIBULL(High,AK$9,$T18,1)-WEIBULL(Low,AK$9,$T18,1))))</f>
        <v>-154.30048339792486</v>
      </c>
      <c r="AL18" s="18">
        <f t="array" ref="AL18">SUM(Frequency*LOG((WEIBULL(High,AL$9,$T18,1)-WEIBULL(Low,AL$9,$T18,1))))</f>
        <v>-154.88664658903244</v>
      </c>
      <c r="AM18" s="18">
        <f t="array" ref="AM18">SUM(Frequency*LOG((WEIBULL(High,AM$9,$T18,1)-WEIBULL(Low,AM$9,$T18,1))))</f>
        <v>-155.58210548168995</v>
      </c>
      <c r="AN18" s="18">
        <f t="array" ref="AN18">SUM(Frequency*LOG((WEIBULL(High,AN$9,$T18,1)-WEIBULL(Low,AN$9,$T18,1))))</f>
        <v>-156.3861684121573</v>
      </c>
      <c r="AO18" s="18">
        <f t="array" ref="AO18">SUM(Frequency*LOG((WEIBULL(High,AO$9,$T18,1)-WEIBULL(Low,AO$9,$T18,1))))</f>
        <v>-157.29835853480787</v>
      </c>
      <c r="AP18" s="18">
        <f t="array" ref="AP18">SUM(Frequency*LOG((WEIBULL(High,AP$9,$T18,1)-WEIBULL(Low,AP$9,$T18,1))))</f>
        <v>-158.31839247662185</v>
      </c>
      <c r="AQ18" s="18">
        <f t="array" ref="AQ18">SUM(Frequency*LOG((WEIBULL(High,AQ$9,$T18,1)-WEIBULL(Low,AQ$9,$T18,1))))</f>
        <v>-159.44616233680122</v>
      </c>
      <c r="AR18" s="18">
        <f t="array" ref="AR18">SUM(Frequency*LOG((WEIBULL(High,AR$9,$T18,1)-WEIBULL(Low,AR$9,$T18,1))))</f>
        <v>-160.68172094432279</v>
      </c>
      <c r="AS18" s="18">
        <f t="array" ref="AS18">SUM(Frequency*LOG((WEIBULL(High,AS$9,$T18,1)-WEIBULL(Low,AS$9,$T18,1))))</f>
        <v>-162.02527035825295</v>
      </c>
      <c r="AT18" s="18">
        <f t="array" ref="AT18">SUM(Frequency*LOG((WEIBULL(High,AT$9,$T18,1)-WEIBULL(Low,AT$9,$T18,1))))</f>
        <v>-163.47715363874519</v>
      </c>
      <c r="AU18" s="18">
        <f t="array" ref="AU18">SUM(Frequency*LOG((WEIBULL(High,AU$9,$T18,1)-WEIBULL(Low,AU$9,$T18,1))))</f>
        <v>-165.03784992750661</v>
      </c>
      <c r="AV18" s="18">
        <f t="array" ref="AV18">SUM(Frequency*LOG((WEIBULL(High,AV$9,$T18,1)-WEIBULL(Low,AV$9,$T18,1))))</f>
        <v>-166.70797285234971</v>
      </c>
      <c r="AW18" s="18">
        <f t="array" ref="AW18">SUM(Frequency*LOG((WEIBULL(High,AW$9,$T18,1)-WEIBULL(Low,AW$9,$T18,1))))</f>
        <v>-168.48827221005743</v>
      </c>
      <c r="AX18" s="19">
        <f t="array" ref="AX18">SUM(Frequency*LOG((WEIBULL(High,AX$9,$T18,1)-WEIBULL(Low,AX$9,$T18,1))))</f>
        <v>-170.37963878749736</v>
      </c>
      <c r="AY18" s="30">
        <f t="shared" si="2"/>
        <v>3.1156671771129057E-67</v>
      </c>
      <c r="AZ18" s="25">
        <f t="shared" si="7"/>
        <v>0.25169888049906092</v>
      </c>
      <c r="BB18" s="60">
        <v>1.3000000000000003</v>
      </c>
      <c r="BC18" s="62">
        <v>0.25265643295792101</v>
      </c>
      <c r="BE18" s="60">
        <f t="shared" si="3"/>
        <v>4.8599999999999994</v>
      </c>
      <c r="BF18" s="62">
        <f t="shared" si="4"/>
        <v>0.25169888049906092</v>
      </c>
      <c r="BH18" s="68"/>
      <c r="BI18" s="30">
        <f t="shared" si="8"/>
        <v>1.3500000000000003</v>
      </c>
      <c r="BJ18" s="30"/>
      <c r="BK18" s="30">
        <f t="shared" si="9"/>
        <v>0.40197750706471025</v>
      </c>
      <c r="BL18" s="69"/>
      <c r="BN18" s="68"/>
      <c r="BO18" s="30">
        <f t="shared" si="10"/>
        <v>5.0299999999999994</v>
      </c>
      <c r="BP18" s="30"/>
      <c r="BQ18" s="30">
        <f t="shared" si="11"/>
        <v>0.45304088884800559</v>
      </c>
      <c r="BR18" s="69"/>
    </row>
    <row r="19" spans="2:70" ht="13" x14ac:dyDescent="0.3">
      <c r="B19" s="53">
        <v>5</v>
      </c>
      <c r="C19" s="49">
        <v>5.5</v>
      </c>
      <c r="D19" s="54">
        <v>6</v>
      </c>
      <c r="E19" s="26"/>
      <c r="F19" s="104" t="s">
        <v>23</v>
      </c>
      <c r="G19" s="105"/>
      <c r="K19" s="1"/>
      <c r="N19" s="1"/>
      <c r="O19" s="1"/>
      <c r="P19" s="37">
        <v>1</v>
      </c>
      <c r="Q19" s="12">
        <f t="shared" si="5"/>
        <v>0.36888551614161263</v>
      </c>
      <c r="R19" s="13">
        <f t="array" ref="R19">SUM(EXP(U19:AX19))*P19</f>
        <v>4.3324969975203213E-66</v>
      </c>
      <c r="S19" s="99"/>
      <c r="T19" s="28">
        <f t="shared" si="6"/>
        <v>5.0299999999999994</v>
      </c>
      <c r="U19" s="17">
        <f t="array" ref="U19">SUM(Frequency*LOG((WEIBULL(High,U$9,$T19,1)-WEIBULL(Low,U$9,$T19,1))))</f>
        <v>-161.76619357914774</v>
      </c>
      <c r="V19" s="18">
        <f t="array" ref="V19">SUM(Frequency*LOG((WEIBULL(High,V$9,$T19,1)-WEIBULL(Low,V$9,$T19,1))))</f>
        <v>-160.14757735968172</v>
      </c>
      <c r="W19" s="18">
        <f t="array" ref="W19">SUM(Frequency*LOG((WEIBULL(High,W$9,$T19,1)-WEIBULL(Low,W$9,$T19,1))))</f>
        <v>-158.71631597905935</v>
      </c>
      <c r="X19" s="18">
        <f t="array" ref="X19">SUM(Frequency*LOG((WEIBULL(High,X$9,$T19,1)-WEIBULL(Low,X$9,$T19,1))))</f>
        <v>-157.45894901799107</v>
      </c>
      <c r="Y19" s="18">
        <f t="array" ref="Y19">SUM(Frequency*LOG((WEIBULL(High,Y$9,$T19,1)-WEIBULL(Low,Y$9,$T19,1))))</f>
        <v>-156.36402184305945</v>
      </c>
      <c r="Z19" s="18">
        <f t="array" ref="Z19">SUM(Frequency*LOG((WEIBULL(High,Z$9,$T19,1)-WEIBULL(Low,Z$9,$T19,1))))</f>
        <v>-155.42174141209347</v>
      </c>
      <c r="AA19" s="18">
        <f t="array" ref="AA19">SUM(Frequency*LOG((WEIBULL(High,AA$9,$T19,1)-WEIBULL(Low,AA$9,$T19,1))))</f>
        <v>-154.62370452439961</v>
      </c>
      <c r="AB19" s="18">
        <f t="array" ref="AB19">SUM(Frequency*LOG((WEIBULL(High,AB$9,$T19,1)-WEIBULL(Low,AB$9,$T19,1))))</f>
        <v>-153.96268077110128</v>
      </c>
      <c r="AC19" s="18">
        <f t="array" ref="AC19">SUM(Frequency*LOG((WEIBULL(High,AC$9,$T19,1)-WEIBULL(Low,AC$9,$T19,1))))</f>
        <v>-153.43243730713368</v>
      </c>
      <c r="AD19" s="18">
        <f t="array" ref="AD19">SUM(Frequency*LOG((WEIBULL(High,AD$9,$T19,1)-WEIBULL(Low,AD$9,$T19,1))))</f>
        <v>-153.02759596329875</v>
      </c>
      <c r="AE19" s="18">
        <f t="array" ref="AE19">SUM(Frequency*LOG((WEIBULL(High,AE$9,$T19,1)-WEIBULL(Low,AE$9,$T19,1))))</f>
        <v>-152.74351562619398</v>
      </c>
      <c r="AF19" s="18">
        <f t="array" ref="AF19">SUM(Frequency*LOG((WEIBULL(High,AF$9,$T19,1)-WEIBULL(Low,AF$9,$T19,1))))</f>
        <v>-152.57619454854108</v>
      </c>
      <c r="AG19" s="18">
        <f t="array" ref="AG19">SUM(Frequency*LOG((WEIBULL(High,AG$9,$T19,1)-WEIBULL(Low,AG$9,$T19,1))))</f>
        <v>-152.5221885191545</v>
      </c>
      <c r="AH19" s="18">
        <f t="array" ref="AH19">SUM(Frequency*LOG((WEIBULL(High,AH$9,$T19,1)-WEIBULL(Low,AH$9,$T19,1))))</f>
        <v>-152.5785417594781</v>
      </c>
      <c r="AI19" s="18">
        <f t="array" ref="AI19">SUM(Frequency*LOG((WEIBULL(High,AI$9,$T19,1)-WEIBULL(Low,AI$9,$T19,1))))</f>
        <v>-152.74272811719672</v>
      </c>
      <c r="AJ19" s="18">
        <f t="array" ref="AJ19">SUM(Frequency*LOG((WEIBULL(High,AJ$9,$T19,1)-WEIBULL(Low,AJ$9,$T19,1))))</f>
        <v>-153.01260066268031</v>
      </c>
      <c r="AK19" s="18">
        <f t="array" ref="AK19">SUM(Frequency*LOG((WEIBULL(High,AK$9,$T19,1)-WEIBULL(Low,AK$9,$T19,1))))</f>
        <v>-153.38634820711226</v>
      </c>
      <c r="AL19" s="18">
        <f t="array" ref="AL19">SUM(Frequency*LOG((WEIBULL(High,AL$9,$T19,1)-WEIBULL(Low,AL$9,$T19,1))))</f>
        <v>-153.86245758487101</v>
      </c>
      <c r="AM19" s="18">
        <f t="array" ref="AM19">SUM(Frequency*LOG((WEIBULL(High,AM$9,$T19,1)-WEIBULL(Low,AM$9,$T19,1))))</f>
        <v>-154.43968080049336</v>
      </c>
      <c r="AN19" s="18">
        <f t="array" ref="AN19">SUM(Frequency*LOG((WEIBULL(High,AN$9,$T19,1)-WEIBULL(Low,AN$9,$T19,1))))</f>
        <v>-155.11700634911506</v>
      </c>
      <c r="AO19" s="18">
        <f t="array" ref="AO19">SUM(Frequency*LOG((WEIBULL(High,AO$9,$T19,1)-WEIBULL(Low,AO$9,$T19,1))))</f>
        <v>-155.89363419053225</v>
      </c>
      <c r="AP19" s="18">
        <f t="array" ref="AP19">SUM(Frequency*LOG((WEIBULL(High,AP$9,$T19,1)-WEIBULL(Low,AP$9,$T19,1))))</f>
        <v>-156.76895399911101</v>
      </c>
      <c r="AQ19" s="18">
        <f t="array" ref="AQ19">SUM(Frequency*LOG((WEIBULL(High,AQ$9,$T19,1)-WEIBULL(Low,AQ$9,$T19,1))))</f>
        <v>-157.74252642994799</v>
      </c>
      <c r="AR19" s="18">
        <f t="array" ref="AR19">SUM(Frequency*LOG((WEIBULL(High,AR$9,$T19,1)-WEIBULL(Low,AR$9,$T19,1))))</f>
        <v>-158.81406723880085</v>
      </c>
      <c r="AS19" s="18">
        <f t="array" ref="AS19">SUM(Frequency*LOG((WEIBULL(High,AS$9,$T19,1)-WEIBULL(Low,AS$9,$T19,1))))</f>
        <v>-159.98343417028721</v>
      </c>
      <c r="AT19" s="18">
        <f t="array" ref="AT19">SUM(Frequency*LOG((WEIBULL(High,AT$9,$T19,1)-WEIBULL(Low,AT$9,$T19,1))))</f>
        <v>-161.250616585068</v>
      </c>
      <c r="AU19" s="18">
        <f t="array" ref="AU19">SUM(Frequency*LOG((WEIBULL(High,AU$9,$T19,1)-WEIBULL(Low,AU$9,$T19,1))))</f>
        <v>-162.61572783048217</v>
      </c>
      <c r="AV19" s="18">
        <f t="array" ref="AV19">SUM(Frequency*LOG((WEIBULL(High,AV$9,$T19,1)-WEIBULL(Low,AV$9,$T19,1))))</f>
        <v>-164.07900036821925</v>
      </c>
      <c r="AW19" s="18">
        <f t="array" ref="AW19">SUM(Frequency*LOG((WEIBULL(High,AW$9,$T19,1)-WEIBULL(Low,AW$9,$T19,1))))</f>
        <v>-165.64078365527754</v>
      </c>
      <c r="AX19" s="19">
        <f t="array" ref="AX19">SUM(Frequency*LOG((WEIBULL(High,AX$9,$T19,1)-WEIBULL(Low,AX$9,$T19,1))))</f>
        <v>-167.30154473008503</v>
      </c>
      <c r="AY19" s="30">
        <f t="shared" si="2"/>
        <v>5.6079892944897443E-67</v>
      </c>
      <c r="AZ19" s="25">
        <f t="shared" si="7"/>
        <v>0.45304088884800559</v>
      </c>
      <c r="BB19" s="60">
        <v>1.3500000000000003</v>
      </c>
      <c r="BC19" s="62">
        <v>0.40197750706471025</v>
      </c>
      <c r="BE19" s="60">
        <f t="shared" si="3"/>
        <v>5.0299999999999994</v>
      </c>
      <c r="BF19" s="62">
        <f t="shared" si="4"/>
        <v>0.45304088884800559</v>
      </c>
      <c r="BH19" s="68"/>
      <c r="BI19" s="30">
        <f t="shared" si="8"/>
        <v>1.4000000000000004</v>
      </c>
      <c r="BJ19" s="30"/>
      <c r="BK19" s="30">
        <f t="shared" si="9"/>
        <v>0.57802728476712006</v>
      </c>
      <c r="BL19" s="69"/>
      <c r="BN19" s="68"/>
      <c r="BO19" s="30">
        <f t="shared" si="10"/>
        <v>5.1999999999999993</v>
      </c>
      <c r="BP19" s="30"/>
      <c r="BQ19" s="30">
        <f t="shared" si="11"/>
        <v>0.68255915506780918</v>
      </c>
      <c r="BR19" s="69"/>
    </row>
    <row r="20" spans="2:70" x14ac:dyDescent="0.25">
      <c r="B20" s="53">
        <v>5.5</v>
      </c>
      <c r="C20" s="49">
        <v>6</v>
      </c>
      <c r="D20" s="54">
        <v>4</v>
      </c>
      <c r="E20" s="26"/>
      <c r="F20" s="46" t="s">
        <v>11</v>
      </c>
      <c r="G20" s="75">
        <f>Shape</f>
        <v>1.5237967422398846</v>
      </c>
      <c r="H20" s="1"/>
      <c r="I20" s="1"/>
      <c r="K20" s="1"/>
      <c r="L20" s="1"/>
      <c r="M20" s="1"/>
      <c r="N20" s="1"/>
      <c r="O20" s="1"/>
      <c r="P20" s="37">
        <v>1</v>
      </c>
      <c r="Q20" s="12">
        <f t="shared" si="5"/>
        <v>0.56759602677151266</v>
      </c>
      <c r="R20" s="13">
        <f t="array" ref="R20">SUM(EXP(U20:AX20))*P20</f>
        <v>6.6663177983057701E-66</v>
      </c>
      <c r="S20" s="99"/>
      <c r="T20" s="28">
        <f t="shared" si="6"/>
        <v>5.1999999999999993</v>
      </c>
      <c r="U20" s="17">
        <f t="array" ref="U20">SUM(Frequency*LOG((WEIBULL(High,U$9,$T20,1)-WEIBULL(Low,U$9,$T20,1))))</f>
        <v>-161.79431485414747</v>
      </c>
      <c r="V20" s="18">
        <f t="array" ref="V20">SUM(Frequency*LOG((WEIBULL(High,V$9,$T20,1)-WEIBULL(Low,V$9,$T20,1))))</f>
        <v>-160.16266145577094</v>
      </c>
      <c r="W20" s="18">
        <f t="array" ref="W20">SUM(Frequency*LOG((WEIBULL(High,W$9,$T20,1)-WEIBULL(Low,W$9,$T20,1))))</f>
        <v>-158.71532381863969</v>
      </c>
      <c r="X20" s="18">
        <f t="array" ref="X20">SUM(Frequency*LOG((WEIBULL(High,X$9,$T20,1)-WEIBULL(Low,X$9,$T20,1))))</f>
        <v>-157.43861964907717</v>
      </c>
      <c r="Y20" s="18">
        <f t="array" ref="Y20">SUM(Frequency*LOG((WEIBULL(High,Y$9,$T20,1)-WEIBULL(Low,Y$9,$T20,1))))</f>
        <v>-156.32087024011867</v>
      </c>
      <c r="Z20" s="18">
        <f t="array" ref="Z20">SUM(Frequency*LOG((WEIBULL(High,Z$9,$T20,1)-WEIBULL(Low,Z$9,$T20,1))))</f>
        <v>-155.35205589887872</v>
      </c>
      <c r="AA20" s="18">
        <f t="array" ref="AA20">SUM(Frequency*LOG((WEIBULL(High,AA$9,$T20,1)-WEIBULL(Low,AA$9,$T20,1))))</f>
        <v>-154.52354388667311</v>
      </c>
      <c r="AB20" s="18">
        <f t="array" ref="AB20">SUM(Frequency*LOG((WEIBULL(High,AB$9,$T20,1)-WEIBULL(Low,AB$9,$T20,1))))</f>
        <v>-153.82787112696104</v>
      </c>
      <c r="AC20" s="18">
        <f t="array" ref="AC20">SUM(Frequency*LOG((WEIBULL(High,AC$9,$T20,1)-WEIBULL(Low,AC$9,$T20,1))))</f>
        <v>-153.25856880245891</v>
      </c>
      <c r="AD20" s="18">
        <f t="array" ref="AD20">SUM(Frequency*LOG((WEIBULL(High,AD$9,$T20,1)-WEIBULL(Low,AD$9,$T20,1))))</f>
        <v>-152.81001935936661</v>
      </c>
      <c r="AE20" s="18">
        <f t="array" ref="AE20">SUM(Frequency*LOG((WEIBULL(High,AE$9,$T20,1)-WEIBULL(Low,AE$9,$T20,1))))</f>
        <v>-152.47733884546508</v>
      </c>
      <c r="AF20" s="18">
        <f t="array" ref="AF20">SUM(Frequency*LOG((WEIBULL(High,AF$9,$T20,1)-WEIBULL(Low,AF$9,$T20,1))))</f>
        <v>-152.2562792425428</v>
      </c>
      <c r="AG20" s="18">
        <f t="array" ref="AG20">SUM(Frequency*LOG((WEIBULL(High,AG$9,$T20,1)-WEIBULL(Low,AG$9,$T20,1))))</f>
        <v>-152.14314671880527</v>
      </c>
      <c r="AH20" s="18">
        <f t="array" ref="AH20">SUM(Frequency*LOG((WEIBULL(High,AH$9,$T20,1)-WEIBULL(Low,AH$9,$T20,1))))</f>
        <v>-152.13473266247971</v>
      </c>
      <c r="AI20" s="18">
        <f t="array" ref="AI20">SUM(Frequency*LOG((WEIBULL(High,AI$9,$T20,1)-WEIBULL(Low,AI$9,$T20,1))))</f>
        <v>-152.22825505856821</v>
      </c>
      <c r="AJ20" s="18">
        <f t="array" ref="AJ20">SUM(Frequency*LOG((WEIBULL(High,AJ$9,$T20,1)-WEIBULL(Low,AJ$9,$T20,1))))</f>
        <v>-152.42130830232099</v>
      </c>
      <c r="AK20" s="18">
        <f t="array" ref="AK20">SUM(Frequency*LOG((WEIBULL(High,AK$9,$T20,1)-WEIBULL(Low,AK$9,$T20,1))))</f>
        <v>-152.71181995160453</v>
      </c>
      <c r="AL20" s="18">
        <f t="array" ref="AL20">SUM(Frequency*LOG((WEIBULL(High,AL$9,$T20,1)-WEIBULL(Low,AL$9,$T20,1))))</f>
        <v>-153.09801323869809</v>
      </c>
      <c r="AM20" s="18">
        <f t="array" ref="AM20">SUM(Frequency*LOG((WEIBULL(High,AM$9,$T20,1)-WEIBULL(Low,AM$9,$T20,1))))</f>
        <v>-153.57837441365714</v>
      </c>
      <c r="AN20" s="18">
        <f t="array" ref="AN20">SUM(Frequency*LOG((WEIBULL(High,AN$9,$T20,1)-WEIBULL(Low,AN$9,$T20,1))))</f>
        <v>-154.15162419317812</v>
      </c>
      <c r="AO20" s="18">
        <f t="array" ref="AO20">SUM(Frequency*LOG((WEIBULL(High,AO$9,$T20,1)-WEIBULL(Low,AO$9,$T20,1))))</f>
        <v>-154.81669275310793</v>
      </c>
      <c r="AP20" s="18">
        <f t="array" ref="AP20">SUM(Frequency*LOG((WEIBULL(High,AP$9,$T20,1)-WEIBULL(Low,AP$9,$T20,1))))</f>
        <v>-155.5726978380718</v>
      </c>
      <c r="AQ20" s="18">
        <f t="array" ref="AQ20">SUM(Frequency*LOG((WEIBULL(High,AQ$9,$T20,1)-WEIBULL(Low,AQ$9,$T20,1))))</f>
        <v>-156.41892567417088</v>
      </c>
      <c r="AR20" s="18">
        <f t="array" ref="AR20">SUM(Frequency*LOG((WEIBULL(High,AR$9,$T20,1)-WEIBULL(Low,AR$9,$T20,1))))</f>
        <v>-157.35481446422563</v>
      </c>
      <c r="AS20" s="18">
        <f t="array" ref="AS20">SUM(Frequency*LOG((WEIBULL(High,AS$9,$T20,1)-WEIBULL(Low,AS$9,$T20,1))))</f>
        <v>-158.37994032178827</v>
      </c>
      <c r="AT20" s="18">
        <f t="array" ref="AT20">SUM(Frequency*LOG((WEIBULL(High,AT$9,$T20,1)-WEIBULL(Low,AT$9,$T20,1))))</f>
        <v>-159.49400556089222</v>
      </c>
      <c r="AU20" s="18">
        <f t="array" ref="AU20">SUM(Frequency*LOG((WEIBULL(High,AU$9,$T20,1)-WEIBULL(Low,AU$9,$T20,1))))</f>
        <v>-160.69682930290506</v>
      </c>
      <c r="AV20" s="18">
        <f t="array" ref="AV20">SUM(Frequency*LOG((WEIBULL(High,AV$9,$T20,1)-WEIBULL(Low,AV$9,$T20,1))))</f>
        <v>-161.98834038884229</v>
      </c>
      <c r="AW20" s="18">
        <f t="array" ref="AW20">SUM(Frequency*LOG((WEIBULL(High,AW$9,$T20,1)-WEIBULL(Low,AW$9,$T20,1))))</f>
        <v>-163.36857259366852</v>
      </c>
      <c r="AX20" s="19">
        <f t="array" ref="AX20">SUM(Frequency*LOG((WEIBULL(High,AX$9,$T20,1)-WEIBULL(Low,AX$9,$T20,1))))</f>
        <v>-164.83766212730086</v>
      </c>
      <c r="AY20" s="30">
        <f t="shared" si="2"/>
        <v>8.4490926287239702E-67</v>
      </c>
      <c r="AZ20" s="25">
        <f t="shared" si="7"/>
        <v>0.68255915506780918</v>
      </c>
      <c r="BB20" s="60">
        <v>1.4000000000000004</v>
      </c>
      <c r="BC20" s="62">
        <v>0.57802728476712006</v>
      </c>
      <c r="BE20" s="60">
        <f t="shared" si="3"/>
        <v>5.1999999999999993</v>
      </c>
      <c r="BF20" s="62">
        <f t="shared" si="4"/>
        <v>0.68255915506780918</v>
      </c>
      <c r="BH20" s="68"/>
      <c r="BI20" s="30">
        <f t="shared" si="8"/>
        <v>1.4500000000000004</v>
      </c>
      <c r="BJ20" s="30"/>
      <c r="BK20" s="30">
        <f t="shared" si="9"/>
        <v>0.75551628402484516</v>
      </c>
      <c r="BL20" s="69"/>
      <c r="BN20" s="68"/>
      <c r="BO20" s="30">
        <f t="shared" si="10"/>
        <v>5.3699999999999992</v>
      </c>
      <c r="BP20" s="30"/>
      <c r="BQ20" s="30">
        <f t="shared" si="11"/>
        <v>0.88136889413938924</v>
      </c>
      <c r="BR20" s="69"/>
    </row>
    <row r="21" spans="2:70" x14ac:dyDescent="0.25">
      <c r="B21" s="53">
        <v>6</v>
      </c>
      <c r="C21" s="49">
        <v>6.5</v>
      </c>
      <c r="D21" s="54">
        <v>3</v>
      </c>
      <c r="E21" s="26"/>
      <c r="F21" s="47" t="s">
        <v>12</v>
      </c>
      <c r="G21" s="76">
        <f>Scale</f>
        <v>4.4370143302775507</v>
      </c>
      <c r="J21" s="1"/>
      <c r="K21" s="23"/>
      <c r="M21" s="1"/>
      <c r="N21" s="1"/>
      <c r="O21" s="1"/>
      <c r="P21" s="37">
        <v>1</v>
      </c>
      <c r="Q21" s="12">
        <f t="shared" si="5"/>
        <v>0.77112861261932752</v>
      </c>
      <c r="R21" s="13">
        <f t="array" ref="R21">SUM(EXP(U21:AX21))*P21</f>
        <v>9.0567730438966174E-66</v>
      </c>
      <c r="S21" s="99"/>
      <c r="T21" s="28">
        <f t="shared" si="6"/>
        <v>5.3699999999999992</v>
      </c>
      <c r="U21" s="17">
        <f t="array" ref="U21">SUM(Frequency*LOG((WEIBULL(High,U$9,$T21,1)-WEIBULL(Low,U$9,$T21,1))))</f>
        <v>-161.86405036370275</v>
      </c>
      <c r="V21" s="18">
        <f t="array" ref="V21">SUM(Frequency*LOG((WEIBULL(High,V$9,$T21,1)-WEIBULL(Low,V$9,$T21,1))))</f>
        <v>-160.22501252530597</v>
      </c>
      <c r="W21" s="18">
        <f t="array" ref="W21">SUM(Frequency*LOG((WEIBULL(High,W$9,$T21,1)-WEIBULL(Low,W$9,$T21,1))))</f>
        <v>-158.76773666601403</v>
      </c>
      <c r="X21" s="18">
        <f t="array" ref="X21">SUM(Frequency*LOG((WEIBULL(High,X$9,$T21,1)-WEIBULL(Low,X$9,$T21,1))))</f>
        <v>-157.47834481887878</v>
      </c>
      <c r="Y21" s="18">
        <f t="array" ref="Y21">SUM(Frequency*LOG((WEIBULL(High,Y$9,$T21,1)-WEIBULL(Low,Y$9,$T21,1))))</f>
        <v>-156.34496160995275</v>
      </c>
      <c r="Z21" s="18">
        <f t="array" ref="Z21">SUM(Frequency*LOG((WEIBULL(High,Z$9,$T21,1)-WEIBULL(Low,Z$9,$T21,1))))</f>
        <v>-155.35736930671288</v>
      </c>
      <c r="AA21" s="18">
        <f t="array" ref="AA21">SUM(Frequency*LOG((WEIBULL(High,AA$9,$T21,1)-WEIBULL(Low,AA$9,$T21,1))))</f>
        <v>-154.50673544161128</v>
      </c>
      <c r="AB21" s="18">
        <f t="array" ref="AB21">SUM(Frequency*LOG((WEIBULL(High,AB$9,$T21,1)-WEIBULL(Low,AB$9,$T21,1))))</f>
        <v>-153.78539526480603</v>
      </c>
      <c r="AC21" s="18">
        <f t="array" ref="AC21">SUM(Frequency*LOG((WEIBULL(High,AC$9,$T21,1)-WEIBULL(Low,AC$9,$T21,1))))</f>
        <v>-153.18667614655234</v>
      </c>
      <c r="AD21" s="18">
        <f t="array" ref="AD21">SUM(Frequency*LOG((WEIBULL(High,AD$9,$T21,1)-WEIBULL(Low,AD$9,$T21,1))))</f>
        <v>-152.70475444629116</v>
      </c>
      <c r="AE21" s="18">
        <f t="array" ref="AE21">SUM(Frequency*LOG((WEIBULL(High,AE$9,$T21,1)-WEIBULL(Low,AE$9,$T21,1))))</f>
        <v>-152.33453777402755</v>
      </c>
      <c r="AF21" s="18">
        <f t="array" ref="AF21">SUM(Frequency*LOG((WEIBULL(High,AF$9,$T21,1)-WEIBULL(Low,AF$9,$T21,1))))</f>
        <v>-152.0715673027459</v>
      </c>
      <c r="AG21" s="18">
        <f t="array" ref="AG21">SUM(Frequency*LOG((WEIBULL(High,AG$9,$T21,1)-WEIBULL(Low,AG$9,$T21,1))))</f>
        <v>-151.91193605490545</v>
      </c>
      <c r="AH21" s="18">
        <f t="array" ref="AH21">SUM(Frequency*LOG((WEIBULL(High,AH$9,$T21,1)-WEIBULL(Low,AH$9,$T21,1))))</f>
        <v>-151.85222002030784</v>
      </c>
      <c r="AI21" s="18">
        <f t="array" ref="AI21">SUM(Frequency*LOG((WEIBULL(High,AI$9,$T21,1)-WEIBULL(Low,AI$9,$T21,1))))</f>
        <v>-151.88941966156148</v>
      </c>
      <c r="AJ21" s="18">
        <f t="array" ref="AJ21">SUM(Frequency*LOG((WEIBULL(High,AJ$9,$T21,1)-WEIBULL(Low,AJ$9,$T21,1))))</f>
        <v>-152.02090989262811</v>
      </c>
      <c r="AK21" s="18">
        <f t="array" ref="AK21">SUM(Frequency*LOG((WEIBULL(High,AK$9,$T21,1)-WEIBULL(Low,AK$9,$T21,1))))</f>
        <v>-152.24439702156866</v>
      </c>
      <c r="AL21" s="18">
        <f t="array" ref="AL21">SUM(Frequency*LOG((WEIBULL(High,AL$9,$T21,1)-WEIBULL(Low,AL$9,$T21,1))))</f>
        <v>-152.55788146335513</v>
      </c>
      <c r="AM21" s="18">
        <f t="array" ref="AM21">SUM(Frequency*LOG((WEIBULL(High,AM$9,$T21,1)-WEIBULL(Low,AM$9,$T21,1))))</f>
        <v>-152.95962527597538</v>
      </c>
      <c r="AN21" s="18">
        <f t="array" ref="AN21">SUM(Frequency*LOG((WEIBULL(High,AN$9,$T21,1)-WEIBULL(Low,AN$9,$T21,1))))</f>
        <v>-153.44812377006767</v>
      </c>
      <c r="AO21" s="18">
        <f t="array" ref="AO21">SUM(Frequency*LOG((WEIBULL(High,AO$9,$T21,1)-WEIBULL(Low,AO$9,$T21,1))))</f>
        <v>-154.02208060134589</v>
      </c>
      <c r="AP21" s="18">
        <f t="array" ref="AP21">SUM(Frequency*LOG((WEIBULL(High,AP$9,$T21,1)-WEIBULL(Low,AP$9,$T21,1))))</f>
        <v>-154.68038588513221</v>
      </c>
      <c r="AQ21" s="18">
        <f t="array" ref="AQ21">SUM(Frequency*LOG((WEIBULL(High,AQ$9,$T21,1)-WEIBULL(Low,AQ$9,$T21,1))))</f>
        <v>-155.42209697983824</v>
      </c>
      <c r="AR21" s="18">
        <f t="array" ref="AR21">SUM(Frequency*LOG((WEIBULL(High,AR$9,$T21,1)-WEIBULL(Low,AR$9,$T21,1))))</f>
        <v>-156.24642167574649</v>
      </c>
      <c r="AS21" s="18">
        <f t="array" ref="AS21">SUM(Frequency*LOG((WEIBULL(High,AS$9,$T21,1)-WEIBULL(Low,AS$9,$T21,1))))</f>
        <v>-157.15270359987798</v>
      </c>
      <c r="AT21" s="18">
        <f t="array" ref="AT21">SUM(Frequency*LOG((WEIBULL(High,AT$9,$T21,1)-WEIBULL(Low,AT$9,$T21,1))))</f>
        <v>-158.14040970877809</v>
      </c>
      <c r="AU21" s="18">
        <f t="array" ref="AU21">SUM(Frequency*LOG((WEIBULL(High,AU$9,$T21,1)-WEIBULL(Low,AU$9,$T21,1))))</f>
        <v>-159.20911978939057</v>
      </c>
      <c r="AV21" s="18">
        <f t="array" ref="AV21">SUM(Frequency*LOG((WEIBULL(High,AV$9,$T21,1)-WEIBULL(Low,AV$9,$T21,1))))</f>
        <v>-160.35851792368354</v>
      </c>
      <c r="AW21" s="18">
        <f t="array" ref="AW21">SUM(Frequency*LOG((WEIBULL(High,AW$9,$T21,1)-WEIBULL(Low,AW$9,$T21,1))))</f>
        <v>-161.58838589470071</v>
      </c>
      <c r="AX21" s="19">
        <f t="array" ref="AX21">SUM(Frequency*LOG((WEIBULL(High,AX$9,$T21,1)-WEIBULL(Low,AX$9,$T21,1))))</f>
        <v>-162.89859851934392</v>
      </c>
      <c r="AY21" s="30">
        <f t="shared" si="2"/>
        <v>1.0910068924238379E-66</v>
      </c>
      <c r="AZ21" s="25">
        <f t="shared" si="7"/>
        <v>0.88136889413938924</v>
      </c>
      <c r="BB21" s="60">
        <v>1.4500000000000004</v>
      </c>
      <c r="BC21" s="62">
        <v>0.75551628402484516</v>
      </c>
      <c r="BE21" s="60">
        <f t="shared" si="3"/>
        <v>5.3699999999999992</v>
      </c>
      <c r="BF21" s="62">
        <f t="shared" si="4"/>
        <v>0.88136889413938924</v>
      </c>
      <c r="BH21" s="68"/>
      <c r="BI21" s="30">
        <f t="shared" si="8"/>
        <v>1.5000000000000004</v>
      </c>
      <c r="BJ21" s="30"/>
      <c r="BK21" s="30">
        <f t="shared" si="9"/>
        <v>0.90227784153911639</v>
      </c>
      <c r="BL21" s="69"/>
      <c r="BN21" s="68"/>
      <c r="BO21" s="30">
        <f t="shared" si="10"/>
        <v>5.5399999999999991</v>
      </c>
      <c r="BP21" s="30"/>
      <c r="BQ21" s="30">
        <f t="shared" si="11"/>
        <v>0.995279520422653</v>
      </c>
      <c r="BR21" s="69"/>
    </row>
    <row r="22" spans="2:70" x14ac:dyDescent="0.25">
      <c r="B22" s="53">
        <v>6.5</v>
      </c>
      <c r="C22" s="49">
        <v>7</v>
      </c>
      <c r="D22" s="54">
        <v>3</v>
      </c>
      <c r="E22" s="26"/>
      <c r="J22" s="1"/>
      <c r="K22" s="23"/>
      <c r="M22" s="1"/>
      <c r="N22" s="1"/>
      <c r="O22" s="1"/>
      <c r="P22" s="37">
        <v>1</v>
      </c>
      <c r="Q22" s="12">
        <f t="shared" si="5"/>
        <v>0.92956447655060248</v>
      </c>
      <c r="R22" s="13">
        <f t="array" ref="R22">SUM(EXP(U22:AX22))*P22</f>
        <v>1.0917575040032117E-65</v>
      </c>
      <c r="S22" s="99"/>
      <c r="T22" s="28">
        <f t="shared" si="6"/>
        <v>5.5399999999999991</v>
      </c>
      <c r="U22" s="17">
        <f t="array" ref="U22">SUM(Frequency*LOG((WEIBULL(High,U$9,$T22,1)-WEIBULL(Low,U$9,$T22,1))))</f>
        <v>-161.97036667849983</v>
      </c>
      <c r="V22" s="18">
        <f t="array" ref="V22">SUM(Frequency*LOG((WEIBULL(High,V$9,$T22,1)-WEIBULL(Low,V$9,$T22,1))))</f>
        <v>-160.3288756555805</v>
      </c>
      <c r="W22" s="18">
        <f t="array" ref="W22">SUM(Frequency*LOG((WEIBULL(High,W$9,$T22,1)-WEIBULL(Low,W$9,$T22,1))))</f>
        <v>-158.86700977352905</v>
      </c>
      <c r="X22" s="18">
        <f t="array" ref="X22">SUM(Frequency*LOG((WEIBULL(High,X$9,$T22,1)-WEIBULL(Low,X$9,$T22,1))))</f>
        <v>-157.57071725645076</v>
      </c>
      <c r="Y22" s="18">
        <f t="array" ref="Y22">SUM(Frequency*LOG((WEIBULL(High,Y$9,$T22,1)-WEIBULL(Low,Y$9,$T22,1))))</f>
        <v>-156.42794891031232</v>
      </c>
      <c r="Z22" s="18">
        <f t="array" ref="Z22">SUM(Frequency*LOG((WEIBULL(High,Z$9,$T22,1)-WEIBULL(Low,Z$9,$T22,1))))</f>
        <v>-155.4283127898089</v>
      </c>
      <c r="AA22" s="18">
        <f t="array" ref="AA22">SUM(Frequency*LOG((WEIBULL(High,AA$9,$T22,1)-WEIBULL(Low,AA$9,$T22,1))))</f>
        <v>-154.56280149854192</v>
      </c>
      <c r="AB22" s="18">
        <f t="array" ref="AB22">SUM(Frequency*LOG((WEIBULL(High,AB$9,$T22,1)-WEIBULL(Low,AB$9,$T22,1))))</f>
        <v>-153.82357437484652</v>
      </c>
      <c r="AC22" s="18">
        <f t="array" ref="AC22">SUM(Frequency*LOG((WEIBULL(High,AC$9,$T22,1)-WEIBULL(Low,AC$9,$T22,1))))</f>
        <v>-153.20378168227944</v>
      </c>
      <c r="AD22" s="18">
        <f t="array" ref="AD22">SUM(Frequency*LOG((WEIBULL(High,AD$9,$T22,1)-WEIBULL(Low,AD$9,$T22,1))))</f>
        <v>-152.69742132045383</v>
      </c>
      <c r="AE22" s="18">
        <f t="array" ref="AE22">SUM(Frequency*LOG((WEIBULL(High,AE$9,$T22,1)-WEIBULL(Low,AE$9,$T22,1))))</f>
        <v>-152.2992209804197</v>
      </c>
      <c r="AF22" s="18">
        <f t="array" ref="AF22">SUM(Frequency*LOG((WEIBULL(High,AF$9,$T22,1)-WEIBULL(Low,AF$9,$T22,1))))</f>
        <v>-152.00454040170314</v>
      </c>
      <c r="AG22" s="18">
        <f t="array" ref="AG22">SUM(Frequency*LOG((WEIBULL(High,AG$9,$T22,1)-WEIBULL(Low,AG$9,$T22,1))))</f>
        <v>-151.80928965192777</v>
      </c>
      <c r="AH22" s="18">
        <f t="array" ref="AH22">SUM(Frequency*LOG((WEIBULL(High,AH$9,$T22,1)-WEIBULL(Low,AH$9,$T22,1))))</f>
        <v>-151.70986028341139</v>
      </c>
      <c r="AI22" s="18">
        <f t="array" ref="AI22">SUM(Frequency*LOG((WEIBULL(High,AI$9,$T22,1)-WEIBULL(Low,AI$9,$T22,1))))</f>
        <v>-151.70306691895098</v>
      </c>
      <c r="AJ22" s="18">
        <f t="array" ref="AJ22">SUM(Frequency*LOG((WEIBULL(High,AJ$9,$T22,1)-WEIBULL(Low,AJ$9,$T22,1))))</f>
        <v>-151.78609734676223</v>
      </c>
      <c r="AK22" s="18">
        <f t="array" ref="AK22">SUM(Frequency*LOG((WEIBULL(High,AK$9,$T22,1)-WEIBULL(Low,AK$9,$T22,1))))</f>
        <v>-151.95646960823493</v>
      </c>
      <c r="AL22" s="18">
        <f t="array" ref="AL22">SUM(Frequency*LOG((WEIBULL(High,AL$9,$T22,1)-WEIBULL(Low,AL$9,$T22,1))))</f>
        <v>-152.21199487451054</v>
      </c>
      <c r="AM22" s="18">
        <f t="array" ref="AM22">SUM(Frequency*LOG((WEIBULL(High,AM$9,$T22,1)-WEIBULL(Low,AM$9,$T22,1))))</f>
        <v>-152.5507451523776</v>
      </c>
      <c r="AN22" s="18">
        <f t="array" ref="AN22">SUM(Frequency*LOG((WEIBULL(High,AN$9,$T22,1)-WEIBULL(Low,AN$9,$T22,1))))</f>
        <v>-152.97102505365325</v>
      </c>
      <c r="AO22" s="18">
        <f t="array" ref="AO22">SUM(Frequency*LOG((WEIBULL(High,AO$9,$T22,1)-WEIBULL(Low,AO$9,$T22,1))))</f>
        <v>-153.47134701754919</v>
      </c>
      <c r="AP22" s="18">
        <f t="array" ref="AP22">SUM(Frequency*LOG((WEIBULL(High,AP$9,$T22,1)-WEIBULL(Low,AP$9,$T22,1))))</f>
        <v>-154.05040950162834</v>
      </c>
      <c r="AQ22" s="18">
        <f t="array" ref="AQ22">SUM(Frequency*LOG((WEIBULL(High,AQ$9,$T22,1)-WEIBULL(Low,AQ$9,$T22,1))))</f>
        <v>-154.70707776054718</v>
      </c>
      <c r="AR22" s="18">
        <f t="array" ref="AR22">SUM(Frequency*LOG((WEIBULL(High,AR$9,$T22,1)-WEIBULL(Low,AR$9,$T22,1))))</f>
        <v>-155.44036691767698</v>
      </c>
      <c r="AS22" s="18">
        <f t="array" ref="AS22">SUM(Frequency*LOG((WEIBULL(High,AS$9,$T22,1)-WEIBULL(Low,AS$9,$T22,1))))</f>
        <v>-156.24942710630592</v>
      </c>
      <c r="AT22" s="18">
        <f t="array" ref="AT22">SUM(Frequency*LOG((WEIBULL(High,AT$9,$T22,1)-WEIBULL(Low,AT$9,$T22,1))))</f>
        <v>-157.1335305167097</v>
      </c>
      <c r="AU22" s="18">
        <f t="array" ref="AU22">SUM(Frequency*LOG((WEIBULL(High,AU$9,$T22,1)-WEIBULL(Low,AU$9,$T22,1))))</f>
        <v>-158.09206023426634</v>
      </c>
      <c r="AV22" s="18">
        <f t="array" ref="AV22">SUM(Frequency*LOG((WEIBULL(High,AV$9,$T22,1)-WEIBULL(Low,AV$9,$T22,1))))</f>
        <v>-159.12450079258599</v>
      </c>
      <c r="AW22" s="18">
        <f t="array" ref="AW22">SUM(Frequency*LOG((WEIBULL(High,AW$9,$T22,1)-WEIBULL(Low,AW$9,$T22,1))))</f>
        <v>-160.23043039433776</v>
      </c>
      <c r="AX22" s="19">
        <f t="array" ref="AX22">SUM(Frequency*LOG((WEIBULL(High,AX$9,$T22,1)-WEIBULL(Low,AX$9,$T22,1))))</f>
        <v>-161.40951477072599</v>
      </c>
      <c r="AY22" s="30">
        <f t="shared" si="2"/>
        <v>1.2320117307176911E-66</v>
      </c>
      <c r="AZ22" s="25">
        <f t="shared" si="7"/>
        <v>0.995279520422653</v>
      </c>
      <c r="BB22" s="60">
        <v>1.5000000000000004</v>
      </c>
      <c r="BC22" s="62">
        <v>0.90227784153911639</v>
      </c>
      <c r="BE22" s="60">
        <f t="shared" si="3"/>
        <v>5.5399999999999991</v>
      </c>
      <c r="BF22" s="62">
        <f t="shared" si="4"/>
        <v>0.995279520422653</v>
      </c>
      <c r="BH22" s="68"/>
      <c r="BI22" s="30">
        <f t="shared" si="8"/>
        <v>1.5500000000000005</v>
      </c>
      <c r="BJ22" s="30"/>
      <c r="BK22" s="30">
        <f t="shared" si="9"/>
        <v>0.98922752967645455</v>
      </c>
      <c r="BL22" s="69"/>
      <c r="BN22" s="68"/>
      <c r="BO22" s="30">
        <f t="shared" si="10"/>
        <v>5.7099999999999991</v>
      </c>
      <c r="BP22" s="30"/>
      <c r="BQ22" s="30">
        <f t="shared" si="11"/>
        <v>1</v>
      </c>
      <c r="BR22" s="69"/>
    </row>
    <row r="23" spans="2:70" x14ac:dyDescent="0.25">
      <c r="B23" s="53">
        <v>7</v>
      </c>
      <c r="C23" s="49">
        <v>7.5</v>
      </c>
      <c r="D23" s="54">
        <v>6</v>
      </c>
      <c r="E23" s="26"/>
      <c r="J23" s="23"/>
      <c r="K23" s="1"/>
      <c r="L23" s="1"/>
      <c r="M23" s="1"/>
      <c r="N23" s="1"/>
      <c r="O23" s="1"/>
      <c r="P23" s="37">
        <v>1</v>
      </c>
      <c r="Q23" s="12">
        <f t="shared" si="5"/>
        <v>1</v>
      </c>
      <c r="R23" s="13">
        <f t="array" ref="R23">SUM(EXP(U23:AX23))*P23</f>
        <v>1.1744828159252275E-65</v>
      </c>
      <c r="S23" s="99"/>
      <c r="T23" s="28">
        <f t="shared" si="6"/>
        <v>5.7099999999999991</v>
      </c>
      <c r="U23" s="17">
        <f t="array" ref="U23">SUM(Frequency*LOG((WEIBULL(High,U$9,$T23,1)-WEIBULL(Low,U$9,$T23,1))))</f>
        <v>-162.10889420752241</v>
      </c>
      <c r="V23" s="18">
        <f t="array" ref="V23">SUM(Frequency*LOG((WEIBULL(High,V$9,$T23,1)-WEIBULL(Low,V$9,$T23,1))))</f>
        <v>-160.46926041917388</v>
      </c>
      <c r="W23" s="18">
        <f t="array" ref="W23">SUM(Frequency*LOG((WEIBULL(High,W$9,$T23,1)-WEIBULL(Low,W$9,$T23,1))))</f>
        <v>-159.00747404969695</v>
      </c>
      <c r="X23" s="18">
        <f t="array" ref="X23">SUM(Frequency*LOG((WEIBULL(High,X$9,$T23,1)-WEIBULL(Low,X$9,$T23,1))))</f>
        <v>-157.70932781798524</v>
      </c>
      <c r="Y23" s="18">
        <f t="array" ref="Y23">SUM(Frequency*LOG((WEIBULL(High,Y$9,$T23,1)-WEIBULL(Low,Y$9,$T23,1))))</f>
        <v>-156.56261781763746</v>
      </c>
      <c r="Z23" s="18">
        <f t="array" ref="Z23">SUM(Frequency*LOG((WEIBULL(High,Z$9,$T23,1)-WEIBULL(Low,Z$9,$T23,1))))</f>
        <v>-155.55679779850405</v>
      </c>
      <c r="AA23" s="18">
        <f t="array" ref="AA23">SUM(Frequency*LOG((WEIBULL(High,AA$9,$T23,1)-WEIBULL(Low,AA$9,$T23,1))))</f>
        <v>-154.68270613658851</v>
      </c>
      <c r="AB23" s="18">
        <f t="array" ref="AB23">SUM(Frequency*LOG((WEIBULL(High,AB$9,$T23,1)-WEIBULL(Low,AB$9,$T23,1))))</f>
        <v>-153.93234774233332</v>
      </c>
      <c r="AC23" s="18">
        <f t="array" ref="AC23">SUM(Frequency*LOG((WEIBULL(High,AC$9,$T23,1)-WEIBULL(Low,AC$9,$T23,1))))</f>
        <v>-153.29871802431134</v>
      </c>
      <c r="AD23" s="18">
        <f t="array" ref="AD23">SUM(Frequency*LOG((WEIBULL(High,AD$9,$T23,1)-WEIBULL(Low,AD$9,$T23,1))))</f>
        <v>-152.77565942223782</v>
      </c>
      <c r="AE23" s="18">
        <f t="array" ref="AE23">SUM(Frequency*LOG((WEIBULL(High,AE$9,$T23,1)-WEIBULL(Low,AE$9,$T23,1))))</f>
        <v>-152.35774343183755</v>
      </c>
      <c r="AF23" s="18">
        <f t="array" ref="AF23">SUM(Frequency*LOG((WEIBULL(High,AF$9,$T23,1)-WEIBULL(Low,AF$9,$T23,1))))</f>
        <v>-152.04017277697332</v>
      </c>
      <c r="AG23" s="18">
        <f t="array" ref="AG23">SUM(Frequency*LOG((WEIBULL(High,AG$9,$T23,1)-WEIBULL(Low,AG$9,$T23,1))))</f>
        <v>-151.81869964803974</v>
      </c>
      <c r="AH23" s="18">
        <f t="array" ref="AH23">SUM(Frequency*LOG((WEIBULL(High,AH$9,$T23,1)-WEIBULL(Low,AH$9,$T23,1))))</f>
        <v>-151.68955685867539</v>
      </c>
      <c r="AI23" s="18">
        <f t="array" ref="AI23">SUM(Frequency*LOG((WEIBULL(High,AI$9,$T23,1)-WEIBULL(Low,AI$9,$T23,1))))</f>
        <v>-151.64939947000954</v>
      </c>
      <c r="AJ23" s="18">
        <f t="array" ref="AJ23">SUM(Frequency*LOG((WEIBULL(High,AJ$9,$T23,1)-WEIBULL(Low,AJ$9,$T23,1))))</f>
        <v>-151.69525495847932</v>
      </c>
      <c r="AK23" s="18">
        <f t="array" ref="AK23">SUM(Frequency*LOG((WEIBULL(High,AK$9,$T23,1)-WEIBULL(Low,AK$9,$T23,1))))</f>
        <v>-151.82448040571012</v>
      </c>
      <c r="AL23" s="18">
        <f t="array" ref="AL23">SUM(Frequency*LOG((WEIBULL(High,AL$9,$T23,1)-WEIBULL(Low,AL$9,$T23,1))))</f>
        <v>-152.03472549972719</v>
      </c>
      <c r="AM23" s="18">
        <f t="array" ref="AM23">SUM(Frequency*LOG((WEIBULL(High,AM$9,$T23,1)-WEIBULL(Low,AM$9,$T23,1))))</f>
        <v>-152.32390037932925</v>
      </c>
      <c r="AN23" s="18">
        <f t="array" ref="AN23">SUM(Frequency*LOG((WEIBULL(High,AN$9,$T23,1)-WEIBULL(Low,AN$9,$T23,1))))</f>
        <v>-152.69014754486102</v>
      </c>
      <c r="AO23" s="18">
        <f t="array" ref="AO23">SUM(Frequency*LOG((WEIBULL(High,AO$9,$T23,1)-WEIBULL(Low,AO$9,$T23,1))))</f>
        <v>-153.13181721135481</v>
      </c>
      <c r="AP23" s="18">
        <f t="array" ref="AP23">SUM(Frequency*LOG((WEIBULL(High,AP$9,$T23,1)-WEIBULL(Low,AP$9,$T23,1))))</f>
        <v>-153.64744560327841</v>
      </c>
      <c r="AQ23" s="18">
        <f t="array" ref="AQ23">SUM(Frequency*LOG((WEIBULL(High,AQ$9,$T23,1)-WEIBULL(Low,AQ$9,$T23,1))))</f>
        <v>-154.23573579073263</v>
      </c>
      <c r="AR23" s="18">
        <f t="array" ref="AR23">SUM(Frequency*LOG((WEIBULL(High,AR$9,$T23,1)-WEIBULL(Low,AR$9,$T23,1))))</f>
        <v>-154.89554074991028</v>
      </c>
      <c r="AS23" s="18">
        <f t="array" ref="AS23">SUM(Frequency*LOG((WEIBULL(High,AS$9,$T23,1)-WEIBULL(Low,AS$9,$T23,1))))</f>
        <v>-155.62584839961119</v>
      </c>
      <c r="AT23" s="18">
        <f t="array" ref="AT23">SUM(Frequency*LOG((WEIBULL(High,AT$9,$T23,1)-WEIBULL(Low,AT$9,$T23,1))))</f>
        <v>-156.42576842321293</v>
      </c>
      <c r="AU23" s="18">
        <f t="array" ref="AU23">SUM(Frequency*LOG((WEIBULL(High,AU$9,$T23,1)-WEIBULL(Low,AU$9,$T23,1))))</f>
        <v>-157.29452073347278</v>
      </c>
      <c r="AV23" s="18">
        <f t="array" ref="AV23">SUM(Frequency*LOG((WEIBULL(High,AV$9,$T23,1)-WEIBULL(Low,AV$9,$T23,1))))</f>
        <v>-158.23142547696</v>
      </c>
      <c r="AW23" s="18">
        <f t="array" ref="AW23">SUM(Frequency*LOG((WEIBULL(High,AW$9,$T23,1)-WEIBULL(Low,AW$9,$T23,1))))</f>
        <v>-159.23589450632142</v>
      </c>
      <c r="AX23" s="19">
        <f t="array" ref="AX23">SUM(Frequency*LOG((WEIBULL(High,AX$9,$T23,1)-WEIBULL(Low,AX$9,$T23,1))))</f>
        <v>-160.30742427206673</v>
      </c>
      <c r="AY23" s="30">
        <f t="shared" si="2"/>
        <v>1.2378549999647416E-66</v>
      </c>
      <c r="AZ23" s="25">
        <f t="shared" si="7"/>
        <v>1</v>
      </c>
      <c r="BB23" s="60">
        <v>1.5500000000000005</v>
      </c>
      <c r="BC23" s="62">
        <v>0.98922752967645455</v>
      </c>
      <c r="BE23" s="60">
        <f t="shared" si="3"/>
        <v>5.7099999999999991</v>
      </c>
      <c r="BF23" s="62">
        <f t="shared" si="4"/>
        <v>1</v>
      </c>
      <c r="BH23" s="68"/>
      <c r="BI23" s="30">
        <f t="shared" si="8"/>
        <v>1.6000000000000005</v>
      </c>
      <c r="BJ23" s="30"/>
      <c r="BK23" s="30">
        <f t="shared" si="9"/>
        <v>1</v>
      </c>
      <c r="BL23" s="69"/>
      <c r="BN23" s="68"/>
      <c r="BO23" s="30">
        <f t="shared" si="10"/>
        <v>5.879999999999999</v>
      </c>
      <c r="BP23" s="30"/>
      <c r="BQ23" s="30">
        <f t="shared" si="11"/>
        <v>0.9073370047233339</v>
      </c>
      <c r="BR23" s="69"/>
    </row>
    <row r="24" spans="2:70" x14ac:dyDescent="0.25">
      <c r="B24" s="53">
        <v>7.5</v>
      </c>
      <c r="C24" s="49">
        <v>8</v>
      </c>
      <c r="D24" s="54">
        <v>6</v>
      </c>
      <c r="E24" s="26"/>
      <c r="J24" s="23"/>
      <c r="K24" s="1"/>
      <c r="P24" s="37">
        <v>1</v>
      </c>
      <c r="Q24" s="12">
        <f t="shared" si="5"/>
        <v>0.96638278391080457</v>
      </c>
      <c r="R24" s="13">
        <f t="array" ref="R24">SUM(EXP(U24:AX24))*P24</f>
        <v>1.1349999733092223E-65</v>
      </c>
      <c r="S24" s="99"/>
      <c r="T24" s="28">
        <f t="shared" si="6"/>
        <v>5.879999999999999</v>
      </c>
      <c r="U24" s="17">
        <f t="array" ref="U24">SUM(Frequency*LOG((WEIBULL(High,U$9,$T24,1)-WEIBULL(Low,U$9,$T24,1))))</f>
        <v>-162.27582624243189</v>
      </c>
      <c r="V24" s="18">
        <f t="array" ref="V24">SUM(Frequency*LOG((WEIBULL(High,V$9,$T24,1)-WEIBULL(Low,V$9,$T24,1))))</f>
        <v>-160.64182387771058</v>
      </c>
      <c r="W24" s="18">
        <f t="array" ref="W24">SUM(Frequency*LOG((WEIBULL(High,W$9,$T24,1)-WEIBULL(Low,W$9,$T24,1))))</f>
        <v>-159.18420120686963</v>
      </c>
      <c r="X24" s="18">
        <f t="array" ref="X24">SUM(Frequency*LOG((WEIBULL(High,X$9,$T24,1)-WEIBULL(Low,X$9,$T24,1))))</f>
        <v>-157.88861081268402</v>
      </c>
      <c r="Y24" s="18">
        <f t="array" ref="Y24">SUM(Frequency*LOG((WEIBULL(High,Y$9,$T24,1)-WEIBULL(Low,Y$9,$T24,1))))</f>
        <v>-156.74271010572625</v>
      </c>
      <c r="Z24" s="18">
        <f t="array" ref="Z24">SUM(Frequency*LOG((WEIBULL(High,Z$9,$T24,1)-WEIBULL(Low,Z$9,$T24,1))))</f>
        <v>-155.73581521606562</v>
      </c>
      <c r="AA24" s="18">
        <f t="array" ref="AA24">SUM(Frequency*LOG((WEIBULL(High,AA$9,$T24,1)-WEIBULL(Low,AA$9,$T24,1))))</f>
        <v>-154.85862762604023</v>
      </c>
      <c r="AB24" s="18">
        <f t="array" ref="AB24">SUM(Frequency*LOG((WEIBULL(High,AB$9,$T24,1)-WEIBULL(Low,AB$9,$T24,1))))</f>
        <v>-154.10301579132911</v>
      </c>
      <c r="AC24" s="18">
        <f t="array" ref="AC24">SUM(Frequency*LOG((WEIBULL(High,AC$9,$T24,1)-WEIBULL(Low,AC$9,$T24,1))))</f>
        <v>-153.46183886490005</v>
      </c>
      <c r="AD24" s="18">
        <f t="array" ref="AD24">SUM(Frequency*LOG((WEIBULL(High,AD$9,$T24,1)-WEIBULL(Low,AD$9,$T24,1))))</f>
        <v>-152.92880303560295</v>
      </c>
      <c r="AE24" s="18">
        <f t="array" ref="AE24">SUM(Frequency*LOG((WEIBULL(High,AE$9,$T24,1)-WEIBULL(Low,AE$9,$T24,1))))</f>
        <v>-152.49834340199655</v>
      </c>
      <c r="AF24" s="18">
        <f t="array" ref="AF24">SUM(Frequency*LOG((WEIBULL(High,AF$9,$T24,1)-WEIBULL(Low,AF$9,$T24,1))))</f>
        <v>-152.16552603496558</v>
      </c>
      <c r="AG24" s="18">
        <f t="array" ref="AG24">SUM(Frequency*LOG((WEIBULL(High,AG$9,$T24,1)-WEIBULL(Low,AG$9,$T24,1))))</f>
        <v>-151.92596614624867</v>
      </c>
      <c r="AH24" s="18">
        <f t="array" ref="AH24">SUM(Frequency*LOG((WEIBULL(High,AH$9,$T24,1)-WEIBULL(Low,AH$9,$T24,1))))</f>
        <v>-151.7757592128666</v>
      </c>
      <c r="AI24" s="18">
        <f t="array" ref="AI24">SUM(Frequency*LOG((WEIBULL(High,AI$9,$T24,1)-WEIBULL(Low,AI$9,$T24,1))))</f>
        <v>-151.71142260424995</v>
      </c>
      <c r="AJ24" s="18">
        <f t="array" ref="AJ24">SUM(Frequency*LOG((WEIBULL(High,AJ$9,$T24,1)-WEIBULL(Low,AJ$9,$T24,1))))</f>
        <v>-151.72984578513785</v>
      </c>
      <c r="AK24" s="18">
        <f t="array" ref="AK24">SUM(Frequency*LOG((WEIBULL(High,AK$9,$T24,1)-WEIBULL(Low,AK$9,$T24,1))))</f>
        <v>-151.82824756901192</v>
      </c>
      <c r="AL24" s="18">
        <f t="array" ref="AL24">SUM(Frequency*LOG((WEIBULL(High,AL$9,$T24,1)-WEIBULL(Low,AL$9,$T24,1))))</f>
        <v>-152.0041392065983</v>
      </c>
      <c r="AM24" s="18">
        <f t="array" ref="AM24">SUM(Frequency*LOG((WEIBULL(High,AM$9,$T24,1)-WEIBULL(Low,AM$9,$T24,1))))</f>
        <v>-152.25529233527308</v>
      </c>
      <c r="AN24" s="18">
        <f t="array" ref="AN24">SUM(Frequency*LOG((WEIBULL(High,AN$9,$T24,1)-WEIBULL(Low,AN$9,$T24,1))))</f>
        <v>-152.5797110050911</v>
      </c>
      <c r="AO24" s="18">
        <f t="array" ref="AO24">SUM(Frequency*LOG((WEIBULL(High,AO$9,$T24,1)-WEIBULL(Low,AO$9,$T24,1))))</f>
        <v>-152.97560714811016</v>
      </c>
      <c r="AP24" s="18">
        <f t="array" ref="AP24">SUM(Frequency*LOG((WEIBULL(High,AP$9,$T24,1)-WEIBULL(Low,AP$9,$T24,1))))</f>
        <v>-153.44137897894822</v>
      </c>
      <c r="AQ24" s="18">
        <f t="array" ref="AQ24">SUM(Frequency*LOG((WEIBULL(High,AQ$9,$T24,1)-WEIBULL(Low,AQ$9,$T24,1))))</f>
        <v>-153.97559191294559</v>
      </c>
      <c r="AR24" s="18">
        <f t="array" ref="AR24">SUM(Frequency*LOG((WEIBULL(High,AR$9,$T24,1)-WEIBULL(Low,AR$9,$T24,1))))</f>
        <v>-154.57696166902642</v>
      </c>
      <c r="AS24" s="18">
        <f t="array" ref="AS24">SUM(Frequency*LOG((WEIBULL(High,AS$9,$T24,1)-WEIBULL(Low,AS$9,$T24,1))))</f>
        <v>-155.24433929116867</v>
      </c>
      <c r="AT24" s="18">
        <f t="array" ref="AT24">SUM(Frequency*LOG((WEIBULL(High,AT$9,$T24,1)-WEIBULL(Low,AT$9,$T24,1))))</f>
        <v>-155.97669787808653</v>
      </c>
      <c r="AU24" s="18">
        <f t="array" ref="AU24">SUM(Frequency*LOG((WEIBULL(High,AU$9,$T24,1)-WEIBULL(Low,AU$9,$T24,1))))</f>
        <v>-156.77312085731987</v>
      </c>
      <c r="AV24" s="18">
        <f t="array" ref="AV24">SUM(Frequency*LOG((WEIBULL(High,AV$9,$T24,1)-WEIBULL(Low,AV$9,$T24,1))))</f>
        <v>-157.63279167878736</v>
      </c>
      <c r="AW24" s="18">
        <f t="array" ref="AW24">SUM(Frequency*LOG((WEIBULL(High,AW$9,$T24,1)-WEIBULL(Low,AW$9,$T24,1))))</f>
        <v>-158.55498483486883</v>
      </c>
      <c r="AX24" s="19">
        <f t="array" ref="AX24">SUM(Frequency*LOG((WEIBULL(High,AX$9,$T24,1)-WEIBULL(Low,AX$9,$T24,1))))</f>
        <v>-159.53905813971465</v>
      </c>
      <c r="AY24" s="30">
        <f t="shared" si="2"/>
        <v>1.1231516479498112E-66</v>
      </c>
      <c r="AZ24" s="25">
        <f t="shared" si="7"/>
        <v>0.9073370047233339</v>
      </c>
      <c r="BB24" s="60">
        <v>1.6000000000000005</v>
      </c>
      <c r="BC24" s="62">
        <v>1</v>
      </c>
      <c r="BE24" s="60">
        <f t="shared" si="3"/>
        <v>5.879999999999999</v>
      </c>
      <c r="BF24" s="62">
        <f t="shared" si="4"/>
        <v>0.9073370047233339</v>
      </c>
      <c r="BH24" s="68"/>
      <c r="BI24" s="30">
        <f t="shared" si="8"/>
        <v>1.6500000000000006</v>
      </c>
      <c r="BJ24" s="30"/>
      <c r="BK24" s="30">
        <f t="shared" si="9"/>
        <v>0.93581535730231569</v>
      </c>
      <c r="BL24" s="69"/>
      <c r="BN24" s="68"/>
      <c r="BO24" s="30">
        <f t="shared" si="10"/>
        <v>6.0499999999999989</v>
      </c>
      <c r="BP24" s="30"/>
      <c r="BQ24" s="30">
        <f t="shared" si="11"/>
        <v>0.75303213960971638</v>
      </c>
      <c r="BR24" s="69"/>
    </row>
    <row r="25" spans="2:70" x14ac:dyDescent="0.25">
      <c r="B25" s="53">
        <v>8</v>
      </c>
      <c r="C25" s="49">
        <v>10</v>
      </c>
      <c r="D25" s="54">
        <v>11</v>
      </c>
      <c r="E25" s="26"/>
      <c r="J25" s="1"/>
      <c r="K25" s="1"/>
      <c r="P25" s="37">
        <v>1</v>
      </c>
      <c r="Q25" s="12">
        <f t="shared" si="5"/>
        <v>0.84510567092812805</v>
      </c>
      <c r="R25" s="13">
        <f t="array" ref="R25">SUM(EXP(U25:AX25))*P25</f>
        <v>9.9256208814604643E-66</v>
      </c>
      <c r="S25" s="99"/>
      <c r="T25" s="28">
        <f t="shared" si="6"/>
        <v>6.0499999999999989</v>
      </c>
      <c r="U25" s="17">
        <f t="array" ref="U25">SUM(Frequency*LOG((WEIBULL(High,U$9,$T25,1)-WEIBULL(Low,U$9,$T25,1))))</f>
        <v>-162.46783551958112</v>
      </c>
      <c r="V25" s="18">
        <f t="array" ref="V25">SUM(Frequency*LOG((WEIBULL(High,V$9,$T25,1)-WEIBULL(Low,V$9,$T25,1))))</f>
        <v>-160.84277399713744</v>
      </c>
      <c r="W25" s="18">
        <f t="array" ref="W25">SUM(Frequency*LOG((WEIBULL(High,W$9,$T25,1)-WEIBULL(Low,W$9,$T25,1))))</f>
        <v>-159.39289256332808</v>
      </c>
      <c r="X25" s="18">
        <f t="array" ref="X25">SUM(Frequency*LOG((WEIBULL(High,X$9,$T25,1)-WEIBULL(Low,X$9,$T25,1))))</f>
        <v>-158.10371660651708</v>
      </c>
      <c r="Y25" s="18">
        <f t="array" ref="Y25">SUM(Frequency*LOG((WEIBULL(High,Y$9,$T25,1)-WEIBULL(Low,Y$9,$T25,1))))</f>
        <v>-156.96277834005076</v>
      </c>
      <c r="Z25" s="18">
        <f t="array" ref="Z25">SUM(Frequency*LOG((WEIBULL(High,Z$9,$T25,1)-WEIBULL(Low,Z$9,$T25,1))))</f>
        <v>-155.95927029909089</v>
      </c>
      <c r="AA25" s="18">
        <f t="array" ref="AA25">SUM(Frequency*LOG((WEIBULL(High,AA$9,$T25,1)-WEIBULL(Low,AA$9,$T25,1))))</f>
        <v>-155.08377162956157</v>
      </c>
      <c r="AB25" s="18">
        <f t="array" ref="AB25">SUM(Frequency*LOG((WEIBULL(High,AB$9,$T25,1)-WEIBULL(Low,AB$9,$T25,1))))</f>
        <v>-154.32802941320176</v>
      </c>
      <c r="AC25" s="18">
        <f t="array" ref="AC25">SUM(Frequency*LOG((WEIBULL(High,AC$9,$T25,1)-WEIBULL(Low,AC$9,$T25,1))))</f>
        <v>-153.68478214047522</v>
      </c>
      <c r="AD25" s="18">
        <f t="array" ref="AD25">SUM(Frequency*LOG((WEIBULL(High,AD$9,$T25,1)-WEIBULL(Low,AD$9,$T25,1))))</f>
        <v>-153.14761584062288</v>
      </c>
      <c r="AE25" s="18">
        <f t="array" ref="AE25">SUM(Frequency*LOG((WEIBULL(High,AE$9,$T25,1)-WEIBULL(Low,AE$9,$T25,1))))</f>
        <v>-152.71084578723659</v>
      </c>
      <c r="AF25" s="18">
        <f t="array" ref="AF25">SUM(Frequency*LOG((WEIBULL(High,AF$9,$T25,1)-WEIBULL(Low,AF$9,$T25,1))))</f>
        <v>-152.36941843088607</v>
      </c>
      <c r="AG25" s="18">
        <f t="array" ref="AG25">SUM(Frequency*LOG((WEIBULL(High,AG$9,$T25,1)-WEIBULL(Low,AG$9,$T25,1))))</f>
        <v>-152.11882947398541</v>
      </c>
      <c r="AH25" s="18">
        <f t="array" ref="AH25">SUM(Frequency*LOG((WEIBULL(High,AH$9,$T25,1)-WEIBULL(Low,AH$9,$T25,1))))</f>
        <v>-151.95505493593245</v>
      </c>
      <c r="AI25" s="18">
        <f t="array" ref="AI25">SUM(Frequency*LOG((WEIBULL(High,AI$9,$T25,1)-WEIBULL(Low,AI$9,$T25,1))))</f>
        <v>-151.87449275321762</v>
      </c>
      <c r="AJ25" s="18">
        <f t="array" ref="AJ25">SUM(Frequency*LOG((WEIBULL(High,AJ$9,$T25,1)-WEIBULL(Low,AJ$9,$T25,1))))</f>
        <v>-151.87391298518023</v>
      </c>
      <c r="AK25" s="18">
        <f t="array" ref="AK25">SUM(Frequency*LOG((WEIBULL(High,AK$9,$T25,1)-WEIBULL(Low,AK$9,$T25,1))))</f>
        <v>-151.95041509734082</v>
      </c>
      <c r="AL25" s="18">
        <f t="array" ref="AL25">SUM(Frequency*LOG((WEIBULL(High,AL$9,$T25,1)-WEIBULL(Low,AL$9,$T25,1))))</f>
        <v>-152.10139110338272</v>
      </c>
      <c r="AM25" s="18">
        <f t="array" ref="AM25">SUM(Frequency*LOG((WEIBULL(High,AM$9,$T25,1)-WEIBULL(Low,AM$9,$T25,1))))</f>
        <v>-152.32449358735917</v>
      </c>
      <c r="AN25" s="18">
        <f t="array" ref="AN25">SUM(Frequency*LOG((WEIBULL(High,AN$9,$T25,1)-WEIBULL(Low,AN$9,$T25,1))))</f>
        <v>-152.61760781658134</v>
      </c>
      <c r="AO25" s="18">
        <f t="array" ref="AO25">SUM(Frequency*LOG((WEIBULL(High,AO$9,$T25,1)-WEIBULL(Low,AO$9,$T25,1))))</f>
        <v>-152.97882730540516</v>
      </c>
      <c r="AP25" s="18">
        <f t="array" ref="AP25">SUM(Frequency*LOG((WEIBULL(High,AP$9,$T25,1)-WEIBULL(Low,AP$9,$T25,1))))</f>
        <v>-153.40643231001579</v>
      </c>
      <c r="AQ25" s="18">
        <f t="array" ref="AQ25">SUM(Frequency*LOG((WEIBULL(High,AQ$9,$T25,1)-WEIBULL(Low,AQ$9,$T25,1))))</f>
        <v>-153.8988708312061</v>
      </c>
      <c r="AR25" s="18">
        <f t="array" ref="AR25">SUM(Frequency*LOG((WEIBULL(High,AR$9,$T25,1)-WEIBULL(Low,AR$9,$T25,1))))</f>
        <v>-154.45474178122103</v>
      </c>
      <c r="AS25" s="18">
        <f t="array" ref="AS25">SUM(Frequency*LOG((WEIBULL(High,AS$9,$T25,1)-WEIBULL(Low,AS$9,$T25,1))))</f>
        <v>-155.07278003586836</v>
      </c>
      <c r="AT25" s="18">
        <f t="array" ref="AT25">SUM(Frequency*LOG((WEIBULL(High,AT$9,$T25,1)-WEIBULL(Low,AT$9,$T25,1))))</f>
        <v>-155.75184314719223</v>
      </c>
      <c r="AU25" s="18">
        <f t="array" ref="AU25">SUM(Frequency*LOG((WEIBULL(High,AU$9,$T25,1)-WEIBULL(Low,AU$9,$T25,1))))</f>
        <v>-156.49089953720804</v>
      </c>
      <c r="AV25" s="18">
        <f t="array" ref="AV25">SUM(Frequency*LOG((WEIBULL(High,AV$9,$T25,1)-WEIBULL(Low,AV$9,$T25,1))))</f>
        <v>-157.28901803108897</v>
      </c>
      <c r="AW25" s="18">
        <f t="array" ref="AW25">SUM(Frequency*LOG((WEIBULL(High,AW$9,$T25,1)-WEIBULL(Low,AW$9,$T25,1))))</f>
        <v>-158.14535861985982</v>
      </c>
      <c r="AX25" s="19">
        <f t="array" ref="AX25">SUM(Frequency*LOG((WEIBULL(High,AX$9,$T25,1)-WEIBULL(Low,AX$9,$T25,1))))</f>
        <v>-159.05916436882094</v>
      </c>
      <c r="AY25" s="30">
        <f t="shared" si="2"/>
        <v>9.3214459915003476E-67</v>
      </c>
      <c r="AZ25" s="25">
        <f t="shared" si="7"/>
        <v>0.75303213960971638</v>
      </c>
      <c r="BB25" s="60">
        <v>1.6500000000000006</v>
      </c>
      <c r="BC25" s="62">
        <v>0.93581535730231569</v>
      </c>
      <c r="BE25" s="60">
        <f t="shared" si="3"/>
        <v>6.0499999999999989</v>
      </c>
      <c r="BF25" s="62">
        <f t="shared" si="4"/>
        <v>0.75303213960971638</v>
      </c>
      <c r="BH25" s="68"/>
      <c r="BI25" s="30">
        <f t="shared" si="8"/>
        <v>1.7000000000000006</v>
      </c>
      <c r="BJ25" s="30"/>
      <c r="BK25" s="30">
        <f t="shared" si="9"/>
        <v>0.81371476007398513</v>
      </c>
      <c r="BL25" s="69"/>
      <c r="BN25" s="68"/>
      <c r="BO25" s="30">
        <f t="shared" si="10"/>
        <v>6.2199999999999989</v>
      </c>
      <c r="BP25" s="30"/>
      <c r="BQ25" s="30">
        <f t="shared" si="11"/>
        <v>0.57803137585670739</v>
      </c>
      <c r="BR25" s="69"/>
    </row>
    <row r="26" spans="2:70" x14ac:dyDescent="0.25">
      <c r="B26" s="53">
        <v>10</v>
      </c>
      <c r="C26" s="49">
        <v>12</v>
      </c>
      <c r="D26" s="54">
        <v>5</v>
      </c>
      <c r="E26" s="26"/>
      <c r="J26" s="1"/>
      <c r="K26" s="1"/>
      <c r="P26" s="37">
        <v>1</v>
      </c>
      <c r="Q26" s="12">
        <f t="shared" si="5"/>
        <v>0.6741253491798328</v>
      </c>
      <c r="R26" s="13">
        <f t="array" ref="R26">SUM(EXP(U26:AX26))*P26</f>
        <v>7.917486383913073E-66</v>
      </c>
      <c r="S26" s="99"/>
      <c r="T26" s="28">
        <f t="shared" si="6"/>
        <v>6.2199999999999989</v>
      </c>
      <c r="U26" s="17">
        <f t="array" ref="U26">SUM(Frequency*LOG((WEIBULL(High,U$9,$T26,1)-WEIBULL(Low,U$9,$T26,1))))</f>
        <v>-162.68200488876201</v>
      </c>
      <c r="V26" s="18">
        <f t="array" ref="V26">SUM(Frequency*LOG((WEIBULL(High,V$9,$T26,1)-WEIBULL(Low,V$9,$T26,1))))</f>
        <v>-161.0687894813199</v>
      </c>
      <c r="W26" s="18">
        <f t="array" ref="W26">SUM(Frequency*LOG((WEIBULL(High,W$9,$T26,1)-WEIBULL(Low,W$9,$T26,1))))</f>
        <v>-159.62978685030754</v>
      </c>
      <c r="X26" s="18">
        <f t="array" ref="X26">SUM(Frequency*LOG((WEIBULL(High,X$9,$T26,1)-WEIBULL(Low,X$9,$T26,1))))</f>
        <v>-158.3504061169603</v>
      </c>
      <c r="Y26" s="18">
        <f t="array" ref="Y26">SUM(Frequency*LOG((WEIBULL(High,Y$9,$T26,1)-WEIBULL(Low,Y$9,$T26,1))))</f>
        <v>-157.21806567452819</v>
      </c>
      <c r="Z26" s="18">
        <f t="array" ref="Z26">SUM(Frequency*LOG((WEIBULL(High,Z$9,$T26,1)-WEIBULL(Low,Z$9,$T26,1))))</f>
        <v>-156.22184628494296</v>
      </c>
      <c r="AA26" s="18">
        <f t="array" ref="AA26">SUM(Frequency*LOG((WEIBULL(High,AA$9,$T26,1)-WEIBULL(Low,AA$9,$T26,1))))</f>
        <v>-155.35221701745567</v>
      </c>
      <c r="AB26" s="18">
        <f t="array" ref="AB26">SUM(Frequency*LOG((WEIBULL(High,AB$9,$T26,1)-WEIBULL(Low,AB$9,$T26,1))))</f>
        <v>-154.60081626964495</v>
      </c>
      <c r="AC26" s="18">
        <f t="array" ref="AC26">SUM(Frequency*LOG((WEIBULL(High,AC$9,$T26,1)-WEIBULL(Low,AC$9,$T26,1))))</f>
        <v>-153.96027497938917</v>
      </c>
      <c r="AD26" s="18">
        <f t="array" ref="AD26">SUM(Frequency*LOG((WEIBULL(High,AD$9,$T26,1)-WEIBULL(Low,AD$9,$T26,1))))</f>
        <v>-153.42407253431347</v>
      </c>
      <c r="AE26" s="18">
        <f t="array" ref="AE26">SUM(Frequency*LOG((WEIBULL(High,AE$9,$T26,1)-WEIBULL(Low,AE$9,$T26,1))))</f>
        <v>-152.98641829463625</v>
      </c>
      <c r="AF26" s="18">
        <f t="array" ref="AF26">SUM(Frequency*LOG((WEIBULL(High,AF$9,$T26,1)-WEIBULL(Low,AF$9,$T26,1))))</f>
        <v>-152.64215337874316</v>
      </c>
      <c r="AG26" s="18">
        <f t="array" ref="AG26">SUM(Frequency*LOG((WEIBULL(High,AG$9,$T26,1)-WEIBULL(Low,AG$9,$T26,1))))</f>
        <v>-152.38666862464567</v>
      </c>
      <c r="AH26" s="18">
        <f t="array" ref="AH26">SUM(Frequency*LOG((WEIBULL(High,AH$9,$T26,1)-WEIBULL(Low,AH$9,$T26,1))))</f>
        <v>-152.21583557341273</v>
      </c>
      <c r="AI26" s="18">
        <f t="array" ref="AI26">SUM(Frequency*LOG((WEIBULL(High,AI$9,$T26,1)-WEIBULL(Low,AI$9,$T26,1))))</f>
        <v>-152.1259480173199</v>
      </c>
      <c r="AJ26" s="18">
        <f t="array" ref="AJ26">SUM(Frequency*LOG((WEIBULL(High,AJ$9,$T26,1)-WEIBULL(Low,AJ$9,$T26,1))))</f>
        <v>-152.11367218132787</v>
      </c>
      <c r="AK26" s="18">
        <f t="array" ref="AK26">SUM(Frequency*LOG((WEIBULL(High,AK$9,$T26,1)-WEIBULL(Low,AK$9,$T26,1))))</f>
        <v>-152.1760040075213</v>
      </c>
      <c r="AL26" s="18">
        <f t="array" ref="AL26">SUM(Frequency*LOG((WEIBULL(High,AL$9,$T26,1)-WEIBULL(Low,AL$9,$T26,1))))</f>
        <v>-152.31023232092903</v>
      </c>
      <c r="AM26" s="18">
        <f t="array" ref="AM26">SUM(Frequency*LOG((WEIBULL(High,AM$9,$T26,1)-WEIBULL(Low,AM$9,$T26,1))))</f>
        <v>-152.51390689515483</v>
      </c>
      <c r="AN26" s="18">
        <f t="array" ref="AN26">SUM(Frequency*LOG((WEIBULL(High,AN$9,$T26,1)-WEIBULL(Low,AN$9,$T26,1))))</f>
        <v>-152.78481062449319</v>
      </c>
      <c r="AO26" s="18">
        <f t="array" ref="AO26">SUM(Frequency*LOG((WEIBULL(High,AO$9,$T26,1)-WEIBULL(Low,AO$9,$T26,1))))</f>
        <v>-153.12093515818202</v>
      </c>
      <c r="AP26" s="18">
        <f t="array" ref="AP26">SUM(Frequency*LOG((WEIBULL(High,AP$9,$T26,1)-WEIBULL(Low,AP$9,$T26,1))))</f>
        <v>-153.5204594713953</v>
      </c>
      <c r="AQ26" s="18">
        <f t="array" ref="AQ26">SUM(Frequency*LOG((WEIBULL(High,AQ$9,$T26,1)-WEIBULL(Low,AQ$9,$T26,1))))</f>
        <v>-153.98173094341612</v>
      </c>
      <c r="AR26" s="18">
        <f t="array" ref="AR26">SUM(Frequency*LOG((WEIBULL(High,AR$9,$T26,1)-WEIBULL(Low,AR$9,$T26,1))))</f>
        <v>-154.50324859132863</v>
      </c>
      <c r="AS26" s="18">
        <f t="array" ref="AS26">SUM(Frequency*LOG((WEIBULL(High,AS$9,$T26,1)-WEIBULL(Low,AS$9,$T26,1))))</f>
        <v>-155.0836481714573</v>
      </c>
      <c r="AT26" s="18">
        <f t="array" ref="AT26">SUM(Frequency*LOG((WEIBULL(High,AT$9,$T26,1)-WEIBULL(Low,AT$9,$T26,1))))</f>
        <v>-155.7216889136165</v>
      </c>
      <c r="AU26" s="18">
        <f t="array" ref="AU26">SUM(Frequency*LOG((WEIBULL(High,AU$9,$T26,1)-WEIBULL(Low,AU$9,$T26,1))))</f>
        <v>-156.41624169725691</v>
      </c>
      <c r="AV26" s="18">
        <f t="array" ref="AV26">SUM(Frequency*LOG((WEIBULL(High,AV$9,$T26,1)-WEIBULL(Low,AV$9,$T26,1))))</f>
        <v>-157.16627851548051</v>
      </c>
      <c r="AW26" s="18">
        <f t="array" ref="AW26">SUM(Frequency*LOG((WEIBULL(High,AW$9,$T26,1)-WEIBULL(Low,AW$9,$T26,1))))</f>
        <v>-157.97086310387695</v>
      </c>
      <c r="AX26" s="19">
        <f t="array" ref="AX26">SUM(Frequency*LOG((WEIBULL(High,AX$9,$T26,1)-WEIBULL(Low,AX$9,$T26,1))))</f>
        <v>-158.82914263709065</v>
      </c>
      <c r="AY26" s="30">
        <f t="shared" si="2"/>
        <v>7.1551902874072401E-67</v>
      </c>
      <c r="AZ26" s="25">
        <f t="shared" si="7"/>
        <v>0.57803137585670739</v>
      </c>
      <c r="BB26" s="60">
        <v>1.7000000000000006</v>
      </c>
      <c r="BC26" s="62">
        <v>0.81371476007398513</v>
      </c>
      <c r="BE26" s="60">
        <f t="shared" si="3"/>
        <v>6.2199999999999989</v>
      </c>
      <c r="BF26" s="62">
        <f t="shared" si="4"/>
        <v>0.57803137585670739</v>
      </c>
      <c r="BH26" s="68"/>
      <c r="BI26" s="30">
        <f t="shared" si="8"/>
        <v>1.7500000000000007</v>
      </c>
      <c r="BJ26" s="30"/>
      <c r="BK26" s="30">
        <f t="shared" si="9"/>
        <v>0.65967984444273775</v>
      </c>
      <c r="BL26" s="69"/>
      <c r="BN26" s="68"/>
      <c r="BO26" s="30">
        <f t="shared" si="10"/>
        <v>6.3899999999999988</v>
      </c>
      <c r="BP26" s="30"/>
      <c r="BQ26" s="30">
        <f t="shared" si="11"/>
        <v>0.41434940806234383</v>
      </c>
      <c r="BR26" s="69"/>
    </row>
    <row r="27" spans="2:70" x14ac:dyDescent="0.25">
      <c r="B27" s="53">
        <v>12</v>
      </c>
      <c r="C27" s="49">
        <v>14</v>
      </c>
      <c r="D27" s="54">
        <v>6</v>
      </c>
      <c r="E27" s="26"/>
      <c r="F27" s="1"/>
      <c r="I27" s="1"/>
      <c r="J27" s="1"/>
      <c r="K27" s="1"/>
      <c r="P27" s="37">
        <v>1</v>
      </c>
      <c r="Q27" s="12">
        <f t="shared" si="5"/>
        <v>0.49464950948585873</v>
      </c>
      <c r="R27" s="13">
        <f t="array" ref="R27">SUM(EXP(U27:AX27))*P27</f>
        <v>5.8095734879698388E-66</v>
      </c>
      <c r="S27" s="99"/>
      <c r="T27" s="28">
        <f t="shared" si="6"/>
        <v>6.3899999999999988</v>
      </c>
      <c r="U27" s="17">
        <f t="array" ref="U27">SUM(Frequency*LOG((WEIBULL(High,U$9,$T27,1)-WEIBULL(Low,U$9,$T27,1))))</f>
        <v>-162.91576941191667</v>
      </c>
      <c r="V27" s="18">
        <f t="array" ref="V27">SUM(Frequency*LOG((WEIBULL(High,V$9,$T27,1)-WEIBULL(Low,V$9,$T27,1))))</f>
        <v>-161.31695289379644</v>
      </c>
      <c r="W27" s="18">
        <f t="array" ref="W27">SUM(Frequency*LOG((WEIBULL(High,W$9,$T27,1)-WEIBULL(Low,W$9,$T27,1))))</f>
        <v>-159.89158338354039</v>
      </c>
      <c r="X27" s="18">
        <f t="array" ref="X27">SUM(Frequency*LOG((WEIBULL(High,X$9,$T27,1)-WEIBULL(Low,X$9,$T27,1))))</f>
        <v>-158.6249629857376</v>
      </c>
      <c r="Y27" s="18">
        <f t="array" ref="Y27">SUM(Frequency*LOG((WEIBULL(High,Y$9,$T27,1)-WEIBULL(Low,Y$9,$T27,1))))</f>
        <v>-157.50440589712454</v>
      </c>
      <c r="Z27" s="18">
        <f t="array" ref="Z27">SUM(Frequency*LOG((WEIBULL(High,Z$9,$T27,1)-WEIBULL(Low,Z$9,$T27,1))))</f>
        <v>-156.5188910976452</v>
      </c>
      <c r="AA27" s="18">
        <f t="array" ref="AA27">SUM(Frequency*LOG((WEIBULL(High,AA$9,$T27,1)-WEIBULL(Low,AA$9,$T27,1))))</f>
        <v>-155.65878793255001</v>
      </c>
      <c r="AB27" s="18">
        <f t="array" ref="AB27">SUM(Frequency*LOG((WEIBULL(High,AB$9,$T27,1)-WEIBULL(Low,AB$9,$T27,1))))</f>
        <v>-154.91563682202772</v>
      </c>
      <c r="AC27" s="18">
        <f t="array" ref="AC27">SUM(Frequency*LOG((WEIBULL(High,AC$9,$T27,1)-WEIBULL(Low,AC$9,$T27,1))))</f>
        <v>-154.28197220352311</v>
      </c>
      <c r="AD27" s="18">
        <f t="array" ref="AD27">SUM(Frequency*LOG((WEIBULL(High,AD$9,$T27,1)-WEIBULL(Low,AD$9,$T27,1))))</f>
        <v>-153.75117821022155</v>
      </c>
      <c r="AE27" s="18">
        <f t="array" ref="AE27">SUM(Frequency*LOG((WEIBULL(High,AE$9,$T27,1)-WEIBULL(Low,AE$9,$T27,1))))</f>
        <v>-153.31736999895307</v>
      </c>
      <c r="AF27" s="18">
        <f t="array" ref="AF27">SUM(Frequency*LOG((WEIBULL(High,AF$9,$T27,1)-WEIBULL(Low,AF$9,$T27,1))))</f>
        <v>-152.9752953744682</v>
      </c>
      <c r="AG27" s="18">
        <f t="array" ref="AG27">SUM(Frequency*LOG((WEIBULL(High,AG$9,$T27,1)-WEIBULL(Low,AG$9,$T27,1))))</f>
        <v>-152.72025262109884</v>
      </c>
      <c r="AH27" s="18">
        <f t="array" ref="AH27">SUM(Frequency*LOG((WEIBULL(High,AH$9,$T27,1)-WEIBULL(Low,AH$9,$T27,1))))</f>
        <v>-152.54802138590665</v>
      </c>
      <c r="AI27" s="18">
        <f t="array" ref="AI27">SUM(Frequency*LOG((WEIBULL(High,AI$9,$T27,1)-WEIBULL(Low,AI$9,$T27,1))))</f>
        <v>-152.45480415416768</v>
      </c>
      <c r="AJ27" s="18">
        <f t="array" ref="AJ27">SUM(Frequency*LOG((WEIBULL(High,AJ$9,$T27,1)-WEIBULL(Low,AJ$9,$T27,1))))</f>
        <v>-152.43717638390825</v>
      </c>
      <c r="AK27" s="18">
        <f t="array" ref="AK27">SUM(Frequency*LOG((WEIBULL(High,AK$9,$T27,1)-WEIBULL(Low,AK$9,$T27,1))))</f>
        <v>-152.49204376714673</v>
      </c>
      <c r="AL27" s="18">
        <f t="array" ref="AL27">SUM(Frequency*LOG((WEIBULL(High,AL$9,$T27,1)-WEIBULL(Low,AL$9,$T27,1))))</f>
        <v>-152.6166053941046</v>
      </c>
      <c r="AM27" s="18">
        <f t="array" ref="AM27">SUM(Frequency*LOG((WEIBULL(High,AM$9,$T27,1)-WEIBULL(Low,AM$9,$T27,1))))</f>
        <v>-152.80832183638279</v>
      </c>
      <c r="AN27" s="18">
        <f t="array" ref="AN27">SUM(Frequency*LOG((WEIBULL(High,AN$9,$T27,1)-WEIBULL(Low,AN$9,$T27,1))))</f>
        <v>-153.06488735295625</v>
      </c>
      <c r="AO27" s="18">
        <f t="array" ref="AO27">SUM(Frequency*LOG((WEIBULL(High,AO$9,$T27,1)-WEIBULL(Low,AO$9,$T27,1))))</f>
        <v>-153.38420557132136</v>
      </c>
      <c r="AP27" s="18">
        <f t="array" ref="AP27">SUM(Frequency*LOG((WEIBULL(High,AP$9,$T27,1)-WEIBULL(Low,AP$9,$T27,1))))</f>
        <v>-153.76436811447667</v>
      </c>
      <c r="AQ27" s="18">
        <f t="array" ref="AQ27">SUM(Frequency*LOG((WEIBULL(High,AQ$9,$T27,1)-WEIBULL(Low,AQ$9,$T27,1))))</f>
        <v>-154.20363573953583</v>
      </c>
      <c r="AR27" s="18">
        <f t="array" ref="AR27">SUM(Frequency*LOG((WEIBULL(High,AR$9,$T27,1)-WEIBULL(Low,AR$9,$T27,1))))</f>
        <v>-154.70042163086231</v>
      </c>
      <c r="AS27" s="18">
        <f t="array" ref="AS27">SUM(Frequency*LOG((WEIBULL(High,AS$9,$T27,1)-WEIBULL(Low,AS$9,$T27,1))))</f>
        <v>-155.25327655361292</v>
      </c>
      <c r="AT27" s="18">
        <f t="array" ref="AT27">SUM(Frequency*LOG((WEIBULL(High,AT$9,$T27,1)-WEIBULL(Low,AT$9,$T27,1))))</f>
        <v>-155.86087562548076</v>
      </c>
      <c r="AU27" s="18">
        <f t="array" ref="AU27">SUM(Frequency*LOG((WEIBULL(High,AU$9,$T27,1)-WEIBULL(Low,AU$9,$T27,1))))</f>
        <v>-156.5220065075151</v>
      </c>
      <c r="AV27" s="18">
        <f t="array" ref="AV27">SUM(Frequency*LOG((WEIBULL(High,AV$9,$T27,1)-WEIBULL(Low,AV$9,$T27,1))))</f>
        <v>-157.23555885091287</v>
      </c>
      <c r="AW27" s="18">
        <f t="array" ref="AW27">SUM(Frequency*LOG((WEIBULL(High,AW$9,$T27,1)-WEIBULL(Low,AW$9,$T27,1))))</f>
        <v>-158.00051486692564</v>
      </c>
      <c r="AX27" s="19">
        <f t="array" ref="AX27">SUM(Frequency*LOG((WEIBULL(High,AX$9,$T27,1)-WEIBULL(Low,AX$9,$T27,1))))</f>
        <v>-158.81594091249934</v>
      </c>
      <c r="AY27" s="30">
        <f t="shared" si="2"/>
        <v>5.1290448650240329E-67</v>
      </c>
      <c r="AZ27" s="25">
        <f t="shared" si="7"/>
        <v>0.41434940806234383</v>
      </c>
      <c r="BB27" s="60">
        <v>1.7500000000000007</v>
      </c>
      <c r="BC27" s="62">
        <v>0.65967984444273775</v>
      </c>
      <c r="BE27" s="60">
        <f t="shared" si="3"/>
        <v>6.3899999999999988</v>
      </c>
      <c r="BF27" s="62">
        <f t="shared" si="4"/>
        <v>0.41434940806234383</v>
      </c>
      <c r="BH27" s="68"/>
      <c r="BI27" s="30">
        <f t="shared" si="8"/>
        <v>1.8000000000000007</v>
      </c>
      <c r="BJ27" s="30"/>
      <c r="BK27" s="30">
        <f t="shared" si="9"/>
        <v>0.50021255163765088</v>
      </c>
      <c r="BL27" s="69"/>
      <c r="BN27" s="68"/>
      <c r="BO27" s="30">
        <f t="shared" si="10"/>
        <v>6.5599999999999987</v>
      </c>
      <c r="BP27" s="30"/>
      <c r="BQ27" s="30">
        <f t="shared" si="11"/>
        <v>0.27970838882193277</v>
      </c>
      <c r="BR27" s="69"/>
    </row>
    <row r="28" spans="2:70" x14ac:dyDescent="0.25">
      <c r="B28" s="55">
        <v>14</v>
      </c>
      <c r="C28" s="50">
        <v>16</v>
      </c>
      <c r="D28" s="56">
        <v>0</v>
      </c>
      <c r="E28" s="26"/>
      <c r="F28" s="1"/>
      <c r="I28" s="1"/>
      <c r="J28" s="1"/>
      <c r="K28" s="1"/>
      <c r="P28" s="37">
        <v>1</v>
      </c>
      <c r="Q28" s="12">
        <f t="shared" si="5"/>
        <v>0.33679591290525268</v>
      </c>
      <c r="R28" s="13">
        <f t="array" ref="R28">SUM(EXP(U28:AX28))*P28</f>
        <v>3.9556101218106886E-66</v>
      </c>
      <c r="S28" s="99"/>
      <c r="T28" s="28">
        <f t="shared" si="6"/>
        <v>6.5599999999999987</v>
      </c>
      <c r="U28" s="17">
        <f t="array" ref="U28">SUM(Frequency*LOG((WEIBULL(High,U$9,$T28,1)-WEIBULL(Low,U$9,$T28,1))))</f>
        <v>-163.16686777669983</v>
      </c>
      <c r="V28" s="18">
        <f t="array" ref="V28">SUM(Frequency*LOG((WEIBULL(High,V$9,$T28,1)-WEIBULL(Low,V$9,$T28,1))))</f>
        <v>-161.58469459706328</v>
      </c>
      <c r="W28" s="18">
        <f t="array" ref="W28">SUM(Frequency*LOG((WEIBULL(High,W$9,$T28,1)-WEIBULL(Low,W$9,$T28,1))))</f>
        <v>-160.17537772912874</v>
      </c>
      <c r="X28" s="18">
        <f t="array" ref="X28">SUM(Frequency*LOG((WEIBULL(High,X$9,$T28,1)-WEIBULL(Low,X$9,$T28,1))))</f>
        <v>-158.9241201116626</v>
      </c>
      <c r="Y28" s="18">
        <f t="array" ref="Y28">SUM(Frequency*LOG((WEIBULL(High,Y$9,$T28,1)-WEIBULL(Low,Y$9,$T28,1))))</f>
        <v>-157.81813990608418</v>
      </c>
      <c r="Z28" s="18">
        <f t="array" ref="Z28">SUM(Frequency*LOG((WEIBULL(High,Z$9,$T28,1)-WEIBULL(Low,Z$9,$T28,1))))</f>
        <v>-156.84632277644872</v>
      </c>
      <c r="AA28" s="18">
        <f t="array" ref="AA28">SUM(Frequency*LOG((WEIBULL(High,AA$9,$T28,1)-WEIBULL(Low,AA$9,$T28,1))))</f>
        <v>-155.99894710904871</v>
      </c>
      <c r="AB28" s="18">
        <f t="array" ref="AB28">SUM(Frequency*LOG((WEIBULL(High,AB$9,$T28,1)-WEIBULL(Low,AB$9,$T28,1))))</f>
        <v>-155.26746440395746</v>
      </c>
      <c r="AC28" s="18">
        <f t="array" ref="AC28">SUM(Frequency*LOG((WEIBULL(High,AC$9,$T28,1)-WEIBULL(Low,AC$9,$T28,1))))</f>
        <v>-154.6443219399772</v>
      </c>
      <c r="AD28" s="18">
        <f t="array" ref="AD28">SUM(Frequency*LOG((WEIBULL(High,AD$9,$T28,1)-WEIBULL(Low,AD$9,$T28,1))))</f>
        <v>-154.12281821322421</v>
      </c>
      <c r="AE28" s="18">
        <f t="array" ref="AE28">SUM(Frequency*LOG((WEIBULL(High,AE$9,$T28,1)-WEIBULL(Low,AE$9,$T28,1))))</f>
        <v>-153.69698405973793</v>
      </c>
      <c r="AF28" s="18">
        <f t="array" ref="AF28">SUM(Frequency*LOG((WEIBULL(High,AF$9,$T28,1)-WEIBULL(Low,AF$9,$T28,1))))</f>
        <v>-153.36148410653115</v>
      </c>
      <c r="AG28" s="18">
        <f t="array" ref="AG28">SUM(Frequency*LOG((WEIBULL(High,AG$9,$T28,1)-WEIBULL(Low,AG$9,$T28,1))))</f>
        <v>-153.11153445983075</v>
      </c>
      <c r="AH28" s="18">
        <f t="array" ref="AH28">SUM(Frequency*LOG((WEIBULL(High,AH$9,$T28,1)-WEIBULL(Low,AH$9,$T28,1))))</f>
        <v>-152.94283347256248</v>
      </c>
      <c r="AI28" s="18">
        <f t="array" ref="AI28">SUM(Frequency*LOG((WEIBULL(High,AI$9,$T28,1)-WEIBULL(Low,AI$9,$T28,1))))</f>
        <v>-152.85150313002686</v>
      </c>
      <c r="AJ28" s="18">
        <f t="array" ref="AJ28">SUM(Frequency*LOG((WEIBULL(High,AJ$9,$T28,1)-WEIBULL(Low,AJ$9,$T28,1))))</f>
        <v>-152.83403911866623</v>
      </c>
      <c r="AK28" s="18">
        <f t="array" ref="AK28">SUM(Frequency*LOG((WEIBULL(High,AK$9,$T28,1)-WEIBULL(Low,AK$9,$T28,1))))</f>
        <v>-152.88726804377768</v>
      </c>
      <c r="AL28" s="18">
        <f t="array" ref="AL28">SUM(Frequency*LOG((WEIBULL(High,AL$9,$T28,1)-WEIBULL(Low,AL$9,$T28,1))))</f>
        <v>-153.00831057058045</v>
      </c>
      <c r="AM28" s="18">
        <f t="array" ref="AM28">SUM(Frequency*LOG((WEIBULL(High,AM$9,$T28,1)-WEIBULL(Low,AM$9,$T28,1))))</f>
        <v>-153.19454950264335</v>
      </c>
      <c r="AN28" s="18">
        <f t="array" ref="AN28">SUM(Frequency*LOG((WEIBULL(High,AN$9,$T28,1)-WEIBULL(Low,AN$9,$T28,1))))</f>
        <v>-153.44360199932419</v>
      </c>
      <c r="AO28" s="18">
        <f t="array" ref="AO28">SUM(Frequency*LOG((WEIBULL(High,AO$9,$T28,1)-WEIBULL(Low,AO$9,$T28,1))))</f>
        <v>-153.75329528205717</v>
      </c>
      <c r="AP28" s="18">
        <f t="array" ref="AP28">SUM(Frequency*LOG((WEIBULL(High,AP$9,$T28,1)-WEIBULL(Low,AP$9,$T28,1))))</f>
        <v>-154.1216452972875</v>
      </c>
      <c r="AQ28" s="18">
        <f t="array" ref="AQ28">SUM(Frequency*LOG((WEIBULL(High,AQ$9,$T28,1)-WEIBULL(Low,AQ$9,$T28,1))))</f>
        <v>-154.54683789850858</v>
      </c>
      <c r="AR28" s="18">
        <f t="array" ref="AR28">SUM(Frequency*LOG((WEIBULL(High,AR$9,$T28,1)-WEIBULL(Low,AR$9,$T28,1))))</f>
        <v>-155.02721218639914</v>
      </c>
      <c r="AS28" s="18">
        <f t="array" ref="AS28">SUM(Frequency*LOG((WEIBULL(High,AS$9,$T28,1)-WEIBULL(Low,AS$9,$T28,1))))</f>
        <v>-155.56124570844358</v>
      </c>
      <c r="AT28" s="18">
        <f t="array" ref="AT28">SUM(Frequency*LOG((WEIBULL(High,AT$9,$T28,1)-WEIBULL(Low,AT$9,$T28,1))))</f>
        <v>-156.14754127065169</v>
      </c>
      <c r="AU28" s="18">
        <f t="array" ref="AU28">SUM(Frequency*LOG((WEIBULL(High,AU$9,$T28,1)-WEIBULL(Low,AU$9,$T28,1))))</f>
        <v>-156.7848151563856</v>
      </c>
      <c r="AV28" s="18">
        <f t="array" ref="AV28">SUM(Frequency*LOG((WEIBULL(High,AV$9,$T28,1)-WEIBULL(Low,AV$9,$T28,1))))</f>
        <v>-157.47188658262357</v>
      </c>
      <c r="AW28" s="18">
        <f t="array" ref="AW28">SUM(Frequency*LOG((WEIBULL(High,AW$9,$T28,1)-WEIBULL(Low,AW$9,$T28,1))))</f>
        <v>-158.20766825360346</v>
      </c>
      <c r="AX28" s="19">
        <f t="array" ref="AX28">SUM(Frequency*LOG((WEIBULL(High,AX$9,$T28,1)-WEIBULL(Low,AX$9,$T28,1))))</f>
        <v>-158.99115789672882</v>
      </c>
      <c r="AY28" s="30">
        <f t="shared" si="2"/>
        <v>3.4623842763531154E-67</v>
      </c>
      <c r="AZ28" s="25">
        <f t="shared" si="7"/>
        <v>0.27970838882193277</v>
      </c>
      <c r="BB28" s="60">
        <v>1.8000000000000007</v>
      </c>
      <c r="BC28" s="62">
        <v>0.50021255163765088</v>
      </c>
      <c r="BE28" s="60">
        <f t="shared" si="3"/>
        <v>6.5599999999999987</v>
      </c>
      <c r="BF28" s="62">
        <f t="shared" si="4"/>
        <v>0.27970838882193277</v>
      </c>
      <c r="BH28" s="68"/>
      <c r="BI28" s="30">
        <f t="shared" si="8"/>
        <v>1.8500000000000008</v>
      </c>
      <c r="BJ28" s="30"/>
      <c r="BK28" s="30">
        <f t="shared" si="9"/>
        <v>0.35581376817960125</v>
      </c>
      <c r="BL28" s="69"/>
      <c r="BN28" s="68"/>
      <c r="BO28" s="30">
        <f t="shared" si="10"/>
        <v>6.7299999999999986</v>
      </c>
      <c r="BP28" s="30"/>
      <c r="BQ28" s="30">
        <f t="shared" si="11"/>
        <v>0.17912395144432477</v>
      </c>
      <c r="BR28" s="69"/>
    </row>
    <row r="29" spans="2:70" x14ac:dyDescent="0.25">
      <c r="E29" s="26"/>
      <c r="K29" s="1"/>
      <c r="P29" s="37">
        <v>1</v>
      </c>
      <c r="Q29" s="12">
        <f t="shared" si="5"/>
        <v>0.21467117851393447</v>
      </c>
      <c r="R29" s="13">
        <f t="array" ref="R29">SUM(EXP(U29:AX29))*P29</f>
        <v>2.5212761023903295E-66</v>
      </c>
      <c r="S29" s="99"/>
      <c r="T29" s="28">
        <f t="shared" si="6"/>
        <v>6.7299999999999986</v>
      </c>
      <c r="U29" s="17">
        <f t="array" ref="U29">SUM(Frequency*LOG((WEIBULL(High,U$9,$T29,1)-WEIBULL(Low,U$9,$T29,1))))</f>
        <v>-163.43330134273469</v>
      </c>
      <c r="V29" s="18">
        <f t="array" ref="V29">SUM(Frequency*LOG((WEIBULL(High,V$9,$T29,1)-WEIBULL(Low,V$9,$T29,1))))</f>
        <v>-161.86974554659938</v>
      </c>
      <c r="W29" s="18">
        <f t="array" ref="W29">SUM(Frequency*LOG((WEIBULL(High,W$9,$T29,1)-WEIBULL(Low,W$9,$T29,1))))</f>
        <v>-160.47860758599083</v>
      </c>
      <c r="X29" s="18">
        <f t="array" ref="X29">SUM(Frequency*LOG((WEIBULL(High,X$9,$T29,1)-WEIBULL(Low,X$9,$T29,1))))</f>
        <v>-159.24499791335305</v>
      </c>
      <c r="Y29" s="18">
        <f t="array" ref="Y29">SUM(Frequency*LOG((WEIBULL(High,Y$9,$T29,1)-WEIBULL(Low,Y$9,$T29,1))))</f>
        <v>-158.15604559322063</v>
      </c>
      <c r="Z29" s="18">
        <f t="array" ref="Z29">SUM(Frequency*LOG((WEIBULL(High,Z$9,$T29,1)-WEIBULL(Low,Z$9,$T29,1))))</f>
        <v>-157.20055016569503</v>
      </c>
      <c r="AA29" s="18">
        <f t="array" ref="AA29">SUM(Frequency*LOG((WEIBULL(High,AA$9,$T29,1)-WEIBULL(Low,AA$9,$T29,1))))</f>
        <v>-156.36870649787272</v>
      </c>
      <c r="AB29" s="18">
        <f t="array" ref="AB29">SUM(Frequency*LOG((WEIBULL(High,AB$9,$T29,1)-WEIBULL(Low,AB$9,$T29,1))))</f>
        <v>-155.65188485113754</v>
      </c>
      <c r="AC29" s="18">
        <f t="array" ref="AC29">SUM(Frequency*LOG((WEIBULL(High,AC$9,$T29,1)-WEIBULL(Low,AC$9,$T29,1))))</f>
        <v>-155.04245326187856</v>
      </c>
      <c r="AD29" s="18">
        <f t="array" ref="AD29">SUM(Frequency*LOG((WEIBULL(High,AD$9,$T29,1)-WEIBULL(Low,AD$9,$T29,1))))</f>
        <v>-154.53363273242263</v>
      </c>
      <c r="AE29" s="18">
        <f t="array" ref="AE29">SUM(Frequency*LOG((WEIBULL(High,AE$9,$T29,1)-WEIBULL(Low,AE$9,$T29,1))))</f>
        <v>-154.11937813953244</v>
      </c>
      <c r="AF29" s="18">
        <f t="array" ref="AF29">SUM(Frequency*LOG((WEIBULL(High,AF$9,$T29,1)-WEIBULL(Low,AF$9,$T29,1))))</f>
        <v>-153.79427950220719</v>
      </c>
      <c r="AG29" s="18">
        <f t="array" ref="AG29">SUM(Frequency*LOG((WEIBULL(High,AG$9,$T29,1)-WEIBULL(Low,AG$9,$T29,1))))</f>
        <v>-153.55347951515884</v>
      </c>
      <c r="AH29" s="18">
        <f t="array" ref="AH29">SUM(Frequency*LOG((WEIBULL(High,AH$9,$T29,1)-WEIBULL(Low,AH$9,$T29,1))))</f>
        <v>-153.39260418788908</v>
      </c>
      <c r="AI29" s="18">
        <f t="array" ref="AI29">SUM(Frequency*LOG((WEIBULL(High,AI$9,$T29,1)-WEIBULL(Low,AI$9,$T29,1))))</f>
        <v>-153.30770412637949</v>
      </c>
      <c r="AJ29" s="18">
        <f t="array" ref="AJ29">SUM(Frequency*LOG((WEIBULL(High,AJ$9,$T29,1)-WEIBULL(Low,AJ$9,$T29,1))))</f>
        <v>-153.29520452050551</v>
      </c>
      <c r="AK29" s="18">
        <f t="array" ref="AK29">SUM(Frequency*LOG((WEIBULL(High,AK$9,$T29,1)-WEIBULL(Low,AK$9,$T29,1))))</f>
        <v>-153.35186230131771</v>
      </c>
      <c r="AL29" s="18">
        <f t="array" ref="AL29">SUM(Frequency*LOG((WEIBULL(High,AL$9,$T29,1)-WEIBULL(Low,AL$9,$T29,1))))</f>
        <v>-153.47472924091971</v>
      </c>
      <c r="AM29" s="18">
        <f t="array" ref="AM29">SUM(Frequency*LOG((WEIBULL(High,AM$9,$T29,1)-WEIBULL(Low,AM$9,$T29,1))))</f>
        <v>-153.66112000723257</v>
      </c>
      <c r="AN29" s="18">
        <f t="array" ref="AN29">SUM(Frequency*LOG((WEIBULL(High,AN$9,$T29,1)-WEIBULL(Low,AN$9,$T29,1))))</f>
        <v>-153.90858437348894</v>
      </c>
      <c r="AO29" s="18">
        <f t="array" ref="AO29">SUM(Frequency*LOG((WEIBULL(High,AO$9,$T29,1)-WEIBULL(Low,AO$9,$T29,1))))</f>
        <v>-154.21488293032371</v>
      </c>
      <c r="AP29" s="18">
        <f t="array" ref="AP29">SUM(Frequency*LOG((WEIBULL(High,AP$9,$T29,1)-WEIBULL(Low,AP$9,$T29,1))))</f>
        <v>-154.57796576607009</v>
      </c>
      <c r="AQ29" s="18">
        <f t="array" ref="AQ29">SUM(Frequency*LOG((WEIBULL(High,AQ$9,$T29,1)-WEIBULL(Low,AQ$9,$T29,1))))</f>
        <v>-154.99595367523503</v>
      </c>
      <c r="AR29" s="18">
        <f t="array" ref="AR29">SUM(Frequency*LOG((WEIBULL(High,AR$9,$T29,1)-WEIBULL(Low,AR$9,$T29,1))))</f>
        <v>-155.46712153131961</v>
      </c>
      <c r="AS29" s="18">
        <f t="array" ref="AS29">SUM(Frequency*LOG((WEIBULL(High,AS$9,$T29,1)-WEIBULL(Low,AS$9,$T29,1))))</f>
        <v>-155.9898835221245</v>
      </c>
      <c r="AT29" s="18">
        <f t="array" ref="AT29">SUM(Frequency*LOG((WEIBULL(High,AT$9,$T29,1)-WEIBULL(Low,AT$9,$T29,1))))</f>
        <v>-156.56277999645232</v>
      </c>
      <c r="AU29" s="18">
        <f t="array" ref="AU29">SUM(Frequency*LOG((WEIBULL(High,AU$9,$T29,1)-WEIBULL(Low,AU$9,$T29,1))))</f>
        <v>-157.18446571301087</v>
      </c>
      <c r="AV29" s="18">
        <f t="array" ref="AV29">SUM(Frequency*LOG((WEIBULL(High,AV$9,$T29,1)-WEIBULL(Low,AV$9,$T29,1))))</f>
        <v>-157.85369931712492</v>
      </c>
      <c r="AW29" s="18">
        <f t="array" ref="AW29">SUM(Frequency*LOG((WEIBULL(High,AW$9,$T29,1)-WEIBULL(Low,AW$9,$T29,1))))</f>
        <v>-158.56933389996814</v>
      </c>
      <c r="AX29" s="19">
        <f t="array" ref="AX29">SUM(Frequency*LOG((WEIBULL(High,AX$9,$T29,1)-WEIBULL(Low,AX$9,$T29,1))))</f>
        <v>-159.33030851949357</v>
      </c>
      <c r="AY29" s="30">
        <f t="shared" si="2"/>
        <v>2.21729478908799E-67</v>
      </c>
      <c r="AZ29" s="25">
        <f t="shared" si="7"/>
        <v>0.17912395144432477</v>
      </c>
      <c r="BB29" s="60">
        <v>1.8500000000000008</v>
      </c>
      <c r="BC29" s="62">
        <v>0.35581376817960125</v>
      </c>
      <c r="BE29" s="60">
        <f t="shared" si="3"/>
        <v>6.7299999999999986</v>
      </c>
      <c r="BF29" s="62">
        <f t="shared" si="4"/>
        <v>0.17912395144432477</v>
      </c>
      <c r="BH29" s="68"/>
      <c r="BI29" s="30">
        <f t="shared" si="8"/>
        <v>1.9000000000000008</v>
      </c>
      <c r="BJ29" s="30"/>
      <c r="BK29" s="30">
        <f t="shared" si="9"/>
        <v>0.23808864893306525</v>
      </c>
      <c r="BL29" s="69"/>
      <c r="BN29" s="68"/>
      <c r="BO29" s="30">
        <f t="shared" si="10"/>
        <v>6.8999999999999986</v>
      </c>
      <c r="BP29" s="30"/>
      <c r="BQ29" s="30">
        <f t="shared" si="11"/>
        <v>0.10952228329467124</v>
      </c>
      <c r="BR29" s="69"/>
    </row>
    <row r="30" spans="2:70" x14ac:dyDescent="0.25">
      <c r="E30" s="26"/>
      <c r="K30" s="1"/>
      <c r="P30" s="37">
        <v>1</v>
      </c>
      <c r="Q30" s="12">
        <f t="shared" si="5"/>
        <v>0.12921092067471834</v>
      </c>
      <c r="R30" s="13">
        <f t="array" ref="R30">SUM(EXP(U30:AX30))*P30</f>
        <v>1.5175600596233439E-66</v>
      </c>
      <c r="S30" s="99"/>
      <c r="T30" s="28">
        <f t="shared" si="6"/>
        <v>6.8999999999999986</v>
      </c>
      <c r="U30" s="17">
        <f t="array" ref="U30">SUM(Frequency*LOG((WEIBULL(High,U$9,$T30,1)-WEIBULL(Low,U$9,$T30,1))))</f>
        <v>-163.71329947453304</v>
      </c>
      <c r="V30" s="18">
        <f t="array" ref="V30">SUM(Frequency*LOG((WEIBULL(High,V$9,$T30,1)-WEIBULL(Low,V$9,$T30,1))))</f>
        <v>-162.17009737068958</v>
      </c>
      <c r="W30" s="18">
        <f t="array" ref="W30">SUM(Frequency*LOG((WEIBULL(High,W$9,$T30,1)-WEIBULL(Low,W$9,$T30,1))))</f>
        <v>-160.79900706607205</v>
      </c>
      <c r="X30" s="18">
        <f t="array" ref="X30">SUM(Frequency*LOG((WEIBULL(High,X$9,$T30,1)-WEIBULL(Low,X$9,$T30,1))))</f>
        <v>-159.58505222376556</v>
      </c>
      <c r="Y30" s="18">
        <f t="array" ref="Y30">SUM(Frequency*LOG((WEIBULL(High,Y$9,$T30,1)-WEIBULL(Low,Y$9,$T30,1))))</f>
        <v>-158.51527872498451</v>
      </c>
      <c r="Z30" s="18">
        <f t="array" ref="Z30">SUM(Frequency*LOG((WEIBULL(High,Z$9,$T30,1)-WEIBULL(Low,Z$9,$T30,1))))</f>
        <v>-157.5784061107114</v>
      </c>
      <c r="AA30" s="18">
        <f t="array" ref="AA30">SUM(Frequency*LOG((WEIBULL(High,AA$9,$T30,1)-WEIBULL(Low,AA$9,$T30,1))))</f>
        <v>-156.76455205955614</v>
      </c>
      <c r="AB30" s="18">
        <f t="array" ref="AB30">SUM(Frequency*LOG((WEIBULL(High,AB$9,$T30,1)-WEIBULL(Low,AB$9,$T30,1))))</f>
        <v>-156.06501212512745</v>
      </c>
      <c r="AC30" s="18">
        <f t="array" ref="AC30">SUM(Frequency*LOG((WEIBULL(High,AC$9,$T30,1)-WEIBULL(Low,AC$9,$T30,1))))</f>
        <v>-155.47208182638937</v>
      </c>
      <c r="AD30" s="18">
        <f t="array" ref="AD30">SUM(Frequency*LOG((WEIBULL(High,AD$9,$T30,1)-WEIBULL(Low,AD$9,$T30,1))))</f>
        <v>-154.97891158417673</v>
      </c>
      <c r="AE30" s="18">
        <f t="array" ref="AE30">SUM(Frequency*LOG((WEIBULL(High,AE$9,$T30,1)-WEIBULL(Low,AE$9,$T30,1))))</f>
        <v>-154.57938740803684</v>
      </c>
      <c r="AF30" s="18">
        <f t="array" ref="AF30">SUM(Frequency*LOG((WEIBULL(High,AF$9,$T30,1)-WEIBULL(Low,AF$9,$T30,1))))</f>
        <v>-154.26803197232368</v>
      </c>
      <c r="AG30" s="18">
        <f t="array" ref="AG30">SUM(Frequency*LOG((WEIBULL(High,AG$9,$T30,1)-WEIBULL(Low,AG$9,$T30,1))))</f>
        <v>-154.03992198543443</v>
      </c>
      <c r="AH30" s="18">
        <f t="array" ref="AH30">SUM(Frequency*LOG((WEIBULL(High,AH$9,$T30,1)-WEIBULL(Low,AH$9,$T30,1))))</f>
        <v>-153.89061868990299</v>
      </c>
      <c r="AI30" s="18">
        <f t="array" ref="AI30">SUM(Frequency*LOG((WEIBULL(High,AI$9,$T30,1)-WEIBULL(Low,AI$9,$T30,1))))</f>
        <v>-153.81610902838554</v>
      </c>
      <c r="AJ30" s="18">
        <f t="array" ref="AJ30">SUM(Frequency*LOG((WEIBULL(High,AJ$9,$T30,1)-WEIBULL(Low,AJ$9,$T30,1))))</f>
        <v>-153.81275553684318</v>
      </c>
      <c r="AK30" s="18">
        <f t="array" ref="AK30">SUM(Frequency*LOG((WEIBULL(High,AK$9,$T30,1)-WEIBULL(Low,AK$9,$T30,1))))</f>
        <v>-153.87725342739878</v>
      </c>
      <c r="AL30" s="18">
        <f t="array" ref="AL30">SUM(Frequency*LOG((WEIBULL(High,AL$9,$T30,1)-WEIBULL(Low,AL$9,$T30,1))))</f>
        <v>-154.00659363200845</v>
      </c>
      <c r="AM30" s="18">
        <f t="array" ref="AM30">SUM(Frequency*LOG((WEIBULL(High,AM$9,$T30,1)-WEIBULL(Low,AM$9,$T30,1))))</f>
        <v>-154.19803081768751</v>
      </c>
      <c r="AN30" s="18">
        <f t="array" ref="AN30">SUM(Frequency*LOG((WEIBULL(High,AN$9,$T30,1)-WEIBULL(Low,AN$9,$T30,1))))</f>
        <v>-154.44905557156983</v>
      </c>
      <c r="AO30" s="18">
        <f t="array" ref="AO30">SUM(Frequency*LOG((WEIBULL(High,AO$9,$T30,1)-WEIBULL(Low,AO$9,$T30,1))))</f>
        <v>-154.75737010203778</v>
      </c>
      <c r="AP30" s="18">
        <f t="array" ref="AP30">SUM(Frequency*LOG((WEIBULL(High,AP$9,$T30,1)-WEIBULL(Low,AP$9,$T30,1))))</f>
        <v>-155.1208669197915</v>
      </c>
      <c r="AQ30" s="18">
        <f t="array" ref="AQ30">SUM(Frequency*LOG((WEIBULL(High,AQ$9,$T30,1)-WEIBULL(Low,AQ$9,$T30,1))))</f>
        <v>-155.53761005692209</v>
      </c>
      <c r="AR30" s="18">
        <f t="array" ref="AR30">SUM(Frequency*LOG((WEIBULL(High,AR$9,$T30,1)-WEIBULL(Low,AR$9,$T30,1))))</f>
        <v>-156.00581845803475</v>
      </c>
      <c r="AS30" s="18">
        <f t="array" ref="AS30">SUM(Frequency*LOG((WEIBULL(High,AS$9,$T30,1)-WEIBULL(Low,AS$9,$T30,1))))</f>
        <v>-156.52385123917739</v>
      </c>
      <c r="AT30" s="18">
        <f t="array" ref="AT30">SUM(Frequency*LOG((WEIBULL(High,AT$9,$T30,1)-WEIBULL(Low,AT$9,$T30,1))))</f>
        <v>-157.09019456079659</v>
      </c>
      <c r="AU30" s="18">
        <f t="array" ref="AU30">SUM(Frequency*LOG((WEIBULL(High,AU$9,$T30,1)-WEIBULL(Low,AU$9,$T30,1))))</f>
        <v>-157.7034499024912</v>
      </c>
      <c r="AV30" s="18">
        <f t="array" ref="AV30">SUM(Frequency*LOG((WEIBULL(High,AV$9,$T30,1)-WEIBULL(Low,AV$9,$T30,1))))</f>
        <v>-158.36232356177103</v>
      </c>
      <c r="AW30" s="18">
        <f t="array" ref="AW30">SUM(Frequency*LOG((WEIBULL(High,AW$9,$T30,1)-WEIBULL(Low,AW$9,$T30,1))))</f>
        <v>-159.06561722774268</v>
      </c>
      <c r="AX30" s="19">
        <f t="array" ref="AX30">SUM(Frequency*LOG((WEIBULL(High,AX$9,$T30,1)-WEIBULL(Low,AX$9,$T30,1))))</f>
        <v>-159.81221950474509</v>
      </c>
      <c r="AY30" s="30">
        <f t="shared" si="2"/>
        <v>1.3557270598386368E-67</v>
      </c>
      <c r="AZ30" s="25">
        <f t="shared" si="7"/>
        <v>0.10952228329467124</v>
      </c>
      <c r="BB30" s="60">
        <v>1.9000000000000008</v>
      </c>
      <c r="BC30" s="62">
        <v>0.23808864893306525</v>
      </c>
      <c r="BE30" s="60">
        <f t="shared" si="3"/>
        <v>6.8999999999999986</v>
      </c>
      <c r="BF30" s="62">
        <f t="shared" si="4"/>
        <v>0.10952228329467124</v>
      </c>
      <c r="BH30" s="68"/>
      <c r="BI30" s="30">
        <f t="shared" si="8"/>
        <v>1.9500000000000008</v>
      </c>
      <c r="BJ30" s="30"/>
      <c r="BK30" s="30">
        <f t="shared" si="9"/>
        <v>0.15025404427523772</v>
      </c>
      <c r="BL30" s="69"/>
      <c r="BN30" s="68"/>
      <c r="BO30" s="30">
        <f t="shared" si="10"/>
        <v>7.0699999999999985</v>
      </c>
      <c r="BP30" s="30"/>
      <c r="BQ30" s="30">
        <f t="shared" si="11"/>
        <v>6.4298892853034986E-2</v>
      </c>
      <c r="BR30" s="69"/>
    </row>
    <row r="31" spans="2:70" x14ac:dyDescent="0.25">
      <c r="E31" s="26"/>
      <c r="K31" s="1"/>
      <c r="P31" s="37">
        <v>1</v>
      </c>
      <c r="Q31" s="12">
        <f t="shared" si="5"/>
        <v>7.4063024417823364E-2</v>
      </c>
      <c r="R31" s="13">
        <f t="array" ref="R31">SUM(EXP(U31:AX31))*P31</f>
        <v>8.6985749474184058E-67</v>
      </c>
      <c r="S31" s="99"/>
      <c r="T31" s="28">
        <f t="shared" si="6"/>
        <v>7.0699999999999985</v>
      </c>
      <c r="U31" s="17">
        <f t="array" ref="U31">SUM(Frequency*LOG((WEIBULL(High,U$9,$T31,1)-WEIBULL(Low,U$9,$T31,1))))</f>
        <v>-164.00529007777212</v>
      </c>
      <c r="V31" s="18">
        <f t="array" ref="V31">SUM(Frequency*LOG((WEIBULL(High,V$9,$T31,1)-WEIBULL(Low,V$9,$T31,1))))</f>
        <v>-162.48396847460998</v>
      </c>
      <c r="W31" s="18">
        <f t="array" ref="W31">SUM(Frequency*LOG((WEIBULL(High,W$9,$T31,1)-WEIBULL(Low,W$9,$T31,1))))</f>
        <v>-161.13456791148641</v>
      </c>
      <c r="X31" s="18">
        <f t="array" ref="X31">SUM(Frequency*LOG((WEIBULL(High,X$9,$T31,1)-WEIBULL(Low,X$9,$T31,1))))</f>
        <v>-159.94203013314561</v>
      </c>
      <c r="Y31" s="18">
        <f t="array" ref="Y31">SUM(Frequency*LOG((WEIBULL(High,Y$9,$T31,1)-WEIBULL(Low,Y$9,$T31,1))))</f>
        <v>-158.89332289015428</v>
      </c>
      <c r="Z31" s="18">
        <f t="array" ref="Z31">SUM(Frequency*LOG((WEIBULL(High,Z$9,$T31,1)-WEIBULL(Low,Z$9,$T31,1))))</f>
        <v>-157.97709095350771</v>
      </c>
      <c r="AA31" s="18">
        <f t="array" ref="AA31">SUM(Frequency*LOG((WEIBULL(High,AA$9,$T31,1)-WEIBULL(Low,AA$9,$T31,1))))</f>
        <v>-157.18338021379964</v>
      </c>
      <c r="AB31" s="18">
        <f t="array" ref="AB31">SUM(Frequency*LOG((WEIBULL(High,AB$9,$T31,1)-WEIBULL(Low,AB$9,$T31,1))))</f>
        <v>-156.50341708344547</v>
      </c>
      <c r="AC31" s="18">
        <f t="array" ref="AC31">SUM(Frequency*LOG((WEIBULL(High,AC$9,$T31,1)-WEIBULL(Low,AC$9,$T31,1))))</f>
        <v>-155.92943029117009</v>
      </c>
      <c r="AD31" s="18">
        <f t="array" ref="AD31">SUM(Frequency*LOG((WEIBULL(High,AD$9,$T31,1)-WEIBULL(Low,AD$9,$T31,1))))</f>
        <v>-155.45450555817484</v>
      </c>
      <c r="AE31" s="18">
        <f t="array" ref="AE31">SUM(Frequency*LOG((WEIBULL(High,AE$9,$T31,1)-WEIBULL(Low,AE$9,$T31,1))))</f>
        <v>-155.07246605682971</v>
      </c>
      <c r="AF31" s="18">
        <f t="array" ref="AF31">SUM(Frequency*LOG((WEIBULL(High,AF$9,$T31,1)-WEIBULL(Low,AF$9,$T31,1))))</f>
        <v>-154.77777328789477</v>
      </c>
      <c r="AG31" s="18">
        <f t="array" ref="AG31">SUM(Frequency*LOG((WEIBULL(High,AG$9,$T31,1)-WEIBULL(Low,AG$9,$T31,1))))</f>
        <v>-154.56544427757458</v>
      </c>
      <c r="AH31" s="18">
        <f t="array" ref="AH31">SUM(Frequency*LOG((WEIBULL(High,AH$9,$T31,1)-WEIBULL(Low,AH$9,$T31,1))))</f>
        <v>-154.43098192983805</v>
      </c>
      <c r="AI31" s="18">
        <f t="array" ref="AI31">SUM(Frequency*LOG((WEIBULL(High,AI$9,$T31,1)-WEIBULL(Low,AI$9,$T31,1))))</f>
        <v>-154.37031606700049</v>
      </c>
      <c r="AJ31" s="18">
        <f t="array" ref="AJ31">SUM(Frequency*LOG((WEIBULL(High,AJ$9,$T31,1)-WEIBULL(Low,AJ$9,$T31,1))))</f>
        <v>-154.37975321804723</v>
      </c>
      <c r="AK31" s="18">
        <f t="array" ref="AK31">SUM(Frequency*LOG((WEIBULL(High,AK$9,$T31,1)-WEIBULL(Low,AK$9,$T31,1))))</f>
        <v>-154.45593361550939</v>
      </c>
      <c r="AL31" s="18">
        <f t="array" ref="AL31">SUM(Frequency*LOG((WEIBULL(High,AL$9,$T31,1)-WEIBULL(Low,AL$9,$T31,1))))</f>
        <v>-154.5957941704938</v>
      </c>
      <c r="AM31" s="18">
        <f t="array" ref="AM31">SUM(Frequency*LOG((WEIBULL(High,AM$9,$T31,1)-WEIBULL(Low,AM$9,$T31,1))))</f>
        <v>-154.7965364351482</v>
      </c>
      <c r="AN31" s="18">
        <f t="array" ref="AN31">SUM(Frequency*LOG((WEIBULL(High,AN$9,$T31,1)-WEIBULL(Low,AN$9,$T31,1))))</f>
        <v>-155.05559874942324</v>
      </c>
      <c r="AO31" s="18">
        <f t="array" ref="AO31">SUM(Frequency*LOG((WEIBULL(High,AO$9,$T31,1)-WEIBULL(Low,AO$9,$T31,1))))</f>
        <v>-155.37063191695734</v>
      </c>
      <c r="AP31" s="18">
        <f t="array" ref="AP31">SUM(Frequency*LOG((WEIBULL(High,AP$9,$T31,1)-WEIBULL(Low,AP$9,$T31,1))))</f>
        <v>-155.73947787249793</v>
      </c>
      <c r="AQ31" s="18">
        <f t="array" ref="AQ31">SUM(Frequency*LOG((WEIBULL(High,AQ$9,$T31,1)-WEIBULL(Low,AQ$9,$T31,1))))</f>
        <v>-156.16015089739508</v>
      </c>
      <c r="AR31" s="18">
        <f t="array" ref="AR31">SUM(Frequency*LOG((WEIBULL(High,AR$9,$T31,1)-WEIBULL(Low,AR$9,$T31,1))))</f>
        <v>-156.63082101556509</v>
      </c>
      <c r="AS31" s="18">
        <f t="array" ref="AS31">SUM(Frequency*LOG((WEIBULL(High,AS$9,$T31,1)-WEIBULL(Low,AS$9,$T31,1))))</f>
        <v>-157.14979926387389</v>
      </c>
      <c r="AT31" s="18">
        <f t="array" ref="AT31">SUM(Frequency*LOG((WEIBULL(High,AT$9,$T31,1)-WEIBULL(Low,AT$9,$T31,1))))</f>
        <v>-157.71552458116682</v>
      </c>
      <c r="AU31" s="18">
        <f t="array" ref="AU31">SUM(Frequency*LOG((WEIBULL(High,AU$9,$T31,1)-WEIBULL(Low,AU$9,$T31,1))))</f>
        <v>-158.32655210149289</v>
      </c>
      <c r="AV31" s="18">
        <f t="array" ref="AV31">SUM(Frequency*LOG((WEIBULL(High,AV$9,$T31,1)-WEIBULL(Low,AV$9,$T31,1))))</f>
        <v>-158.98154267125562</v>
      </c>
      <c r="AW31" s="18">
        <f t="array" ref="AW31">SUM(Frequency*LOG((WEIBULL(High,AW$9,$T31,1)-WEIBULL(Low,AW$9,$T31,1))))</f>
        <v>-159.67925343846898</v>
      </c>
      <c r="AX31" s="19">
        <f t="array" ref="AX31">SUM(Frequency*LOG((WEIBULL(High,AX$9,$T31,1)-WEIBULL(Low,AX$9,$T31,1))))</f>
        <v>-160.41852938611297</v>
      </c>
      <c r="AY31" s="30">
        <f t="shared" si="2"/>
        <v>7.9592706010326538E-68</v>
      </c>
      <c r="AZ31" s="25">
        <f t="shared" si="7"/>
        <v>6.4298892853034986E-2</v>
      </c>
      <c r="BB31" s="60">
        <v>1.9500000000000008</v>
      </c>
      <c r="BC31" s="62">
        <v>0.15025404427523772</v>
      </c>
      <c r="BE31" s="60">
        <f t="shared" si="3"/>
        <v>7.0699999999999985</v>
      </c>
      <c r="BF31" s="62">
        <f t="shared" si="4"/>
        <v>6.4298892853034986E-2</v>
      </c>
      <c r="BH31" s="68"/>
      <c r="BI31" s="30">
        <f t="shared" si="8"/>
        <v>2.0000000000000009</v>
      </c>
      <c r="BJ31" s="30"/>
      <c r="BK31" s="30">
        <f t="shared" si="9"/>
        <v>8.9647655878916849E-2</v>
      </c>
      <c r="BL31" s="69"/>
      <c r="BN31" s="68"/>
      <c r="BO31" s="30">
        <f t="shared" si="10"/>
        <v>7.2399999999999984</v>
      </c>
      <c r="BP31" s="30"/>
      <c r="BQ31" s="30">
        <f t="shared" si="11"/>
        <v>3.64262775198348E-2</v>
      </c>
      <c r="BR31" s="69"/>
    </row>
    <row r="32" spans="2:70" x14ac:dyDescent="0.25">
      <c r="E32" s="26"/>
      <c r="K32" s="1"/>
      <c r="P32" s="37">
        <v>1</v>
      </c>
      <c r="Q32" s="12">
        <f t="shared" si="5"/>
        <v>4.0752068434800219E-2</v>
      </c>
      <c r="R32" s="13">
        <f t="array" ref="R32">SUM(EXP(U32:AX32))*P32</f>
        <v>4.7862604090081735E-67</v>
      </c>
      <c r="S32" s="99"/>
      <c r="T32" s="28">
        <f t="shared" si="6"/>
        <v>7.2399999999999984</v>
      </c>
      <c r="U32" s="17">
        <f t="array" ref="U32">SUM(Frequency*LOG((WEIBULL(High,U$9,$T32,1)-WEIBULL(Low,U$9,$T32,1))))</f>
        <v>-164.30787446227282</v>
      </c>
      <c r="V32" s="18">
        <f t="array" ref="V32">SUM(Frequency*LOG((WEIBULL(High,V$9,$T32,1)-WEIBULL(Low,V$9,$T32,1))))</f>
        <v>-162.80977514938428</v>
      </c>
      <c r="W32" s="18">
        <f t="array" ref="W32">SUM(Frequency*LOG((WEIBULL(High,W$9,$T32,1)-WEIBULL(Low,W$9,$T32,1))))</f>
        <v>-161.48350646875923</v>
      </c>
      <c r="X32" s="18">
        <f t="array" ref="X32">SUM(Frequency*LOG((WEIBULL(High,X$9,$T32,1)-WEIBULL(Low,X$9,$T32,1))))</f>
        <v>-160.31393242215628</v>
      </c>
      <c r="Y32" s="18">
        <f t="array" ref="Y32">SUM(Frequency*LOG((WEIBULL(High,Y$9,$T32,1)-WEIBULL(Low,Y$9,$T32,1))))</f>
        <v>-159.28794695756218</v>
      </c>
      <c r="Z32" s="18">
        <f t="array" ref="Z32">SUM(Frequency*LOG((WEIBULL(High,Z$9,$T32,1)-WEIBULL(Low,Z$9,$T32,1))))</f>
        <v>-158.39412455172709</v>
      </c>
      <c r="AA32" s="18">
        <f t="array" ref="AA32">SUM(Frequency*LOG((WEIBULL(High,AA$9,$T32,1)-WEIBULL(Low,AA$9,$T32,1))))</f>
        <v>-157.62244392579541</v>
      </c>
      <c r="AB32" s="18">
        <f t="array" ref="AB32">SUM(Frequency*LOG((WEIBULL(High,AB$9,$T32,1)-WEIBULL(Low,AB$9,$T32,1))))</f>
        <v>-156.96406710754644</v>
      </c>
      <c r="AC32" s="18">
        <f t="array" ref="AC32">SUM(Frequency*LOG((WEIBULL(High,AC$9,$T32,1)-WEIBULL(Low,AC$9,$T32,1))))</f>
        <v>-156.41116092504862</v>
      </c>
      <c r="AD32" s="18">
        <f t="array" ref="AD32">SUM(Frequency*LOG((WEIBULL(High,AD$9,$T32,1)-WEIBULL(Low,AD$9,$T32,1))))</f>
        <v>-155.9567514172459</v>
      </c>
      <c r="AE32" s="18">
        <f t="array" ref="AE32">SUM(Frequency*LOG((WEIBULL(High,AE$9,$T32,1)-WEIBULL(Low,AE$9,$T32,1))))</f>
        <v>-155.59460405888566</v>
      </c>
      <c r="AF32" s="18">
        <f t="array" ref="AF32">SUM(Frequency*LOG((WEIBULL(High,AF$9,$T32,1)-WEIBULL(Low,AF$9,$T32,1))))</f>
        <v>-155.31912443276332</v>
      </c>
      <c r="AG32" s="18">
        <f t="array" ref="AG32">SUM(Frequency*LOG((WEIBULL(High,AG$9,$T32,1)-WEIBULL(Low,AG$9,$T32,1))))</f>
        <v>-155.12527524791594</v>
      </c>
      <c r="AH32" s="18">
        <f t="array" ref="AH32">SUM(Frequency*LOG((WEIBULL(High,AH$9,$T32,1)-WEIBULL(Low,AH$9,$T32,1))))</f>
        <v>-155.00850653683909</v>
      </c>
      <c r="AI32" s="18">
        <f t="array" ref="AI32">SUM(Frequency*LOG((WEIBULL(High,AI$9,$T32,1)-WEIBULL(Low,AI$9,$T32,1))))</f>
        <v>-154.9646965626321</v>
      </c>
      <c r="AJ32" s="18">
        <f t="array" ref="AJ32">SUM(Frequency*LOG((WEIBULL(High,AJ$9,$T32,1)-WEIBULL(Low,AJ$9,$T32,1))))</f>
        <v>-154.99010149368766</v>
      </c>
      <c r="AK32" s="18">
        <f t="array" ref="AK32">SUM(Frequency*LOG((WEIBULL(High,AK$9,$T32,1)-WEIBULL(Low,AK$9,$T32,1))))</f>
        <v>-155.08131230506027</v>
      </c>
      <c r="AL32" s="18">
        <f t="array" ref="AL32">SUM(Frequency*LOG((WEIBULL(High,AL$9,$T32,1)-WEIBULL(Low,AL$9,$T32,1))))</f>
        <v>-155.2352176745905</v>
      </c>
      <c r="AM32" s="18">
        <f t="array" ref="AM32">SUM(Frequency*LOG((WEIBULL(High,AM$9,$T32,1)-WEIBULL(Low,AM$9,$T32,1))))</f>
        <v>-155.44897188165598</v>
      </c>
      <c r="AN32" s="18">
        <f t="array" ref="AN32">SUM(Frequency*LOG((WEIBULL(High,AN$9,$T32,1)-WEIBULL(Low,AN$9,$T32,1))))</f>
        <v>-155.71996690408272</v>
      </c>
      <c r="AO32" s="18">
        <f t="array" ref="AO32">SUM(Frequency*LOG((WEIBULL(High,AO$9,$T32,1)-WEIBULL(Low,AO$9,$T32,1))))</f>
        <v>-156.04580805675894</v>
      </c>
      <c r="AP32" s="18">
        <f t="array" ref="AP32">SUM(Frequency*LOG((WEIBULL(High,AP$9,$T32,1)-WEIBULL(Low,AP$9,$T32,1))))</f>
        <v>-156.42429263309924</v>
      </c>
      <c r="AQ32" s="18">
        <f t="array" ref="AQ32">SUM(Frequency*LOG((WEIBULL(High,AQ$9,$T32,1)-WEIBULL(Low,AQ$9,$T32,1))))</f>
        <v>-156.85339110460737</v>
      </c>
      <c r="AR32" s="18">
        <f t="array" ref="AR32">SUM(Frequency*LOG((WEIBULL(High,AR$9,$T32,1)-WEIBULL(Low,AR$9,$T32,1))))</f>
        <v>-157.33123050959924</v>
      </c>
      <c r="AS32" s="18">
        <f t="array" ref="AS32">SUM(Frequency*LOG((WEIBULL(High,AS$9,$T32,1)-WEIBULL(Low,AS$9,$T32,1))))</f>
        <v>-157.8560797236199</v>
      </c>
      <c r="AT32" s="18">
        <f t="array" ref="AT32">SUM(Frequency*LOG((WEIBULL(High,AT$9,$T32,1)-WEIBULL(Low,AT$9,$T32,1))))</f>
        <v>-158.42633635425125</v>
      </c>
      <c r="AU32" s="18">
        <f t="array" ref="AU32">SUM(Frequency*LOG((WEIBULL(High,AU$9,$T32,1)-WEIBULL(Low,AU$9,$T32,1))))</f>
        <v>-159.04051504419397</v>
      </c>
      <c r="AV32" s="18">
        <f t="array" ref="AV32">SUM(Frequency*LOG((WEIBULL(High,AV$9,$T32,1)-WEIBULL(Low,AV$9,$T32,1))))</f>
        <v>-159.69723700052606</v>
      </c>
      <c r="AW32" s="18">
        <f t="array" ref="AW32">SUM(Frequency*LOG((WEIBULL(High,AW$9,$T32,1)-WEIBULL(Low,AW$9,$T32,1))))</f>
        <v>-160.39522059630488</v>
      </c>
      <c r="AX32" s="19">
        <f t="array" ref="AX32">SUM(Frequency*LOG((WEIBULL(High,AX$9,$T32,1)-WEIBULL(Low,AX$9,$T32,1))))</f>
        <v>-161.13327291429633</v>
      </c>
      <c r="AY32" s="30">
        <f t="shared" si="2"/>
        <v>4.5090449758030773E-68</v>
      </c>
      <c r="AZ32" s="25">
        <f t="shared" si="7"/>
        <v>3.64262775198348E-2</v>
      </c>
      <c r="BB32" s="60">
        <v>2.0000000000000009</v>
      </c>
      <c r="BC32" s="62">
        <v>8.9647655878916849E-2</v>
      </c>
      <c r="BE32" s="60">
        <f t="shared" si="3"/>
        <v>7.2399999999999984</v>
      </c>
      <c r="BF32" s="62">
        <f t="shared" si="4"/>
        <v>3.64262775198348E-2</v>
      </c>
      <c r="BH32" s="68"/>
      <c r="BI32" s="30">
        <f t="shared" si="8"/>
        <v>2.0500000000000007</v>
      </c>
      <c r="BJ32" s="30"/>
      <c r="BK32" s="30">
        <f t="shared" si="9"/>
        <v>5.068355468255667E-2</v>
      </c>
      <c r="BL32" s="69"/>
      <c r="BN32" s="68"/>
      <c r="BO32" s="30">
        <f t="shared" si="10"/>
        <v>7.4099999999999984</v>
      </c>
      <c r="BP32" s="30"/>
      <c r="BQ32" s="30">
        <f t="shared" si="11"/>
        <v>2.000047522052676E-2</v>
      </c>
      <c r="BR32" s="69"/>
    </row>
    <row r="33" spans="5:70" x14ac:dyDescent="0.25">
      <c r="E33" s="26"/>
      <c r="F33" s="1"/>
      <c r="G33" s="1"/>
      <c r="H33" s="1"/>
      <c r="I33" s="1"/>
      <c r="J33" s="1"/>
      <c r="K33" s="1"/>
      <c r="L33" s="1"/>
      <c r="M33" s="1"/>
      <c r="N33" s="1"/>
      <c r="O33" s="1"/>
      <c r="P33" s="37">
        <v>1</v>
      </c>
      <c r="Q33" s="12">
        <f t="shared" si="5"/>
        <v>2.1685669432221621E-2</v>
      </c>
      <c r="R33" s="13">
        <f t="array" ref="R33">SUM(EXP(U33:AX33))*P33</f>
        <v>2.5469446099979277E-67</v>
      </c>
      <c r="S33" s="99"/>
      <c r="T33" s="28">
        <f t="shared" si="6"/>
        <v>7.4099999999999984</v>
      </c>
      <c r="U33" s="17">
        <f t="array" ref="U33">SUM(Frequency*LOG((WEIBULL(High,U$9,$T33,1)-WEIBULL(Low,U$9,$T33,1))))</f>
        <v>-164.61980581856233</v>
      </c>
      <c r="V33" s="18">
        <f t="array" ref="V33">SUM(Frequency*LOG((WEIBULL(High,V$9,$T33,1)-WEIBULL(Low,V$9,$T33,1))))</f>
        <v>-163.14610685635441</v>
      </c>
      <c r="W33" s="18">
        <f t="array" ref="W33">SUM(Frequency*LOG((WEIBULL(High,W$9,$T33,1)-WEIBULL(Low,W$9,$T33,1))))</f>
        <v>-161.84423546228282</v>
      </c>
      <c r="X33" s="18">
        <f t="array" ref="X33">SUM(Frequency*LOG((WEIBULL(High,X$9,$T33,1)-WEIBULL(Low,X$9,$T33,1))))</f>
        <v>-160.69898148351615</v>
      </c>
      <c r="Y33" s="18">
        <f t="array" ref="Y33">SUM(Frequency*LOG((WEIBULL(High,Y$9,$T33,1)-WEIBULL(Low,Y$9,$T33,1))))</f>
        <v>-159.69716878252115</v>
      </c>
      <c r="Z33" s="18">
        <f t="array" ref="Z33">SUM(Frequency*LOG((WEIBULL(High,Z$9,$T33,1)-WEIBULL(Low,Z$9,$T33,1))))</f>
        <v>-158.8273053826654</v>
      </c>
      <c r="AA33" s="18">
        <f t="array" ref="AA33">SUM(Frequency*LOG((WEIBULL(High,AA$9,$T33,1)-WEIBULL(Low,AA$9,$T33,1))))</f>
        <v>-158.07930679571621</v>
      </c>
      <c r="AB33" s="18">
        <f t="array" ref="AB33">SUM(Frequency*LOG((WEIBULL(High,AB$9,$T33,1)-WEIBULL(Low,AB$9,$T33,1))))</f>
        <v>-157.44427473962182</v>
      </c>
      <c r="AC33" s="18">
        <f t="array" ref="AC33">SUM(Frequency*LOG((WEIBULL(High,AC$9,$T33,1)-WEIBULL(Low,AC$9,$T33,1))))</f>
        <v>-156.91431832683551</v>
      </c>
      <c r="AD33" s="18">
        <f t="array" ref="AD33">SUM(Frequency*LOG((WEIBULL(High,AD$9,$T33,1)-WEIBULL(Low,AD$9,$T33,1))))</f>
        <v>-156.48240820468357</v>
      </c>
      <c r="AE33" s="18">
        <f t="array" ref="AE33">SUM(Frequency*LOG((WEIBULL(High,AE$9,$T33,1)-WEIBULL(Low,AE$9,$T33,1))))</f>
        <v>-156.14225654164645</v>
      </c>
      <c r="AF33" s="18">
        <f t="array" ref="AF33">SUM(Frequency*LOG((WEIBULL(High,AF$9,$T33,1)-WEIBULL(Low,AF$9,$T33,1))))</f>
        <v>-155.88821748940381</v>
      </c>
      <c r="AG33" s="18">
        <f t="array" ref="AG33">SUM(Frequency*LOG((WEIBULL(High,AG$9,$T33,1)-WEIBULL(Low,AG$9,$T33,1))))</f>
        <v>-155.71520401652714</v>
      </c>
      <c r="AH33" s="18">
        <f t="array" ref="AH33">SUM(Frequency*LOG((WEIBULL(High,AH$9,$T33,1)-WEIBULL(Low,AH$9,$T33,1))))</f>
        <v>-155.61861794446571</v>
      </c>
      <c r="AI33" s="18">
        <f t="array" ref="AI33">SUM(Frequency*LOG((WEIBULL(High,AI$9,$T33,1)-WEIBULL(Low,AI$9,$T33,1))))</f>
        <v>-155.5942907145874</v>
      </c>
      <c r="AJ33" s="18">
        <f t="array" ref="AJ33">SUM(Frequency*LOG((WEIBULL(High,AJ$9,$T33,1)-WEIBULL(Low,AJ$9,$T33,1))))</f>
        <v>-155.63843294198671</v>
      </c>
      <c r="AK33" s="18">
        <f t="array" ref="AK33">SUM(Frequency*LOG((WEIBULL(High,AK$9,$T33,1)-WEIBULL(Low,AK$9,$T33,1))))</f>
        <v>-155.747591213497</v>
      </c>
      <c r="AL33" s="18">
        <f t="array" ref="AL33">SUM(Frequency*LOG((WEIBULL(High,AL$9,$T33,1)-WEIBULL(Low,AL$9,$T33,1))))</f>
        <v>-155.91861089645619</v>
      </c>
      <c r="AM33" s="18">
        <f t="array" ref="AM33">SUM(Frequency*LOG((WEIBULL(High,AM$9,$T33,1)-WEIBULL(Low,AM$9,$T33,1))))</f>
        <v>-156.14860396470763</v>
      </c>
      <c r="AN33" s="18">
        <f t="array" ref="AN33">SUM(Frequency*LOG((WEIBULL(High,AN$9,$T33,1)-WEIBULL(Low,AN$9,$T33,1))))</f>
        <v>-156.43492103608787</v>
      </c>
      <c r="AO33" s="18">
        <f t="array" ref="AO33">SUM(Frequency*LOG((WEIBULL(High,AO$9,$T33,1)-WEIBULL(Low,AO$9,$T33,1))))</f>
        <v>-156.77512696374112</v>
      </c>
      <c r="AP33" s="18">
        <f t="array" ref="AP33">SUM(Frequency*LOG((WEIBULL(High,AP$9,$T33,1)-WEIBULL(Low,AP$9,$T33,1))))</f>
        <v>-157.16697944125326</v>
      </c>
      <c r="AQ33" s="18">
        <f t="array" ref="AQ33">SUM(Frequency*LOG((WEIBULL(High,AQ$9,$T33,1)-WEIBULL(Low,AQ$9,$T33,1))))</f>
        <v>-157.60841017572636</v>
      </c>
      <c r="AR33" s="18">
        <f t="array" ref="AR33">SUM(Frequency*LOG((WEIBULL(High,AR$9,$T33,1)-WEIBULL(Low,AR$9,$T33,1))))</f>
        <v>-158.09750825872055</v>
      </c>
      <c r="AS33" s="18">
        <f t="array" ref="AS33">SUM(Frequency*LOG((WEIBULL(High,AS$9,$T33,1)-WEIBULL(Low,AS$9,$T33,1))))</f>
        <v>-158.63250542643689</v>
      </c>
      <c r="AT33" s="18">
        <f t="array" ref="AT33">SUM(Frequency*LOG((WEIBULL(High,AT$9,$T33,1)-WEIBULL(Low,AT$9,$T33,1))))</f>
        <v>-159.21176295062406</v>
      </c>
      <c r="AU33" s="18">
        <f t="array" ref="AU33">SUM(Frequency*LOG((WEIBULL(High,AU$9,$T33,1)-WEIBULL(Low,AU$9,$T33,1))))</f>
        <v>-159.83375994280311</v>
      </c>
      <c r="AV33" s="18">
        <f t="array" ref="AV33">SUM(Frequency*LOG((WEIBULL(High,AV$9,$T33,1)-WEIBULL(Low,AV$9,$T33,1))))</f>
        <v>-160.49708288832571</v>
      </c>
      <c r="AW33" s="18">
        <f t="array" ref="AW33">SUM(Frequency*LOG((WEIBULL(High,AW$9,$T33,1)-WEIBULL(Low,AW$9,$T33,1))))</f>
        <v>-161.20041625493189</v>
      </c>
      <c r="AX33" s="19">
        <f t="array" ref="AX33">SUM(Frequency*LOG((WEIBULL(High,AX$9,$T33,1)-WEIBULL(Low,AX$9,$T33,1))))</f>
        <v>-161.94253404395795</v>
      </c>
      <c r="AY33" s="30">
        <f t="shared" si="2"/>
        <v>2.4757688253399965E-68</v>
      </c>
      <c r="AZ33" s="25">
        <f t="shared" si="7"/>
        <v>2.000047522052676E-2</v>
      </c>
      <c r="BB33" s="60">
        <v>2.0500000000000007</v>
      </c>
      <c r="BC33" s="62">
        <v>5.068355468255667E-2</v>
      </c>
      <c r="BE33" s="60">
        <f t="shared" si="3"/>
        <v>7.4099999999999984</v>
      </c>
      <c r="BF33" s="62">
        <f t="shared" si="4"/>
        <v>2.000047522052676E-2</v>
      </c>
      <c r="BH33" s="68"/>
      <c r="BI33" s="30">
        <f t="shared" si="8"/>
        <v>2.1000000000000005</v>
      </c>
      <c r="BJ33" s="30"/>
      <c r="BK33" s="30">
        <f t="shared" si="9"/>
        <v>2.7210876760834009E-2</v>
      </c>
      <c r="BL33" s="69"/>
      <c r="BN33" s="68"/>
      <c r="BO33" s="30">
        <f t="shared" si="10"/>
        <v>7.5799999999999983</v>
      </c>
      <c r="BP33" s="30"/>
      <c r="BQ33" s="30">
        <f t="shared" si="11"/>
        <v>1.0684720100765108E-2</v>
      </c>
      <c r="BR33" s="69"/>
    </row>
    <row r="34" spans="5:70" x14ac:dyDescent="0.25">
      <c r="E34" s="26"/>
      <c r="F34" s="1"/>
      <c r="G34" s="1"/>
      <c r="H34" s="1"/>
      <c r="I34" s="1"/>
      <c r="J34" s="1"/>
      <c r="K34" s="1"/>
      <c r="L34" s="1"/>
      <c r="M34" s="1"/>
      <c r="N34" s="1"/>
      <c r="O34" s="1"/>
      <c r="P34" s="37">
        <v>1</v>
      </c>
      <c r="Q34" s="12">
        <f t="shared" si="5"/>
        <v>1.1236326310636261E-2</v>
      </c>
      <c r="R34" s="13">
        <f t="array" ref="R34">SUM(EXP(U34:AX34))*P34</f>
        <v>1.3196872165970799E-67</v>
      </c>
      <c r="S34" s="99"/>
      <c r="T34" s="28">
        <f t="shared" si="6"/>
        <v>7.5799999999999983</v>
      </c>
      <c r="U34" s="17">
        <f t="array" ref="U34">SUM(Frequency*LOG((WEIBULL(High,U$9,$T34,1)-WEIBULL(Low,U$9,$T34,1))))</f>
        <v>-164.93997072506372</v>
      </c>
      <c r="V34" s="18">
        <f t="array" ref="V34">SUM(Frequency*LOG((WEIBULL(High,V$9,$T34,1)-WEIBULL(Low,V$9,$T34,1))))</f>
        <v>-163.49170501070998</v>
      </c>
      <c r="W34" s="18">
        <f t="array" ref="W34">SUM(Frequency*LOG((WEIBULL(High,W$9,$T34,1)-WEIBULL(Low,W$9,$T34,1))))</f>
        <v>-162.21533978540074</v>
      </c>
      <c r="X34" s="18">
        <f t="array" ref="X34">SUM(Frequency*LOG((WEIBULL(High,X$9,$T34,1)-WEIBULL(Low,X$9,$T34,1))))</f>
        <v>-161.09559383408666</v>
      </c>
      <c r="Y34" s="18">
        <f t="array" ref="Y34">SUM(Frequency*LOG((WEIBULL(High,Y$9,$T34,1)-WEIBULL(Low,Y$9,$T34,1))))</f>
        <v>-160.11922413470748</v>
      </c>
      <c r="Z34" s="18">
        <f t="array" ref="Z34">SUM(Frequency*LOG((WEIBULL(High,Z$9,$T34,1)-WEIBULL(Low,Z$9,$T34,1))))</f>
        <v>-159.27467556218315</v>
      </c>
      <c r="AA34" s="18">
        <f t="array" ref="AA34">SUM(Frequency*LOG((WEIBULL(High,AA$9,$T34,1)-WEIBULL(Low,AA$9,$T34,1))))</f>
        <v>-158.55180382343573</v>
      </c>
      <c r="AB34" s="18">
        <f t="array" ref="AB34">SUM(Frequency*LOG((WEIBULL(High,AB$9,$T34,1)-WEIBULL(Low,AB$9,$T34,1))))</f>
        <v>-157.9416538265572</v>
      </c>
      <c r="AC34" s="18">
        <f t="array" ref="AC34">SUM(Frequency*LOG((WEIBULL(High,AC$9,$T34,1)-WEIBULL(Low,AC$9,$T34,1))))</f>
        <v>-157.43628055971413</v>
      </c>
      <c r="AD34" s="18">
        <f t="array" ref="AD34">SUM(Frequency*LOG((WEIBULL(High,AD$9,$T34,1)-WEIBULL(Low,AD$9,$T34,1))))</f>
        <v>-157.02860295716744</v>
      </c>
      <c r="AE34" s="18">
        <f t="array" ref="AE34">SUM(Frequency*LOG((WEIBULL(High,AE$9,$T34,1)-WEIBULL(Low,AE$9,$T34,1))))</f>
        <v>-156.71228364263777</v>
      </c>
      <c r="AF34" s="18">
        <f t="array" ref="AF34">SUM(Frequency*LOG((WEIBULL(High,AF$9,$T34,1)-WEIBULL(Low,AF$9,$T34,1))))</f>
        <v>-156.48162917666204</v>
      </c>
      <c r="AG34" s="18">
        <f t="array" ref="AG34">SUM(Frequency*LOG((WEIBULL(High,AG$9,$T34,1)-WEIBULL(Low,AG$9,$T34,1))))</f>
        <v>-156.33150670100008</v>
      </c>
      <c r="AH34" s="18">
        <f t="array" ref="AH34">SUM(Frequency*LOG((WEIBULL(High,AH$9,$T34,1)-WEIBULL(Low,AH$9,$T34,1))))</f>
        <v>-156.25727380825109</v>
      </c>
      <c r="AI34" s="18">
        <f t="array" ref="AI34">SUM(Frequency*LOG((WEIBULL(High,AI$9,$T34,1)-WEIBULL(Low,AI$9,$T34,1))))</f>
        <v>-156.25471916324324</v>
      </c>
      <c r="AJ34" s="18">
        <f t="array" ref="AJ34">SUM(Frequency*LOG((WEIBULL(High,AJ$9,$T34,1)-WEIBULL(Low,AJ$9,$T34,1))))</f>
        <v>-156.32001192996725</v>
      </c>
      <c r="AK34" s="18">
        <f t="array" ref="AK34">SUM(Frequency*LOG((WEIBULL(High,AK$9,$T34,1)-WEIBULL(Low,AK$9,$T34,1))))</f>
        <v>-156.44965845976708</v>
      </c>
      <c r="AL34" s="18">
        <f t="array" ref="AL34">SUM(Frequency*LOG((WEIBULL(High,AL$9,$T34,1)-WEIBULL(Low,AL$9,$T34,1))))</f>
        <v>-156.64046500579482</v>
      </c>
      <c r="AM34" s="18">
        <f t="array" ref="AM34">SUM(Frequency*LOG((WEIBULL(High,AM$9,$T34,1)-WEIBULL(Low,AM$9,$T34,1))))</f>
        <v>-156.88950546882845</v>
      </c>
      <c r="AN34" s="18">
        <f t="array" ref="AN34">SUM(Frequency*LOG((WEIBULL(High,AN$9,$T34,1)-WEIBULL(Low,AN$9,$T34,1))))</f>
        <v>-157.19409336744306</v>
      </c>
      <c r="AO34" s="18">
        <f t="array" ref="AO34">SUM(Frequency*LOG((WEIBULL(High,AO$9,$T34,1)-WEIBULL(Low,AO$9,$T34,1))))</f>
        <v>-157.55175737371709</v>
      </c>
      <c r="AP34" s="18">
        <f t="array" ref="AP34">SUM(Frequency*LOG((WEIBULL(High,AP$9,$T34,1)-WEIBULL(Low,AP$9,$T34,1))))</f>
        <v>-157.96021987338372</v>
      </c>
      <c r="AQ34" s="18">
        <f t="array" ref="AQ34">SUM(Frequency*LOG((WEIBULL(High,AQ$9,$T34,1)-WEIBULL(Low,AQ$9,$T34,1))))</f>
        <v>-158.41737810351441</v>
      </c>
      <c r="AR34" s="18">
        <f t="array" ref="AR34">SUM(Frequency*LOG((WEIBULL(High,AR$9,$T34,1)-WEIBULL(Low,AR$9,$T34,1))))</f>
        <v>-158.92128749666233</v>
      </c>
      <c r="AS34" s="18">
        <f t="array" ref="AS34">SUM(Frequency*LOG((WEIBULL(High,AS$9,$T34,1)-WEIBULL(Low,AS$9,$T34,1))))</f>
        <v>-159.47014692184391</v>
      </c>
      <c r="AT34" s="18">
        <f t="array" ref="AT34">SUM(Frequency*LOG((WEIBULL(High,AT$9,$T34,1)-WEIBULL(Low,AT$9,$T34,1))))</f>
        <v>-160.06228556283662</v>
      </c>
      <c r="AU34" s="18">
        <f t="array" ref="AU34">SUM(Frequency*LOG((WEIBULL(High,AU$9,$T34,1)-WEIBULL(Low,AU$9,$T34,1))))</f>
        <v>-160.69615121535116</v>
      </c>
      <c r="AV34" s="18">
        <f t="array" ref="AV34">SUM(Frequency*LOG((WEIBULL(High,AV$9,$T34,1)-WEIBULL(Low,AV$9,$T34,1))))</f>
        <v>-161.37029981850685</v>
      </c>
      <c r="AW34" s="18">
        <f t="array" ref="AW34">SUM(Frequency*LOG((WEIBULL(High,AW$9,$T34,1)-WEIBULL(Low,AW$9,$T34,1))))</f>
        <v>-162.08338606412678</v>
      </c>
      <c r="AX34" s="19">
        <f t="array" ref="AX34">SUM(Frequency*LOG((WEIBULL(High,AX$9,$T34,1)-WEIBULL(Low,AX$9,$T34,1))))</f>
        <v>-162.83415495077043</v>
      </c>
      <c r="AY34" s="30">
        <f t="shared" si="2"/>
        <v>1.3226134199955866E-68</v>
      </c>
      <c r="AZ34" s="25">
        <f t="shared" si="7"/>
        <v>1.0684720100765108E-2</v>
      </c>
      <c r="BB34" s="60">
        <v>2.1000000000000005</v>
      </c>
      <c r="BC34" s="62">
        <v>2.7210876760834009E-2</v>
      </c>
      <c r="BE34" s="60">
        <f t="shared" si="3"/>
        <v>7.5799999999999983</v>
      </c>
      <c r="BF34" s="62">
        <f t="shared" si="4"/>
        <v>1.0684720100765108E-2</v>
      </c>
      <c r="BH34" s="68"/>
      <c r="BI34" s="30">
        <f t="shared" si="8"/>
        <v>2.1500000000000004</v>
      </c>
      <c r="BJ34" s="30"/>
      <c r="BK34" s="30">
        <f t="shared" si="9"/>
        <v>1.3900939963278744E-2</v>
      </c>
      <c r="BL34" s="69"/>
      <c r="BN34" s="68"/>
      <c r="BO34" s="30">
        <f t="shared" si="10"/>
        <v>7.7499999999999982</v>
      </c>
      <c r="BP34" s="30"/>
      <c r="BQ34" s="30">
        <f t="shared" si="11"/>
        <v>5.5728064279609588E-3</v>
      </c>
      <c r="BR34" s="69"/>
    </row>
    <row r="35" spans="5:70" x14ac:dyDescent="0.25">
      <c r="E35" s="26"/>
      <c r="F35" s="1"/>
      <c r="G35" s="1"/>
      <c r="H35" s="1"/>
      <c r="I35" s="1"/>
      <c r="J35" s="1"/>
      <c r="K35" s="1"/>
      <c r="L35" s="1"/>
      <c r="M35" s="1"/>
      <c r="N35" s="1"/>
      <c r="O35" s="1"/>
      <c r="P35" s="37">
        <v>1</v>
      </c>
      <c r="Q35" s="12">
        <f t="shared" si="5"/>
        <v>5.7037717961233624E-3</v>
      </c>
      <c r="R35" s="13">
        <f t="array" ref="R35">SUM(EXP(U35:AX35))*P35</f>
        <v>6.6989819605058587E-68</v>
      </c>
      <c r="S35" s="99"/>
      <c r="T35" s="28">
        <f t="shared" si="6"/>
        <v>7.7499999999999982</v>
      </c>
      <c r="U35" s="17">
        <f t="array" ref="U35">SUM(Frequency*LOG((WEIBULL(High,U$9,$T35,1)-WEIBULL(Low,U$9,$T35,1))))</f>
        <v>-165.26737320711788</v>
      </c>
      <c r="V35" s="18">
        <f t="array" ref="V35">SUM(Frequency*LOG((WEIBULL(High,V$9,$T35,1)-WEIBULL(Low,V$9,$T35,1))))</f>
        <v>-163.8454447085669</v>
      </c>
      <c r="W35" s="18">
        <f t="array" ref="W35">SUM(Frequency*LOG((WEIBULL(High,W$9,$T35,1)-WEIBULL(Low,W$9,$T35,1))))</f>
        <v>-162.59555566835976</v>
      </c>
      <c r="X35" s="18">
        <f t="array" ref="X35">SUM(Frequency*LOG((WEIBULL(High,X$9,$T35,1)-WEIBULL(Low,X$9,$T35,1))))</f>
        <v>-161.50235648183858</v>
      </c>
      <c r="Y35" s="18">
        <f t="array" ref="Y35">SUM(Frequency*LOG((WEIBULL(High,Y$9,$T35,1)-WEIBULL(Low,Y$9,$T35,1))))</f>
        <v>-160.55254000688541</v>
      </c>
      <c r="Z35" s="18">
        <f t="array" ref="Z35">SUM(Frequency*LOG((WEIBULL(High,Z$9,$T35,1)-WEIBULL(Low,Z$9,$T35,1))))</f>
        <v>-159.73449082181244</v>
      </c>
      <c r="AA35" s="18">
        <f t="array" ref="AA35">SUM(Frequency*LOG((WEIBULL(High,AA$9,$T35,1)-WEIBULL(Low,AA$9,$T35,1))))</f>
        <v>-159.0380077637968</v>
      </c>
      <c r="AB35" s="18">
        <f t="array" ref="AB35">SUM(Frequency*LOG((WEIBULL(High,AB$9,$T35,1)-WEIBULL(Low,AB$9,$T35,1))))</f>
        <v>-158.45408194557172</v>
      </c>
      <c r="AC35" s="18">
        <f t="array" ref="AC35">SUM(Frequency*LOG((WEIBULL(High,AC$9,$T35,1)-WEIBULL(Low,AC$9,$T35,1))))</f>
        <v>-157.97471732118325</v>
      </c>
      <c r="AD35" s="18">
        <f t="array" ref="AD35">SUM(Frequency*LOG((WEIBULL(High,AD$9,$T35,1)-WEIBULL(Low,AD$9,$T35,1))))</f>
        <v>-157.59278427396504</v>
      </c>
      <c r="AE35" s="18">
        <f t="array" ref="AE35">SUM(Frequency*LOG((WEIBULL(High,AE$9,$T35,1)-WEIBULL(Low,AE$9,$T35,1))))</f>
        <v>-157.30189911323822</v>
      </c>
      <c r="AF35" s="18">
        <f t="array" ref="AF35">SUM(Frequency*LOG((WEIBULL(High,AF$9,$T35,1)-WEIBULL(Low,AF$9,$T35,1))))</f>
        <v>-157.09632410309996</v>
      </c>
      <c r="AG35" s="18">
        <f t="array" ref="AG35">SUM(Frequency*LOG((WEIBULL(High,AG$9,$T35,1)-WEIBULL(Low,AG$9,$T35,1))))</f>
        <v>-156.97088391347103</v>
      </c>
      <c r="AH35" s="18">
        <f t="array" ref="AH35">SUM(Frequency*LOG((WEIBULL(High,AH$9,$T35,1)-WEIBULL(Low,AH$9,$T35,1))))</f>
        <v>-156.92089531901601</v>
      </c>
      <c r="AI35" s="18">
        <f t="array" ref="AI35">SUM(Frequency*LOG((WEIBULL(High,AI$9,$T35,1)-WEIBULL(Low,AI$9,$T35,1))))</f>
        <v>-156.94210767025703</v>
      </c>
      <c r="AJ35" s="18">
        <f t="array" ref="AJ35">SUM(Frequency*LOG((WEIBULL(High,AJ$9,$T35,1)-WEIBULL(Low,AJ$9,$T35,1))))</f>
        <v>-157.03065218867127</v>
      </c>
      <c r="AK35" s="18">
        <f t="array" ref="AK35">SUM(Frequency*LOG((WEIBULL(High,AK$9,$T35,1)-WEIBULL(Low,AK$9,$T35,1))))</f>
        <v>-157.18299853973073</v>
      </c>
      <c r="AL35" s="18">
        <f t="array" ref="AL35">SUM(Frequency*LOG((WEIBULL(High,AL$9,$T35,1)-WEIBULL(Low,AL$9,$T35,1))))</f>
        <v>-157.39591744733548</v>
      </c>
      <c r="AM35" s="18">
        <f t="array" ref="AM35">SUM(Frequency*LOG((WEIBULL(High,AM$9,$T35,1)-WEIBULL(Low,AM$9,$T35,1))))</f>
        <v>-157.66644835334489</v>
      </c>
      <c r="AN35" s="18">
        <f t="array" ref="AN35">SUM(Frequency*LOG((WEIBULL(High,AN$9,$T35,1)-WEIBULL(Low,AN$9,$T35,1))))</f>
        <v>-157.9918713139476</v>
      </c>
      <c r="AO35" s="18">
        <f t="array" ref="AO35">SUM(Frequency*LOG((WEIBULL(High,AO$9,$T35,1)-WEIBULL(Low,AO$9,$T35,1))))</f>
        <v>-158.36968247291423</v>
      </c>
      <c r="AP35" s="18">
        <f t="array" ref="AP35">SUM(Frequency*LOG((WEIBULL(High,AP$9,$T35,1)-WEIBULL(Low,AP$9,$T35,1))))</f>
        <v>-158.79757256959851</v>
      </c>
      <c r="AQ35" s="18">
        <f t="array" ref="AQ35">SUM(Frequency*LOG((WEIBULL(High,AQ$9,$T35,1)-WEIBULL(Low,AQ$9,$T35,1))))</f>
        <v>-159.2734080338048</v>
      </c>
      <c r="AR35" s="18">
        <f t="array" ref="AR35">SUM(Frequency*LOG((WEIBULL(High,AR$9,$T35,1)-WEIBULL(Low,AR$9,$T35,1))))</f>
        <v>-159.79521429552776</v>
      </c>
      <c r="AS35" s="18">
        <f t="array" ref="AS35">SUM(Frequency*LOG((WEIBULL(High,AS$9,$T35,1)-WEIBULL(Low,AS$9,$T35,1))))</f>
        <v>-160.36116099905846</v>
      </c>
      <c r="AT35" s="18">
        <f t="array" ref="AT35">SUM(Frequency*LOG((WEIBULL(High,AT$9,$T35,1)-WEIBULL(Low,AT$9,$T35,1))))</f>
        <v>-160.9695488610667</v>
      </c>
      <c r="AU35" s="18">
        <f t="array" ref="AU35">SUM(Frequency*LOG((WEIBULL(High,AU$9,$T35,1)-WEIBULL(Low,AU$9,$T35,1))))</f>
        <v>-161.61879795334849</v>
      </c>
      <c r="AV35" s="18">
        <f t="array" ref="AV35">SUM(Frequency*LOG((WEIBULL(High,AV$9,$T35,1)-WEIBULL(Low,AV$9,$T35,1))))</f>
        <v>-162.30743722478462</v>
      </c>
      <c r="AW35" s="18">
        <f t="array" ref="AW35">SUM(Frequency*LOG((WEIBULL(High,AW$9,$T35,1)-WEIBULL(Low,AW$9,$T35,1))))</f>
        <v>-163.03409510511347</v>
      </c>
      <c r="AX35" s="19">
        <f t="array" ref="AX35">SUM(Frequency*LOG((WEIBULL(High,AX$9,$T35,1)-WEIBULL(Low,AX$9,$T35,1))))</f>
        <v>-163.79749105648196</v>
      </c>
      <c r="AY35" s="30">
        <f t="shared" si="2"/>
        <v>6.8983263006871246E-69</v>
      </c>
      <c r="AZ35" s="25">
        <f t="shared" si="7"/>
        <v>5.5728064279609588E-3</v>
      </c>
      <c r="BB35" s="60">
        <v>2.1500000000000004</v>
      </c>
      <c r="BC35" s="62">
        <v>1.3900939963278744E-2</v>
      </c>
      <c r="BE35" s="60">
        <f t="shared" si="3"/>
        <v>7.7499999999999982</v>
      </c>
      <c r="BF35" s="62">
        <f t="shared" si="4"/>
        <v>5.5728064279609588E-3</v>
      </c>
      <c r="BH35" s="68"/>
      <c r="BI35" s="30">
        <f t="shared" si="8"/>
        <v>2.2000000000000002</v>
      </c>
      <c r="BJ35" s="30"/>
      <c r="BK35" s="30">
        <f t="shared" si="9"/>
        <v>6.7702079152601874E-3</v>
      </c>
      <c r="BL35" s="69"/>
      <c r="BN35" s="68"/>
      <c r="BO35" s="30">
        <f t="shared" si="10"/>
        <v>7.9199999999999982</v>
      </c>
      <c r="BP35" s="30"/>
      <c r="BQ35" s="30">
        <f t="shared" si="11"/>
        <v>2.8463958293381678E-3</v>
      </c>
      <c r="BR35" s="69"/>
    </row>
    <row r="36" spans="5:70" x14ac:dyDescent="0.25">
      <c r="E36" s="26"/>
      <c r="F36" s="1"/>
      <c r="G36" s="1"/>
      <c r="H36" s="1"/>
      <c r="I36" s="1"/>
      <c r="J36" s="1"/>
      <c r="K36" s="1"/>
      <c r="L36" s="1"/>
      <c r="M36" s="1"/>
      <c r="N36" s="1"/>
      <c r="O36" s="1"/>
      <c r="P36" s="37">
        <v>1</v>
      </c>
      <c r="Q36" s="12">
        <f t="shared" si="5"/>
        <v>2.851955646006623E-3</v>
      </c>
      <c r="R36" s="13">
        <f t="array" ref="R36">SUM(EXP(U36:AX36))*P36</f>
        <v>3.3495728980157098E-68</v>
      </c>
      <c r="S36" s="99"/>
      <c r="T36" s="28">
        <f t="shared" si="6"/>
        <v>7.9199999999999982</v>
      </c>
      <c r="U36" s="17">
        <f t="array" ref="U36">SUM(Frequency*LOG((WEIBULL(High,U$9,$T36,1)-WEIBULL(Low,U$9,$T36,1))))</f>
        <v>-165.60112095282861</v>
      </c>
      <c r="V36" s="18">
        <f t="array" ref="V36">SUM(Frequency*LOG((WEIBULL(High,V$9,$T36,1)-WEIBULL(Low,V$9,$T36,1))))</f>
        <v>-164.20631893979072</v>
      </c>
      <c r="W36" s="18">
        <f t="array" ref="W36">SUM(Frequency*LOG((WEIBULL(High,W$9,$T36,1)-WEIBULL(Low,W$9,$T36,1))))</f>
        <v>-162.98375269544488</v>
      </c>
      <c r="X36" s="18">
        <f t="array" ref="X36">SUM(Frequency*LOG((WEIBULL(High,X$9,$T36,1)-WEIBULL(Low,X$9,$T36,1))))</f>
        <v>-161.91800654247089</v>
      </c>
      <c r="Y36" s="18">
        <f t="array" ref="Y36">SUM(Frequency*LOG((WEIBULL(High,Y$9,$T36,1)-WEIBULL(Low,Y$9,$T36,1))))</f>
        <v>-160.99571161343985</v>
      </c>
      <c r="Z36" s="18">
        <f t="array" ref="Z36">SUM(Frequency*LOG((WEIBULL(High,Z$9,$T36,1)-WEIBULL(Low,Z$9,$T36,1))))</f>
        <v>-160.20519465830148</v>
      </c>
      <c r="AA36" s="18">
        <f t="array" ref="AA36">SUM(Frequency*LOG((WEIBULL(High,AA$9,$T36,1)-WEIBULL(Low,AA$9,$T36,1))))</f>
        <v>-159.53620018234557</v>
      </c>
      <c r="AB36" s="18">
        <f t="array" ref="AB36">SUM(Frequency*LOG((WEIBULL(High,AB$9,$T36,1)-WEIBULL(Low,AB$9,$T36,1))))</f>
        <v>-158.97966810682038</v>
      </c>
      <c r="AC36" s="18">
        <f t="array" ref="AC36">SUM(Frequency*LOG((WEIBULL(High,AC$9,$T36,1)-WEIBULL(Low,AC$9,$T36,1))))</f>
        <v>-158.52755401812732</v>
      </c>
      <c r="AD36" s="18">
        <f t="array" ref="AD36">SUM(Frequency*LOG((WEIBULL(High,AD$9,$T36,1)-WEIBULL(Low,AD$9,$T36,1))))</f>
        <v>-158.17268247443002</v>
      </c>
      <c r="AE36" s="18">
        <f t="array" ref="AE36">SUM(Frequency*LOG((WEIBULL(High,AE$9,$T36,1)-WEIBULL(Low,AE$9,$T36,1))))</f>
        <v>-157.90862625237844</v>
      </c>
      <c r="AF36" s="18">
        <f t="array" ref="AF36">SUM(Frequency*LOG((WEIBULL(High,AF$9,$T36,1)-WEIBULL(Low,AF$9,$T36,1))))</f>
        <v>-157.72960615396249</v>
      </c>
      <c r="AG36" s="18">
        <f t="array" ref="AG36">SUM(Frequency*LOG((WEIBULL(High,AG$9,$T36,1)-WEIBULL(Low,AG$9,$T36,1))))</f>
        <v>-157.63040726071586</v>
      </c>
      <c r="AH36" s="18">
        <f t="array" ref="AH36">SUM(Frequency*LOG((WEIBULL(High,AH$9,$T36,1)-WEIBULL(Low,AH$9,$T36,1))))</f>
        <v>-157.60630845828601</v>
      </c>
      <c r="AI36" s="18">
        <f t="array" ref="AI36">SUM(Frequency*LOG((WEIBULL(High,AI$9,$T36,1)-WEIBULL(Low,AI$9,$T36,1))))</f>
        <v>-157.65302275340619</v>
      </c>
      <c r="AJ36" s="18">
        <f t="array" ref="AJ36">SUM(Frequency*LOG((WEIBULL(High,AJ$9,$T36,1)-WEIBULL(Low,AJ$9,$T36,1))))</f>
        <v>-157.76664643304079</v>
      </c>
      <c r="AK36" s="18">
        <f t="array" ref="AK36">SUM(Frequency*LOG((WEIBULL(High,AK$9,$T36,1)-WEIBULL(Low,AK$9,$T36,1))))</f>
        <v>-157.94361551788108</v>
      </c>
      <c r="AL36" s="18">
        <f t="array" ref="AL36">SUM(Frequency*LOG((WEIBULL(High,AL$9,$T36,1)-WEIBULL(Low,AL$9,$T36,1))))</f>
        <v>-158.18066827206488</v>
      </c>
      <c r="AM36" s="18">
        <f t="array" ref="AM36">SUM(Frequency*LOG((WEIBULL(High,AM$9,$T36,1)-WEIBULL(Low,AM$9,$T36,1))))</f>
        <v>-158.47481277141992</v>
      </c>
      <c r="AN36" s="18">
        <f t="array" ref="AN36">SUM(Frequency*LOG((WEIBULL(High,AN$9,$T36,1)-WEIBULL(Low,AN$9,$T36,1))))</f>
        <v>-158.82329872071853</v>
      </c>
      <c r="AO36" s="18">
        <f t="array" ref="AO36">SUM(Frequency*LOG((WEIBULL(High,AO$9,$T36,1)-WEIBULL(Low,AO$9,$T36,1))))</f>
        <v>-159.22359285885949</v>
      </c>
      <c r="AP36" s="18">
        <f t="array" ref="AP36">SUM(Frequency*LOG((WEIBULL(High,AP$9,$T36,1)-WEIBULL(Low,AP$9,$T36,1))))</f>
        <v>-159.6733574088214</v>
      </c>
      <c r="AQ36" s="18">
        <f t="array" ref="AQ36">SUM(Frequency*LOG((WEIBULL(High,AQ$9,$T36,1)-WEIBULL(Low,AQ$9,$T36,1))))</f>
        <v>-160.17043112356689</v>
      </c>
      <c r="AR36" s="18">
        <f t="array" ref="AR36">SUM(Frequency*LOG((WEIBULL(High,AR$9,$T36,1)-WEIBULL(Low,AR$9,$T36,1))))</f>
        <v>-160.71281255503732</v>
      </c>
      <c r="AS36" s="18">
        <f t="array" ref="AS36">SUM(Frequency*LOG((WEIBULL(High,AS$9,$T36,1)-WEIBULL(Low,AS$9,$T36,1))))</f>
        <v>-161.29864523491443</v>
      </c>
      <c r="AT36" s="18">
        <f t="array" ref="AT36">SUM(Frequency*LOG((WEIBULL(High,AT$9,$T36,1)-WEIBULL(Low,AT$9,$T36,1))))</f>
        <v>-161.92620450597926</v>
      </c>
      <c r="AU36" s="18">
        <f t="array" ref="AU36">SUM(Frequency*LOG((WEIBULL(High,AU$9,$T36,1)-WEIBULL(Low,AU$9,$T36,1))))</f>
        <v>-162.59388578399779</v>
      </c>
      <c r="AV36" s="18">
        <f t="array" ref="AV36">SUM(Frequency*LOG((WEIBULL(High,AV$9,$T36,1)-WEIBULL(Low,AV$9,$T36,1))))</f>
        <v>-163.30019406393311</v>
      </c>
      <c r="AW36" s="18">
        <f t="array" ref="AW36">SUM(Frequency*LOG((WEIBULL(High,AW$9,$T36,1)-WEIBULL(Low,AW$9,$T36,1))))</f>
        <v>-164.04373451233138</v>
      </c>
      <c r="AX36" s="19">
        <f t="array" ref="AX36">SUM(Frequency*LOG((WEIBULL(High,AX$9,$T36,1)-WEIBULL(Low,AX$9,$T36,1))))</f>
        <v>-164.823204011081</v>
      </c>
      <c r="AY36" s="30">
        <f t="shared" si="2"/>
        <v>3.5234253092250383E-69</v>
      </c>
      <c r="AZ36" s="25">
        <f t="shared" si="7"/>
        <v>2.8463958293381678E-3</v>
      </c>
      <c r="BB36" s="60">
        <v>2.2000000000000002</v>
      </c>
      <c r="BC36" s="62">
        <v>6.7702079152601874E-3</v>
      </c>
      <c r="BE36" s="60">
        <f t="shared" si="3"/>
        <v>7.9199999999999982</v>
      </c>
      <c r="BF36" s="62">
        <f t="shared" si="4"/>
        <v>2.8463958293381678E-3</v>
      </c>
      <c r="BH36" s="68"/>
      <c r="BI36" s="30">
        <f t="shared" si="8"/>
        <v>2.25</v>
      </c>
      <c r="BJ36" s="30"/>
      <c r="BK36" s="30">
        <f t="shared" si="9"/>
        <v>3.1492069878165446E-3</v>
      </c>
      <c r="BL36" s="69"/>
      <c r="BN36" s="68"/>
      <c r="BO36" s="30">
        <f t="shared" si="10"/>
        <v>8.0899999999999981</v>
      </c>
      <c r="BP36" s="30"/>
      <c r="BQ36" s="30">
        <f t="shared" si="11"/>
        <v>1.4275866602768393E-3</v>
      </c>
      <c r="BR36" s="69"/>
    </row>
    <row r="37" spans="5:70" x14ac:dyDescent="0.25">
      <c r="E37" s="26"/>
      <c r="F37" s="1"/>
      <c r="G37" s="1"/>
      <c r="H37" s="1"/>
      <c r="I37" s="1"/>
      <c r="J37" s="1"/>
      <c r="K37" s="1"/>
      <c r="L37" s="1"/>
      <c r="M37" s="1"/>
      <c r="N37" s="1"/>
      <c r="O37" s="1"/>
      <c r="P37" s="37">
        <v>1</v>
      </c>
      <c r="Q37" s="12">
        <f t="shared" si="5"/>
        <v>1.4113241038129171E-3</v>
      </c>
      <c r="R37" s="13">
        <f t="array" ref="R37">SUM(EXP(U37:AX37))*P37</f>
        <v>1.6575759076293428E-68</v>
      </c>
      <c r="S37" s="99"/>
      <c r="T37" s="28">
        <f t="shared" si="6"/>
        <v>8.0899999999999981</v>
      </c>
      <c r="U37" s="17">
        <f t="array" ref="U37">SUM(Frequency*LOG((WEIBULL(High,U$9,$T37,1)-WEIBULL(Low,U$9,$T37,1))))</f>
        <v>-165.94041335845887</v>
      </c>
      <c r="V37" s="18">
        <f t="array" ref="V37">SUM(Frequency*LOG((WEIBULL(High,V$9,$T37,1)-WEIBULL(Low,V$9,$T37,1))))</f>
        <v>-164.57342490758927</v>
      </c>
      <c r="W37" s="18">
        <f t="array" ref="W37">SUM(Frequency*LOG((WEIBULL(High,W$9,$T37,1)-WEIBULL(Low,W$9,$T37,1))))</f>
        <v>-163.37891823485464</v>
      </c>
      <c r="X37" s="18">
        <f t="array" ref="X37">SUM(Frequency*LOG((WEIBULL(High,X$9,$T37,1)-WEIBULL(Low,X$9,$T37,1))))</f>
        <v>-162.34141360554906</v>
      </c>
      <c r="Y37" s="18">
        <f t="array" ref="Y37">SUM(Frequency*LOG((WEIBULL(High,Y$9,$T37,1)-WEIBULL(Low,Y$9,$T37,1))))</f>
        <v>-161.44748250817386</v>
      </c>
      <c r="Z37" s="18">
        <f t="array" ref="Z37">SUM(Frequency*LOG((WEIBULL(High,Z$9,$T37,1)-WEIBULL(Low,Z$9,$T37,1))))</f>
        <v>-160.68539600740971</v>
      </c>
      <c r="AA37" s="18">
        <f t="array" ref="AA37">SUM(Frequency*LOG((WEIBULL(High,AA$9,$T37,1)-WEIBULL(Low,AA$9,$T37,1))))</f>
        <v>-160.04484647792938</v>
      </c>
      <c r="AB37" s="18">
        <f t="array" ref="AB37">SUM(Frequency*LOG((WEIBULL(High,AB$9,$T37,1)-WEIBULL(Low,AB$9,$T37,1))))</f>
        <v>-159.51672490558931</v>
      </c>
      <c r="AC37" s="18">
        <f t="array" ref="AC37">SUM(Frequency*LOG((WEIBULL(High,AC$9,$T37,1)-WEIBULL(Low,AC$9,$T37,1))))</f>
        <v>-159.09294081693079</v>
      </c>
      <c r="AD37" s="18">
        <f t="array" ref="AD37">SUM(Frequency*LOG((WEIBULL(High,AD$9,$T37,1)-WEIBULL(Low,AD$9,$T37,1))))</f>
        <v>-158.76627530142565</v>
      </c>
      <c r="AE37" s="18">
        <f t="array" ref="AE37">SUM(Frequency*LOG((WEIBULL(High,AE$9,$T37,1)-WEIBULL(Low,AE$9,$T37,1))))</f>
        <v>-158.53026000529096</v>
      </c>
      <c r="AF37" s="18">
        <f t="array" ref="AF37">SUM(Frequency*LOG((WEIBULL(High,AF$9,$T37,1)-WEIBULL(Low,AF$9,$T37,1))))</f>
        <v>-158.37907671347133</v>
      </c>
      <c r="AG37" s="18">
        <f t="array" ref="AG37">SUM(Frequency*LOG((WEIBULL(High,AG$9,$T37,1)-WEIBULL(Low,AG$9,$T37,1))))</f>
        <v>-158.30747340400563</v>
      </c>
      <c r="AH37" s="18">
        <f t="array" ref="AH37">SUM(Frequency*LOG((WEIBULL(High,AH$9,$T37,1)-WEIBULL(Low,AH$9,$T37,1))))</f>
        <v>-158.31069359515186</v>
      </c>
      <c r="AI37" s="18">
        <f t="array" ref="AI37">SUM(Frequency*LOG((WEIBULL(High,AI$9,$T37,1)-WEIBULL(Low,AI$9,$T37,1))))</f>
        <v>-158.38441650497484</v>
      </c>
      <c r="AJ37" s="18">
        <f t="array" ref="AJ37">SUM(Frequency*LOG((WEIBULL(High,AJ$9,$T37,1)-WEIBULL(Low,AJ$9,$T37,1))))</f>
        <v>-158.52470607112056</v>
      </c>
      <c r="AK37" s="18">
        <f t="array" ref="AK37">SUM(Frequency*LOG((WEIBULL(High,AK$9,$T37,1)-WEIBULL(Low,AK$9,$T37,1))))</f>
        <v>-158.72796728114307</v>
      </c>
      <c r="AL37" s="18">
        <f t="array" ref="AL37">SUM(Frequency*LOG((WEIBULL(High,AL$9,$T37,1)-WEIBULL(Low,AL$9,$T37,1))))</f>
        <v>-158.99090857365724</v>
      </c>
      <c r="AM37" s="18">
        <f t="array" ref="AM37">SUM(Frequency*LOG((WEIBULL(High,AM$9,$T37,1)-WEIBULL(Low,AM$9,$T37,1))))</f>
        <v>-159.31050931120009</v>
      </c>
      <c r="AN37" s="18">
        <f t="array" ref="AN37">SUM(Frequency*LOG((WEIBULL(High,AN$9,$T37,1)-WEIBULL(Low,AN$9,$T37,1))))</f>
        <v>-159.68399151402627</v>
      </c>
      <c r="AO37" s="18">
        <f t="array" ref="AO37">SUM(Frequency*LOG((WEIBULL(High,AO$9,$T37,1)-WEIBULL(Low,AO$9,$T37,1))))</f>
        <v>-160.10879519262718</v>
      </c>
      <c r="AP37" s="18">
        <f t="array" ref="AP37">SUM(Frequency*LOG((WEIBULL(High,AP$9,$T37,1)-WEIBULL(Low,AP$9,$T37,1))))</f>
        <v>-160.58255673480375</v>
      </c>
      <c r="AQ37" s="18">
        <f t="array" ref="AQ37">SUM(Frequency*LOG((WEIBULL(High,AQ$9,$T37,1)-WEIBULL(Low,AQ$9,$T37,1))))</f>
        <v>-161.10308989755603</v>
      </c>
      <c r="AR37" s="18">
        <f t="array" ref="AR37">SUM(Frequency*LOG((WEIBULL(High,AR$9,$T37,1)-WEIBULL(Low,AR$9,$T37,1))))</f>
        <v>-161.6683690300901</v>
      </c>
      <c r="AS37" s="18">
        <f t="array" ref="AS37">SUM(Frequency*LOG((WEIBULL(High,AS$9,$T37,1)-WEIBULL(Low,AS$9,$T37,1))))</f>
        <v>-162.27651421584579</v>
      </c>
      <c r="AT37" s="18">
        <f t="array" ref="AT37">SUM(Frequency*LOG((WEIBULL(High,AT$9,$T37,1)-WEIBULL(Low,AT$9,$T37,1))))</f>
        <v>-162.92577807165006</v>
      </c>
      <c r="AU37" s="18">
        <f t="array" ref="AU37">SUM(Frequency*LOG((WEIBULL(High,AU$9,$T37,1)-WEIBULL(Low,AU$9,$T37,1))))</f>
        <v>-163.6145339832407</v>
      </c>
      <c r="AV37" s="18">
        <f t="array" ref="AV37">SUM(Frequency*LOG((WEIBULL(High,AV$9,$T37,1)-WEIBULL(Low,AV$9,$T37,1))))</f>
        <v>-164.34126559029869</v>
      </c>
      <c r="AW37" s="18">
        <f t="array" ref="AW37">SUM(Frequency*LOG((WEIBULL(High,AW$9,$T37,1)-WEIBULL(Low,AW$9,$T37,1))))</f>
        <v>-165.10455736219063</v>
      </c>
      <c r="AX37" s="19">
        <f t="array" ref="AX37">SUM(Frequency*LOG((WEIBULL(High,AX$9,$T37,1)-WEIBULL(Low,AX$9,$T37,1))))</f>
        <v>-165.90308612898008</v>
      </c>
      <c r="AY37" s="30">
        <f t="shared" si="2"/>
        <v>1.7671452853066525E-69</v>
      </c>
      <c r="AZ37" s="25">
        <f t="shared" si="7"/>
        <v>1.4275866602768393E-3</v>
      </c>
      <c r="BB37" s="60">
        <v>2.25</v>
      </c>
      <c r="BC37" s="62">
        <v>3.1492069878165446E-3</v>
      </c>
      <c r="BE37" s="60">
        <f t="shared" si="3"/>
        <v>8.0899999999999981</v>
      </c>
      <c r="BF37" s="62">
        <f t="shared" si="4"/>
        <v>1.4275866602768393E-3</v>
      </c>
      <c r="BH37" s="68"/>
      <c r="BI37" s="30">
        <f t="shared" si="8"/>
        <v>2.2999999999999998</v>
      </c>
      <c r="BJ37" s="30"/>
      <c r="BK37" s="30">
        <f t="shared" si="9"/>
        <v>1.4014754893132699E-3</v>
      </c>
      <c r="BL37" s="69"/>
      <c r="BN37" s="68"/>
      <c r="BO37" s="30">
        <f t="shared" si="10"/>
        <v>8.259999999999998</v>
      </c>
      <c r="BP37" s="30"/>
      <c r="BQ37" s="30">
        <f t="shared" si="11"/>
        <v>7.0476054109729763E-4</v>
      </c>
      <c r="BR37" s="69"/>
    </row>
    <row r="38" spans="5:70" ht="13" thickBot="1" x14ac:dyDescent="0.3">
      <c r="E38" s="26"/>
      <c r="F38" s="1"/>
      <c r="G38" s="1"/>
      <c r="H38" s="1"/>
      <c r="I38" s="1"/>
      <c r="J38" s="1"/>
      <c r="K38" s="1"/>
      <c r="L38" s="1"/>
      <c r="M38" s="1"/>
      <c r="N38" s="1"/>
      <c r="O38" s="1"/>
      <c r="P38" s="37">
        <v>1</v>
      </c>
      <c r="Q38" s="12">
        <f t="shared" si="5"/>
        <v>6.9405324069209432E-4</v>
      </c>
      <c r="R38" s="13">
        <f t="array" ref="R38">SUM(EXP(U38:AX38))*P38</f>
        <v>8.1515360453008064E-69</v>
      </c>
      <c r="S38" s="99"/>
      <c r="T38" s="28">
        <f t="shared" si="6"/>
        <v>8.259999999999998</v>
      </c>
      <c r="U38" s="17">
        <f t="array" ref="U38">SUM(Frequency*LOG((WEIBULL(High,U$9,$T38,1)-WEIBULL(Low,U$9,$T38,1))))</f>
        <v>-166.28453113111888</v>
      </c>
      <c r="V38" s="18">
        <f t="array" ref="V38">SUM(Frequency*LOG((WEIBULL(High,V$9,$T38,1)-WEIBULL(Low,V$9,$T38,1))))</f>
        <v>-164.94595213987506</v>
      </c>
      <c r="W38" s="18">
        <f t="array" ref="W38">SUM(Frequency*LOG((WEIBULL(High,W$9,$T38,1)-WEIBULL(Low,W$9,$T38,1))))</f>
        <v>-163.78014391886208</v>
      </c>
      <c r="X38" s="18">
        <f t="array" ref="X38">SUM(Frequency*LOG((WEIBULL(High,X$9,$T38,1)-WEIBULL(Low,X$9,$T38,1))))</f>
        <v>-162.77156443516211</v>
      </c>
      <c r="Y38" s="18">
        <f t="array" ref="Y38">SUM(Frequency*LOG((WEIBULL(High,Y$9,$T38,1)-WEIBULL(Low,Y$9,$T38,1))))</f>
        <v>-161.90672734835033</v>
      </c>
      <c r="Z38" s="18">
        <f t="array" ref="Z38">SUM(Frequency*LOG((WEIBULL(High,Z$9,$T38,1)-WEIBULL(Low,Z$9,$T38,1))))</f>
        <v>-161.17384990502285</v>
      </c>
      <c r="AA38" s="18">
        <f t="array" ref="AA38">SUM(Frequency*LOG((WEIBULL(High,AA$9,$T38,1)-WEIBULL(Low,AA$9,$T38,1))))</f>
        <v>-160.56257426498573</v>
      </c>
      <c r="AB38" s="18">
        <f t="array" ref="AB38">SUM(Frequency*LOG((WEIBULL(High,AB$9,$T38,1)-WEIBULL(Low,AB$9,$T38,1))))</f>
        <v>-160.06374443988938</v>
      </c>
      <c r="AC38" s="18">
        <f t="array" ref="AC38">SUM(Frequency*LOG((WEIBULL(High,AC$9,$T38,1)-WEIBULL(Low,AC$9,$T38,1))))</f>
        <v>-159.66922590015318</v>
      </c>
      <c r="AD38" s="18">
        <f t="array" ref="AD38">SUM(Frequency*LOG((WEIBULL(High,AD$9,$T38,1)-WEIBULL(Low,AD$9,$T38,1))))</f>
        <v>-159.37175831013636</v>
      </c>
      <c r="AE38" s="18">
        <f t="array" ref="AE38">SUM(Frequency*LOG((WEIBULL(High,AE$9,$T38,1)-WEIBULL(Low,AE$9,$T38,1))))</f>
        <v>-159.16483426642981</v>
      </c>
      <c r="AF38" s="18">
        <f t="array" ref="AF38">SUM(Frequency*LOG((WEIBULL(High,AF$9,$T38,1)-WEIBULL(Low,AF$9,$T38,1))))</f>
        <v>-159.04259865239626</v>
      </c>
      <c r="AG38" s="18">
        <f t="array" ref="AG38">SUM(Frequency*LOG((WEIBULL(High,AG$9,$T38,1)-WEIBULL(Low,AG$9,$T38,1))))</f>
        <v>-158.99976449012036</v>
      </c>
      <c r="AH38" s="18">
        <f t="array" ref="AH38">SUM(Frequency*LOG((WEIBULL(High,AH$9,$T38,1)-WEIBULL(Low,AH$9,$T38,1))))</f>
        <v>-159.03154210745328</v>
      </c>
      <c r="AI38" s="18">
        <f t="array" ref="AI38">SUM(Frequency*LOG((WEIBULL(High,AI$9,$T38,1)-WEIBULL(Low,AI$9,$T38,1))))</f>
        <v>-159.13357913749402</v>
      </c>
      <c r="AJ38" s="18">
        <f t="array" ref="AJ38">SUM(Frequency*LOG((WEIBULL(High,AJ$9,$T38,1)-WEIBULL(Low,AJ$9,$T38,1))))</f>
        <v>-159.30190939614653</v>
      </c>
      <c r="AK38" s="18">
        <f t="array" ref="AK38">SUM(Frequency*LOG((WEIBULL(High,AK$9,$T38,1)-WEIBULL(Low,AK$9,$T38,1))))</f>
        <v>-159.53290908628367</v>
      </c>
      <c r="AL38" s="18">
        <f t="array" ref="AL38">SUM(Frequency*LOG((WEIBULL(High,AL$9,$T38,1)-WEIBULL(Low,AL$9,$T38,1))))</f>
        <v>-159.82325908717004</v>
      </c>
      <c r="AM38" s="18">
        <f t="array" ref="AM38">SUM(Frequency*LOG((WEIBULL(High,AM$9,$T38,1)-WEIBULL(Low,AM$9,$T38,1))))</f>
        <v>-160.16991232859348</v>
      </c>
      <c r="AN38" s="18">
        <f t="array" ref="AN38">SUM(Frequency*LOG((WEIBULL(High,AN$9,$T38,1)-WEIBULL(Low,AN$9,$T38,1))))</f>
        <v>-160.57006543765766</v>
      </c>
      <c r="AO38" s="18">
        <f t="array" ref="AO38">SUM(Frequency*LOG((WEIBULL(High,AO$9,$T38,1)-WEIBULL(Low,AO$9,$T38,1))))</f>
        <v>-161.02113399489519</v>
      </c>
      <c r="AP38" s="18">
        <f t="array" ref="AP38">SUM(Frequency*LOG((WEIBULL(High,AP$9,$T38,1)-WEIBULL(Low,AP$9,$T38,1))))</f>
        <v>-161.52073085451923</v>
      </c>
      <c r="AQ38" s="18">
        <f t="array" ref="AQ38">SUM(Frequency*LOG((WEIBULL(High,AQ$9,$T38,1)-WEIBULL(Low,AQ$9,$T38,1))))</f>
        <v>-162.0666470781685</v>
      </c>
      <c r="AR38" s="18">
        <f t="array" ref="AR38">SUM(Frequency*LOG((WEIBULL(High,AR$9,$T38,1)-WEIBULL(Low,AR$9,$T38,1))))</f>
        <v>-162.65683510762517</v>
      </c>
      <c r="AS38" s="18">
        <f t="array" ref="AS38">SUM(Frequency*LOG((WEIBULL(High,AS$9,$T38,1)-WEIBULL(Low,AS$9,$T38,1))))</f>
        <v>-163.28939386365934</v>
      </c>
      <c r="AT38" s="18">
        <f t="array" ref="AT38">SUM(Frequency*LOG((WEIBULL(High,AT$9,$T38,1)-WEIBULL(Low,AT$9,$T38,1))))</f>
        <v>-163.96255550841713</v>
      </c>
      <c r="AU38" s="18">
        <f t="array" ref="AU38">SUM(Frequency*LOG((WEIBULL(High,AU$9,$T38,1)-WEIBULL(Low,AU$9,$T38,1))))</f>
        <v>-164.67467364995667</v>
      </c>
      <c r="AV38" s="18">
        <f t="array" ref="AV38">SUM(Frequency*LOG((WEIBULL(High,AV$9,$T38,1)-WEIBULL(Low,AV$9,$T38,1))))</f>
        <v>-165.42421280146453</v>
      </c>
      <c r="AW38" s="18">
        <f t="array" ref="AW38">SUM(Frequency*LOG((WEIBULL(High,AW$9,$T38,1)-WEIBULL(Low,AW$9,$T38,1))))</f>
        <v>-166.20973893578156</v>
      </c>
      <c r="AX38" s="19">
        <f t="array" ref="AX38">SUM(Frequency*LOG((WEIBULL(High,AX$9,$T38,1)-WEIBULL(Low,AX$9,$T38,1))))</f>
        <v>-167.02991099923798</v>
      </c>
      <c r="AY38" s="30">
        <f t="shared" si="2"/>
        <v>8.7239135957514661E-70</v>
      </c>
      <c r="AZ38" s="25">
        <f t="shared" si="7"/>
        <v>7.0476054109729763E-4</v>
      </c>
      <c r="BB38" s="60">
        <v>2.2999999999999998</v>
      </c>
      <c r="BC38" s="62">
        <v>1.4014754893132699E-3</v>
      </c>
      <c r="BE38" s="60">
        <f t="shared" si="3"/>
        <v>8.259999999999998</v>
      </c>
      <c r="BF38" s="62">
        <f t="shared" si="4"/>
        <v>7.0476054109729763E-4</v>
      </c>
      <c r="BH38" s="70"/>
      <c r="BI38" s="71">
        <f t="shared" si="8"/>
        <v>2.3499999999999996</v>
      </c>
      <c r="BJ38" s="71"/>
      <c r="BK38" s="71">
        <f t="shared" si="9"/>
        <v>5.9766845005009169E-4</v>
      </c>
      <c r="BL38" s="72"/>
      <c r="BN38" s="70"/>
      <c r="BO38" s="71">
        <f t="shared" si="10"/>
        <v>8.4299999999999979</v>
      </c>
      <c r="BP38" s="71"/>
      <c r="BQ38" s="71">
        <f t="shared" si="11"/>
        <v>3.4319812964865115E-4</v>
      </c>
      <c r="BR38" s="72"/>
    </row>
    <row r="39" spans="5:70" ht="13" thickBot="1" x14ac:dyDescent="0.3">
      <c r="E39" s="26"/>
      <c r="F39" s="1"/>
      <c r="G39" s="1"/>
      <c r="H39" s="1"/>
      <c r="I39" s="1"/>
      <c r="J39" s="1"/>
      <c r="K39" s="1"/>
      <c r="L39" s="1"/>
      <c r="M39" s="1"/>
      <c r="N39" s="1"/>
      <c r="O39" s="1"/>
      <c r="P39" s="38">
        <v>1</v>
      </c>
      <c r="Q39" s="8">
        <f t="shared" si="5"/>
        <v>3.4037511608061189E-4</v>
      </c>
      <c r="R39" s="10">
        <f t="array" ref="R39">SUM(EXP(U39:AX39))*P39</f>
        <v>3.9976472480523324E-69</v>
      </c>
      <c r="S39" s="100"/>
      <c r="T39" s="29">
        <f t="shared" si="6"/>
        <v>8.4299999999999979</v>
      </c>
      <c r="U39" s="20">
        <f t="array" ref="U39">SUM(Frequency*LOG((WEIBULL(High,U$9,$T39,1)-WEIBULL(Low,U$9,$T39,1))))</f>
        <v>-166.6328272213733</v>
      </c>
      <c r="V39" s="21">
        <f t="array" ref="V39">SUM(Frequency*LOG((WEIBULL(High,V$9,$T39,1)-WEIBULL(Low,V$9,$T39,1))))</f>
        <v>-165.32317212954629</v>
      </c>
      <c r="W39" s="21">
        <f t="array" ref="W39">SUM(Frequency*LOG((WEIBULL(High,W$9,$T39,1)-WEIBULL(Low,W$9,$T39,1))))</f>
        <v>-164.18661387205964</v>
      </c>
      <c r="X39" s="21">
        <f t="array" ref="X39">SUM(Frequency*LOG((WEIBULL(High,X$9,$T39,1)-WEIBULL(Low,X$9,$T39,1))))</f>
        <v>-163.20754965938073</v>
      </c>
      <c r="Y39" s="21">
        <f t="array" ref="Y39">SUM(Frequency*LOG((WEIBULL(High,Y$9,$T39,1)-WEIBULL(Low,Y$9,$T39,1))))</f>
        <v>-162.37243691125494</v>
      </c>
      <c r="Z39" s="21">
        <f t="array" ref="Z39">SUM(Frequency*LOG((WEIBULL(High,Z$9,$T39,1)-WEIBULL(Low,Z$9,$T39,1))))</f>
        <v>-161.66944068903868</v>
      </c>
      <c r="AA39" s="21">
        <f t="array" ref="AA39">SUM(Frequency*LOG((WEIBULL(High,AA$9,$T39,1)-WEIBULL(Low,AA$9,$T39,1))))</f>
        <v>-161.08815461098013</v>
      </c>
      <c r="AB39" s="21">
        <f t="array" ref="AB39">SUM(Frequency*LOG((WEIBULL(High,AB$9,$T39,1)-WEIBULL(Low,AB$9,$T39,1))))</f>
        <v>-160.61937742536915</v>
      </c>
      <c r="AC39" s="21">
        <f t="array" ref="AC39">SUM(Frequency*LOG((WEIBULL(High,AC$9,$T39,1)-WEIBULL(Low,AC$9,$T39,1))))</f>
        <v>-160.25493229222923</v>
      </c>
      <c r="AD39" s="21">
        <f t="array" ref="AD39">SUM(Frequency*LOG((WEIBULL(High,AD$9,$T39,1)-WEIBULL(Low,AD$9,$T39,1))))</f>
        <v>-159.98751922894908</v>
      </c>
      <c r="AE39" s="21">
        <f t="array" ref="AE39">SUM(Frequency*LOG((WEIBULL(High,AE$9,$T39,1)-WEIBULL(Low,AE$9,$T39,1))))</f>
        <v>-159.81059359071807</v>
      </c>
      <c r="AF39" s="21">
        <f t="array" ref="AF39">SUM(Frequency*LOG((WEIBULL(High,AF$9,$T39,1)-WEIBULL(Low,AF$9,$T39,1))))</f>
        <v>-159.7182651953637</v>
      </c>
      <c r="AG39" s="21">
        <f t="array" ref="AG39">SUM(Frequency*LOG((WEIBULL(High,AG$9,$T39,1)-WEIBULL(Low,AG$9,$T39,1))))</f>
        <v>-159.70521397065139</v>
      </c>
      <c r="AH39" s="21">
        <f t="array" ref="AH39">SUM(Frequency*LOG((WEIBULL(High,AH$9,$T39,1)-WEIBULL(Low,AH$9,$T39,1))))</f>
        <v>-159.76661893900354</v>
      </c>
      <c r="AI39" s="21">
        <f t="array" ref="AI39">SUM(Frequency*LOG((WEIBULL(High,AI$9,$T39,1)-WEIBULL(Low,AI$9,$T39,1))))</f>
        <v>-159.89809805457855</v>
      </c>
      <c r="AJ39" s="21">
        <f t="array" ref="AJ39">SUM(Frequency*LOG((WEIBULL(High,AJ$9,$T39,1)-WEIBULL(Low,AJ$9,$T39,1))))</f>
        <v>-160.09565693623995</v>
      </c>
      <c r="AK39" s="21">
        <f t="array" ref="AK39">SUM(Frequency*LOG((WEIBULL(High,AK$9,$T39,1)-WEIBULL(Low,AK$9,$T39,1))))</f>
        <v>-160.35564494308278</v>
      </c>
      <c r="AL39" s="21">
        <f t="array" ref="AL39">SUM(Frequency*LOG((WEIBULL(High,AL$9,$T39,1)-WEIBULL(Low,AL$9,$T39,1))))</f>
        <v>-160.67471734953065</v>
      </c>
      <c r="AM39" s="21">
        <f t="array" ref="AM39">SUM(Frequency*LOG((WEIBULL(High,AM$9,$T39,1)-WEIBULL(Low,AM$9,$T39,1))))</f>
        <v>-161.04980261800259</v>
      </c>
      <c r="AN39" s="21">
        <f t="array" ref="AN39">SUM(Frequency*LOG((WEIBULL(High,AN$9,$T39,1)-WEIBULL(Low,AN$9,$T39,1))))</f>
        <v>-161.47807395581822</v>
      </c>
      <c r="AO39" s="21">
        <f t="array" ref="AO39">SUM(Frequency*LOG((WEIBULL(High,AO$9,$T39,1)-WEIBULL(Low,AO$9,$T39,1))))</f>
        <v>-161.95692449186322</v>
      </c>
      <c r="AP39" s="21">
        <f t="array" ref="AP39">SUM(Frequency*LOG((WEIBULL(High,AP$9,$T39,1)-WEIBULL(Low,AP$9,$T39,1))))</f>
        <v>-162.48394552681808</v>
      </c>
      <c r="AQ39" s="21">
        <f t="array" ref="AQ39">SUM(Frequency*LOG((WEIBULL(High,AQ$9,$T39,1)-WEIBULL(Low,AQ$9,$T39,1))))</f>
        <v>-163.05690740540052</v>
      </c>
      <c r="AR39" s="21">
        <f t="array" ref="AR39">SUM(Frequency*LOG((WEIBULL(High,AR$9,$T39,1)-WEIBULL(Low,AR$9,$T39,1))))</f>
        <v>-163.67374263528626</v>
      </c>
      <c r="AS39" s="21">
        <f t="array" ref="AS39">SUM(Frequency*LOG((WEIBULL(High,AS$9,$T39,1)-WEIBULL(Low,AS$9,$T39,1))))</f>
        <v>-164.3325309391291</v>
      </c>
      <c r="AT39" s="21">
        <f t="array" ref="AT39">SUM(Frequency*LOG((WEIBULL(High,AT$9,$T39,1)-WEIBULL(Low,AT$9,$T39,1))))</f>
        <v>-165.03148597642812</v>
      </c>
      <c r="AU39" s="21">
        <f t="array" ref="AU39">SUM(Frequency*LOG((WEIBULL(High,AU$9,$T39,1)-WEIBULL(Low,AU$9,$T39,1))))</f>
        <v>-165.76894351323412</v>
      </c>
      <c r="AV39" s="21">
        <f t="array" ref="AV39">SUM(Frequency*LOG((WEIBULL(High,AV$9,$T39,1)-WEIBULL(Low,AV$9,$T39,1))))</f>
        <v>-166.5433508516625</v>
      </c>
      <c r="AW39" s="21">
        <f t="array" ref="AW39">SUM(Frequency*LOG((WEIBULL(High,AW$9,$T39,1)-WEIBULL(Low,AW$9,$T39,1))))</f>
        <v>-167.35325735930843</v>
      </c>
      <c r="AX39" s="22">
        <f t="array" ref="AX39">SUM(Frequency*LOG((WEIBULL(High,AX$9,$T39,1)-WEIBULL(Low,AX$9,$T39,1))))</f>
        <v>-168.19730596206546</v>
      </c>
      <c r="AY39" s="30">
        <f t="shared" si="2"/>
        <v>4.2482952076413043E-70</v>
      </c>
      <c r="AZ39" s="4">
        <f t="shared" si="7"/>
        <v>3.4319812964865115E-4</v>
      </c>
      <c r="BB39" s="61">
        <v>2.3499999999999996</v>
      </c>
      <c r="BC39" s="63">
        <v>5.9766845005009169E-4</v>
      </c>
      <c r="BE39" s="61">
        <f t="shared" si="3"/>
        <v>8.4299999999999979</v>
      </c>
      <c r="BF39" s="63">
        <f t="shared" si="4"/>
        <v>3.4319812964865115E-4</v>
      </c>
    </row>
    <row r="40" spans="5:70" x14ac:dyDescent="0.25">
      <c r="E40" s="26"/>
      <c r="F40" s="1"/>
      <c r="G40" s="1"/>
      <c r="H40" s="1"/>
      <c r="I40" s="1"/>
      <c r="J40" s="1"/>
      <c r="K40" s="1"/>
      <c r="L40" s="1"/>
      <c r="M40" s="1"/>
      <c r="N40" s="1"/>
      <c r="O40" s="1"/>
      <c r="P40" s="1"/>
    </row>
    <row r="41" spans="5:70" x14ac:dyDescent="0.25">
      <c r="E41" s="26"/>
      <c r="F41" s="1"/>
      <c r="G41" s="1"/>
      <c r="H41" s="1"/>
      <c r="I41" s="1"/>
      <c r="J41" s="1"/>
      <c r="K41" s="1"/>
      <c r="L41" s="1"/>
      <c r="M41" s="1"/>
      <c r="N41" s="1"/>
      <c r="O41" s="1"/>
      <c r="P41" s="1"/>
    </row>
    <row r="42" spans="5:70" x14ac:dyDescent="0.25">
      <c r="E42" s="26"/>
      <c r="F42" s="1"/>
      <c r="G42" s="1"/>
      <c r="H42" s="1"/>
      <c r="I42" s="1"/>
      <c r="J42" s="1"/>
      <c r="K42" s="1"/>
      <c r="L42" s="1"/>
      <c r="M42" s="1"/>
      <c r="N42" s="1"/>
      <c r="O42" s="1"/>
      <c r="P42" s="1"/>
    </row>
    <row r="43" spans="5:70" x14ac:dyDescent="0.25">
      <c r="E43" s="26"/>
      <c r="F43" s="1"/>
      <c r="G43" s="1"/>
      <c r="H43" s="1"/>
      <c r="I43" s="1"/>
      <c r="J43" s="1"/>
      <c r="K43" s="1"/>
      <c r="L43" s="1"/>
      <c r="M43" s="1"/>
      <c r="N43" s="1"/>
      <c r="O43" s="1"/>
      <c r="P43" s="1"/>
    </row>
    <row r="44" spans="5:70" x14ac:dyDescent="0.25">
      <c r="E44" s="26"/>
      <c r="F44" s="1"/>
      <c r="G44" s="1"/>
      <c r="H44" s="1"/>
      <c r="I44" s="1"/>
      <c r="J44" s="1"/>
      <c r="K44" s="1"/>
      <c r="L44" s="1"/>
      <c r="M44" s="1"/>
      <c r="N44" s="1"/>
      <c r="O44" s="1"/>
      <c r="P44" s="1"/>
    </row>
    <row r="45" spans="5:70" x14ac:dyDescent="0.25">
      <c r="E45" s="26"/>
      <c r="F45" s="1"/>
      <c r="G45" s="1"/>
      <c r="H45" s="1"/>
      <c r="I45" s="1"/>
      <c r="J45" s="1"/>
      <c r="K45" s="1"/>
      <c r="L45" s="1"/>
      <c r="M45" s="1"/>
      <c r="N45" s="1"/>
      <c r="O45" s="1"/>
      <c r="P45" s="1"/>
    </row>
    <row r="46" spans="5:70" x14ac:dyDescent="0.25">
      <c r="E46" s="26"/>
      <c r="F46" s="1"/>
      <c r="G46" s="1"/>
      <c r="H46" s="1"/>
      <c r="I46" s="1"/>
      <c r="J46" s="1"/>
      <c r="K46" s="1"/>
      <c r="L46" s="1"/>
      <c r="M46" s="1"/>
      <c r="N46" s="1"/>
      <c r="O46" s="1"/>
      <c r="P46" s="1"/>
    </row>
    <row r="47" spans="5:70" x14ac:dyDescent="0.25">
      <c r="E47" s="26"/>
      <c r="F47" s="1"/>
      <c r="G47" s="1"/>
      <c r="H47" s="1"/>
      <c r="I47" s="1"/>
      <c r="J47" s="1"/>
      <c r="K47" s="1"/>
      <c r="L47" s="1"/>
      <c r="M47" s="1"/>
      <c r="N47" s="1"/>
      <c r="O47" s="1"/>
      <c r="P47" s="1"/>
    </row>
    <row r="48" spans="5:70" x14ac:dyDescent="0.25">
      <c r="E48" s="26"/>
      <c r="F48" s="1"/>
      <c r="G48" s="1"/>
      <c r="H48" s="1"/>
      <c r="I48" s="1"/>
      <c r="J48" s="1"/>
      <c r="K48" s="1"/>
      <c r="L48" s="1"/>
      <c r="M48" s="1"/>
      <c r="N48" s="1"/>
      <c r="O48" s="1"/>
      <c r="P48" s="1"/>
    </row>
    <row r="49" spans="5:16" x14ac:dyDescent="0.25">
      <c r="E49" s="26"/>
      <c r="F49" s="1"/>
      <c r="G49" s="1"/>
      <c r="H49" s="1"/>
      <c r="I49" s="1"/>
      <c r="J49" s="1"/>
      <c r="K49" s="1"/>
      <c r="L49" s="1"/>
      <c r="M49" s="1"/>
      <c r="N49" s="1"/>
      <c r="O49" s="1"/>
      <c r="P49" s="1"/>
    </row>
    <row r="50" spans="5:16" x14ac:dyDescent="0.25">
      <c r="E50" s="26"/>
      <c r="F50" s="1"/>
      <c r="G50" s="1"/>
      <c r="H50" s="1"/>
      <c r="I50" s="1"/>
      <c r="J50" s="1"/>
      <c r="K50" s="1"/>
      <c r="L50" s="1"/>
      <c r="M50" s="1"/>
      <c r="N50" s="1"/>
      <c r="O50" s="1"/>
      <c r="P50" s="1"/>
    </row>
    <row r="51" spans="5:16" x14ac:dyDescent="0.25">
      <c r="E51" s="26"/>
      <c r="F51" s="1"/>
      <c r="G51" s="1"/>
      <c r="H51" s="1"/>
      <c r="I51" s="1"/>
      <c r="J51" s="1"/>
      <c r="K51" s="1"/>
      <c r="L51" s="1"/>
      <c r="M51" s="1"/>
      <c r="N51" s="1"/>
      <c r="O51" s="1"/>
      <c r="P51" s="1"/>
    </row>
    <row r="52" spans="5:16" x14ac:dyDescent="0.25">
      <c r="E52" s="26"/>
      <c r="F52" s="1"/>
      <c r="G52" s="1"/>
      <c r="H52" s="1"/>
      <c r="I52" s="1"/>
      <c r="J52" s="1"/>
      <c r="K52" s="1"/>
      <c r="L52" s="1"/>
      <c r="M52" s="1"/>
      <c r="N52" s="1"/>
      <c r="O52" s="1"/>
      <c r="P52" s="1"/>
    </row>
    <row r="53" spans="5:16" x14ac:dyDescent="0.25">
      <c r="E53" s="26"/>
      <c r="F53" s="1"/>
      <c r="G53" s="1"/>
      <c r="H53" s="1"/>
      <c r="I53" s="1"/>
      <c r="J53" s="1"/>
      <c r="K53" s="1"/>
      <c r="L53" s="1"/>
      <c r="M53" s="1"/>
      <c r="N53" s="1"/>
      <c r="O53" s="1"/>
      <c r="P53" s="1"/>
    </row>
    <row r="54" spans="5:16" x14ac:dyDescent="0.25">
      <c r="E54" s="26"/>
      <c r="F54" s="1"/>
      <c r="G54" s="1"/>
      <c r="H54" s="1"/>
      <c r="I54" s="1"/>
      <c r="J54" s="1"/>
      <c r="K54" s="1"/>
      <c r="L54" s="1"/>
      <c r="M54" s="1"/>
      <c r="N54" s="1"/>
      <c r="O54" s="1"/>
      <c r="P54" s="1"/>
    </row>
    <row r="55" spans="5:16" x14ac:dyDescent="0.25">
      <c r="E55" s="26"/>
      <c r="F55" s="1"/>
      <c r="G55" s="1"/>
      <c r="H55" s="1"/>
      <c r="I55" s="1"/>
      <c r="J55" s="1"/>
      <c r="K55" s="1"/>
      <c r="L55" s="1"/>
      <c r="M55" s="1"/>
      <c r="N55" s="1"/>
      <c r="O55" s="1"/>
      <c r="P55" s="1"/>
    </row>
    <row r="56" spans="5:16" x14ac:dyDescent="0.25">
      <c r="E56" s="26"/>
      <c r="F56" s="1"/>
      <c r="G56" s="1"/>
      <c r="H56" s="1"/>
      <c r="I56" s="1"/>
      <c r="J56" s="1"/>
      <c r="K56" s="1"/>
      <c r="L56" s="1"/>
      <c r="M56" s="1"/>
      <c r="N56" s="1"/>
      <c r="O56" s="1"/>
      <c r="P56" s="1"/>
    </row>
    <row r="57" spans="5:16" x14ac:dyDescent="0.25">
      <c r="E57" s="26"/>
      <c r="F57" s="1"/>
      <c r="G57" s="1"/>
      <c r="H57" s="1"/>
      <c r="I57" s="1"/>
      <c r="J57" s="1"/>
      <c r="K57" s="1"/>
      <c r="L57" s="1"/>
      <c r="M57" s="1"/>
      <c r="N57" s="1"/>
      <c r="O57" s="1"/>
      <c r="P57" s="1"/>
    </row>
    <row r="58" spans="5:16" x14ac:dyDescent="0.25">
      <c r="E58" s="26"/>
      <c r="F58" s="1"/>
      <c r="G58" s="1"/>
      <c r="H58" s="1"/>
      <c r="I58" s="1"/>
      <c r="J58" s="1"/>
      <c r="K58" s="1"/>
      <c r="L58" s="1"/>
      <c r="M58" s="1"/>
      <c r="N58" s="1"/>
      <c r="O58" s="1"/>
      <c r="P58" s="1"/>
    </row>
    <row r="59" spans="5:16" x14ac:dyDescent="0.25">
      <c r="E59" s="26"/>
      <c r="F59" s="1"/>
      <c r="G59" s="1"/>
      <c r="H59" s="1"/>
      <c r="I59" s="1"/>
      <c r="J59" s="1"/>
      <c r="K59" s="1"/>
      <c r="L59" s="1"/>
      <c r="M59" s="1"/>
      <c r="N59" s="1"/>
      <c r="O59" s="1"/>
      <c r="P59" s="1"/>
    </row>
    <row r="60" spans="5:16" x14ac:dyDescent="0.25">
      <c r="E60" s="26"/>
      <c r="F60" s="1"/>
      <c r="G60" s="1"/>
      <c r="H60" s="1"/>
      <c r="I60" s="1"/>
      <c r="J60" s="1"/>
      <c r="K60" s="1"/>
      <c r="L60" s="1"/>
      <c r="M60" s="1"/>
      <c r="N60" s="1"/>
      <c r="O60" s="1"/>
      <c r="P60" s="1"/>
    </row>
    <row r="61" spans="5:16" x14ac:dyDescent="0.25">
      <c r="E61" s="26"/>
      <c r="F61" s="1"/>
      <c r="G61" s="1"/>
      <c r="H61" s="1"/>
      <c r="I61" s="1"/>
      <c r="J61" s="1"/>
      <c r="K61" s="1"/>
      <c r="L61" s="1"/>
      <c r="M61" s="1"/>
      <c r="N61" s="1"/>
      <c r="O61" s="1"/>
      <c r="P61" s="1"/>
    </row>
    <row r="62" spans="5:16" x14ac:dyDescent="0.25">
      <c r="E62" s="26"/>
      <c r="F62" s="1"/>
      <c r="G62" s="1"/>
      <c r="H62" s="1"/>
      <c r="I62" s="1"/>
      <c r="J62" s="1"/>
      <c r="K62" s="1"/>
      <c r="L62" s="1"/>
      <c r="M62" s="1"/>
      <c r="N62" s="1"/>
      <c r="O62" s="1"/>
      <c r="P62" s="1"/>
    </row>
    <row r="63" spans="5:16" x14ac:dyDescent="0.25">
      <c r="E63" s="26"/>
      <c r="F63" s="1"/>
      <c r="G63" s="1"/>
      <c r="H63" s="1"/>
      <c r="I63" s="1"/>
      <c r="J63" s="1"/>
      <c r="K63" s="1"/>
      <c r="L63" s="1"/>
      <c r="M63" s="1"/>
      <c r="N63" s="1"/>
      <c r="O63" s="1"/>
      <c r="P63" s="1"/>
    </row>
    <row r="64" spans="5:16" x14ac:dyDescent="0.25">
      <c r="E64" s="26"/>
      <c r="F64" s="1"/>
      <c r="G64" s="1"/>
      <c r="H64" s="1"/>
      <c r="I64" s="1"/>
      <c r="J64" s="1"/>
      <c r="K64" s="1"/>
      <c r="L64" s="1"/>
      <c r="M64" s="1"/>
      <c r="N64" s="1"/>
      <c r="O64" s="1"/>
      <c r="P64" s="1"/>
    </row>
    <row r="65" spans="5:16" x14ac:dyDescent="0.25">
      <c r="E65" s="26"/>
      <c r="F65" s="1"/>
      <c r="G65" s="1"/>
      <c r="H65" s="1"/>
      <c r="I65" s="1"/>
      <c r="J65" s="1"/>
      <c r="K65" s="1"/>
      <c r="L65" s="1"/>
      <c r="M65" s="1"/>
      <c r="N65" s="1"/>
      <c r="O65" s="1"/>
      <c r="P65" s="1"/>
    </row>
    <row r="66" spans="5:16" x14ac:dyDescent="0.25">
      <c r="E66" s="26"/>
      <c r="F66" s="1"/>
      <c r="G66" s="1"/>
      <c r="H66" s="1"/>
      <c r="I66" s="1"/>
      <c r="J66" s="1"/>
      <c r="K66" s="1"/>
      <c r="L66" s="1"/>
      <c r="M66" s="1"/>
      <c r="N66" s="1"/>
      <c r="O66" s="1"/>
      <c r="P66" s="1"/>
    </row>
    <row r="67" spans="5:16" x14ac:dyDescent="0.25">
      <c r="E67" s="26"/>
      <c r="F67" s="1"/>
      <c r="G67" s="1"/>
      <c r="H67" s="1"/>
      <c r="I67" s="1"/>
      <c r="J67" s="1"/>
      <c r="K67" s="1"/>
      <c r="L67" s="1"/>
      <c r="M67" s="1"/>
      <c r="N67" s="1"/>
      <c r="O67" s="1"/>
      <c r="P67" s="1"/>
    </row>
    <row r="68" spans="5:16" x14ac:dyDescent="0.25">
      <c r="E68" s="26"/>
      <c r="F68" s="1"/>
      <c r="G68" s="1"/>
      <c r="H68" s="1"/>
      <c r="I68" s="1"/>
      <c r="J68" s="1"/>
      <c r="K68" s="1"/>
      <c r="L68" s="1"/>
      <c r="M68" s="1"/>
      <c r="N68" s="1"/>
      <c r="O68" s="1"/>
      <c r="P68" s="1"/>
    </row>
    <row r="69" spans="5:16" x14ac:dyDescent="0.25">
      <c r="E69" s="26"/>
      <c r="F69" s="1"/>
      <c r="G69" s="1"/>
      <c r="H69" s="1"/>
      <c r="I69" s="1"/>
      <c r="J69" s="1"/>
      <c r="K69" s="1"/>
      <c r="L69" s="1"/>
      <c r="M69" s="1"/>
      <c r="N69" s="1"/>
      <c r="O69" s="1"/>
      <c r="P69" s="1"/>
    </row>
    <row r="70" spans="5:16" x14ac:dyDescent="0.25">
      <c r="E70" s="26"/>
      <c r="F70" s="1"/>
      <c r="G70" s="1"/>
      <c r="H70" s="1"/>
      <c r="I70" s="1"/>
      <c r="J70" s="1"/>
      <c r="K70" s="1"/>
      <c r="L70" s="1"/>
      <c r="M70" s="1"/>
      <c r="N70" s="1"/>
      <c r="O70" s="1"/>
      <c r="P70" s="1"/>
    </row>
    <row r="71" spans="5:16" x14ac:dyDescent="0.25">
      <c r="E71" s="26"/>
      <c r="F71" s="1"/>
      <c r="G71" s="1"/>
      <c r="H71" s="1"/>
      <c r="I71" s="1"/>
      <c r="J71" s="1"/>
      <c r="K71" s="1"/>
      <c r="L71" s="1"/>
      <c r="M71" s="1"/>
      <c r="N71" s="1"/>
      <c r="O71" s="1"/>
      <c r="P71" s="1"/>
    </row>
    <row r="72" spans="5:16" x14ac:dyDescent="0.25">
      <c r="E72" s="26"/>
      <c r="F72" s="1"/>
      <c r="G72" s="1"/>
      <c r="H72" s="1"/>
      <c r="I72" s="1"/>
      <c r="J72" s="1"/>
      <c r="K72" s="1"/>
      <c r="L72" s="1"/>
      <c r="M72" s="1"/>
      <c r="N72" s="1"/>
      <c r="O72" s="1"/>
      <c r="P72" s="1"/>
    </row>
    <row r="73" spans="5:16" x14ac:dyDescent="0.25">
      <c r="E73" s="26"/>
      <c r="F73" s="1"/>
      <c r="G73" s="1"/>
      <c r="H73" s="1"/>
      <c r="I73" s="1"/>
      <c r="J73" s="1"/>
      <c r="K73" s="1"/>
      <c r="L73" s="1"/>
      <c r="M73" s="1"/>
      <c r="N73" s="1"/>
      <c r="O73" s="1"/>
      <c r="P73" s="1"/>
    </row>
    <row r="74" spans="5:16" x14ac:dyDescent="0.25">
      <c r="E74" s="26"/>
      <c r="F74" s="1"/>
      <c r="G74" s="1"/>
      <c r="H74" s="1"/>
      <c r="I74" s="1"/>
      <c r="J74" s="1"/>
      <c r="K74" s="1"/>
      <c r="L74" s="1"/>
      <c r="M74" s="1"/>
      <c r="N74" s="1"/>
      <c r="O74" s="1"/>
      <c r="P74" s="1"/>
    </row>
    <row r="75" spans="5:16" x14ac:dyDescent="0.25">
      <c r="E75" s="26"/>
      <c r="F75" s="1"/>
      <c r="G75" s="1"/>
      <c r="H75" s="1"/>
      <c r="I75" s="1"/>
      <c r="J75" s="1"/>
      <c r="K75" s="1"/>
      <c r="L75" s="1"/>
      <c r="M75" s="1"/>
      <c r="N75" s="1"/>
      <c r="O75" s="1"/>
      <c r="P75" s="1"/>
    </row>
    <row r="76" spans="5:16" x14ac:dyDescent="0.25">
      <c r="E76" s="26"/>
      <c r="F76" s="1"/>
      <c r="G76" s="1"/>
      <c r="H76" s="1"/>
      <c r="I76" s="1"/>
      <c r="J76" s="1"/>
      <c r="K76" s="1"/>
      <c r="L76" s="1"/>
      <c r="M76" s="1"/>
      <c r="N76" s="1"/>
      <c r="O76" s="1"/>
      <c r="P76" s="1"/>
    </row>
    <row r="77" spans="5:16" x14ac:dyDescent="0.25">
      <c r="E77" s="26"/>
      <c r="F77" s="1"/>
      <c r="G77" s="1"/>
      <c r="H77" s="1"/>
      <c r="I77" s="1"/>
      <c r="J77" s="1"/>
      <c r="K77" s="1"/>
      <c r="L77" s="1"/>
      <c r="M77" s="1"/>
      <c r="N77" s="1"/>
      <c r="O77" s="1"/>
      <c r="P77" s="1"/>
    </row>
    <row r="78" spans="5:16" x14ac:dyDescent="0.25">
      <c r="E78" s="26"/>
      <c r="F78" s="1"/>
      <c r="G78" s="1"/>
      <c r="H78" s="1"/>
      <c r="I78" s="1"/>
      <c r="J78" s="1"/>
      <c r="K78" s="1"/>
      <c r="L78" s="1"/>
      <c r="M78" s="1"/>
      <c r="N78" s="1"/>
      <c r="O78" s="1"/>
      <c r="P78" s="1"/>
    </row>
    <row r="79" spans="5:16" x14ac:dyDescent="0.25">
      <c r="E79" s="26"/>
      <c r="F79" s="1"/>
      <c r="G79" s="1"/>
      <c r="H79" s="1"/>
      <c r="I79" s="1"/>
      <c r="J79" s="1"/>
      <c r="K79" s="1"/>
      <c r="L79" s="1"/>
      <c r="M79" s="1"/>
      <c r="N79" s="1"/>
      <c r="O79" s="1"/>
      <c r="P79" s="1"/>
    </row>
    <row r="80" spans="5:16" x14ac:dyDescent="0.25">
      <c r="E80" s="26"/>
      <c r="F80" s="1"/>
      <c r="G80" s="1"/>
      <c r="H80" s="1"/>
      <c r="I80" s="1"/>
      <c r="J80" s="1"/>
      <c r="K80" s="1"/>
      <c r="L80" s="1"/>
      <c r="M80" s="1"/>
      <c r="N80" s="1"/>
      <c r="O80" s="1"/>
      <c r="P80" s="1"/>
    </row>
    <row r="81" spans="5:16" x14ac:dyDescent="0.25">
      <c r="E81" s="26"/>
      <c r="F81" s="1"/>
      <c r="G81" s="1"/>
      <c r="H81" s="1"/>
      <c r="I81" s="1"/>
      <c r="J81" s="1"/>
      <c r="K81" s="1"/>
      <c r="L81" s="1"/>
      <c r="M81" s="1"/>
      <c r="N81" s="1"/>
      <c r="O81" s="1"/>
      <c r="P81" s="1"/>
    </row>
    <row r="82" spans="5:16" x14ac:dyDescent="0.25">
      <c r="E82" s="26"/>
      <c r="F82" s="1"/>
      <c r="G82" s="1"/>
      <c r="H82" s="1"/>
      <c r="I82" s="1"/>
      <c r="J82" s="1"/>
      <c r="K82" s="1"/>
      <c r="L82" s="1"/>
      <c r="M82" s="1"/>
      <c r="N82" s="1"/>
      <c r="O82" s="1"/>
      <c r="P82" s="1"/>
    </row>
    <row r="83" spans="5:16" x14ac:dyDescent="0.25">
      <c r="E83" s="26"/>
      <c r="F83" s="1"/>
      <c r="G83" s="1"/>
      <c r="H83" s="1"/>
      <c r="I83" s="1"/>
      <c r="J83" s="1"/>
      <c r="K83" s="1"/>
      <c r="L83" s="1"/>
      <c r="M83" s="1"/>
      <c r="N83" s="1"/>
      <c r="O83" s="1"/>
      <c r="P83" s="1"/>
    </row>
    <row r="84" spans="5:16" x14ac:dyDescent="0.25">
      <c r="E84" s="26"/>
      <c r="F84" s="1"/>
      <c r="G84" s="1"/>
      <c r="H84" s="1"/>
      <c r="I84" s="1"/>
      <c r="J84" s="1"/>
      <c r="K84" s="1"/>
      <c r="L84" s="1"/>
      <c r="M84" s="1"/>
      <c r="N84" s="1"/>
      <c r="O84" s="1"/>
      <c r="P84" s="1"/>
    </row>
    <row r="85" spans="5:16" x14ac:dyDescent="0.25">
      <c r="E85" s="26"/>
      <c r="F85" s="1"/>
      <c r="G85" s="1"/>
      <c r="H85" s="1"/>
      <c r="I85" s="1"/>
      <c r="J85" s="1"/>
      <c r="K85" s="1"/>
      <c r="L85" s="1"/>
      <c r="M85" s="1"/>
      <c r="N85" s="1"/>
      <c r="O85" s="1"/>
      <c r="P85" s="1"/>
    </row>
    <row r="86" spans="5:16" x14ac:dyDescent="0.25">
      <c r="E86" s="26"/>
      <c r="F86" s="1"/>
      <c r="G86" s="1"/>
      <c r="H86" s="1"/>
      <c r="I86" s="1"/>
      <c r="J86" s="1"/>
      <c r="K86" s="1"/>
      <c r="L86" s="1"/>
      <c r="M86" s="1"/>
      <c r="N86" s="1"/>
      <c r="O86" s="1"/>
      <c r="P86" s="1"/>
    </row>
    <row r="87" spans="5:16" x14ac:dyDescent="0.25">
      <c r="E87" s="26"/>
      <c r="F87" s="1"/>
      <c r="G87" s="1"/>
      <c r="H87" s="1"/>
      <c r="I87" s="1"/>
      <c r="J87" s="1"/>
      <c r="K87" s="1"/>
      <c r="L87" s="1"/>
      <c r="M87" s="1"/>
      <c r="N87" s="1"/>
      <c r="O87" s="1"/>
      <c r="P87" s="1"/>
    </row>
    <row r="88" spans="5:16" x14ac:dyDescent="0.25">
      <c r="E88" s="26"/>
      <c r="F88" s="1"/>
      <c r="G88" s="1"/>
      <c r="H88" s="1"/>
      <c r="I88" s="1"/>
      <c r="J88" s="1"/>
      <c r="K88" s="1"/>
      <c r="L88" s="1"/>
      <c r="M88" s="1"/>
      <c r="N88" s="1"/>
      <c r="O88" s="1"/>
      <c r="P88" s="1"/>
    </row>
    <row r="89" spans="5:16" x14ac:dyDescent="0.25">
      <c r="E89" s="26"/>
      <c r="F89" s="1"/>
      <c r="G89" s="1"/>
      <c r="H89" s="1"/>
      <c r="I89" s="1"/>
      <c r="J89" s="1"/>
      <c r="K89" s="1"/>
      <c r="L89" s="1"/>
      <c r="M89" s="1"/>
      <c r="N89" s="1"/>
      <c r="O89" s="1"/>
      <c r="P89" s="1"/>
    </row>
    <row r="90" spans="5:16" x14ac:dyDescent="0.25">
      <c r="E90" s="26"/>
      <c r="F90" s="1"/>
      <c r="G90" s="1"/>
      <c r="H90" s="1"/>
      <c r="I90" s="1"/>
      <c r="J90" s="1"/>
      <c r="K90" s="1"/>
      <c r="L90" s="1"/>
      <c r="M90" s="1"/>
      <c r="N90" s="1"/>
      <c r="O90" s="1"/>
      <c r="P90" s="1"/>
    </row>
    <row r="91" spans="5:16" x14ac:dyDescent="0.25">
      <c r="E91" s="26"/>
      <c r="F91" s="1"/>
      <c r="G91" s="1"/>
      <c r="H91" s="1"/>
      <c r="I91" s="1"/>
      <c r="J91" s="1"/>
      <c r="K91" s="1"/>
      <c r="L91" s="1"/>
      <c r="M91" s="1"/>
      <c r="N91" s="1"/>
      <c r="O91" s="1"/>
      <c r="P91" s="1"/>
    </row>
    <row r="92" spans="5:16" x14ac:dyDescent="0.25">
      <c r="E92" s="26"/>
      <c r="F92" s="1"/>
      <c r="G92" s="1"/>
      <c r="H92" s="1"/>
      <c r="I92" s="1"/>
      <c r="J92" s="1"/>
      <c r="K92" s="1"/>
      <c r="L92" s="1"/>
      <c r="M92" s="1"/>
      <c r="N92" s="1"/>
      <c r="O92" s="1"/>
      <c r="P92" s="1"/>
    </row>
    <row r="93" spans="5:16" x14ac:dyDescent="0.25">
      <c r="E93" s="26"/>
      <c r="F93" s="1"/>
      <c r="G93" s="1"/>
      <c r="H93" s="1"/>
      <c r="I93" s="1"/>
      <c r="J93" s="1"/>
      <c r="K93" s="1"/>
      <c r="L93" s="1"/>
      <c r="M93" s="1"/>
      <c r="N93" s="1"/>
      <c r="O93" s="1"/>
      <c r="P93" s="1"/>
    </row>
    <row r="94" spans="5:16" x14ac:dyDescent="0.25">
      <c r="E94" s="26"/>
      <c r="F94" s="1"/>
      <c r="G94" s="1"/>
      <c r="H94" s="1"/>
      <c r="I94" s="1"/>
      <c r="J94" s="1"/>
      <c r="K94" s="1"/>
      <c r="L94" s="1"/>
      <c r="M94" s="1"/>
      <c r="N94" s="1"/>
      <c r="O94" s="1"/>
      <c r="P94" s="1"/>
    </row>
    <row r="95" spans="5:16" x14ac:dyDescent="0.25">
      <c r="E95" s="26"/>
      <c r="F95" s="1"/>
      <c r="G95" s="1"/>
      <c r="H95" s="1"/>
      <c r="I95" s="1"/>
      <c r="J95" s="1"/>
      <c r="K95" s="1"/>
      <c r="L95" s="1"/>
      <c r="M95" s="1"/>
      <c r="N95" s="1"/>
      <c r="O95" s="1"/>
      <c r="P95" s="1"/>
    </row>
    <row r="96" spans="5:16" x14ac:dyDescent="0.25">
      <c r="E96" s="26"/>
      <c r="F96" s="1"/>
      <c r="G96" s="1"/>
      <c r="H96" s="1"/>
      <c r="I96" s="1"/>
      <c r="J96" s="1"/>
      <c r="K96" s="1"/>
      <c r="L96" s="1"/>
      <c r="M96" s="1"/>
      <c r="N96" s="1"/>
      <c r="O96" s="1"/>
      <c r="P96" s="1"/>
    </row>
    <row r="97" spans="5:16" x14ac:dyDescent="0.25">
      <c r="E97" s="26"/>
      <c r="F97" s="1"/>
      <c r="G97" s="1"/>
      <c r="H97" s="1"/>
      <c r="I97" s="1"/>
      <c r="J97" s="1"/>
      <c r="K97" s="1"/>
      <c r="L97" s="1"/>
      <c r="M97" s="1"/>
      <c r="N97" s="1"/>
      <c r="O97" s="1"/>
      <c r="P97" s="1"/>
    </row>
    <row r="98" spans="5:16" x14ac:dyDescent="0.25">
      <c r="E98" s="26"/>
      <c r="F98" s="1"/>
      <c r="G98" s="1"/>
      <c r="H98" s="1"/>
      <c r="I98" s="1"/>
      <c r="J98" s="1"/>
      <c r="K98" s="1"/>
      <c r="L98" s="1"/>
      <c r="M98" s="1"/>
      <c r="N98" s="1"/>
      <c r="O98" s="1"/>
      <c r="P98" s="1"/>
    </row>
    <row r="99" spans="5:16" x14ac:dyDescent="0.25">
      <c r="E99" s="26"/>
      <c r="F99" s="1"/>
      <c r="G99" s="1"/>
      <c r="H99" s="1"/>
      <c r="I99" s="1"/>
      <c r="J99" s="1"/>
      <c r="K99" s="1"/>
      <c r="L99" s="1"/>
      <c r="M99" s="1"/>
      <c r="N99" s="1"/>
      <c r="O99" s="1"/>
      <c r="P99" s="1"/>
    </row>
    <row r="100" spans="5:16" x14ac:dyDescent="0.25">
      <c r="E100" s="26"/>
      <c r="F100" s="1"/>
      <c r="G100" s="1"/>
      <c r="H100" s="1"/>
      <c r="I100" s="1"/>
      <c r="J100" s="1"/>
      <c r="K100" s="1"/>
      <c r="L100" s="1"/>
      <c r="M100" s="1"/>
      <c r="N100" s="1"/>
      <c r="O100" s="1"/>
      <c r="P100" s="1"/>
    </row>
    <row r="101" spans="5:16" x14ac:dyDescent="0.25">
      <c r="E101" s="26"/>
      <c r="F101" s="1"/>
      <c r="G101" s="1"/>
      <c r="H101" s="1"/>
      <c r="I101" s="1"/>
      <c r="J101" s="1"/>
      <c r="K101" s="1"/>
      <c r="L101" s="1"/>
      <c r="M101" s="1"/>
      <c r="N101" s="1"/>
      <c r="O101" s="1"/>
      <c r="P101" s="1"/>
    </row>
    <row r="102" spans="5:16" x14ac:dyDescent="0.25">
      <c r="E102" s="26"/>
      <c r="F102" s="1"/>
      <c r="G102" s="1"/>
      <c r="H102" s="1"/>
      <c r="I102" s="1"/>
      <c r="J102" s="1"/>
      <c r="K102" s="1"/>
      <c r="L102" s="1"/>
      <c r="M102" s="1"/>
      <c r="N102" s="1"/>
      <c r="O102" s="1"/>
      <c r="P102" s="1"/>
    </row>
    <row r="103" spans="5:16" x14ac:dyDescent="0.25">
      <c r="E103" s="26"/>
      <c r="F103" s="1"/>
      <c r="G103" s="1"/>
      <c r="H103" s="1"/>
      <c r="I103" s="1"/>
      <c r="J103" s="1"/>
      <c r="K103" s="1"/>
      <c r="L103" s="1"/>
      <c r="M103" s="1"/>
      <c r="N103" s="1"/>
      <c r="O103" s="1"/>
      <c r="P103" s="1"/>
    </row>
    <row r="104" spans="5:16" x14ac:dyDescent="0.25">
      <c r="F104" s="1"/>
      <c r="G104" s="1"/>
      <c r="H104" s="1"/>
      <c r="I104" s="1"/>
      <c r="J104" s="1"/>
      <c r="K104" s="1"/>
      <c r="L104" s="1"/>
      <c r="M104" s="1"/>
      <c r="N104" s="1"/>
      <c r="O104" s="1"/>
      <c r="P104" s="1"/>
    </row>
    <row r="105" spans="5:16" x14ac:dyDescent="0.25">
      <c r="E105" s="26"/>
      <c r="F105" s="1"/>
      <c r="G105" s="1"/>
      <c r="H105" s="1"/>
      <c r="I105" s="1"/>
      <c r="J105" s="1"/>
      <c r="K105" s="1"/>
      <c r="L105" s="1"/>
      <c r="M105" s="1"/>
      <c r="N105" s="1"/>
      <c r="O105" s="1"/>
      <c r="P105" s="1"/>
    </row>
    <row r="106" spans="5:16" x14ac:dyDescent="0.25">
      <c r="E106" s="26"/>
      <c r="F106" s="1"/>
      <c r="G106" s="1"/>
      <c r="H106" s="1"/>
      <c r="I106" s="1"/>
      <c r="J106" s="1"/>
      <c r="K106" s="1"/>
      <c r="L106" s="1"/>
      <c r="M106" s="1"/>
      <c r="N106" s="1"/>
      <c r="O106" s="1"/>
      <c r="P106" s="1"/>
    </row>
    <row r="107" spans="5:16" x14ac:dyDescent="0.25">
      <c r="E107" s="26"/>
      <c r="F107" s="1"/>
      <c r="G107" s="1"/>
      <c r="H107" s="1"/>
      <c r="I107" s="1"/>
      <c r="J107" s="1"/>
      <c r="K107" s="1"/>
      <c r="L107" s="1"/>
      <c r="M107" s="1"/>
      <c r="N107" s="1"/>
      <c r="O107" s="1"/>
      <c r="P107" s="1"/>
    </row>
    <row r="108" spans="5:16" x14ac:dyDescent="0.25">
      <c r="E108" s="26"/>
      <c r="F108" s="1"/>
      <c r="G108" s="1"/>
      <c r="H108" s="1"/>
      <c r="I108" s="1"/>
      <c r="J108" s="1"/>
      <c r="K108" s="1"/>
      <c r="L108" s="1"/>
      <c r="M108" s="1"/>
      <c r="N108" s="1"/>
      <c r="O108" s="1"/>
      <c r="P108" s="1"/>
    </row>
    <row r="109" spans="5:16" x14ac:dyDescent="0.25">
      <c r="E109" s="26"/>
      <c r="F109" s="1"/>
      <c r="G109" s="1"/>
      <c r="H109" s="1"/>
      <c r="I109" s="1"/>
      <c r="J109" s="1"/>
      <c r="K109" s="1"/>
      <c r="L109" s="1"/>
      <c r="M109" s="1"/>
      <c r="N109" s="1"/>
      <c r="O109" s="1"/>
      <c r="P109" s="1"/>
    </row>
    <row r="110" spans="5:16" x14ac:dyDescent="0.25">
      <c r="E110" s="26"/>
      <c r="F110" s="1"/>
      <c r="G110" s="1"/>
      <c r="H110" s="1"/>
      <c r="I110" s="1"/>
      <c r="J110" s="1"/>
      <c r="K110" s="1"/>
      <c r="L110" s="1"/>
      <c r="M110" s="1"/>
      <c r="N110" s="1"/>
      <c r="O110" s="1"/>
      <c r="P110" s="1"/>
    </row>
    <row r="111" spans="5:16" x14ac:dyDescent="0.25">
      <c r="E111" s="26"/>
      <c r="F111" s="1"/>
      <c r="G111" s="1"/>
      <c r="H111" s="1"/>
      <c r="I111" s="1"/>
      <c r="J111" s="1"/>
      <c r="K111" s="1"/>
      <c r="L111" s="1"/>
      <c r="M111" s="1"/>
      <c r="N111" s="1"/>
      <c r="O111" s="1"/>
      <c r="P111" s="1"/>
    </row>
    <row r="112" spans="5:16" x14ac:dyDescent="0.25">
      <c r="E112" s="26"/>
      <c r="F112" s="1"/>
      <c r="G112" s="1"/>
      <c r="H112" s="1"/>
      <c r="I112" s="1"/>
      <c r="J112" s="1"/>
      <c r="K112" s="1"/>
      <c r="L112" s="1"/>
      <c r="M112" s="1"/>
      <c r="N112" s="1"/>
      <c r="O112" s="1"/>
      <c r="P112" s="1"/>
    </row>
    <row r="113" spans="5:16" x14ac:dyDescent="0.25">
      <c r="E113" s="26"/>
      <c r="F113" s="1"/>
      <c r="G113" s="1"/>
      <c r="H113" s="1"/>
      <c r="I113" s="1"/>
      <c r="J113" s="1"/>
      <c r="K113" s="1"/>
      <c r="L113" s="1"/>
      <c r="M113" s="1"/>
      <c r="N113" s="1"/>
      <c r="O113" s="1"/>
      <c r="P113" s="1"/>
    </row>
    <row r="114" spans="5:16" x14ac:dyDescent="0.25">
      <c r="E114" s="26"/>
      <c r="F114" s="1"/>
      <c r="G114" s="1"/>
      <c r="H114" s="1"/>
      <c r="I114" s="1"/>
      <c r="J114" s="1"/>
      <c r="K114" s="1"/>
      <c r="L114" s="1"/>
      <c r="M114" s="1"/>
      <c r="N114" s="1"/>
      <c r="O114" s="1"/>
      <c r="P114" s="1"/>
    </row>
    <row r="115" spans="5:16" x14ac:dyDescent="0.25">
      <c r="E115" s="26"/>
      <c r="F115" s="1"/>
      <c r="G115" s="1"/>
      <c r="H115" s="1"/>
      <c r="I115" s="1"/>
      <c r="J115" s="1"/>
      <c r="K115" s="1"/>
      <c r="L115" s="1"/>
      <c r="M115" s="1"/>
      <c r="N115" s="1"/>
      <c r="O115" s="1"/>
      <c r="P115" s="1"/>
    </row>
    <row r="116" spans="5:16" x14ac:dyDescent="0.25">
      <c r="E116" s="26"/>
      <c r="F116" s="1"/>
      <c r="G116" s="1"/>
      <c r="H116" s="1"/>
      <c r="I116" s="1"/>
      <c r="J116" s="1"/>
      <c r="K116" s="1"/>
      <c r="L116" s="1"/>
      <c r="M116" s="1"/>
      <c r="N116" s="1"/>
      <c r="O116" s="1"/>
      <c r="P116" s="1"/>
    </row>
    <row r="117" spans="5:16" x14ac:dyDescent="0.25">
      <c r="E117" s="26"/>
      <c r="F117" s="1"/>
      <c r="G117" s="1"/>
      <c r="H117" s="1"/>
      <c r="I117" s="1"/>
      <c r="J117" s="1"/>
      <c r="K117" s="1"/>
      <c r="L117" s="1"/>
      <c r="M117" s="1"/>
      <c r="N117" s="1"/>
      <c r="O117" s="1"/>
      <c r="P117" s="1"/>
    </row>
    <row r="118" spans="5:16" x14ac:dyDescent="0.25">
      <c r="E118" s="26"/>
      <c r="F118" s="1"/>
      <c r="G118" s="1"/>
      <c r="H118" s="1"/>
      <c r="I118" s="1"/>
      <c r="J118" s="1"/>
      <c r="K118" s="1"/>
      <c r="L118" s="1"/>
      <c r="M118" s="1"/>
      <c r="N118" s="1"/>
      <c r="O118" s="1"/>
      <c r="P118" s="1"/>
    </row>
    <row r="119" spans="5:16" x14ac:dyDescent="0.25">
      <c r="E119" s="26"/>
      <c r="F119" s="1"/>
      <c r="G119" s="1"/>
      <c r="H119" s="1"/>
      <c r="I119" s="1"/>
      <c r="J119" s="1"/>
      <c r="K119" s="1"/>
      <c r="L119" s="1"/>
      <c r="M119" s="1"/>
      <c r="N119" s="1"/>
      <c r="O119" s="1"/>
      <c r="P119" s="1"/>
    </row>
    <row r="120" spans="5:16" x14ac:dyDescent="0.25">
      <c r="E120" s="26"/>
      <c r="F120" s="1"/>
      <c r="G120" s="1"/>
      <c r="H120" s="1"/>
      <c r="I120" s="1"/>
      <c r="J120" s="1"/>
      <c r="K120" s="1"/>
      <c r="L120" s="1"/>
      <c r="M120" s="1"/>
      <c r="N120" s="1"/>
      <c r="O120" s="1"/>
      <c r="P120" s="1"/>
    </row>
    <row r="121" spans="5:16" x14ac:dyDescent="0.25">
      <c r="E121" s="26"/>
      <c r="F121" s="1"/>
      <c r="G121" s="1"/>
      <c r="H121" s="1"/>
      <c r="I121" s="1"/>
      <c r="J121" s="1"/>
      <c r="K121" s="1"/>
      <c r="L121" s="1"/>
      <c r="M121" s="1"/>
      <c r="N121" s="1"/>
      <c r="O121" s="1"/>
      <c r="P121" s="1"/>
    </row>
    <row r="122" spans="5:16" x14ac:dyDescent="0.25">
      <c r="E122" s="26"/>
      <c r="F122" s="1"/>
      <c r="G122" s="1"/>
      <c r="H122" s="1"/>
      <c r="I122" s="1"/>
      <c r="J122" s="1"/>
      <c r="K122" s="1"/>
      <c r="L122" s="1"/>
      <c r="M122" s="1"/>
      <c r="N122" s="1"/>
      <c r="O122" s="1"/>
      <c r="P122" s="1"/>
    </row>
    <row r="123" spans="5:16" x14ac:dyDescent="0.25">
      <c r="E123" s="26"/>
      <c r="F123" s="1"/>
      <c r="G123" s="1"/>
      <c r="H123" s="1"/>
      <c r="I123" s="1"/>
      <c r="J123" s="1"/>
      <c r="K123" s="1"/>
      <c r="L123" s="1"/>
      <c r="M123" s="1"/>
      <c r="N123" s="1"/>
      <c r="O123" s="1"/>
      <c r="P123" s="1"/>
    </row>
    <row r="124" spans="5:16" x14ac:dyDescent="0.25">
      <c r="E124" s="26"/>
      <c r="F124" s="1"/>
      <c r="G124" s="1"/>
      <c r="H124" s="1"/>
      <c r="I124" s="1"/>
      <c r="J124" s="1"/>
      <c r="K124" s="1"/>
      <c r="L124" s="1"/>
      <c r="M124" s="1"/>
      <c r="N124" s="1"/>
      <c r="O124" s="1"/>
      <c r="P124" s="1"/>
    </row>
    <row r="125" spans="5:16" x14ac:dyDescent="0.25">
      <c r="E125" s="26"/>
      <c r="F125" s="1"/>
      <c r="G125" s="1"/>
      <c r="H125" s="1"/>
      <c r="I125" s="1"/>
      <c r="J125" s="1"/>
      <c r="K125" s="1"/>
      <c r="L125" s="1"/>
      <c r="M125" s="1"/>
      <c r="N125" s="1"/>
      <c r="O125" s="1"/>
      <c r="P125" s="1"/>
    </row>
    <row r="126" spans="5:16" x14ac:dyDescent="0.25">
      <c r="E126" s="26"/>
      <c r="F126" s="1"/>
      <c r="G126" s="1"/>
      <c r="H126" s="1"/>
      <c r="I126" s="1"/>
      <c r="J126" s="1"/>
      <c r="K126" s="1"/>
      <c r="L126" s="1"/>
      <c r="M126" s="1"/>
      <c r="N126" s="1"/>
      <c r="O126" s="1"/>
      <c r="P126" s="1"/>
    </row>
    <row r="127" spans="5:16" x14ac:dyDescent="0.25">
      <c r="E127" s="26"/>
      <c r="F127" s="1"/>
      <c r="G127" s="1"/>
      <c r="H127" s="1"/>
      <c r="I127" s="1"/>
      <c r="J127" s="1"/>
      <c r="K127" s="1"/>
      <c r="L127" s="1"/>
      <c r="M127" s="1"/>
      <c r="N127" s="1"/>
      <c r="O127" s="1"/>
      <c r="P127" s="1"/>
    </row>
    <row r="128" spans="5:16" x14ac:dyDescent="0.25">
      <c r="E128" s="26"/>
      <c r="F128" s="1"/>
      <c r="G128" s="1"/>
      <c r="H128" s="1"/>
      <c r="I128" s="1"/>
      <c r="J128" s="1"/>
      <c r="K128" s="1"/>
      <c r="L128" s="1"/>
      <c r="M128" s="1"/>
      <c r="N128" s="1"/>
      <c r="O128" s="1"/>
      <c r="P128" s="1"/>
    </row>
  </sheetData>
  <mergeCells count="14">
    <mergeCell ref="B4:M5"/>
    <mergeCell ref="S10:S39"/>
    <mergeCell ref="U8:AX8"/>
    <mergeCell ref="F15:G15"/>
    <mergeCell ref="F19:G19"/>
    <mergeCell ref="F9:G9"/>
    <mergeCell ref="AY7:AZ7"/>
    <mergeCell ref="B7:C7"/>
    <mergeCell ref="BB7:BC8"/>
    <mergeCell ref="BH6:BL7"/>
    <mergeCell ref="BN6:BR7"/>
    <mergeCell ref="BH8:BL8"/>
    <mergeCell ref="BN8:BR8"/>
    <mergeCell ref="BE7:BF8"/>
  </mergeCells>
  <phoneticPr fontId="0" type="noConversion"/>
  <dataValidations disablePrompts="1" count="2">
    <dataValidation type="textLength" allowBlank="1" showInputMessage="1" showErrorMessage="1" errorTitle="Sorry" error="This cell is neede for the graph plotting" promptTitle="Sorry" prompt="This cell is used for the graph plotting" sqref="G15 K21:K22 J23:J24 G19">
      <formula1>123</formula1>
      <formula2>123</formula2>
    </dataValidation>
    <dataValidation type="textLength" allowBlank="1" showInputMessage="1" showErrorMessage="1" errorTitle="Sorry" error="This cell is needed for the graph plotting" promptTitle="Sorry" prompt="This cell is used for the graph plotting" sqref="H15:H16">
      <formula1>123</formula1>
      <formula2>123</formula2>
    </dataValidation>
  </dataValidations>
  <pageMargins left="0.75" right="0.75" top="1" bottom="1" header="0.5" footer="0.5"/>
  <pageSetup paperSize="9" orientation="portrait" horizontalDpi="4294967293"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CB_DATA_</vt:lpstr>
      <vt:lpstr>Model</vt:lpstr>
      <vt:lpstr>Data</vt:lpstr>
      <vt:lpstr>Frequency</vt:lpstr>
      <vt:lpstr>High</vt:lpstr>
      <vt:lpstr>Likelihood</vt:lpstr>
      <vt:lpstr>Low</vt:lpstr>
      <vt:lpstr>Scale</vt:lpstr>
      <vt:lpstr>scaleincr</vt:lpstr>
      <vt:lpstr>scalestart</vt:lpstr>
      <vt:lpstr>Shape</vt:lpstr>
      <vt:lpstr>shapeincr</vt:lpstr>
      <vt:lpstr>shapestart</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2004-05-22T11:03:55Z</dcterms:created>
  <dcterms:modified xsi:type="dcterms:W3CDTF">2017-09-22T16:23:34Z</dcterms:modified>
  <cp:category/>
</cp:coreProperties>
</file>