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50" windowWidth="15180" windowHeight="7830" firstSheet="1" activeTab="1"/>
  </bookViews>
  <sheets>
    <sheet name="CB_DATA_" sheetId="2" state="hidden" r:id="rId1"/>
    <sheet name="Risk portfolio" sheetId="1" r:id="rId2"/>
  </sheets>
  <definedNames>
    <definedName name="CB_0bb9f3cdba3f45b5abe140c859923422" localSheetId="1" hidden="1">'Risk portfolio'!$G$18</definedName>
    <definedName name="CB_1502ad91c9fc40cf92ab6c452d3aadc1" localSheetId="1" hidden="1">'Risk portfolio'!$C$10</definedName>
    <definedName name="CB_31cf73aa873c475f892f00309d67e08a" localSheetId="1" hidden="1">'Risk portfolio'!$G$17</definedName>
    <definedName name="CB_4540ea43c4e7403b8a5d69d11bf6d097" localSheetId="1" hidden="1">'Risk portfolio'!$C$23</definedName>
    <definedName name="CB_85185638a38c468b9dc5bc39a66d59e3" localSheetId="1" hidden="1">'Risk portfolio'!$H$18</definedName>
    <definedName name="CB_9cfe6450e2c74efaa13dd33c41e4b8f3" localSheetId="1" hidden="1">'Risk portfolio'!$H$14</definedName>
    <definedName name="CB_a5bcf3c496ef4509a961213c08331c02" localSheetId="1" hidden="1">'Risk portfolio'!$G$16</definedName>
    <definedName name="CB_adf992b65ac84bc5a74244418a60ccfa" localSheetId="1" hidden="1">'Risk portfolio'!$G$15</definedName>
    <definedName name="CB_ba8148d8ff24486ab0a4327b8b4a2511" localSheetId="1" hidden="1">'Risk portfolio'!$H$15</definedName>
    <definedName name="CB_c06bb5a33ac4486bb3bfe1932fdfda3f" localSheetId="1" hidden="1">'Risk portfolio'!$H$17</definedName>
    <definedName name="CB_ed994789017245f1a4b5cce5d5522f51" localSheetId="1" hidden="1">'Risk portfolio'!$H$16</definedName>
    <definedName name="CB_f24903372cd14667969cfc7eb708a014" localSheetId="1" hidden="1">'Risk portfolio'!$G$14</definedName>
    <definedName name="CB_ff18dceb377d4a89a7dafb12ced5d61d" localSheetId="1" hidden="1">'Risk portfolio'!$C$21</definedName>
    <definedName name="CBCR_10d77dc155d84252bd978838e8ea86e8" localSheetId="1" hidden="1">'Risk portfolio'!$E$18</definedName>
    <definedName name="CBCR_2ec10f95dacb4e2f8c42e89894d3c165" localSheetId="1" hidden="1">'Risk portfolio'!$F$15</definedName>
    <definedName name="CBCR_3f7b5131f048433e9d719657e099f2e4" localSheetId="1" hidden="1">'Risk portfolio'!$D$16</definedName>
    <definedName name="CBCR_5da43374087c4938b7d88458da6aee7f" localSheetId="1" hidden="1">'Risk portfolio'!$F$18</definedName>
    <definedName name="CBCR_7cab2582d70042d0885982733e8cb4a1" localSheetId="1" hidden="1">'Risk portfolio'!$E$14</definedName>
    <definedName name="CBCR_92a8ca56df4f4168b271e09a47da1f4e" localSheetId="1" hidden="1">'Risk portfolio'!$D$18</definedName>
    <definedName name="CBCR_a65c2a31d26f4651a93785d9b46da1d8" localSheetId="1" hidden="1">'Risk portfolio'!$F$14</definedName>
    <definedName name="CBCR_aea4922221c240d7a4f6d4b0ed02bccf" localSheetId="1" hidden="1">'Risk portfolio'!$F$17</definedName>
    <definedName name="CBCR_b328b3bc88ed4e46bc220b0393a03ed9" localSheetId="1" hidden="1">'Risk portfolio'!$C$15</definedName>
    <definedName name="CBCR_b3ee4f142e6f4e5fbd0c82b02320885f" localSheetId="1" hidden="1">'Risk portfolio'!$D$15</definedName>
    <definedName name="CBCR_b6baf76e5d4148f2a01de4f79809809c" localSheetId="1" hidden="1">'Risk portfolio'!$E$17</definedName>
    <definedName name="CBCR_bc1444e737e44e409d45513994e7c915" localSheetId="1" hidden="1">'Risk portfolio'!$D$14</definedName>
    <definedName name="CBCR_d0c34b89af4d4a82be4e459a8c42619c" localSheetId="1" hidden="1">'Risk portfolio'!$D$17</definedName>
    <definedName name="CBCR_d1e1859438424ca79ac7c8d73151d721" localSheetId="1" hidden="1">'Risk portfolio'!$E$16</definedName>
    <definedName name="CBCR_d5bc84a40d8f4ba8a2abd5100ea9bb16" localSheetId="1" hidden="1">'Risk portfolio'!$E$15</definedName>
    <definedName name="CBCR_da6e9251c20e418297a7e3c48911c5e1" localSheetId="1" hidden="1">'Risk portfolio'!$C$14</definedName>
    <definedName name="CBCR_db0c5cf8bada4641a2f7d85bfbd6d91d" localSheetId="1" hidden="1">'Risk portfolio'!$F$16</definedName>
    <definedName name="CBCR_e2bf0ff304ab4f0998e33c01e061a2f3" localSheetId="1" hidden="1">'Risk portfolio'!$C$17</definedName>
    <definedName name="CBCR_eb7464e9f9394ad3ac7e412054eb4c52" localSheetId="1" hidden="1">'Risk portfolio'!$C$16</definedName>
    <definedName name="CBCR_f91b1327d68b4f7eba24b284b43fd2e2" localSheetId="1" hidden="1">'Risk portfolio'!$C$18</definedName>
    <definedName name="CBWorkbookPriority" hidden="1">-613328189</definedName>
    <definedName name="CBx_2b7a0b740bc24e889164eb7e31c64654" localSheetId="0" hidden="1">"'CB_DATA_'!$A$1"</definedName>
    <definedName name="CBx_61edbf00ca5c4d78937f1ef4db1305e1" localSheetId="0" hidden="1">"'Risk portfolio'!$A$1"</definedName>
    <definedName name="CBx_Sheet_Guid" localSheetId="0" hidden="1">"'2b7a0b740bc24e889164eb7e31c64654"</definedName>
    <definedName name="CBx_Sheet_Guid" localSheetId="1" hidden="1">"'61edbf00ca5c4d78937f1ef4db1305e1"</definedName>
    <definedName name="RiskAutoStopPercChange">1.5</definedName>
    <definedName name="RiskCollectDistributionSamples">0</definedName>
    <definedName name="RiskExcelReportsGoInNewWorkbook">TRUE</definedName>
    <definedName name="RiskExcelReportsToGenerate">6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TRUE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15" i="1" l="1"/>
  <c r="C17" i="1"/>
  <c r="I15" i="1"/>
  <c r="I16" i="1"/>
  <c r="I17" i="1"/>
  <c r="I18" i="1"/>
  <c r="I14" i="1"/>
  <c r="C20" i="1" s="1"/>
  <c r="C23" i="1" s="1"/>
  <c r="F15" i="1"/>
  <c r="F16" i="1"/>
  <c r="F17" i="1"/>
  <c r="F18" i="1"/>
  <c r="F14" i="1"/>
  <c r="E15" i="1"/>
  <c r="E16" i="1"/>
  <c r="E17" i="1"/>
  <c r="E18" i="1"/>
  <c r="E14" i="1"/>
</calcChain>
</file>

<file path=xl/sharedStrings.xml><?xml version="1.0" encoding="utf-8"?>
<sst xmlns="http://schemas.openxmlformats.org/spreadsheetml/2006/main" count="20" uniqueCount="19">
  <si>
    <t>Base project cost</t>
  </si>
  <si>
    <t>Risks</t>
  </si>
  <si>
    <t>H&amp;S</t>
  </si>
  <si>
    <t>Strike</t>
  </si>
  <si>
    <t>Bad weather</t>
  </si>
  <si>
    <t>Insolvency of sub-contractor</t>
  </si>
  <si>
    <t>Political change</t>
  </si>
  <si>
    <t>Probability</t>
  </si>
  <si>
    <t>M L</t>
  </si>
  <si>
    <t>Distribution</t>
  </si>
  <si>
    <t>Risk occurs?</t>
  </si>
  <si>
    <t>Extra cost</t>
  </si>
  <si>
    <t>Total cost excl inflation</t>
  </si>
  <si>
    <t>Inflation</t>
  </si>
  <si>
    <t>Total cost including inflation</t>
  </si>
  <si>
    <t>Risk portfolio</t>
  </si>
  <si>
    <r>
      <t>Problem:</t>
    </r>
    <r>
      <rPr>
        <sz val="10"/>
        <rFont val="Times New Roman"/>
        <family val="1"/>
      </rPr>
      <t xml:space="preserve"> Model a portfolio of risks that can influence the base estimated project cost and calculate the total cost of a project including inflation. There are 5 risk factors, some of which are correlated, plus the risk coming from the inflation. The probability of a strike doubles if the "bad weather" factor occurs. If both the "H&amp;S" and "Strike" factors occur, the "Insolvency of sub-contractor" risk factor rises from 5% to 75%.</t>
    </r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</si>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</sst>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9" xfId="0" applyFont="1" applyFill="1" applyBorder="1"/>
    <xf numFmtId="0" fontId="9" fillId="4" borderId="10" xfId="0" applyFont="1" applyFill="1" applyBorder="1"/>
    <xf numFmtId="0" fontId="7" fillId="3" borderId="10" xfId="0" applyFont="1" applyFill="1" applyBorder="1"/>
    <xf numFmtId="0" fontId="2" fillId="2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1" fillId="0" borderId="0" xfId="0" applyFont="1" applyBorder="1" applyAlignment="1">
      <alignment horizontal="center"/>
    </xf>
    <xf numFmtId="9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distributed"/>
    </xf>
    <xf numFmtId="0" fontId="2" fillId="2" borderId="8" xfId="0" applyFont="1" applyFill="1" applyBorder="1" applyAlignment="1">
      <alignment horizontal="center" vertical="distributed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5" fillId="5" borderId="20" xfId="0" applyFont="1" applyFill="1" applyBorder="1" applyAlignment="1">
      <alignment horizontal="left" vertical="center" wrapText="1"/>
    </xf>
    <xf numFmtId="0" fontId="5" fillId="5" borderId="21" xfId="0" applyFont="1" applyFill="1" applyBorder="1" applyAlignment="1">
      <alignment horizontal="left" vertical="center" wrapText="1"/>
    </xf>
    <xf numFmtId="0" fontId="5" fillId="5" borderId="2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19</xdr:row>
      <xdr:rowOff>114300</xdr:rowOff>
    </xdr:from>
    <xdr:to>
      <xdr:col>8</xdr:col>
      <xdr:colOff>85766</xdr:colOff>
      <xdr:row>21</xdr:row>
      <xdr:rowOff>127000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D0206195-5368-48F9-9164-782E415C63A3}"/>
            </a:ext>
          </a:extLst>
        </xdr:cNvPr>
        <xdr:cNvSpPr txBox="1">
          <a:spLocks noChangeArrowheads="1"/>
        </xdr:cNvSpPr>
      </xdr:nvSpPr>
      <xdr:spPr bwMode="auto">
        <a:xfrm>
          <a:off x="4743450" y="3333750"/>
          <a:ext cx="1390650" cy="3524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Use of the Yes-No (Bernoulli) distribution</a:t>
          </a:r>
        </a:p>
      </xdr:txBody>
    </xdr:sp>
    <xdr:clientData/>
  </xdr:twoCellAnchor>
  <xdr:twoCellAnchor>
    <xdr:from>
      <xdr:col>6</xdr:col>
      <xdr:colOff>647700</xdr:colOff>
      <xdr:row>17</xdr:row>
      <xdr:rowOff>50800</xdr:rowOff>
    </xdr:from>
    <xdr:to>
      <xdr:col>7</xdr:col>
      <xdr:colOff>0</xdr:colOff>
      <xdr:row>19</xdr:row>
      <xdr:rowOff>107950</xdr:rowOff>
    </xdr:to>
    <xdr:sp macro="" textlink="">
      <xdr:nvSpPr>
        <xdr:cNvPr id="1053" name="Line 8">
          <a:extLst>
            <a:ext uri="{FF2B5EF4-FFF2-40B4-BE49-F238E27FC236}">
              <a16:creationId xmlns:a16="http://schemas.microsoft.com/office/drawing/2014/main" id="{58386E62-1773-4637-8992-AC31208E7985}"/>
            </a:ext>
          </a:extLst>
        </xdr:cNvPr>
        <xdr:cNvSpPr>
          <a:spLocks noChangeShapeType="1"/>
        </xdr:cNvSpPr>
      </xdr:nvSpPr>
      <xdr:spPr bwMode="auto">
        <a:xfrm flipH="1" flipV="1">
          <a:off x="5219700" y="3492500"/>
          <a:ext cx="279400" cy="387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736600</xdr:colOff>
      <xdr:row>14</xdr:row>
      <xdr:rowOff>107950</xdr:rowOff>
    </xdr:from>
    <xdr:to>
      <xdr:col>7</xdr:col>
      <xdr:colOff>12700</xdr:colOff>
      <xdr:row>19</xdr:row>
      <xdr:rowOff>95250</xdr:rowOff>
    </xdr:to>
    <xdr:sp macro="" textlink="">
      <xdr:nvSpPr>
        <xdr:cNvPr id="1054" name="Line 9">
          <a:extLst>
            <a:ext uri="{FF2B5EF4-FFF2-40B4-BE49-F238E27FC236}">
              <a16:creationId xmlns:a16="http://schemas.microsoft.com/office/drawing/2014/main" id="{D93EB104-F56B-48D5-BB37-6F5F8D179581}"/>
            </a:ext>
          </a:extLst>
        </xdr:cNvPr>
        <xdr:cNvSpPr>
          <a:spLocks noChangeShapeType="1"/>
        </xdr:cNvSpPr>
      </xdr:nvSpPr>
      <xdr:spPr bwMode="auto">
        <a:xfrm flipH="1" flipV="1">
          <a:off x="5308600" y="3054350"/>
          <a:ext cx="203200" cy="812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38100</xdr:rowOff>
    </xdr:from>
    <xdr:to>
      <xdr:col>1</xdr:col>
      <xdr:colOff>1936750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9CABED-0F2F-4628-A682-8E973A7C6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19367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honeticPr fontId="10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I23"/>
  <sheetViews>
    <sheetView showGridLines="0" tabSelected="1" workbookViewId="0"/>
  </sheetViews>
  <sheetFormatPr defaultRowHeight="12.5" x14ac:dyDescent="0.25"/>
  <cols>
    <col min="1" max="1" width="2.7265625" customWidth="1"/>
    <col min="2" max="2" width="28.7265625" customWidth="1"/>
    <col min="3" max="3" width="11" customWidth="1"/>
    <col min="4" max="4" width="7" customWidth="1"/>
    <col min="5" max="5" width="7.7265625" customWidth="1"/>
    <col min="6" max="6" width="8.26953125" customWidth="1"/>
    <col min="7" max="7" width="13.26953125" customWidth="1"/>
    <col min="8" max="8" width="12" customWidth="1"/>
    <col min="9" max="9" width="11.26953125" customWidth="1"/>
  </cols>
  <sheetData>
    <row r="1" spans="2:9" s="2" customFormat="1" ht="57" customHeight="1" x14ac:dyDescent="0.25"/>
    <row r="2" spans="2:9" s="2" customFormat="1" ht="17.25" customHeight="1" x14ac:dyDescent="0.4">
      <c r="E2" s="3" t="s">
        <v>15</v>
      </c>
    </row>
    <row r="3" spans="2:9" s="2" customFormat="1" ht="17.25" customHeight="1" thickBot="1" x14ac:dyDescent="0.4">
      <c r="E3" s="4"/>
    </row>
    <row r="4" spans="2:9" s="2" customFormat="1" ht="12.75" customHeight="1" x14ac:dyDescent="0.25">
      <c r="B4" s="41" t="s">
        <v>16</v>
      </c>
      <c r="C4" s="42"/>
      <c r="D4" s="42"/>
      <c r="E4" s="42"/>
      <c r="F4" s="42"/>
      <c r="G4" s="42"/>
      <c r="H4" s="42"/>
      <c r="I4" s="43"/>
    </row>
    <row r="5" spans="2:9" s="2" customFormat="1" ht="12.75" customHeight="1" x14ac:dyDescent="0.25">
      <c r="B5" s="44"/>
      <c r="C5" s="45"/>
      <c r="D5" s="45"/>
      <c r="E5" s="45"/>
      <c r="F5" s="45"/>
      <c r="G5" s="45"/>
      <c r="H5" s="45"/>
      <c r="I5" s="46"/>
    </row>
    <row r="6" spans="2:9" s="2" customFormat="1" ht="12.75" customHeight="1" x14ac:dyDescent="0.25">
      <c r="B6" s="44"/>
      <c r="C6" s="45"/>
      <c r="D6" s="45"/>
      <c r="E6" s="45"/>
      <c r="F6" s="45"/>
      <c r="G6" s="45"/>
      <c r="H6" s="45"/>
      <c r="I6" s="46"/>
    </row>
    <row r="7" spans="2:9" s="2" customFormat="1" ht="12.75" customHeight="1" x14ac:dyDescent="0.25">
      <c r="B7" s="44"/>
      <c r="C7" s="45"/>
      <c r="D7" s="45"/>
      <c r="E7" s="45"/>
      <c r="F7" s="45"/>
      <c r="G7" s="45"/>
      <c r="H7" s="45"/>
      <c r="I7" s="46"/>
    </row>
    <row r="8" spans="2:9" s="2" customFormat="1" ht="12.75" customHeight="1" thickBot="1" x14ac:dyDescent="0.3">
      <c r="B8" s="47"/>
      <c r="C8" s="48"/>
      <c r="D8" s="48"/>
      <c r="E8" s="48"/>
      <c r="F8" s="48"/>
      <c r="G8" s="48"/>
      <c r="H8" s="48"/>
      <c r="I8" s="49"/>
    </row>
    <row r="9" spans="2:9" ht="13" thickBot="1" x14ac:dyDescent="0.3"/>
    <row r="10" spans="2:9" ht="13.5" thickBot="1" x14ac:dyDescent="0.35">
      <c r="B10" s="12" t="s">
        <v>0</v>
      </c>
      <c r="C10" s="21">
        <v>110</v>
      </c>
    </row>
    <row r="11" spans="2:9" ht="13" x14ac:dyDescent="0.3">
      <c r="B11" s="1"/>
      <c r="C11" s="5"/>
    </row>
    <row r="12" spans="2:9" ht="13" x14ac:dyDescent="0.3">
      <c r="B12" s="36" t="s">
        <v>1</v>
      </c>
      <c r="C12" s="38" t="s">
        <v>11</v>
      </c>
      <c r="D12" s="39"/>
      <c r="E12" s="39"/>
      <c r="F12" s="39"/>
      <c r="G12" s="40"/>
    </row>
    <row r="13" spans="2:9" ht="13" x14ac:dyDescent="0.3">
      <c r="B13" s="37"/>
      <c r="C13" s="8" t="s">
        <v>7</v>
      </c>
      <c r="D13" s="8" t="s">
        <v>8</v>
      </c>
      <c r="E13" s="22" t="s">
        <v>17</v>
      </c>
      <c r="F13" s="8" t="s">
        <v>18</v>
      </c>
      <c r="G13" s="9" t="s">
        <v>10</v>
      </c>
      <c r="H13" s="8" t="s">
        <v>9</v>
      </c>
      <c r="I13" s="25" t="s">
        <v>11</v>
      </c>
    </row>
    <row r="14" spans="2:9" ht="13" x14ac:dyDescent="0.3">
      <c r="B14" s="26" t="s">
        <v>2</v>
      </c>
      <c r="C14" s="7">
        <v>0.1</v>
      </c>
      <c r="D14" s="6">
        <v>20</v>
      </c>
      <c r="E14" s="28">
        <f>D14*0.8</f>
        <v>16</v>
      </c>
      <c r="F14" s="23">
        <f>D14*1.5</f>
        <v>30</v>
      </c>
      <c r="G14" s="17">
        <v>0</v>
      </c>
      <c r="H14" s="33">
        <v>24.279604811964386</v>
      </c>
      <c r="I14" s="14">
        <f>H14*G14</f>
        <v>0</v>
      </c>
    </row>
    <row r="15" spans="2:9" ht="13" x14ac:dyDescent="0.3">
      <c r="B15" s="26" t="s">
        <v>3</v>
      </c>
      <c r="C15" s="7">
        <f>IF(G16=1,30%,15%)</f>
        <v>0.3</v>
      </c>
      <c r="D15" s="6">
        <v>5</v>
      </c>
      <c r="E15" s="28">
        <f>D15*0.8</f>
        <v>4</v>
      </c>
      <c r="F15" s="23">
        <f>D15*1.5</f>
        <v>7.5</v>
      </c>
      <c r="G15" s="18">
        <v>0</v>
      </c>
      <c r="H15" s="34">
        <v>5.1310878236298505</v>
      </c>
      <c r="I15" s="15">
        <f>H15*G15</f>
        <v>0</v>
      </c>
    </row>
    <row r="16" spans="2:9" ht="13" x14ac:dyDescent="0.3">
      <c r="B16" s="26" t="s">
        <v>4</v>
      </c>
      <c r="C16" s="7">
        <v>0.3</v>
      </c>
      <c r="D16" s="6">
        <v>20</v>
      </c>
      <c r="E16" s="28">
        <f>D16*0.8</f>
        <v>16</v>
      </c>
      <c r="F16" s="23">
        <f>D16*1.5</f>
        <v>30</v>
      </c>
      <c r="G16" s="18">
        <v>1</v>
      </c>
      <c r="H16" s="34">
        <v>19.580619760426931</v>
      </c>
      <c r="I16" s="15">
        <f>H16*G16</f>
        <v>19.580619760426931</v>
      </c>
    </row>
    <row r="17" spans="2:9" ht="13" x14ac:dyDescent="0.3">
      <c r="B17" s="26" t="s">
        <v>5</v>
      </c>
      <c r="C17" s="7">
        <f>IF(AND(G14=1,G15=1),75%,5%)</f>
        <v>0.05</v>
      </c>
      <c r="D17" s="6">
        <v>10</v>
      </c>
      <c r="E17" s="28">
        <f>D17*0.8</f>
        <v>8</v>
      </c>
      <c r="F17" s="23">
        <f>D17*1.5</f>
        <v>15</v>
      </c>
      <c r="G17" s="18">
        <v>0</v>
      </c>
      <c r="H17" s="34">
        <v>12.974500428904491</v>
      </c>
      <c r="I17" s="15">
        <f>H17*G17</f>
        <v>0</v>
      </c>
    </row>
    <row r="18" spans="2:9" ht="13" x14ac:dyDescent="0.3">
      <c r="B18" s="27" t="s">
        <v>6</v>
      </c>
      <c r="C18" s="29">
        <v>0.02</v>
      </c>
      <c r="D18" s="30">
        <v>20</v>
      </c>
      <c r="E18" s="31">
        <f>D18*0.8</f>
        <v>16</v>
      </c>
      <c r="F18" s="24">
        <f>D18*1.5</f>
        <v>30</v>
      </c>
      <c r="G18" s="32">
        <v>0</v>
      </c>
      <c r="H18" s="35">
        <v>24.546024866564323</v>
      </c>
      <c r="I18" s="16">
        <f>H18*G18</f>
        <v>0</v>
      </c>
    </row>
    <row r="19" spans="2:9" ht="13" thickBot="1" x14ac:dyDescent="0.3"/>
    <row r="20" spans="2:9" ht="13" x14ac:dyDescent="0.3">
      <c r="B20" s="10" t="s">
        <v>12</v>
      </c>
      <c r="C20" s="13">
        <f>SUM(C10,I14:I18)</f>
        <v>129.58061976042694</v>
      </c>
    </row>
    <row r="21" spans="2:9" ht="13.5" thickBot="1" x14ac:dyDescent="0.35">
      <c r="B21" s="11" t="s">
        <v>13</v>
      </c>
      <c r="C21" s="19">
        <v>1.0643893996989713</v>
      </c>
    </row>
    <row r="22" spans="2:9" ht="13" thickBot="1" x14ac:dyDescent="0.3"/>
    <row r="23" spans="2:9" ht="13.5" thickBot="1" x14ac:dyDescent="0.35">
      <c r="B23" s="12" t="s">
        <v>14</v>
      </c>
      <c r="C23" s="20">
        <f xml:space="preserve"> C20*C21</f>
        <v>137.92423807942149</v>
      </c>
    </row>
  </sheetData>
  <mergeCells count="3">
    <mergeCell ref="B12:B13"/>
    <mergeCell ref="C12:G12"/>
    <mergeCell ref="B4:I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CB_DATA_</vt:lpstr>
      <vt:lpstr>Risk portfolio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2001-06-25T15:14:51Z</dcterms:created>
  <dcterms:modified xsi:type="dcterms:W3CDTF">2017-09-22T16:23:20Z</dcterms:modified>
  <cp:category/>
</cp:coreProperties>
</file>