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30" windowWidth="15120" windowHeight="8010" firstSheet="1" activeTab="1"/>
  </bookViews>
  <sheets>
    <sheet name="CB_DATA_" sheetId="2" state="veryHidden" r:id="rId1"/>
    <sheet name="Arsenic sweets" sheetId="1" r:id="rId2"/>
  </sheets>
  <definedNames>
    <definedName name="CB_027a55d50df6480cbd04c365221ab35a" localSheetId="1" hidden="1">'Arsenic sweets'!$F$44</definedName>
    <definedName name="CB_043d8d10acff422faa4065ddb14730e2" localSheetId="1" hidden="1">'Arsenic sweets'!$F$39</definedName>
    <definedName name="CB_0642d19e7df246fab3acfe811bb77e3c" localSheetId="1" hidden="1">'Arsenic sweets'!$F$47</definedName>
    <definedName name="CB_0f70d9ece5214c29a2a557dc0b69ea97" localSheetId="1" hidden="1">'Arsenic sweets'!$I$45</definedName>
    <definedName name="CB_10b4553dd8884acba41fd063814b0cfb" localSheetId="1" hidden="1">'Arsenic sweets'!$F$34</definedName>
    <definedName name="CB_26f95c712f884ed78938357f19888123" localSheetId="1" hidden="1">'Arsenic sweets'!$K$58</definedName>
    <definedName name="CB_277349ff1c164ce89a1f14685a0c2fc5" localSheetId="1" hidden="1">'Arsenic sweets'!$G$58</definedName>
    <definedName name="CB_2b397c7736c64263b79d648002d998b1" localSheetId="1" hidden="1">'Arsenic sweets'!$I$50</definedName>
    <definedName name="CB_2d890aff40a140b3be83f9fc6a3ec632" localSheetId="1" hidden="1">'Arsenic sweets'!$F$37</definedName>
    <definedName name="CB_3c312d388c5e4e4f8264ff028bb269f5" localSheetId="1" hidden="1">'Arsenic sweets'!$F$41</definedName>
    <definedName name="CB_3c4cc64e59c94b9a92085ef544e6d030" localSheetId="1" hidden="1">'Arsenic sweets'!$I$51</definedName>
    <definedName name="CB_3d35f9e659814862948bd5c759fc663b" localSheetId="1" hidden="1">'Arsenic sweets'!$L$36</definedName>
    <definedName name="CB_4575cb568f7d46cebbf83e55088a4bc6" localSheetId="1" hidden="1">'Arsenic sweets'!$I$32</definedName>
    <definedName name="CB_4d56853961054b1a8a1e8c1fb30a7268" localSheetId="1" hidden="1">'Arsenic sweets'!$I$41</definedName>
    <definedName name="CB_5dc714854b40487ca9b83827fbb9ab0c" localSheetId="1" hidden="1">'Arsenic sweets'!$I$43</definedName>
    <definedName name="CB_63a99872f3d94bb2a154a0f2d8aca493" localSheetId="1" hidden="1">'Arsenic sweets'!$G$93</definedName>
    <definedName name="CB_6de53ec4a35c491ca276c0a1ba39e908" localSheetId="1" hidden="1">'Arsenic sweets'!$K$93</definedName>
    <definedName name="CB_7a8e2018c5d247dd9bb3d9da8dec37cb" localSheetId="1" hidden="1">'Arsenic sweets'!$I$38</definedName>
    <definedName name="CB_7fba098544774c16ab1893ffe2c0376c" localSheetId="1" hidden="1">'Arsenic sweets'!$F$38</definedName>
    <definedName name="CB_8167e4cd406d4e4e8f83b9d5798f4712" localSheetId="1" hidden="1">'Arsenic sweets'!$I$46</definedName>
    <definedName name="CB_865a63b9b217400eb20c80bd75ee3438" localSheetId="1" hidden="1">'Arsenic sweets'!$F$49</definedName>
    <definedName name="CB_883d189bd41a4f1198d63fe1db95a1bb" localSheetId="1" hidden="1">'Arsenic sweets'!$F$42</definedName>
    <definedName name="CB_9a6b8b67cf9941b6a2708d432b12e0ab" localSheetId="1" hidden="1">'Arsenic sweets'!$I$37</definedName>
    <definedName name="CB_9ae4095f175342b682c50508f1ae1338" localSheetId="1" hidden="1">'Arsenic sweets'!$F$46</definedName>
    <definedName name="CB_9ea814b0c8c04585b769d5c5b4c57ebe" localSheetId="1" hidden="1">'Arsenic sweets'!$I$33</definedName>
    <definedName name="CB_adbe316eaedf40a4898eb00b20a66af8" localSheetId="1" hidden="1">'Arsenic sweets'!$D$19</definedName>
    <definedName name="CB_b1c6a96aa26b4a8b9e34badb9f25b70d" localSheetId="1" hidden="1">'Arsenic sweets'!$I$39</definedName>
    <definedName name="CB_b3ab491161d846ceae27a1c40bad06e7" localSheetId="1" hidden="1">'Arsenic sweets'!$I$34</definedName>
    <definedName name="CB_b42c680aaeb84125a6bbabe39b2f82d5" localSheetId="1" hidden="1">'Arsenic sweets'!$I$48</definedName>
    <definedName name="CB_Block_00000000000000000000000000000000" localSheetId="1" hidden="1">"'7.0.0.0"</definedName>
    <definedName name="CB_Block_00000000000000000000000000000001" localSheetId="1" hidden="1">"'636341493726065779"</definedName>
    <definedName name="CB_Block_00000000000000000000000000000001" localSheetId="0" hidden="1">"'636341493725766266"</definedName>
    <definedName name="CB_Block_00000000000000000000000000000003" localSheetId="1" hidden="1">"'11.1.4716.0"</definedName>
    <definedName name="CB_BlockExt_00000000000000000000000000000003" localSheetId="1" hidden="1">"'11.1.2.4.850"</definedName>
    <definedName name="CB_c0e5a02164524ea0aa00c090ed725211" localSheetId="1" hidden="1">'Arsenic sweets'!$I$47</definedName>
    <definedName name="CB_c189fb1cec504d3b85c896360fd875f7" localSheetId="1" hidden="1">'Arsenic sweets'!$F$33</definedName>
    <definedName name="CB_c6d81eb9a80a423ca70f54296e67477b" localSheetId="1" hidden="1">'Arsenic sweets'!$I$49</definedName>
    <definedName name="CB_c7cfb4672943406b86bda597e41b95de" localSheetId="1" hidden="1">'Arsenic sweets'!$I$44</definedName>
    <definedName name="CB_c804547f366a4052a5054bf9372c68e8" localSheetId="1" hidden="1">'Arsenic sweets'!$I$52</definedName>
    <definedName name="CB_d219a4b60d7e499b9851857dc11ffd57" localSheetId="1" hidden="1">'Arsenic sweets'!$F$35</definedName>
    <definedName name="CB_de539c0ff0974b389f4bf98013a1ec78" localSheetId="1" hidden="1">'Arsenic sweets'!$I$40</definedName>
    <definedName name="CB_e230c65ba3a2407bb299b120dc0040e0" localSheetId="1" hidden="1">'Arsenic sweets'!$F$43</definedName>
    <definedName name="CB_e27d40564f794aed880d3a224d509772" localSheetId="1" hidden="1">'Arsenic sweets'!$L$35</definedName>
    <definedName name="CB_e5ac3b37502a4a5693531b95af3c1d76" localSheetId="1" hidden="1">'Arsenic sweets'!$F$40</definedName>
    <definedName name="CB_e6bf6d0777b14b01aba4ccff07218537" localSheetId="1" hidden="1">'Arsenic sweets'!$I$36</definedName>
    <definedName name="CB_e6d6c199cd1d4237b38f6069ae32580d" localSheetId="1" hidden="1">'Arsenic sweets'!$E$24</definedName>
    <definedName name="CB_e6db51df96e0424797c78c46288462f5" localSheetId="1" hidden="1">'Arsenic sweets'!$F$45</definedName>
    <definedName name="CB_e74dc3fd7170447498946662afd1fa0e" localSheetId="1" hidden="1">'Arsenic sweets'!$F$32</definedName>
    <definedName name="CB_ec7e72b7928344429d8d09e1344cae5f" localSheetId="1" hidden="1">'Arsenic sweets'!$F$36</definedName>
    <definedName name="CB_ef8799e253584311ad1f946fba18dfec" localSheetId="1" hidden="1">'Arsenic sweets'!$F$50</definedName>
    <definedName name="CB_f297256e949d4cfebfffe63304871cfa" localSheetId="1" hidden="1">'Arsenic sweets'!$I$42</definedName>
    <definedName name="CB_f65e0b76503a4d15b9066a4be8219057" localSheetId="1" hidden="1">'Arsenic sweets'!$F$48</definedName>
    <definedName name="CB_f95ac67be52e42eea06655e6ff0c393b" localSheetId="1" hidden="1">'Arsenic sweets'!$I$35</definedName>
    <definedName name="CBCR_030abb946a624d55917942e671fa00bc" localSheetId="1" hidden="1">'Arsenic sweets'!$H$35</definedName>
    <definedName name="CBCR_0ffb5ad3026949668826b196062a2162" localSheetId="1" hidden="1">'Arsenic sweets'!$L$33</definedName>
    <definedName name="CBCR_16e99d61579946cca0c7545454eeb431" localSheetId="1" hidden="1">'Arsenic sweets'!$H$41</definedName>
    <definedName name="CBCR_18d05202ece248cc8c07f5f011fe4423" localSheetId="1" hidden="1">'Arsenic sweets'!$H$49</definedName>
    <definedName name="CBCR_1a38a18828f64a81bb52beda7af87787" localSheetId="1" hidden="1">'Arsenic sweets'!$E$11</definedName>
    <definedName name="CBCR_1c3c63aaa5f24b328b288aafde875868" localSheetId="1" hidden="1">'Arsenic sweets'!$C$43</definedName>
    <definedName name="CBCR_1ef51a047902473fb282444d32833437" localSheetId="1" hidden="1">'Arsenic sweets'!$C$33</definedName>
    <definedName name="CBCR_1f78b96d140c4d33abe64a490ddf4c09" localSheetId="1" hidden="1">'Arsenic sweets'!$E$14</definedName>
    <definedName name="CBCR_1ff8547301c347ec8d390b86946d3479" localSheetId="1" hidden="1">'Arsenic sweets'!$H$46</definedName>
    <definedName name="CBCR_22a9f823d9594315a1c3584bb90ea6c9" localSheetId="1" hidden="1">'Arsenic sweets'!$E$14</definedName>
    <definedName name="CBCR_2a7f4ce5b65d487a9bfdc397e496657a" localSheetId="1" hidden="1">'Arsenic sweets'!$E$14</definedName>
    <definedName name="CBCR_2b732e315aca485c86b6f3d4ebcdbcd1" localSheetId="1" hidden="1">'Arsenic sweets'!$E$14</definedName>
    <definedName name="CBCR_2d039b1e97b249ed9075fc3f76b1c14a" localSheetId="1" hidden="1">'Arsenic sweets'!$E$14</definedName>
    <definedName name="CBCR_3976269ffdbf4ee88e8e6b7097d69d92" localSheetId="1" hidden="1">'Arsenic sweets'!$E$15</definedName>
    <definedName name="CBCR_3c77ee133b054322891f95612fee5827" localSheetId="1" hidden="1">'Arsenic sweets'!$E$11</definedName>
    <definedName name="CBCR_3e2e3522a13e43328113edca06286c82" localSheetId="1" hidden="1">'Arsenic sweets'!$C$36</definedName>
    <definedName name="CBCR_3e94fc38570c40a8b0d7872e8969d977" localSheetId="1" hidden="1">'Arsenic sweets'!$H$45</definedName>
    <definedName name="CBCR_3ff931323c38440ba3cce7620441e10d" localSheetId="1" hidden="1">'Arsenic sweets'!$H$32</definedName>
    <definedName name="CBCR_4414400f2e80484ea4f3c1ffd97ac728" localSheetId="1" hidden="1">'Arsenic sweets'!$E$14</definedName>
    <definedName name="CBCR_461e5af656344ab5af915d0cf94eccc4" localSheetId="1" hidden="1">'Arsenic sweets'!$C$46</definedName>
    <definedName name="CBCR_48b68d3535ed4d5a832184b717ab5bf5" localSheetId="1" hidden="1">'Arsenic sweets'!$H$36</definedName>
    <definedName name="CBCR_4ccbe54f080b4a5f844d940f4af720a5" localSheetId="1" hidden="1">'Arsenic sweets'!$E$14</definedName>
    <definedName name="CBCR_52bc3baf79e24793b2d4f0c353e8328d" localSheetId="1" hidden="1">'Arsenic sweets'!$H$40</definedName>
    <definedName name="CBCR_53a5d8dd794b4640a5f6b5d600188bd4" localSheetId="1" hidden="1">'Arsenic sweets'!$C$39</definedName>
    <definedName name="CBCR_5b4ca8b261694b8c8820a246be8c0604" localSheetId="1" hidden="1">'Arsenic sweets'!$E$14</definedName>
    <definedName name="CBCR_729bf5d3af4249118fb26a35b162102a" localSheetId="1" hidden="1">'Arsenic sweets'!$H$43</definedName>
    <definedName name="CBCR_73d7654dd4024071b984510cc44decff" localSheetId="1" hidden="1">'Arsenic sweets'!$C$40</definedName>
    <definedName name="CBCR_7585a4a22cb848f1969abd08707103c9" localSheetId="1" hidden="1">'Arsenic sweets'!$H$44</definedName>
    <definedName name="CBCR_79e9f4e3702b4188b368796e9bcbf89a" localSheetId="1" hidden="1">'Arsenic sweets'!$C$45</definedName>
    <definedName name="CBCR_7bd928993d4d4c0cbd2a6c9e52ec00f4" localSheetId="1" hidden="1">'Arsenic sweets'!$C$32</definedName>
    <definedName name="CBCR_81a978dbe93142bcbd033ff96cf7a1d2" localSheetId="1" hidden="1">'Arsenic sweets'!$C$47</definedName>
    <definedName name="CBCR_821f221c88c643298bb8c4f54266e1b6" localSheetId="1" hidden="1">'Arsenic sweets'!$C$38</definedName>
    <definedName name="CBCR_827564bd488243c9a8a02314035ba186" localSheetId="1" hidden="1">'Arsenic sweets'!$H$47</definedName>
    <definedName name="CBCR_87fa0f019b40411c9bab6e77a56b4197" localSheetId="1" hidden="1">'Arsenic sweets'!$H$50</definedName>
    <definedName name="CBCR_8b9b19c1f12a4e89a4c0ec3adcaab250" localSheetId="1" hidden="1">'Arsenic sweets'!$E$14</definedName>
    <definedName name="CBCR_927127a91b1f49b2aa3c591507e8431b" localSheetId="1" hidden="1">'Arsenic sweets'!$H$34</definedName>
    <definedName name="CBCR_9301fbf4539a4615bda3cbfb33548986" localSheetId="1" hidden="1">'Arsenic sweets'!$E$14</definedName>
    <definedName name="CBCR_9633e6ad921b4ff3ae2d453d7514fce1" localSheetId="1" hidden="1">'Arsenic sweets'!$C$42</definedName>
    <definedName name="CBCR_99ab409f7198427880f788d4d74bd5e2" localSheetId="1" hidden="1">'Arsenic sweets'!$E$14</definedName>
    <definedName name="CBCR_9f5405fe0c48474c80ec2bc7db91cbd6" localSheetId="1" hidden="1">'Arsenic sweets'!$H$37</definedName>
    <definedName name="CBCR_9fae897a41874308ba6f51ef755fd045" localSheetId="1" hidden="1">'Arsenic sweets'!$C$37</definedName>
    <definedName name="CBCR_a137ee61762d4d4b8370f91154a81084" localSheetId="1" hidden="1">'Arsenic sweets'!$H$48</definedName>
    <definedName name="CBCR_a158441b17b649abb82fb377dc19d9ee" localSheetId="1" hidden="1">'Arsenic sweets'!$E$23</definedName>
    <definedName name="CBCR_a25436ab1bef4f6aa49c5a03c6ddbe49" localSheetId="1" hidden="1">'Arsenic sweets'!$H$51</definedName>
    <definedName name="CBCR_a31e6a2cbb684becb154d1b948338b25" localSheetId="1" hidden="1">'Arsenic sweets'!$E$14</definedName>
    <definedName name="CBCR_a34c0e98ee534da9b7495e98bbd654d8" localSheetId="1" hidden="1">'Arsenic sweets'!$E$14</definedName>
    <definedName name="CBCR_a465b07197e84accaee3d3f8a76cbc8d" localSheetId="1" hidden="1">'Arsenic sweets'!$E$14</definedName>
    <definedName name="CBCR_aaee51671f8f41e689df65959387d4dd" localSheetId="1" hidden="1">'Arsenic sweets'!$C$35</definedName>
    <definedName name="CBCR_abe03b64bc1448abb9ede34dd380d1d6" localSheetId="1" hidden="1">'Arsenic sweets'!$H$33</definedName>
    <definedName name="CBCR_ae94628497a943e49310825fca8206e3" localSheetId="1" hidden="1">'Arsenic sweets'!$E$14</definedName>
    <definedName name="CBCR_ba05a8d52715449cb49c42ba010fe59d" localSheetId="1" hidden="1">'Arsenic sweets'!$E$14</definedName>
    <definedName name="CBCR_ba7febc1226b4e458a530859d22ad5b7" localSheetId="1" hidden="1">'Arsenic sweets'!$H$42</definedName>
    <definedName name="CBCR_c5423a3dbc8b40d68a629de67f75a0c8" localSheetId="1" hidden="1">'Arsenic sweets'!$E$14</definedName>
    <definedName name="CBCR_cdb65cf0261d4736ab2c070f84ab8635" localSheetId="1" hidden="1">'Arsenic sweets'!$H$39</definedName>
    <definedName name="CBCR_d0dec04cef2c447a99f41d2bec16a55d" localSheetId="1" hidden="1">'Arsenic sweets'!$E$11</definedName>
    <definedName name="CBCR_db11f3b4b8464131913eb88d309318ad" localSheetId="1" hidden="1">'Arsenic sweets'!$E$14</definedName>
    <definedName name="CBCR_dba23b4ce9b446b1b3a8fcc1248b6990" localSheetId="1" hidden="1">'Arsenic sweets'!$C$34</definedName>
    <definedName name="CBCR_e8bf42a9070f452d86bc436f9bb3468d" localSheetId="1" hidden="1">'Arsenic sweets'!$H$38</definedName>
    <definedName name="CBCR_e9e3b7f0351840c9911533c4f32e4cec" localSheetId="1" hidden="1">'Arsenic sweets'!$E$14</definedName>
    <definedName name="CBCR_ea5b8a0b52034d6a8273f8f7ebf4b84f" localSheetId="1" hidden="1">'Arsenic sweets'!$E$14</definedName>
    <definedName name="CBCR_f12638a47fcd4ad6a29e0813d622dfef" localSheetId="1" hidden="1">'Arsenic sweets'!$C$44</definedName>
    <definedName name="CBCR_f59a28512b584729ad04e818c6bb9b01" localSheetId="1" hidden="1">'Arsenic sweets'!$C$48</definedName>
    <definedName name="CBCR_fe5d684169784f4587a445f0901275a0" localSheetId="1" hidden="1">'Arsenic sweets'!$C$41</definedName>
    <definedName name="CBWorkbookPriority" localSheetId="0" hidden="1">-655428280</definedName>
    <definedName name="CBx_0b5f0bf2b7ee4cb38e779aca4842d961" localSheetId="0" hidden="1">"'CB_DATA_'!$A$1"</definedName>
    <definedName name="CBx_52e77e82798a47b78e3fee11bbcf26b6" localSheetId="0" hidden="1">"'Arsenic sweets'!$A$1"</definedName>
    <definedName name="CBx_Sheet_Guid" localSheetId="1" hidden="1">"'52e77e82-798a-47b7-8e3f-ee11bbcf26b6"</definedName>
    <definedName name="CBx_Sheet_Guid" localSheetId="0" hidden="1">"'0b5f0bf2-b7ee-4cb3-8e77-9aca4842d961"</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D">'Arsenic sweets'!$E$12</definedName>
    <definedName name="death">'Arsenic sweets'!$G$91</definedName>
    <definedName name="M">'Arsenic sweets'!$E$11</definedName>
    <definedName name="n">'Arsenic sweets'!$E$14</definedName>
    <definedName name="people">'Arsenic sweets'!$E$13</definedName>
    <definedName name="prob">'Arsenic sweets'!$E$15</definedName>
    <definedName name="s">'Arsenic sweets'!$G$56</definedName>
    <definedName name="sweets">'Arsenic sweets'!$G$32:$G$51</definedName>
  </definedNames>
  <calcPr calcId="171027" calcMode="manual"/>
</workbook>
</file>

<file path=xl/calcChain.xml><?xml version="1.0" encoding="utf-8"?>
<calcChain xmlns="http://schemas.openxmlformats.org/spreadsheetml/2006/main">
  <c r="B11" i="2" l="1"/>
  <c r="A11" i="2"/>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F51" i="1"/>
  <c r="G51" i="1"/>
  <c r="L33" i="1"/>
  <c r="H51" i="1"/>
  <c r="H50" i="1"/>
  <c r="H49" i="1"/>
  <c r="H48" i="1"/>
  <c r="H47" i="1"/>
  <c r="H46" i="1"/>
  <c r="H45" i="1"/>
  <c r="H44" i="1"/>
  <c r="H43" i="1"/>
  <c r="H42" i="1"/>
  <c r="H41" i="1"/>
  <c r="H40" i="1"/>
  <c r="H39" i="1"/>
  <c r="H38" i="1"/>
  <c r="H37" i="1"/>
  <c r="H36" i="1"/>
  <c r="H35" i="1"/>
  <c r="H34" i="1"/>
  <c r="H33" i="1"/>
  <c r="H32" i="1"/>
  <c r="E23" i="1"/>
  <c r="D32" i="1"/>
  <c r="C32" i="1"/>
  <c r="E32" i="1"/>
  <c r="C33" i="1"/>
  <c r="C34" i="1"/>
  <c r="C35" i="1"/>
  <c r="C36" i="1"/>
  <c r="C37" i="1"/>
  <c r="C38" i="1"/>
  <c r="C39" i="1"/>
  <c r="C40" i="1"/>
  <c r="C41" i="1"/>
  <c r="C42" i="1"/>
  <c r="C43" i="1"/>
  <c r="C44" i="1"/>
  <c r="C45" i="1"/>
  <c r="C46" i="1"/>
  <c r="C47" i="1"/>
  <c r="C48" i="1"/>
  <c r="C49" i="1"/>
  <c r="C50" i="1"/>
  <c r="C51" i="1"/>
  <c r="F12" i="1"/>
  <c r="D94" i="1"/>
  <c r="C95" i="1"/>
  <c r="D95" i="1"/>
  <c r="C96" i="1"/>
  <c r="D96" i="1"/>
  <c r="C97" i="1"/>
  <c r="D124" i="1"/>
  <c r="D59" i="1"/>
  <c r="C60" i="1"/>
  <c r="D60" i="1"/>
  <c r="C61" i="1"/>
  <c r="D61" i="1"/>
  <c r="D89" i="1"/>
  <c r="I52" i="1"/>
  <c r="I58" i="1"/>
  <c r="K58" i="1"/>
  <c r="I93" i="1"/>
  <c r="K93" i="1"/>
  <c r="I24" i="1"/>
  <c r="I26" i="1"/>
  <c r="I25" i="1"/>
  <c r="C98" i="1"/>
  <c r="C99" i="1"/>
  <c r="D97" i="1"/>
  <c r="D98" i="1"/>
  <c r="D99" i="1"/>
  <c r="C100" i="1"/>
  <c r="I27" i="1"/>
  <c r="C62" i="1"/>
  <c r="D62" i="1"/>
  <c r="C63" i="1"/>
  <c r="E33" i="1"/>
  <c r="C101" i="1"/>
  <c r="D100" i="1"/>
  <c r="D101" i="1"/>
  <c r="C102" i="1"/>
  <c r="C64" i="1"/>
  <c r="D63" i="1"/>
  <c r="E34" i="1"/>
  <c r="C65" i="1"/>
  <c r="D64" i="1"/>
  <c r="D102" i="1"/>
  <c r="C103" i="1"/>
  <c r="E35" i="1"/>
  <c r="D65" i="1"/>
  <c r="C66" i="1"/>
  <c r="C104" i="1"/>
  <c r="D103" i="1"/>
  <c r="C105" i="1"/>
  <c r="D104" i="1"/>
  <c r="D66" i="1"/>
  <c r="C67" i="1"/>
  <c r="E36" i="1"/>
  <c r="D67" i="1"/>
  <c r="C68" i="1"/>
  <c r="D105" i="1"/>
  <c r="C106" i="1"/>
  <c r="C69" i="1"/>
  <c r="D68" i="1"/>
  <c r="D106" i="1"/>
  <c r="C107" i="1"/>
  <c r="E37" i="1"/>
  <c r="E38" i="1"/>
  <c r="D107" i="1"/>
  <c r="C108" i="1"/>
  <c r="D69" i="1"/>
  <c r="C70" i="1"/>
  <c r="C71" i="1"/>
  <c r="D70" i="1"/>
  <c r="C109" i="1"/>
  <c r="D108" i="1"/>
  <c r="D109" i="1"/>
  <c r="C110" i="1"/>
  <c r="D71" i="1"/>
  <c r="C72" i="1"/>
  <c r="E39" i="1"/>
  <c r="C73" i="1"/>
  <c r="D72" i="1"/>
  <c r="D110" i="1"/>
  <c r="C111" i="1"/>
  <c r="C74" i="1"/>
  <c r="D73" i="1"/>
  <c r="D111" i="1"/>
  <c r="C112" i="1"/>
  <c r="E40" i="1"/>
  <c r="D112" i="1"/>
  <c r="C113" i="1"/>
  <c r="D74" i="1"/>
  <c r="C75" i="1"/>
  <c r="C76" i="1"/>
  <c r="D75" i="1"/>
  <c r="E41" i="1"/>
  <c r="D113" i="1"/>
  <c r="C114" i="1"/>
  <c r="C115" i="1"/>
  <c r="D114" i="1"/>
  <c r="C77" i="1"/>
  <c r="D76" i="1"/>
  <c r="C78" i="1"/>
  <c r="D77" i="1"/>
  <c r="E42" i="1"/>
  <c r="C116" i="1"/>
  <c r="D115" i="1"/>
  <c r="C117" i="1"/>
  <c r="D116" i="1"/>
  <c r="C79" i="1"/>
  <c r="D78" i="1"/>
  <c r="C80" i="1"/>
  <c r="D79" i="1"/>
  <c r="E43" i="1"/>
  <c r="C118" i="1"/>
  <c r="D117" i="1"/>
  <c r="E44" i="1"/>
  <c r="D118" i="1"/>
  <c r="C119" i="1"/>
  <c r="D80" i="1"/>
  <c r="C81" i="1"/>
  <c r="C120" i="1"/>
  <c r="D119" i="1"/>
  <c r="D81" i="1"/>
  <c r="C82" i="1"/>
  <c r="D82" i="1"/>
  <c r="C83" i="1"/>
  <c r="E45" i="1"/>
  <c r="C121" i="1"/>
  <c r="D120" i="1"/>
  <c r="C122" i="1"/>
  <c r="D121" i="1"/>
  <c r="C84" i="1"/>
  <c r="D83" i="1"/>
  <c r="D84" i="1"/>
  <c r="C85" i="1"/>
  <c r="C123" i="1"/>
  <c r="D123" i="1"/>
  <c r="D122" i="1"/>
  <c r="E46" i="1"/>
  <c r="E47" i="1"/>
  <c r="D85" i="1"/>
  <c r="C86" i="1"/>
  <c r="C87" i="1"/>
  <c r="D86" i="1"/>
  <c r="C88" i="1"/>
  <c r="D88" i="1"/>
  <c r="D87" i="1"/>
  <c r="E48" i="1"/>
  <c r="E49" i="1"/>
  <c r="E50" i="1"/>
  <c r="E51" i="1"/>
  <c r="L32" i="1"/>
  <c r="L34" i="1"/>
  <c r="L36" i="1"/>
  <c r="E25" i="1"/>
</calcChain>
</file>

<file path=xl/comments1.xml><?xml version="1.0" encoding="utf-8"?>
<comments xmlns="http://schemas.openxmlformats.org/spreadsheetml/2006/main">
  <authors>
    <author>A satisfied Microsoft Office user</author>
    <author>Huybert Groenendaal</author>
  </authors>
  <commentList>
    <comment ref="E24" authorId="0" shapeId="0">
      <text>
        <r>
          <rPr>
            <sz val="8"/>
            <color indexed="81"/>
            <rFont val="Tahoma"/>
            <family val="2"/>
          </rPr>
          <t>Run a simulation. The mean is the probability that you will die!</t>
        </r>
      </text>
    </comment>
    <comment ref="E25" authorId="1" shapeId="0">
      <text>
        <r>
          <rPr>
            <sz val="8"/>
            <color indexed="81"/>
            <rFont val="Tahoma"/>
            <family val="2"/>
          </rPr>
          <t xml:space="preserve">Run a simulation. The required probability appear in this cell. This is an example of numerical integration
</t>
        </r>
      </text>
    </comment>
    <comment ref="D58" authorId="0" shapeId="0">
      <text>
        <r>
          <rPr>
            <sz val="8"/>
            <color indexed="81"/>
            <rFont val="Tahoma"/>
            <family val="2"/>
          </rPr>
          <t>This is the inverse hypergeometric distribution</t>
        </r>
      </text>
    </comment>
    <comment ref="D93" authorId="0" shapeId="0">
      <text>
        <r>
          <rPr>
            <sz val="8"/>
            <color indexed="81"/>
            <rFont val="Tahoma"/>
            <family val="2"/>
          </rPr>
          <t>This is the inverse hypergeometric distribution</t>
        </r>
      </text>
    </comment>
  </commentList>
</comments>
</file>

<file path=xl/sharedStrings.xml><?xml version="1.0" encoding="utf-8"?>
<sst xmlns="http://schemas.openxmlformats.org/spreadsheetml/2006/main" count="81" uniqueCount="68">
  <si>
    <t>Q1</t>
  </si>
  <si>
    <t>How many arsenic sweets will you get?</t>
  </si>
  <si>
    <t>Q2</t>
  </si>
  <si>
    <t>What is the probability you will die</t>
  </si>
  <si>
    <t>Conditional probability of dying</t>
  </si>
  <si>
    <t>OR</t>
  </si>
  <si>
    <t>Arsenic sweets eaten</t>
  </si>
  <si>
    <t>Probability</t>
  </si>
  <si>
    <t>You died (1=dead, 0 = alive)</t>
  </si>
  <si>
    <t>2+</t>
  </si>
  <si>
    <t>Probability of dying</t>
  </si>
  <si>
    <t>Q3</t>
  </si>
  <si>
    <t>How many people will die?</t>
  </si>
  <si>
    <t>Person</t>
  </si>
  <si>
    <t>Sweets left</t>
  </si>
  <si>
    <t>Arsenic sweets left</t>
  </si>
  <si>
    <t>Arsenic sweets taken</t>
  </si>
  <si>
    <t>Died?</t>
  </si>
  <si>
    <t>Got 1 arsenic</t>
  </si>
  <si>
    <t>Total died</t>
  </si>
  <si>
    <t>Total deaths</t>
  </si>
  <si>
    <t>Q4</t>
  </si>
  <si>
    <t>How many sweets would you need to eat to have eaten</t>
  </si>
  <si>
    <t>arsenic sweet?</t>
  </si>
  <si>
    <t>x</t>
  </si>
  <si>
    <t>f(x)</t>
  </si>
  <si>
    <t>No. needed to eat</t>
  </si>
  <si>
    <t>Q5</t>
  </si>
  <si>
    <t>Got 0 arsenic sweets</t>
  </si>
  <si>
    <t>Got 2+ arsenic</t>
  </si>
  <si>
    <t>Arsenic sweets</t>
  </si>
  <si>
    <r>
      <t>Problem:</t>
    </r>
    <r>
      <rPr>
        <sz val="10"/>
        <rFont val="Times New Roman"/>
        <family val="1"/>
      </rPr>
      <t xml:space="preserve"> A bag contains 100 sweets, 20 of which contain arsenic. 20 people take 5 sweets each. You are one of them. A person eating just 1 arsenic sweet has a 50% probability of dying. A person eating 2 or more sweets will certainly die. </t>
    </r>
    <r>
      <rPr>
        <b/>
        <sz val="10"/>
        <rFont val="Times New Roman"/>
        <family val="1"/>
      </rPr>
      <t>Question 1:</t>
    </r>
    <r>
      <rPr>
        <sz val="10"/>
        <rFont val="Times New Roman"/>
        <family val="1"/>
      </rPr>
      <t xml:space="preserve"> How many arsenic sweets will you get? </t>
    </r>
    <r>
      <rPr>
        <b/>
        <sz val="10"/>
        <rFont val="Times New Roman"/>
        <family val="1"/>
      </rPr>
      <t>Question 2:</t>
    </r>
    <r>
      <rPr>
        <sz val="10"/>
        <rFont val="Times New Roman"/>
        <family val="1"/>
      </rPr>
      <t xml:space="preserve"> What is the probability you will die? </t>
    </r>
    <r>
      <rPr>
        <b/>
        <sz val="10"/>
        <rFont val="Times New Roman"/>
        <family val="1"/>
      </rPr>
      <t>Question 3:</t>
    </r>
    <r>
      <rPr>
        <sz val="10"/>
        <rFont val="Times New Roman"/>
        <family val="1"/>
      </rPr>
      <t xml:space="preserve"> How many people will die? </t>
    </r>
    <r>
      <rPr>
        <b/>
        <sz val="10"/>
        <rFont val="Times New Roman"/>
        <family val="1"/>
      </rPr>
      <t>Question 4:</t>
    </r>
    <r>
      <rPr>
        <sz val="10"/>
        <rFont val="Times New Roman"/>
        <family val="1"/>
      </rPr>
      <t xml:space="preserve"> How many sweets would you need to eat to have eaten 1 arsenic sweet? </t>
    </r>
    <r>
      <rPr>
        <b/>
        <sz val="10"/>
        <rFont val="Times New Roman"/>
        <family val="1"/>
      </rPr>
      <t>Question 5:</t>
    </r>
    <r>
      <rPr>
        <sz val="10"/>
        <rFont val="Times New Roman"/>
        <family val="1"/>
      </rPr>
      <t xml:space="preserve"> How many sweets would you need to eat to have eaten 2 arsenic sweets?</t>
    </r>
  </si>
  <si>
    <t>Sweets in the bag</t>
  </si>
  <si>
    <t>Sweets containing arsenic</t>
  </si>
  <si>
    <t>Number of people eating</t>
  </si>
  <si>
    <t>Number of sweets each person eats</t>
  </si>
  <si>
    <t>Probability of dying from eating 1 sweet</t>
  </si>
  <si>
    <t>Data</t>
  </si>
  <si>
    <t>Answer:</t>
  </si>
  <si>
    <t>=</t>
  </si>
  <si>
    <t>+</t>
  </si>
  <si>
    <t>P(death) calculation directly</t>
  </si>
  <si>
    <t>D/M</t>
  </si>
  <si>
    <t>CB Formula</t>
  </si>
  <si>
    <t>=D/M</t>
  </si>
  <si>
    <t>Died after 1 --&gt;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</si>
  <si>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</si>
  <si>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</si>
  <si>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</si>
  <si>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</si>
  <si>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</si>
  <si>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</si>
  <si>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</si>
  <si>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</si>
  <si>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</si>
  <si>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</si>
  <si>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</si>
  <si>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</si>
  <si>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0b5f0bf2-b7ee-4cb3-8e77-9aca4842d961</t>
  </si>
  <si>
    <t>CB_Block_0</t>
  </si>
  <si>
    <t>㜸〱敤㕣㕢㙣ㅣ㔷ㄹ摥㤹摤㔹敦慣敤搸㡤㤳戴改つ搳㍢㌸㕡攲㌴改㠵ㄲ㔲㕦㙡㈷㙤㉥㙥散愴㔴㕣戶攳摤㌳昶㈴㍢戳捥捣慣ㄳ㤷〲㈹昷慢㔰㡢〴戴ㄴ㕡ㄵ愸攰〵愹㍣㔴㉤㤴〷㈴㈴㄰㙡ㄱて〸㠹〷愴㜲ㄱ㍣㠰㔰㈴㈴挴〳ㄲ㝣摦㤹㤹摤搹㕤敦搸搹戴攰㈲㑦戲㝦捥㥣晢㌹晦昵晣晦㤹愴㤴㔴㉡昵㙦㍣晣㤷㑦㠶㠹慢㘷㔷㍣㕦搸㠵㠹㙡愵㈲㑡扥㔵㜵扣挲㤸敢ㅡ㉢㠷㉤捦㑦愳㐲戶㘸愱摣搳㡡㥥昵戰挸ㄵ㤷㠵敢愱㤲㤶㑡攵㜲扡㡡㜲㜶挲摦㘰昴愲戳㔵㕦〶㘰㙥㘲晣搸晣㈹昴㍡敢㔷㕤戱㙢昸㘴搰㜶晦攸㘸㘱戴戰昷昶搱摢ち扢㜷つ㑦搴㉡㝥捤ㄵ晢ㅤ㔱昳㕤愳戲㙢㜸愶㌶㕦戱㑡昷㠹㤵戹敡㘹攱散ㄷ昳扢㙦㥤㌷昶摥㌱扡㜷摦㍥昳捥㍢敦攸挳搰愹愳ㄳ攳㌳慥㌰扤搷愹㑦㡤㔳摥㍢㈹㑡ㄶ搷㈶㠴㙢㌹ぢ㠵㠹㜱晣㡤捤ㅦ㙦户ㄷ㘶ㄷ㠵昰㌹戴㜰㠵㔳ㄲ㥥㡥㠶扤昶㤸攷搵散㈵㙥㥥㙥㑦㘱愹㈵挳昳㌵㝢㐲㔴㉡扡ㅤ昵㥡戳㡦㘱敦㉡挶㑡㥦㍤㉢ㅣ捦昲慤㘵换㕦挹摡㜳攸愸摣㙦㥦昰挴㜱挳㔹㄰㐷つ㕢㘸昶㜴捤㉡㘷㠲㈷㤵扥㌹敡㈲㍥㌱戹晣挲㤸㘷㑦㉣ㅡ慥㥣㤱挷㡤㐹愸㍢攵㤶㥡敢㕥摦戹㕦㑥㕤㡥挰㍥㙦散㕣て㈵㈷つ户㕥㜳愴㜳捤㜰昱捤㌳㜸㐷攷晡戱㍤㙡㙥昳戶捥㙤攴㔶㌶搷㔶㝡㐳晡㤶㍢㡡挵攸㔹㠲ㅥ㠲ㅣ〱ㄱ愸攷〹㝡〹晡〰㤴捣摦挱㈵昱㠶㉣㔲㡢㠶㕡㥣㔷㡢㈵戵㔸㔶㡢㐲㉤㥡㙡㜱㐱㉤㉥慡㐵㑢㉤㥥㔲㡢愷㔱㈷㝡㜲㍤㍤㙡昸㝣昹戱愹㙦晥㈳扤㜷晡摢搳㑦づ晥攱改敤㝥摦ㄶ㔴扡㍦㥣搴愴㙢㥣〵愹㌵愸㜸㑦㘱㌷晦慣捤ㄵ㘰ち㜳㥦㜹扢㌹㍡㕡摥户摢戸搵搰戸慣〴攴㌷ㄱ捡㈰敡昶㤹て㔸㑥戹㝡㔶攲敥敡㜱挳ㄳ㡤㡤ㅢ〹换挶慢㌵愷散㕤戵㝡攱慣㙦昸攲捡搶戲㐶㈷㙤捤㘶挱㔶挲㤳攳㕤摢摡散愴㔱愹㠹戱㜳㔶㔰㝣㑤㑢戱㍤攳㔶攷㍢㤷㑥戹攲㑣扤戴㙤㐶㘳㄰㙡换戲敦戶㔵〶㐵挱扣㠶㈷ㄶ慢㥥㜰攴昴㐶散ㄹ慢㜴㕡戸戳㠲㈲㔱㤴攵㔲户戳㈸攴晡㤱㘳づㄶち㙥㉤㕦ㄷ捦㌵敦㌹攷㠳㤹㐵ㄹ昳㕤ㄲ慥扦㌲㘷捣㔷挴㡥愶㉡挱㤸㈸搸搹㤴㍤㔵㉤搵扣㠹慡攳扢搵㑡㜳挹㔸㜹搹㠰愴㈹ㅦ愹㤶㐵㈶㤳㤲㐲〱〲㌷㥤㔶㤴搴摢㍢昳㠲㐴㐴っ挵㘴攴㉢㥡挹慥㜰ㅣ慢挳㉡㉡㠲㌴愹摥戰㐶㘷㥣慦㤴㌱〹ㅣㄸ㕢ㄳ昵〷〷扤㘵㡤㙥敢㤸㝢㘳㉢慢敡㔰戸晡㝢㤶㠵攳ㅦ㌴㥣㜲㐵戸㠹摡㑦攱㡣昴〱〰敤〲〴㐲挷摤愳慡㔳捥㈹㉢摡㔹慢散㉦㘶ㄷ㠵戵戰攸㈳てㅡ㌲㤷攳搶戶㍤晡㘵挸搲户ㄲっ〱攴昳愹散㌶㔶捡收昱愴㌴㑡愷〴㕥㙥ㄲ攴㙣搷挴换㝤收㤴㔵昱㐵㈰㤴〷㑣㘰㈴搰㙡ㄲ㝤晤㈴㔱搷㈸〵ち㘳㥢㌹〱㉡㌵㉣挷㕦㘹昰㙤ㅢ㤷〴㐴戴㈹ぢ㌶㥣㉣愰㈸㘸㤶〷〹扣〶愲㘹㤱〶挹㤵㘳㐴㐴㌶㐸搰散攸戹㤹挸㔸㍦㐱㐶愰㝥㥣〸㔹㝢㜷㘷ㄹ㐱㘲㙦㈷㔲㌶敡挸㡦㥢搲㙣㌵㕢㍥㤰㘶摢戱㜱晡づ㠲换〹慥㈰搸〹愰晣〹ㄲ㡥㔲づ改收㐷扦ち敦晡搵〴搷〰㐰㍥改㤴㌹愱愸愲つ戵ㅥ㍢㤲昵晡㘱㈷㑢愳㌸㄰㐵戴㡣敢㜶㘶扦㉤ㄱㅤ㕡㥤ㅢ㐳搷㘶愴㡥扤愹㌳㙤挶㤷㐳㡡㑣愸ㅡ㕦敢ㅡ㔵攳ㅢ挱慡㕤敡慤户愰愹㍥㑣昰㔶㠰㐰戱搰搸㕤㥦㌵㑦㜳昲㑤㘱ㄲ〵㠶㔰㤷捡㍤㈴㘲㥡晦〹〲慥敤攸戲㘹㍦搳ㄴㅣ㌱摦昴昶昳慥捥扣ㅤ㈲扤㐵㘷㙥敡ㅣ晡㡡㉥搲㠲扥づ散愵晣戶愳㝥戹〱挵晡㡤〴㌷〱戴攸ㄷ㥥扣㉦搶㑢㈰㑤㘲㍢㠶戹慤昴戸㐸ぢ㜷㙥㘵㐹㐸敤搳㘷捥ㄹ敥㠲昰攱扤㌸㌴〹㍢戸敡扡愲㠲〳㙤㔹㘶昰散㜲㜹㜳愶㌷攵㔶㙤收㙦摡挷摥㥢㐲㌱㘴㌲㙡㍡搵㘲ㅦ㈷搸㤹㌱㝦㔳㡣㜲愸㝦㙦敤㉣㈴㘲㡤㥡挹㡢敤㤲捦㤶㥢㤲愴ぢ㐹㜲ぢ戶㔵㝦ㅢ〰愴㠴昲敢㡥ㄲ㘵㠴搵㜶挹㙡捤搶㉡扤㝢〹㈷㤳ㄶ晦㘱㥢ㅣ改つ㥣戵攳昰ㅤ㜸晤昶慣㘵搷㠵㐵慦㍤㈳摣ㄲ晣ち㔶㐵攴〳㤷㉣㐵捤愶慣㜸㤳挸㡡㜴扡敤㉣㥤攰㕢㤳㜴搲㈲㈵ㄲ戹㍤戱㌰攱ㅣ摥㈰㉡扡㈰㈹㔴ㄲ摣㐲㜵〹㐴捡㘳摤㑤ㄱ搳㠵㠸㈹㘰攳昴㜷㄰散㈶ㄸ〵搰㝥〱㐹戳摥㡤㘷㈸慣㘷㤹敥散㘲㌱㤵㈳ㅡ愴㝢昰搵㡥挲㙡㉦㠷搹㐷㜰ㅢ㐰㡢昹㐳攷㘳〲㈱㑡㤴挷〸㤱搶㤲㙥㥥戴挴㔹搲挰ㄶㄳ㐱愵㠹㥡攷㔷㙤㐶㤵晡捤挹敡搱慡㍦㘹㜹㑢㠸㐲つ㤹㘱攲㠱㐵攱㠰扡㕣搸㍥㉤㜹搵愵㈵㔱搶捤搹㙡つ愲敤搰攴㐶㌸㤴㘳㝤戰㈵攵戹㕣㔵昰㜴㜷㌶㐶ㄷ㡡㍣ㄱ挳搷㑡㑦散扡㍣摦㍣昴つ㌴㜶㜴捥昲㉢愲搷っ㤸㡥改㥣㠹㕤㐴搴愰摣㘳捥㉤扡㐲㑣昶㥢搳慥㔵慥㔸㡥㈰㌲㘰㘳㌲㔰㜷㔸㉣㈰㐲㌰㔳㘵晣慦敡昴㥢㜳慥攱㜸㑢〶㠳㠹㉢㕢㥢摥㘴㐸㐴㌳挷㉤挷挳㌰ㄲ㡢㑣て㤸戳㡢搵戳㠸搶搶㙣㘷摡㔸昲㌶〴㔶㐸昴挱㈳㔱愳愸㡡慡㉡㌹㌵搷㉤㝥㜸㈰㑦愵昶攰㤷㈱㤰戸㑡㘹昴㤷㈷㘸㙦摡昵㘱㝣㠶㜶㍡攷搴㠷挸㔱㍤㌳㥤㈸㠵挹愹晡ㅤ㙣㜳㈷挰扤搳㈷づ㌵愲㜲㤷ㄴ慦搶攸攱㑦㤰昱㤲㉣敡㐱㄰晡攷戶〴愴挲㍣㔲づ㌸㄰ㄸ攷㕢㉢昹攵㑤㔹㠷搴户愵㤱㥣㐲ㄴ愹捦㍣㙣捣㡢ち㘲搱戶攱㙦〹㕥㘸挶摡㐶挵ぢ换㈶慡戶㙤㤰戴㐸㤶戳㈵㠳ㄴ㍣㔶昳慢㐷㉣㐷㌷〱㈴晤㠵㔹挶㌹㘴ㄹ攷㘴㔶㥦㜹㥣㘱㐱㤹㘶㕦搵〵挳戵晣㐵摢㉡攵昸挲搰摤㠶愰㐹㌰㌹㈵㙦昴㐴㌲㘳戸挵㥡㍦〱㤳捤㉢〰摤〵挸㔱㙥ㅤ搱て捡㔵㤵㉣晥㈸㕤㍡㤶㈰㘰愴㤷㔴扦ぢ扤㘹昲㘶〴㐴㡥㝣㉥㐴昷㉦㉥㝣〴㌹㠱㕦㡥㔸㑦㈰ㄱ㜸〴㘳㐲㥥敥敤慣㜹挲戱㝣㘰㡦ㄸ㥢戲晣㐹て㈸〷㐰㔲ㅥ㙦慦㤴㔸㡤㌵ㅡ愹㙢㠵户戴ㄷ㌵愹㠹㙢摢换攳㝡攳㠶㔵㡡〳㡤ㄲ㔳㈴㙢㔵㤲㥡㘵㤵㌹㙥㈴㔵愳㐸挵ㅤ㘹ㅢ㈵挹㙤摡搸㜷㑡㤱㑢㔰㑣㤲㘶㔲晡㝥㐹㈸〸昲㤲㍡愰愳攸慦㑦㈶㡦㔸戴㠶㌶㐰㥥㝡㉡挸敢て挳㠱㠷㜰攵愴㉣昲攱ㅢ昸㝢㑢㤸㍣㔶昳㥢㑡㡣㜳㐳㘱挹㔸愵㜲捣㠱㤵㔰㌲摣昲〶㘱㘹慣㉤搰㌰㤲㍢扢搵晥挱昶挶ㄸ㌱㘴㐳㠶㐴ㄲ晣挰㘰㐳㌰㔷㉣㥡㑡敢慣㥦㕢㕤捦捥昱敤㠸㌰ㅣ㠹㠱㔹扦㍣㈹㤶愵ㄹ搶戰攴㠷㘴㠳晡㘹㔱捡㔱摤ㅣ㥢昷愰搲㝤捡昱㌰㈵ㄹ㕣㌷㡦搳㉤㠵ぢっ㄰扢㘱㙡愶攴㈳慣㕢敦㠰㈷㠳㡤㠳ㅤ散㐸㄰㌶愱㜵㐶〹㥡㑤㈰摣收㐵㤰㜷扡挴㈸〴愹㈹㥦扦ㅤ㔰㥥㝣㠲捦㜷て愴愲㐴挸㐴っ㜵㈵㔸て㐰㙥㍣㉡㐹㉥ㅡ㡡㠲攵㠱㘴㤳㐲慢㉦捡愳㠹搱㑦㤳捦昵㜱㠳㠷㜱慣〱戲㑤〵㜷摣㝣ぢ摡戴戲戲挵㍣攴㤴㉡戵戲㤰慡㌸㤲搵㔲㈳㙦〸㝣挹敢㝦〱㌷㈵散㑢戸㈹㠷㜰㤴攲㤲㠹愴敥敤㙥晤摤㘸㉥㠵ㅣ晡〸㘴ㅢ㠳㡦〹㙥㌹ㄹっ㙢扢愳㐰晢㜰㙢攳昲㠲扣㌸〷㤱搶㤶㐵㔹㜶ㄸ㜷昱敡ㄱ㘴挹㙤戱㙡㠷慢㠷慢戴搹㘳㔹〷慤㈰㙢㐳攰〸敢っ〴㕥㌶ぢ㘳愴㑢敥㘰㈷愹ぢ㘱㘴昷挲㐷攴㙢敡挲㠱搰昸㔰ㄸ摦攵㈹㈸㠵㕤〵㈳搱攰㔶ㅢ㔶户挲挸㉦㉤㙦晤㙥〰㠵㈱㘰ㅡ戴愸ㄹㄸ㌸攳㐸慦㙤攰㌰ㄸ㤹㄰ㅤ㡤〷㔲ㄹ愳ㅣ㠲挳ㅥ㐸〳㌷昱㈰㍤㔷㠵ㄲ昲户挹㑢㘱搱扤挴ㄱㅢ㐷愰慡扢愳㈵㜳挶昰㜱昵挵搹搹㤲㍤㔶㉥搳摣㠵㝦㙥㐳㘰ㄵ搷㌶〲㜳㜴㕢换㠵㉣戹㈶摡㜷搷户ㄴ㠴ㄷ〵昷㑣ㄶづㅡ㝥㘹㜱搶㕦〹㉥㙤㜵㑢ㄲ摡㡦攰㡦㔸㜵㜴摡捣ㄹ㠷㤷㔰㤷戹昷昹搳㑥昵慣㈳攷愵㜹扣昱㐷㉢㔶敦改攱㈴昳愹㝦攳㡦㝣搴㤴昶㌲㝡㕣捦戴搹㐱挳㐱挲㝥攴ㄳ㐸㠳㘱愴ㄳ攸〴戶㝢晤挶〰改㘴㕢ぢ㥤㐸㐱戰㐹㈸捥挲敢㐶㈸捡て㠱㔶ㄲ㑢㜰㈴挷㥥㍦〷搶㔷㝥㠰ㅣ㈲ㅣ敦愱ㄸ搱摥㡡㔴〲敡愴㈰て慦㜷昰㌲挸晦て㤶㈲㙥㕥㤵㥤晥ぢ捣慣扣搴㡡愲㙢㠹愲ㄷ摢㔱挴㐰散㐵㠵扣㌹晢捤愳收ㅢ㝥慤昷㝦㜸搴扣ㄷㄸ收㈳慤㌱〴搵ㄸ㡣慦ㅢ〳改㌶㘳攰㐶ㄴ㑢㘳攰㍥戶㘱扣㍥㌰〶㐲㙦挷ㄱ㘴慣㙤っ㌰㡡㤷㘰昲挵㠲慡㌱〷〶捦㕡㍢㙣㝡挲づ攲㝡慤昰㄰戹㠷㝡昲㈶攰㝢扡扣㍤㝢挶㜰つ㝢愷捣㥦㜶〵搴㤶㍢㠷晢摡戲〹㕢㕣戹㙡㠹㙣戴㡡㔷㈲昲愷㙦㝡㑥搶㜷㑢ㅤ㤸ち㥥挰㔱慦攴㤴散㈵昸㐴ㄴ㥥㄰㔲ㅦ摣昶扤改摦㍤晣昱〳扣㤷ㄶ搲慡挶㐰㜰㌷挱㜹㕡づ〸摦挶慥㠴㙣攷攷㌷㐷昰㈱㤲戵㔴ㄱ攳㠶㉢敤ㅤ㑦户愳㘴㐰㜸㌱挲っ㠸㙦㈳ㄸ㤳戸攱㄰ㄸ㤳㠵ㄶ挷愶晣㝣㐹㍡〳ぢ戱㠹㑢敦㕤ㄴ㈰㔴㍡慡慣㉥敤㑡敤晢㔰㍡ㄷ㌹㤱㘶㝢㤰攷㑢㍥㡡昲㝣慢㔶摢㐷慤㈶捤㐴㘵〴㌵㈲㈹㠵㐸〳㈹㈴㝥㘴㘱攸㕦㑡愹ㄹ㈴戴〲㐰㐲っ慤㌵㤸换㤳晦愶㄰㄰昵敢㝤㕤㝥慡㠲㕤〴ㄶ㈳慦㝢户㘷㔷㕡㥤㤱㙡㘲㔰㔶㥥㍥敥㐷㐲ㅥ㔳㤸挱㈸慤捣㍤㡥㐴昴㘸愳㐸慤摢昱挴㐱晡敤㈰挴ㄶ㌰戶㘶搳慢㤶户敦㜱㙡戸攳〱㍤㤳㤵ち挳搹捡㙣ㅣ㍤㘵㌴㉥愸㥡て戲〸〷㠲㘴扤㔱㙦㔸〴㥤攵散挴昹ㄳ㘱㍥㝥て挴昲㤱㐶搷摢㕢㑢愸攳㥣ㅥ㉣㤰㍦搸㕦搷㈶㌰㌶㐶㈵挷㐰挲慥慢㔶㉥戸〴㍥㡢㈶搲㥥㔷昴㐶㤲㘳㈹ち愳搱ㄱ㘷愵搵㌶晤捦㌸戵攴慣㌹搶㘶挰扡㐹晦㥦㐴挶㥡晡㕦㘱㤴㑤愲散㠱㌰挱ㄷ㡤㤱㤲㌵㠳㌳摣ㄱ昸戰ㄱ愶㤱㐷㘰㕤㈶ㄹ摣づ㔲戳昸㐴㌵㈸㤶ㄲㅣㅥ慥㑣敢㈵㠸㝡㕢摡戶扤ㅤ〵㈰愳㐰摡㜷㈰㠲㍡戶攷愴摢捦戱搹〷㤱扤敤㠸㔵㜲慢㕥搵昴㠷㘷ㄱ摥ㅤ收ㄷ㘶㈶㙣㥥㌱攵戹㔶愱㜶㍤㜶愲敦扤㘸㜳昴ㄸ〴昶㔱攱扦㕥㔱㐷挶㄰搶ㄷ戳攰搷㐶㠳戱㐰ㄲ戵㠳㜷㤹㜹㝦捤愸攰〳搵㘳昰㙡晡捣摡㄰捡㉥昰㉤户摥挵攰搶攱㌶搶㝤昰晣㠸㑡〱㘱㌰戹㠴昷扥㥦晢摡扡〷捤㜵挳戵㜹慣搹㥤㜷㉤慦㝤ぢ㌸㕤摦㈸捤㈴挳㌱昹摤㜱㕥㝦㍦㈱攲㍣昴㡥慥摦ㄵ换摥㠶㐰攷攱㘷摢㜴㜹㡤㔴攰㈸㕢㐷㥣晢〳㘸慡摣㑤㠰㥦㕥っㄳ㝣㔱攸捦扢㡢㠹㘷戰㉣㌲〰搲愹慣〱搰㤹慡扦戱ㅡ㔵㉢㍣㕡㤰ち昳捡搷㔱捥㕤ち㔶㕢㘶ㅥ㡥ㅡ昲〸㠱戴㉥〰愲㐷攱ㄱ㐲㡥晦㈴ㅡ搴挷㕦㐰㙥攷昱扦扡敡昸㔴晥㜲㝤昱晥〷㈳攵愱㥦㐲戱㝥㥡愰㐲㘰〳っ㐶㍡㘴㠰㘲㤱戲㈶ㅢ〴ㄱ㕥㍡㠰㌴㥥㕦㠶晦扥㜶攰搵㔷昸晣昵㠰㈲〵㈱㡡㥡㔷㐱㐱㈸㔷昱㔸㝣ㄵ㑢挸敤扣㡡㉦慥戶㡡㐱捡㐸捥㐴㜷〱晡搳ち㘹㐵慥捡㐳㠲ㅢ捡㥦㈲ㄱ㡡㐴搳㉣〶㠹㔸搹戶㠶〴摡㜲攷㘵摢㘵㈴愲戶㠳搱昶㘸摣㤱㠴㙦㜹愴愱挴扢㡦㜴摦㘴〳晦㙢㌶㔰㡦㌹㍢㜴扣㙥〸㈱㠱戵昱攳搸㡥戲㍤摢㘵㔰㕦昹㑣㠴愱㠳〷愳て愵搴㌰捣〴ち〹㑣㔳㔲ㄴ㌷㔲昹㜴㔴昹昹ㄷㅡ㕥㔲ㄴ攰〱ㄹ〵㤵㐹㜹戲昲愷愲捡㝢昰ㄱ㤶慣㤳攲愵〱㍥慦㐵㤵㐹愱戲昲㈷愳捡㝦搹戳戳㕥㌹㈲挸愰㘷㡤搴㤲㘰昴捡㘳㐰散㠳㙣㥥慥㌵㤳㡡戴搷っ戲㈹㐲㘵戴戸㈲㔵㘹ㅦ敥㝦戸昸㈴晡㌰慥㌳攱搶〷愴㙤昰㍦㈳ㅣ挲㌵愷㐹挳㌷昰挵昳㌲攲换慥㉥摦搸㌸㙢ㅥ㜳㤱搱㘳ㅥ昲㜰戸㉡㙦㈸ㄲ㠱㕤㤰〹昶㜷つ㍦㝣㠲つ搹搸㡦㈸㉥愶昲摡㐸㜷㕡㐴挶㔲㌲捡挷㈳捣愶捥㌷㘸㐶晦㄰㤰〳㜹〹挸㠴晥㘱挰㈰昶戲㡤ㄹ㠳ㄴ〴㤲换捦㈳愱㍦㑡昰㔱㠰扣㐲慥㈷ㅤ㘴㍦〶㌰㄰晤扦ㄴ挳换搲㜱愲㉡㡦㐴㠳挵挹㐸晦〴ㅢ㝣ㄲ㈰つ㡦慤ㄲㄲ㘱㕥晦ㄴ㜲攲㠳㔲㠲挸㐱㍦挳㠲捦ㄲ㝣づ㈰慦㜱戲敢摥㌵慥愹㑢ㄵ昶㜹㌴㔵戸ㄵ㔲愰㝤㈱㑣昰㐵㍢て㜰㔷㘷愳㤹㘷攲攸㍢㝥㐴㌷㥢㍥搸扦〷ㅦ攰慦㜰搱㘹晣晦㈳㥡戴昰㌳敡㍢扢敢㡢㑣愰㜱㍥晣戹搸散㑢攸㠷敢㙡ㄸ㥢散昱㕤昸攵搴慣昲㈸晥㍤㡦㥦㜲〶㈳㜰ㄴ慡摣ㅣ晣㉤愴〱㔹戰ㄴㄶ㔰㜷改㡦〱㈸挴㌱昱愴㍦捥㌷愲㤶晤敢㕦ちㄳ㝣㔱㠸搷昳㑣㔴挲收搱㠰挴戵㉣㌸摤㌲㈰昱㉦ぢ㑥挵〷晣ち㜲ㄵ㠹㉣㈴㥡搵ㄳ㤱㤶㘱敥ㄳ〰晤改〱捥㡤敡㑥㍤愷㤴ㅥ㉡㍦昴搰㍦〷㌲挳㔷㘶摥㜳㜷摦ㄳ慦晤晣昷㡦晦敡㝤晢晦晣慦愷㥥晡搵ㅦㅦ㝦攵㕦㉦捦敦晦改戳捦晥攴摥愷㕦昹晤㔶昳ㄹ昵㠵㝦ㅥ㝥收㤱搱搳㡦㥣㌱㑦扣㝤晡㤱〷㑦摤㍦㍡㜳搹㐸㍡摤搳㜳昳搰捦慥戸㘵昰晣㤹ㄷ㤵ㅦ晦收㜲㐷㤱换攵㠰〲㈰㝡〶戹㙣㌹㡤慦㈱㠱㘹㜰挶㙦攸㌴戸摣昳昸㈹攵㜰愳挶昱㤲㠳㜳㠳ㄳ㤰〵愵收㠲摥晦〰戰搴戲㘷</t>
  </si>
  <si>
    <t>Decisioneering:7.0.0.0</t>
  </si>
  <si>
    <t>52e77e82-798a-47b7-8e3f-ee11bbcf26b6</t>
  </si>
  <si>
    <t>㜸〱敤㕣㕢㙣ㅣ㔷ㄹ摥ㄹ敦慣㜷搶㜶散挶改㈵扤扡昷㡢愳㙤㥣㈶扤㔰㐲敡㑢㥣愴捤挵㡤㥤㤴慡㤴敤㜸昷㡣㍤挹捥慣㍢㌳敢挴愵㐰ち愱愵ㄴ㠴㕡ㅥ愰愵㐰㔵㐱〵㐲㐲㤴㠷慡㠵昲㔰〹〹〴㉤攲愱㐲攲〱愹㔴〸ㅥ㐰㄰㠹㤷㍥㔴㤴敦㍢㌳戳㍢扢敢ㅤ扢摢ㄶ㕣攴㐹昶捦㤹㜳㍦攷扦㥥晦㍦㤳㤴㤲㑡愵摥挱挳㝦昹愴㤹戸㜰㝡挹昳㠵㥤ㅦ慦㤴换愲攸㕢ㄵ挷换㡦扡慥戱戴摦昲晣㉥㔴挸ㄴ㉣㤴㝢㕡挱戳ㅥ㄰搹挲愲㜰㍤㔴搲㔲愹㙣㔶㔷㔱捥㑥昸ㅢ㠸㕥㜴戶敡㑤〳捣㡣㡦ㅤ㥡㍤㠶㕥愷晤㡡㉢戶っㅤつ摡敥ㅣㄹ挹㡦攴户摦㌴㜲㘳㝥敢㤶愱昱㙡搹慦扡㘲愷㈳慡扥㙢㤴户っ㑤㔵㘷换㔶昱づ戱㌴㔳㌹㉥㥣㥤㘲㜶敢つ戳挶昶㥢㐷戶敦搸㘱摥㜲换捤扤ㄸ㍡㜵㜰㝣㙣捡ㄵ愶昷㍥昵愹㜱捡摢㈷㐴搱攲摡㠴㜰㉤㘷㉥㍦㍥㠶扦戱昹攳敤愶晣昴扣㄰㍥㠷ㄶ慥㜰㡡挲搳搱戰挷ㅥ昵扣慡扤挰捤搳敤㐹㉣戵㘸㜸扥㘶㡦㡢㜲㔹户愳㕥戳昶㈱散㕤搹㔸敡戵愷㠵攳㔹扥戵㘸昹㑢ㄹ㝢〶ㅤ㤵晡散㈳㥥㌸㙣㌸㜳攲愰㘱ぢ捤摥㔳戵㑡改攰㐹㜵㕤ㅤ㜵ㄱ㥦㤸㕣㝥㝥搴戳挷攷つ㔷捥挸攳挶㈴搴㥤㜴㡢㡤㜵㉦㙦摦㉦愷㉥㐷㘰㥦㔷戶慦㠷㤲愳㠶㕢慢㌹摣扥㘶戸昸挶ㄹ㕣摦扥㝥㙣㡦ㅡ摢㕣摢扥㡤摣捡挶摡㑡㑦㐸摦㜲㐷戱ㄸ㍤㐳搰㑤㤰㈵㈰〲昵ㅣ㐱て㐱㉦㠰㤲晥ㄷ戸㈴摥㤰㐵㙡挱㔰ぢ戳㙡愱愸ㄶ㑡㙡㐱愸〵㔳㉤捣愹㠵㜹戵㘰愹㠵㘳㙡攱㌸敡㐴㑦戶扢㕢つ㥦㝦㕦昹扤搳挵ㅦ㍦㜵攰㔹昳戱㝦晥昰㌷慦㥣敥摤㠰㑡㜷㠶㤳㥡㜰㡤ㄳ㈰戵㍡ㄵ㙦换㙦攵㥦㤵戹〲㑣㘱敥㌰㙦㌲㐷㐶㑡㍢戶ㅡ㌷ㄸㅡ㤷㤵㠰晣〶㐲ㄹ㐰摤㕥昳㉥换㈹㔵㑥㐸摣㕤㌸㘶㜸愲扥㜱挳㘱搹㔸愵敡㤴扣ぢ㤶㉦㥣昶つ㕦㥣摦㕣㔶敦愴愵搹㌴搸㑡㜸㜲扣㡢㥢㥢ㅤ㌵捡㔵㌱㝡搲ち㡡㉦㙡㉡戶愷摣捡㙣晢搲㐹㔷摣㕦㉢㙤㤹搱㈸㠴摡愲散扢㘵㤵㐱㔱㌰慦愱昱昹㡡㈷ㅣ㌹扤㘱㝢捡㉡ㅥㄷ敥戴愰㐸ㄴ㈵戹搴戳㔹ㄴ㜲晤昰㈱〷ぢ〵户㤶㉥㡢攷㥡扢㑦晡㘰㘶㔱挲㝣ㄷ㠴敢㉦捤ㄸ戳㘵㜱㑥㐳㤵㘰㑣ㄴ㙣㙥挸㥥慣ㄴ慢摥㜸挵昱摤㑡戹戱㘴戴戴㘸㐰搲㤴づ㔴㑡㈲㥤㑥㐹愱〰㠱摢搵愵㈸愹敢摡昳㠲㐴㐴っ挵㘴攴昳ㅡ挹㉥㝦ㄸ慢挳㉡捡㠲㌴愹㕥戱㐲㘷㥣慦㤴㌱〹ㅣㄸ㕢ㄳ昵〷〷扤㘶㠵㙥㙢㤸晢㘰㉢慢敡㘰戸晡摤㡢挲昱昷ㅡ㑥愹㉣摣㐴敤愷㜰㐶㝡㍦㠰㜶〶〲愱敤敥㔱搵㈹㈷㤵㈵敤㠴㔵昲攷㌳昳挲㥡㥢昷㤱〷つ㤹捤㜲㙢㕢ㅥ晤㉣㘴改ㅢ〹〶〱㜲戹㔴㘶ㄳ㉢㘵㜲㜸㔲ㅡ愵㔳〲㉦㌷〸㜲戶㙢攰攵㕥㜳搲㉡晢㈲㄰捡晤㈶㌰ㄲ㘸㌵㠹扥㍥㤲愸㙢ㄴ〳㠵戱挹ㅣ〷㤵ㅡ㤶攳㉦搵昹戶㠵㑢〲㈲㕡㤷〵㙢㑥ㄶ㔰ㄴ㌴捡㠳〴㕥〳搱㌴㐹㠳攴捡㌱㈲㈲ㅢ㈴㘸㜶昴摣㐸㘴慣㥦㈰㈳㔰㍦㑥㠴慣扤戵扤㡣㈰戱户ㄲ㈹ㅢ戵攵挷㜵㘹戶㥣㉤ㅦ㐸戳戳戱㜱晡㌹〴攷ㄲ㥣㐷戰ㄹ㐰昹ぢ㈴ㅣ愵ㅣ搲㡤㡦㝥〱摥昵ぢ〹㉥〲㠰㝣搲㈹㜳㐲㔱㐵ㅢ㙡㌵㜶㈴敢昵挱㑥㤶㐶㜱㈰㡡㘸ㄹ搷散捣㍥㕢㈲㍡戴㍡搷㠶慥㑤㑢ㅤ㝢㔵㝢摡㡣㉦㠷ㄴ㤹㔰㌵扥搶ㄵ慡挶㌷㠲㔵㍢搴㕢㤷愰愹㍥㐴㜰㈹㐰愰㔸㘸散慥捥㥡愷㌹昹愱㌰㠹〲㐳愸㐳攵ㅥㄲ㌱捤晦〴〱搷㜲㜴㔹户㥦㘹ちづ㥢ㅦ㝡晢㜹㑢㝢摥づ㤱摥愴㌳搷㜵づ㝤㐵敦搲㠲扥っ散愵晣戱慤㝥戹〲挵晡㤵〴㔷〱㌴改ㄷ㥥扣摦慤㤷㐰㥡挴㜶っ㜳ㅢ改㜱㤱ㄶ敥捣搲㠲㤰摡愷搷㥣㌱摣㌹攱挳㝢戱㙦〲㜶㜰挵㜵㐵ㄹ〷摡㤲捣攰搹攵摣挶㑣㙦搲慤搸捣㕦户㡦扤て㠵㘲㐸愷搵慥㔴㤳㝤㥣㘰㘷挶晣㑤㌱捡愱晥扤愱扤㤰㠸㌵㙡㈴㉦戶㑢㍥㕢慥㑢㤲づ㈴挹㌵搸㔶晤㕡〰㐸〹攵昷㙤㈵捡㌰慢㙤㤱搵ㅡ慤㔵㝡昷ㄲ㑥㈶㑤晥挳ㄶ㌹搲ㄳ㌸㙢挷攰㍢昰晡散㘹换慥〹㡢ㅥ㝢㑡戸㐵昸ㄵ慣戲挸〵㉥㔹㡡㥡㜵㔹昱㈱㤱ㄵ㕤㕤㉤㘷改〴摦㥡愴㤳㈶㈹㤱挸敤㠹㠵〹攷昰㍡㔱搱〵㐹愱㤲攰ㄶ慡㐹㈰㔲ㅥ敢慥㡢㤸づ㐴㑣ㅥㅢ愷㕦㑦戰㤵㘰〴㐰晢㉤㈴捤㙡㌷㥥愱戰敥㐵扡戳ぢ㠵㔴㤶㘸㤰敥挱搷摡ち慢敤ㅣ㘶〷挱㡤〰㑤收て㥤㡦〹㠴㈸㔱ㅥ㈳㐴㕡㑢扡㜹搴ㄲ㈷㐸〳ㅢ㑣〴㤵挶慢㥥㕦戱ㄹ㔵敡㌳㈷㉡〷㉢晥㠴攵㉤㈰ち㌵㘸㠶㠹扢收㠵〳敡㜲㘱晢㌴攵㔵ㄶㄶ㐴㐹㌷愷㉢㔵㠸戶㝤ㄳ㙢攱㔰㡥昵挱㤶㤴攷㜲㔵挱搳搹搹ㄸ㕤㈸昲㐴っ㕦㉢㍤戱慢昲㝣昳搰搷㕦摦搱ㄹ换㉦㡢ㅥ㌳㘰㍡愶戳㈶㜶ㄱ㔱㠳㔲户㌹㌳敦ち㌱搱㘷敥㜱慤㔲搹㜲〴㤱〱ㅢ㤳㠱扡晤㘲づㄱ㠲愹ち攳㝦ㄵ愷捦㥣㜱つ挷㕢㌰ㄸ㑣㕣摡搸昰㈶㐳㈲㥡㌹㘶㌹ㅥ㠶㤱㔸㘴扡摦㥣㥥慦㥣㐰戴戶㙡㍢㝢㡣〵㙦㑤㘰㠵㐴ㅦ㍣ㄲ㌵㡡慡愸慡㤲㔵戳㥤攲㠷〷昲㔴㙡ㅢ㝥㘹〲㠹慢㤴㐶㝦㜹㠲昶愶㕤ㅦ挶㘷㘸愷㜳㑥扤㠸ㅣ搵㌲扢ㄲ愵㌰㌹㔵扦㤹㙤㙥〱戸㝤捦㤱㝤昵愸摣㝢㡡㔷㙢昴昰㈷挸㜸㐹ㄶ戵㈰〸晤㜳ㅢ〲㔲㘱ㅥ㈹〷ㅣ〸㡣昳慤㤹晣㜲愶慣㐳敡摢㔰㑦㑥㈲㡡搴㙢敥㌷㘶㐵ㄹ戱㘸摢昰㌷〴㉦㌴㘳㙤愳散㠵㘵攳ㄵ摢㌶㐸㕡㈴换改愲㐱ちㅥ慤晡㤵〳㤶愳㥢〰㤲晥挲㉣攳㈴戲㡣㤳㌲慢搷㍣捣戰愰㑣戳慦捡㥣攱㕡晥扣㙤ㄵ戳㝣㘱攸㙥㑤搰㈴㤸㥣㤲㌷㝡㈲㤹㌱搴㘴捤ㅦ㠱挹收攵㠱敥㍣攴㈸户㡥攸〷攵慡㑡〶㝦㤴づㅤ㑢㄰㌰搲㑢慡摦㡡摥㌴㜹㌳〲㈲㐷㍥㘷愲晢ㄷ㘷㍥㡢㥣挰㉦㐷慣㈷㤰〸㍣㠲㌱㈱㑦昷㜶挶㍣攲㔸㍥戰㐷㡣㑤㕡晥㠴〷㤴〳㈰㈹㡦户攷㑢慣挶ㅡつ搷戴挲㈵慤㐵つ㙡攲攲搶昲戸摥戸㘲㤹攲㐰愳挴ㄴ挹㑡㤵愴㘶㔹㘶㡥㙢㐹搵㈸㔲㜱㐷摡㐶㐹㜲㥢搶昷㥤㔲攴㍤㈸㈶㐹㌳㈹㝤愷㈴ㄴ〴㜹㐹ㅤ搰㔱昴搷㈷㤳㐷㉣㕡㐳ㅢ㈰㐷㍤ㄵ攴昵㠵攱挰㝤戸㜲㔲ㄲ戹昰つ晣扤㈱㑣ㅥ慡晡つ㈵挶挹挱戰㘴戴㕣㍥攴挰㑡㈸ㅡ㙥㘹㡤戰㌴搶ㄶ㘸ㄸ挹㥤㥤㙡晦㘰㝢㘳㡣ㄸ戲㈱㐳㈲〹㝥㘰戰㈱㤸㉢ㄶ㑤愵㜵搶挷慤慥㘵㘷昹㜶㐰ㄸ㡥挴挰戴㕦㥡㄰㡢搲っ慢㕢昲㠳戲㐱敤戴㈸攵愸㙥㡥捥㝡㔰改㍥攵㜸㤸㤲っ慥㥢㠷改㤶挲〵〶㠸摤㌰㌵㔵昴ㄱ搶慤㜵挰㤳挱摡挱づ㜶㈴〸㥢搰㍡愳〴捤㈴㄰㙥攳㈲挸㍢ㅤ㘲ㄴ㠲搴㤴捦㍦㜶㈹㑦㍤挹攷〷扢㔲㔱㈲㘴㈲㠶扡ㄲ慣〷㈰㌷ㅥ㤵㈴ㄷつ㐶挱昲㐰戲㐹愱搵ㅢ攵搱挴攸愳挹攷晡戸挱挳㌸㔶㍦搹愶㡣㍢㙥扥〵㙤㕡㕥摡㘰敥㜳㡡攵㙡㐹㐸㔵ㅣ挹㙡愹㤱搷〴扥攴昵扦㠰㥢ㄲ昶㈵摣㤴㝤㌸㑡㜱挹㐴㔲攷㜶户晥㌱㌴㤷㐲づ㝤〴戲㡤挱挷〴户㥣っ㠶戵摣㔱愰㝤戸戱㝥㜹㐱㕥㥣㠳㐸㙢挹愲㉣摢㡦扢㜸戵〸戲攴戶㔸戵晤㤵晤ㄵ摡散戱慣扤㔶㤰戵㈶㜰㠴㜵〶〲㉦㤳㠱㌱搲㈱㜷戰㤳搴㤹㌰戲㝢收戳昲㌵㜵㘶㔷㘸㝣㈸㡣敦昲ㄴ㤴挲慥㠲㤱㘸㜰慢㜵慢㕢㘱攴㤷㤶户㝥ㅢ㠰挲㄰㌰つ㕡搴っっ㥣㌱愴㔷㌶㜰ㄸ㡣㑣㠸㡥挶〳愹㡣㔱づ挲㘱て愴㠱㥢㜸㤰㥥愹㐰〹昹㥢攴愵戰攸㕥攲戰㡤㈳㔰挵㍤愷㈹㜳捡昰㜱昵挵搹摣㤴㍤㕡㉡搱摣㠵㝦㙥㑤㘰ㄵ搷㌶〲㜳㜴㔳搳㠵㉣戹㈶摡㜷㤷㌷ㄵ㠴ㄷ〵户㑤攴昷ㅡ㝥㜱㝥摡㕦ち㉥㙤㜵㑡ㄲ摡捦攱㡦㔸㜶㜴摡捣㘹㠷㤷㔰ㄷ戹昷戹攳㑥攵㠴㈳攷愵㜹扣昱㐷㉢㔶敦敥收㈴㜳愹㜷昰㐷㍥㙡㑡㝢ㄹ㍤慥㘶摡散愰敥㈰㘱㍦昲〹愴挱㄰搲〹㜴〲摢扤㜶㘳㠰㜴戲愹㠹㑥愴㈰㔸㈷ㄴ㘷敥㝤㈳ㄴ攵㘷㐰㉢㠹㈵㌸㤲㘳捦㥦〳敢㉢㍦㐵づㄱ㡥昷㔰㡣㘸㤷㈲㤵㠰㍡㈹挸挳敢ㅤ扣っ昲晦㠳愵㠸㥢㤷㘵愷晦〲㌳㉢㉦㌵愳攸㘲愲攸挵㔶ㄴ㌱㄰晢慥㐲摥㥣晤晡㔱昳〳扦搶晢㍦㍣㙡摥づっ昳㤱搶ㄸ㠲㙡っ挶搷㡣㠱慥ㄶ㘳攰㑡ㄴ㑢㘳攰づ戶㘱扣㍥㌰〶㐲㙦挷〱㘴慣㙣っ㌰㡡㤷㘰昲挵㠲慡㌱〷〶捦㕡攷搸昴㠴敤挵昵㕡攱㈱㜲て昵攴㡤挳昷㜴㙥㙢昶㤴攱ㅡ昶㘶㤹扦挷ㄵ㔰㕢敥っ敥㙢换㈶㙣㜱晥戲㈵戲搱㌲㕥㠹挸㥦扥敥㌹㔹摤㉤㜵㘰㉡㜸〲㐷扤㤲㔵㌲敦挱㈷愲昰㠴㤰晡搴愶ㅦ敤昹搳〳愷㜷昱㕥㕡㐸慢ㅡ〳挱㥤〴攷㘹㌹㈰㝣ㅢ扢ㄲ㜲㌶㍦扦㌹㠰て㤱慣㠵戲ㄸ㌳㕣㘹敦㜸扡ㅤ㈵〳挲㡢ㄱ㘶㐰㝣㙢挱㤸挴つ㠷挰㤸捣㌷㌹㌶攵攷㑢搲ㄹ㤸㡦㑤㕣㝡敦愲〰愱搲㔶㘵㜵㘸㔷㙡㍦㠱搲㜹㤷ㄳ㘹戴〷㜹扥攴愳㈸捦㌷㙢戵ㅤ搴㙡搲㑣㔴㠶㔱㈳㤲㔲㠸㌴㤰㐲攲㐷ㄶ㠶晥愵㤴㥡㐲㐲换〳㈴挴搰㥡㠳戹㍣昹慦ぢ〱㔱扢摥搷攱愷㉡搸㐵㘰㌱昲扡㜷㝡㜶愵搵ㄹ愹㈶〶㘵攵改攳㑥㈴攴㌱㠵ㄹ㡣搲捡摣挳㐸㐴㡦㌶㠲搴慡ㅤ㑦ㅣ愴捦づ㐲㙣〱㘳㙢㌶扤㙡㌹㝢户㔳挵ㅤて攸㤹㡣㔴ㄸ捥㐶㘶攳攸㈹愳㜱㐱搵㕣㤰㐵搸ㅦ㈴㙢㡤㝡挲㈲攸㉣㘷㌳捥㥦〸昳昱㝢㈰㤶て搷扢㍥扢戹㠴㍡捥改挶〲昹㠳晤㜵㜱〲㘳㘳㔴㜲っ㈴散慡㙡㘵㠳㑢攰搳㘸㈲敤㜹㐵慦㈷㌹㤶愲㌰ㅡㅤ㜱㔶㤷摡愲晦ㄹ愷㤶㥣㌵挳摡っ㔸㌷攸晦愳挸㔸㔱晦㉢㡣戲㐹㤴摤ㄵ㈶昸愲㌱㔲戲㘲㜰㠶㍢〲ㅦ㌶挲㌴昲〸慣换㈴㠳摢㐱㙡ㅡ㥦愸〶挵㔲㠲挳挳㤵㙥扥〴㔱㙢㑢摢戶愷慤〰㘴ㄴ㐸晢㍥㐴㔰摢昶㥣㜴敢㌹㌶㜳㌷戲㌷ㅤ戰㡡㙥挵慢㤸晥搰㌴挲扢㐳晣挲捣㠴捤㌳慡㍣搷㉣搴㉥挷㑥昴摥㠳㌶〷て㐱㘰ㅦㄴ晥晢ㄵ㜵㘴っ㘱㜵㌱ぢ㝥㙤㌴㄰ぢ㈴㔱㍢㜸㘷㤹㜷㔶㡤㌲㍥㔰㍤〴慦愶捦慣㌵愱散〲摦㜲昳㕤っ㙥ㅤ㙥㘳摤〱捦㡦㈸攷ㄱ〶㤳㑢戸攷㕥敥㙢昳ㅥ㌴搶つ搷收戱㘶㘷摥戵㥣昶㕤攰㜴㜵愳㌴㤲っ挷攴㜷挷㌹晤㕥㐲挴㜹攸ㅤ㕤扤㉢㤶扤つ㠲捥挳捦戶改昲ㅡ㉥挳㔱戶㡡㌸昷㈷搱㔴戹㡤〰㍦扤㄰㈶昸愲搰㥦㜷㉢ㄳ捦㘰㔹㘴〰愴㔳ㄹ〳愰㍤㔵㝦㝢㌹慡㔶㜸戴㈰ㄵ收㤴㙦愱㥣扢ㄴ慣戶挴㍣ㅣ㌵攴ㄱ〲㘹㕤〰㐴㡦挲㈳㠴ㅣ晦㈹㌴愸㡤㍦㠷摣昶攳㝦㘳搹昱愹晣攵晡攲晤て㐴捡㐳㍦㠶㘲晤㌸㐱㤹挰〶ㄸ㠸㜴㐸㍦挵㈲㘵㑤㈶〸㈲扣戴ぢ㘹㍣扦ぢ晦㝤㘳搷㙢慦昲昹晢㉥㐵ち㐲ㄴ㌵慥㠲㠲㔰慥攲昱昸㉡ㄶ㤰摢㝥ㄵ㕦㕤㙥ㄵ〳㤴㤱㥣㠹敥〲昴㜵㈹愴ㄵ戹㉡て〹㙥㈸㝦㡡㐴㈸ㄲつ戳ㄸ㈰㘲㘵摢㉡ㄲ㘸换㥤㤷㙤ㄷ㤱㠸摡づ㐴摢愳㜱㐷ㄲ扥攵㤱㠶ㄲ敦㍥搲㝤㤳〹晣慦㤹㐰㍤㘶敤搰昱扡㈶㠴〴搶挶㡦㘳摢捡昶㑣㠷㐱㝤攵搱〸㐳㝢昷㐶ㅦ㑡愹㘱㤸〹ㄴㄲ㤸愶愴㈸㙥愴昲挵愸昲昳㉦搴扤愴㈸挰〳㌲ち㉡㤳昲㘴攵㐷愲捡摢昰ㄱ㤶慣㤳攲愵〱㍥㙦㐴㤵㐹愱戲昲挳㔱攵扦㙤摢㕣慢ㅣㄱ㘴搰戳㐶㙡㐹㌰㝡攵㌱㈰昶㐱㌶㑦搷㥡㐹㐵摡㘳〶搹ㄴ愱㌲㕡㕣㤶慡戴ㄷ昷㍦㕣㝣ㄲ扤ㅦ搷㤹㜰敢〳搲㌶昸㥦ㄱ昶攱㥡搳㠴攱ㅢ昸攲㜹ㄱ昱㘵㔷㤷㙦㙣㥣㌱て戹挸攸㌶昷㜹㌸㕣㤵搶ㄴ㠹挰㉥㐸〷晢扢㠲ㅦ㍥挱㠶慣敦㐷ㄴㄷ㔳㜹㙤愴㌳㉤㈲㘳㈹㘹攵㜴㠴搹搴愹㍡捤攸㥦〶㜲㈰㉦〱㤹搰㍦〳ㄸ挴㕥㌶㌱㘳㠰㠲㐰㜲昹㈹㈴昴㠷〸㍥〷㤰㔳挸昵愴㠳捣攷〱晡愳晦㤷㘲㘸㔱㍡㑥㔴攵挱㘸戰㌸ㄹ改㕦㘰㠳㠷〱扡攰戱㔵㐲㈲捣改㡦㈰㈷㍥㈸㈵㠸ㅣ昴㔱ㄶ㝣㠹攰㌱㠰㥣挶挹慥㝡搷戸愶づ㔵搸㤷搱㔴攱㔶㐸㠱昶㤵㌰挱ㄷ敤ㄴ挰慤敤㡤㘶㥥㠹愳敦昸ㄱ摤㙣昸㘰㝦㌷㍥挰㕦攲愲扢昰晦㡦㘸搲挲㑦慢ㅦ改慣㉦㌲㠱挶昹昰攷㘲戳摦㐳㍦㕣㔷摤搸㘴㡦ㅦ挵㉦慢㘶㤴㠷昰敦㈹晣㤴晢㌱〲㐷愱捡捤挲摦㐲ㅡ㤰〵ぢ㘱〱㜵㤷晥㌸㠰㐲ㅣㄳ㑦晡ㄳ㝣㈳㙡搹扦晥戵㌰挱ㄷ㠵㜸㍤挵㐴㌹㙣ㅥつ㐸㕣换㠲攳㑤〳ㄲ晦戲攰㔸㝣挰慦㈳㔷㤱挸㐲愲㔱㍤ㄱ㘹㘹收㍥〹搰搷搵捦戹㔱摤愹㈷㤵攲㝤愵晢敥㝢慢㍦㍤㜴㝥晡攳户昵㍥昹挶慦摦㝣攲昵㑦散晣敢摢㑦㍦晤晡㥦㥦㜸昵敤㤷㘷㜷晥昲搹㘷㝦㜱晢㜷㕥㝤㜳愳昹㡣晡挲㕢晢㥦㜹㜰攴昸㠳昷㥢㐷慥摢昳攰摤挷敥ㅣ㤹㍡㙢戸慢慢扢晢敡挱㕦㥤㜷捤挰愹晢㕦㔴㕥昹挳戹㡥㈲㤷换〱〵㐰昴っ㜰搹㜲ㅡ摦㐴〲搳攰㡣㍦搰㘹㜰戹愷昰㔳㑡攱㐶㡤攱㈵ぢ攷〶㈷㈰ぢ㡡㡤〵㍤晦〱㍥ㅥ戴挵</t>
  </si>
  <si>
    <t>CB_Block_7.0.0.0:2</t>
  </si>
  <si>
    <t>㜸〱敤㝤㜷㥣ㄴ㐵晡晥搶戲㍢㙣て㘱㐷挱〴愸㉢㠲愸攰㍡扢㌳戳扢〳㠲㈴㠱ㄵㄴ㈴㤹㕤㈷昴挰敡〶摣㠰㘰捥㤸昵ㄴ㐵㔱〱ㄵ敦㑣㘷〴㍤挳㈹戸㝡㠷攱㑣愷㥥摥ㄹ搰㔳捦㜴㥥昱挴挸敦㜹摥づ搳搳摤㌳㠸愷㥦㥦㝦㝣㥢㥤㤷慥㌷㔵搵㔳搵搵搵㔵敦昴ㄴ愹愲愲愲㡤㌸昸㍦㡦ㄲ㥥っ㤸戱戰扤㐳㙦慥ㅣ搷摡搴愴愷㍡ㅡ㕢㕢摡㉢挷戴戵㈵ㄶ㑥㘹㙣敦攸〶㠵㐰㐳㈳攴敤愵つ敤㡤挷改㘵つ昳昵戶㜶㈸㤵ㄶㄵ㤵㤵㘹挵㤰㙦㘳㝥㐲㔶㐲愳㤵㔶㐲〲慤㈲㉤㐰搲㥤愴㡣㐴㈳〹㤲昴㈰改㐹搲㡢愴㌷㐹㌹㐹㠸㘴ぢ㤲㉤㐹晡㤰昴㈵搹㡡㘴㙢ㄲ收慡㙤㑢戲ㅤ㐸捦㝥㈰㌳挷㡤㥤㥡㍣ち㜵㤸搱搱摡愶て慢㤸㙤㤴㜴㘴㔵㔵㘵㔵㘵戴戶慡愶㌲㍣慣㘲㕣㘷㔳㐷㘷㥢㍥戲㐵敦散㘸㑢㌴つ慢㤸搶㤹㙣㙡㑣㑤搶ㄷ捥㙣㍤㕡㙦ㄹ愹㈷挳㤱㘴㈲㕡㔷ㄵ㡤挵㌲昱㜸㕤捦晥昰扣晦戸戱搳摡昴㑣晢捦攵㜳〰㝤㑥ㅤ㌷戶㜲㝦扤攳攷昲戹㍤㝣挲攵昸搶收㐴㘳换捦攴戴㤴㉤ㄹㅢ慦愷ㅡ搹攴扡摥搶搸㌲愷ㄲ挵捥〱ㅡ愹摡捡㌱敤敤㥤捤昳搸㝢挶改㑤㑤搳昵㡣㌴㜵昳昸昶㡥㘹㠹戶收昶㥥捤挴㑦㙦搳㕢㔲㝡㝢敦收㝤ㄶ愴昴㈶㔳戱扤慣㜹㜶愲㙤晦㐴戳㕥挲㤳昲㘶愳つ敢搳㝡㑢㐷㘳挷挲㕥捤戳摡昵改㠹㤶㌹㍡㔵㑡㥢㈷㜶㌶愶㔵㐹〹晥㡡扡つ昱㉢㤹㌴ㄴ捡搳㍣㙥㙥愲慤㐳㔲㙣挲㉡㍦㕤㐷㜷㤱㕡攴㤴㡢㕤慡挲㘵挵㌶㥢搱搸㍣㔹㙦㙢搱㥢㤸〹㕢㜲愸㑢㐹〰㌲摡挱㐶捡慡づ㕢㐹昵㌰㉦㌹搶㠵戹〴㜶〰改㍦㝥㙣㘳㑢㙢㜳㈳晡攴捣㌶搰昶㤱㔵挳愶戵戵㈶㐷㠶㉢㘳摡㡥㔰搰㉡愸扡ㄳ㐸户晡㔸㔸ㅢ㐸搶捥㈰慡攴㔵㕣搳㑥㥦扣慥㡡ㅢㄲ挵つ挹攲㠶㔴㜱㐳扡戸㐱㉦㙥挸ㄴ㌷捣㈹㙥㤸㕢摣搰㔸摣㜰㔴㜱挳搱搰戱㡥戲敥摤㡢捤攳搸ㄳ攲㐳晦㔴㤳ㅡ㝢敦㌵改㔳㡡㕦戹攲捥㔲㕥挶ㄱ扦ち扡戱㥢㠰㙢㉥㤵㘸敦㌰㥢㤵搷晢捦摢敡㥢㙥昴〹㙤愹㕦扥搱㤱挹捦搲攸摡㘰㈰愴敤〲ㄲㄸ〲戲晤㤸㤶昶㘳昵戶㡡㐸挵ㅥㄵ㔳攵㐲慡愸慥慣挰㘵搲㔴㌱㈵㔲愳敤㑡攵摤㐰㤴㝡〹慤捤ㄶ㝦昷敢搸挸㔳て㑥㑥㕡㝣摥㡢㝦㍥昸扢捣〸挵挱㔶〶散愱㌸搹㙤晣愴㠵昳昴戶㌹㝡敢戰ㄹ㥤㈹㕣㜵敤㈳慢挳㔶捦㡡つ㥢搶㍡て〳㘱换挸慡㜰㔸ㅢ㐶摦㝢㠰〴㉡改㘱〲戲摢㤳慣㌰㠸㔲捦㤸搹摤摢㜶搲㐷愷㕦㌲㜶晣㌵ㄷ㘸㙦㐶愷摣搶愰㌸慣㑢㜶搵㌸搹㡣散㈲昴ㅤ〵〹挴攸㘱㐲㈴慥搵㤰㔵ぢ愲搴㍡㌳扢搰〵㈳㑢㌶摥扡攷搸㥢㐷敢慦摤㌹㌱晣㤶㘲㠷㤲散攲㌸㈹㜸戱っ愷户ㄱ㈰㠱扤㘸㔳ㅦ㡤㘹㈳挹ㅡ〵愲搴㕡㌳㠳㡦㕥㤹㔷扥搳㍢扢㑤戹敥㠶〳㕦敤搱昸挱ㄲ挵ㄱ㑢㌲ㄸ㡤㤳㠲ㄹ㡣㠱㠲㌶ㄶ㈴㌰づ愴㕢㝤㈴愲㡤㈷㙢ㅦ㄰愵敥㌷㌳戸愳敦㡤换搶慣㍢㜳㥦㝢ㅢ㕦㝣㙣搵㘳㈷㍤愴㜸攳㤳っ㈶攲愴㘰〶㤳攸慤ㅥ㈴戰㉦㙤敡愳ㄱ㙤㌲㔹㔳㐰㤴扡摢捣攰捣扥㝦㍥㝣昴攴ㄳ㈶摤昴㠷扡㈱摦摥㜷㑢㑦挵㥢慡㘴戰㍦㑥ち㘶㌰㤵摥愶㠱〴づ愰㑤㝤戴㐶㥢㑥搶っ㄰愵㙥㌵㌳昸换摢㜳㑥㙤ㅥ扤晦晥ㄷ㥤㝥摦㡢ぢ㉦㥡戸愵攲挰㈲ㄹ捣挲挹㘶㌴昹㙣晡㍥㄰㈴㜰㄰㍤㑣㠸㐶戵㠳挹㍡〴㐴愹ㅢ捣散㕥㥣㜵㕣昱㝦㝢昵㥣昴挷㤲㉥㝤㘰扦扢て㔱㥣ㅡ㐸㜶㠷攱㘴㌳戲㍢㥣扥㡦〰〹㌴搰挳〴搴敥㐸戲ㄲ㈰㑡㉤㌳戳㙢搰摥㕥㍡㘳㥢㝢挶㥥昶㔸㘹搹愷户昵愹㔳㥣㠴㐸㜶㈹㥣ㄴ㠴㉦㑤㙦㍡㐸㈰㐳㥢晡㘸戵㌶㠷慣戹㈰㑡㉤㌱㌳㘸ㄹ扣攴戳㙢ㄶ晦㌰攵攱㡤敦㐶㑡ㄶつ昸㐶㜱㠲㈳ㄹㅣ㠵㤳捤愸て挷㙡慤〹㈴搰㑣てㄳ愲戵㕡ぢ㔹慤㈰㑡㕤㙣㘶户散戹戱㠱捦㑥晣㘶挲摤户晥㜰㙡晦㝢㑦摡㑢㜱㉡㈵搹ㅤ㠳㤳〱㥥摢ぢ㠶〳晢晥搲㐶㜷敤㈰㠱づ㤰搰昸㐶㍤㕤㤱挸㜴㘰㍣慡慡搸㘳㡦㔱㕡㈷攵昳㐱㤴㍡挷捣㙥昶攸ㄳ摦㕡㌸昵摦晢㥥摤㙢昸挰晤愶㉤㘹㔳㥣戴挹愴㙦〱㤵ㄷ㠲〴㡥〳搹搲ㅣ搸㘲收㘸㌶㌹ㅥ搱㡥愷挶〹㈰㑡㥤㙥扡㝢㜴搴㍢捤㠷㕤㍦愰晥扡昹㙢慥扤㍦晥㝥㤹攲昴㑦㑡㝦ㄲ㑥ち戶挶挹昴㜶ち㐸攰㔴㄰㕣㡥㜱敤㌴戲㑥〷㔱敡〴㌳㠳愳㙥晡搳㥤㐷㕦㜷摥扥换愲昷晦㘳昹攰㝢㝢㈹㑥㉤㈵㠳㌳㜱戲ㄹ慤㜱ㄶ㝤㉦〲〹㥣㑤てㄳ㜰昵㥦㐳搶戹㈰㑡㜵㥡搹つ昸昶㥣戵搳㍥ㅡ戱摦㤹敢㉥慦㈹㝦戹昳㉢挵㐹慣㘴㜷㍥㑥㌶㈳扢ぢ攸晢㐲㤰挰㐵昴㌰㈱ㄲ搵㉥㈶敢㌷㈰㑡戵㤸搹㡤㥣戵㉡㜴昶换㑦敥扢㜲挷㘷㔳愷㑥敥昹慤攲㜴㔹㕡攳㔲㉡㉦〶〹㕣〶攲㜳㥢愹㌲ㅢ愶㍥㔶慤㕤㑥攵㈵㈰㑡捤㌵㍤㥦㍣戳㘴摤㔱㌵搳㐷摦㔰㍡昹敢摡㘱㜳摦㔳㕢㐱㉣ㄵ戹ㄲ㈷〵ㅢ㘶㈹扤㕤〵ㄲ戸㥡㌶昵㤱㙡敤ㅡ戲㤶㠱㈸㤵㌰㌳㤸晤㘴攷㍥㈷㕥昴昴㠴〷㌶㡣㥡㔵㜶敥攴㍦愹慤愹㡣㑦㘰〵挹戸捥昶㡥搶㘶敤㕡㥣㙢搷㤱㜱㍤㐸摦晤㕢㉢㉢㌰㈱㑤愳㥦㜶戴㔶攸㠹㡥攱搵挳戵㤵搴戹〱㐴愹㐳㑣攷ㅢ敢摢㠷㙣㍤攰扤㈹㑢㜷散㍢昷㤰㥥㝢㍥愶昸摣㈰捥㝦㠷㤳捤㘸㠶ㅢ改晢㈶㤰挰捤㈰挱㜱㘳㉢㌰攱㘹敥㙣㑡㘸户㔰㜲㉢㠸㔲㌳捣㕣扦敦摡敦㕦昳㡥改ㄸ㝦挵攲㑣昲昶攷扥改慤昸愰㈲慤㜱ㅢ㤵㙦〷〹摣〱㘲㕤ㅢ㔱敢摡㠸搵㘹㜷㔲攳㉥㄰愵昶㌳摤ㅤ㜳搸搷扢㥣扤攷摦昶㍦愷㉥㜶昲㜶㘷㥦扡戳摡づ㘲愹挴㉡㥣ㄴ㙣㠲搵昴㜶て㐸攰㕥摡搴攳摥晥〷戲敥〳㔱㙡㠲㤹㐱昷收㠷摦扤昳㔸㌵昹㤶㤵㑦㙤散扥搳㤹戵㍤ㅦ㠰昸〰㜳㤶㍡扥㉤㜱㉣收晤搹㐷㡡敡捡㌰晦㙤晡㔹ち㡦㔲㤹㔸愶㌶㔳㔵㤵㡥㠵ㄳ㤱㐴㈹愷戱㍦㜶搲捥攱愴㘷收挰挶㤶㜴敢戱㌲㡢ㅦ㌰㌶搱慥㘷攷㜷㐳㑤搹搸搶捥㤶㜴㝢㝦㝦攱㡣㡥㐴㠷摥捦㉤换㍡昱㤸捤挰㌳㡥摥㉥昹敤攰㌶㥢㥤㘸敡搴挷㉣㘸㌴挴摢扢挴㜸挲㘹㑤收㤷㑥㘸搳㡦戱愵㥥ㄲ㡤挱㠳昷㝣昱敤愹愵㈱㌲捡㔵㌱㙥㙥㙢扢摥㈲挵ㅢ摡㍣慤㌱㜵戴摥㌶㐳攷㘳扢㥥㤶慡㙥㐵㤱昹㤸㌵㜴㙡ぢ㉡㡡〷愷昴㐰㈷㌷戳捦㠲づ扤〵ㄷづ捡㡢〹㘲挷挲㤹㠹㘴㤳扥㜵㡥㡡㤱㈷〴摢攵戰㈷戴愶㍡摢挷戵戶㜴戴戵㌶攵㑡挶愴攷㈷昰㘸㤷摥慦㌵慤攳挹慣㠴㐷㤱㉡敡搶㑤愹愲摤晤㥥ㅥ攸户扤㔲ㅡ挲搱挴晤搱收摢收㜶扢捡改愸ㅤ㙡搱愴戳㑦ㄶて摡㠴㌳昱㑢㌷扢攵㔷㜴搴㠹㙢ㅣ搴摥㌵扦戶㤴搱㙥戹㕦㔶戹戸戸㡦㔹晢㝤收攳昱㜷㔲愲㈵摤愴户ㄵ㕣愱㔱㉣㤱昶㈰㐸改㌸㕣捤㜹搱攳攸愳ㄶ愸㠵愵挷㌶愶㍢收〶收敡㡤㜳收昲㕥㡦㔵㥣戲戲〷㜸攲㍥戴㠷挰搱ㅥ㈶㔹〳ㄲっㄶ〵搶攲晦愲㐰㔰㝢挴㐸㤷㔶攰晦捤㝦戰㉥㠶㤵㈶て昲㔸㜵㘹㉦㙤挶㐰摡摥慤㥢㕦㉤㈷㈵摡攷㜶戰㝢ㄶㄴ昶愳扦㉥㤲㐷㐱㑡〷㠲㙣昲戹㥤㜳愳ㄲ㉥㑦昴㙡ㅥ慦㘷ㄲ㜸ㄶ㤲慢㕢㈵㑡㥢㡤㜵㠶昱㝡㝢㑡攳㠲㐴㍤慥㤵〵〱㥣攱攲敦搹捣摥慦㉦攸ㄸ㥦攸㐸㜴㙦挶搲〶㕡㐹㠳搲㔰戱㌲捥㘸搹㑢㜸㤶㜵搰㑣挱㐳㐸㑥ㅤ㕥㝡〸挳昰㠴ぢ〷搷㑢㔱㌷㤳ㄶ慥〴捡㍥〰㤵〸戸㍢㝡敥ㄲ〵㔶㑥搲ㄳ昵㤶㤹㜸ㄶ㙣愷㝡㔹愰㈰㤴敥换㡢捥愶愶㤲戳㍡ㅡ㥢摡㉢㔱搲㠹㙤慤㥤昳㝥㑥㍦昴愵㍤〶㘲ㅤ愵挳搱㡢㝦㝣㥤〰㔷㔱昷昹㙣㥢㠶㠶愲㌲㝡㈳㐷摢㠹㘴㉤〸㥣㙤挴㝦㜲㘸㡦攳扦㘰㈱㔹改捥搰搸㥣攵㥣㔲攸昷㙣〶㐲㌳摢㜴㔹愰㉡㤳〴搰敥搵㝣㘰㙢摢搱挹搶搶愳搹㥦㝡㑢慡㝤慥慥㜷㜰搱愷㠷戹挸㈵㡢㔹㑡㜵敢㤶戳㝡攳㔸ㅤ攲㜲㔱攰㉦㈰扤挶㘰㈱挰昲搸ㅥ㜸ㅡ慣㙥㔸㝥ち㍣㠳㤳㍥㘳摡㜰㔳㘸㑣㌵㘰〱㐱敦㘸慦㕣搰搴扥㐰㠵㔱㜱慥ㄲ㥣㜶搲扦愶㥦扢昰摥㠹ㄷ敥晤昱ㄶて㍣戳换㍤㙡㑦㔳攰㔹改ㄹっ㔷〵㙥捥㌹㡢㉢㥣㕤收摣㥣㝢㘶㈶㌴㌶攱㜹㐱挶摦昲っ晥㌳搶っ㈵摤㡢昷㥣戶㐴捡㔸㡤敢㥢ㄹ㠷摢づㄶ㈹㍢ㄶ㘶㙦挴㥥摢㥥㜱㔷昸扦㥢晢慦敥收㉥户昶㥣ㅢ㝣㠱㥢㈷㍡㡤敢昶㕥㔸搹搱㠹㜸㕦昳扤ㄴ愵㑢㔵挲㜳㙥㈷愳扥㝢摣㤰㤵㔸㕢摦搹〹愹ㅤ捥㝦搳㘷㘷昷㜶㔲ㅡ攵扤挱㍥〰攱晦㑤㑦摣ㅢ㐸挶昴攴㜹㘰愳晤㤵攴〵㤲ㄷ㐹㕥〲㔱扢㘱㌰攲戴〵攷戹㠷昶㌲搲摡㉢㈴㝦〷挱攴㐳㠶㜳捣㍤㕥㌵㤲㡡㉢愷ㄵ昸㘸慦㤱扣づ搲昳つ㤰晤㈷改㑤㤸搶晥㕣㕢㌵愵扢挲㘷攱ㅢ㌱晡ち㤷ㄲ戶㙥㥥戱戰㈵㌵户慤戵〵摢㘴㥣ㅦ㡣㤱㔵㔷㤵〸㌴㑦㘹ㅤ搷搹ㄱ㘸㥥搴㠸晦㝡㌶㑦搷攷攱㜹㜵ㅣㅥ㕢㌰昹㤸㠲ㄵ㜳㤹㕡搴愷ㄷ晣晦㥣㝡挸搳㈹㥥〸戳戳て攵扥㔲㡤㐹㠰〹㙦攵昸㔶散㥢改戲㔱㐸搸〳〱㑣㈳㝦㠵㜳㡢㈲㙤㍤㑡户晣搳㥢㐷っ扥收昶㡤收晦㈷愳挷挹愱つ㠱搰㍢㑦昸㈷戸挱㐲㌲戵ㅢ㌴㌸㔷搰㜸㙦づ扣〷搲つ摤㐰攳摤㔸㙤つ搷扥㜷摥慤㑣㠱㘷攱㝥ㄸ捣㜶挴㐷晢㠸昶㝤愰收㝦㑤㝣㑣㥤晦㤰㝣〲攲戸㈶㍥㌳㤲㙡て晣㕦㠱㡦昶㌹挹ㄷ㈰㙡㑦㄰捥㠸戵㉦㐱慣㐳〵㤱〷㈷㕡㘸敦㈲慤㤲㘴㉤〸ㄸ昶㤵愸㝤つ㐶戰㤰㑣㠵愱㘱㠳愰㜱㑡㘲〰㐰㍦扥〰㙣晣挱㄰㜸戶ㄲ㈲戰ㄵ〰㡡㔱㈰昵㍤搴晣〱攰㠶戵㔶㑡ㄲ〰㜱〰㔰㘶㈴㔵ㄴ㡥㉡㔸㄰㡤㑡㐱㄰㔵㠳愴〰搰〳㈹敢㔰㕦㈰てㅢ㠰ㄸ搸㕥〰捡愱ㅦ搴ち挸㔴㉤散晣〰昸挰慣愷㘷敥昵扥㈹昰㙣㙥っ㠷㈷〱㘰㕢ㄶ昹㕦㜹〱攸〷戱搶㥦㘴〰㑢㤷ㅤㄵ㜷㌰㤲㙡〴ㅣ㔵攰愳敤㐸愵ち㄰㌵ㄲ㐹〱㘰㈷愴慣㐳扤敥〴㘰㉦戰扤〰っ㠶㝥㔰㉢㈰㔳愳㘰攷〷挰ぢ昹〰昸慢㈹昰㙣扥㡣㠱㈷〱愰㤲㐵㝥㉥㉦〰㘱㠸戵㉡㤲㙡㄰〷〰㔱㈳愹挶挲㔱〵㍥㕡㡣㑡㌵㈰㙡㍣㤲〲㐰㉤㔲搶愱搶㌹〱ㄸ〷戶ㄷ㠰ㄱ搰て㙡〵㘴㙡ㅦ搸昹〱昰㔰㍥〰晥㘸ち㍣㥢㐳㤳攰㐹〰ㄸ捦㈲㍦㤰ㄷ㠰〹㄰㙢ㄳ㐹㈶戱㜴搹ㅥ戰慦㤱㔴昵㜰㔴㠱㡦㌶㤹㑡㔳㐰ㄴ昷㡥〴㠰晤㤰戲づ㜵㤷ㄳ㠰㝤挱昶〲㜰〰昴㠳㕡〱㤹㥡〲㍢㍦〰㙥捣〷挰敦㑣㠱㘷昳㙡㉡㍣〹〰㠷戰挸㌷攴〵攰㌰㠸戵挳㐹㡥㘰改戲〰ㅣ㘹㈴搵㌴㌸慡挰㐷㑢㔰㈹〹愲愶㈳㈹〰愴㤰戲づ㜵戵ㄳ㠰〳挰昶〲㌰〷晡㐱慤㠰㑣捤㠰㥤ㅦ〰㤷攴〳攰㌷愶挰戳戹㌶ㅢ㥥〴㠰㜹㉣昲㐵㜹〱㘸㠳㔸㙢㈷改㘰改戲〰捣㌷㤲敡㐰㌸慡挰㐷㍢㤶㑡ぢ㐰搴挱㐸ち〰ぢ㤱戲づ㜵㤶ㄳ㠰㠳挰昶〲㜰㈲昴㠳㕡〱㤹㍡〴㜶㝥〰㥣㤰て㠰攳㑤㠱㘷扢敦㜰㜸ㄲ〰捥㘲㤱ㄷ收〵攰㙣㠸戵㜳㐸捥㘵改戲〰㥣㙦㈴搵ㄱ㜰㔴㠱㡦㜶〱㤵㉥〴㔱㐷㈲㈹〰㕣㠴㤴㜵愸㜹㑥〰ㅡ挰昶〲㜰㈹昴㠳㕡〱㤹㑡挰捥て㠰㑣㍥〰㜴㔳攰搹㠰㑣挳㤳〰㜰㌵㡢㥣捡ぢ挰㌲㠸戵攵㈴㉢㐰ㅣ〰㕣㘷㈴㤵づ㐷ㄵ昸㘸搷㔳㘹㈵㠸攲晥愴〰㜰〳㔲搶愱づ㜱〲挰扤㑣㉦〰㌷㐱㍦愸ㄵ㤰愹戹戰昳〳㘰㕡㍥〰愶㥡〲捦〶㈹㌷㍡〵㠰扢㔸攴晤昲〲戰ち㘲㙤㌵挹㍤㉣㕤戶〷晣挱㐸慡㈶㌸慡挰㐷扢㡦㑡昷㠳愸ㄶ㈴〵㠰〷㤰戲づ㌵摥〹㐰㌳搸㕥〰ㅥ㠶㝥㔰㉢㈰㔳慤戰昳〳㘰㜸㍥〰攲愶挰戳㘵摢〶㑦〲挰㍡ㄶ戹㌶㉦〰㑦㐰慣㍤㐹昲ㄴ㑢㤷〵攰㘹㈳愹摡攱愸〲ㅦ敤ㄹ㉡㍤ぢ愲㍡㤱ㄴ〰㥥㐳捡㍡㔴愵ㄳ㠰づ戰扤〰扣〸晤愰㔶㐰愶收挳捥て㠰㐱昹〰搸搹ㄴ㜸㌶㤱ㄷ挰ㄳㄷ愲戴搷㔹敥㌷㐸搶㤳扣㐹昲ㄶ㠸摡㍥㉦㈸㙦㔳攷ㅤ㤲㜷㐱ㅣ愰扣㘷㈴搵㐲㌸慥愰昳昷愹昴〱㠸㍡ㅥ㐹㍥攲ㄵ㘹ㅦ㈲㤹昷㌹攱㌸㙡慣〵挹㤹㈲㝦っ㤳愰㔶㐰愶㑥㠰㐹ㄶㄸ㍥㈷ㄸ㔳攴ㅥ昹㠰〹㥡〲捦㜶昸挹戰㤵㥥昱ㄵ㡢㕤㤶ㄷ㠴慦㈱搶扥㈱昹㤶愵换昶㡣敦㡤愴㍡〵㡥㉡昰搱㝥愰搲㐶㄰㜵ㅡ㤲搲㌳㡡㡡㜱㘶ㅥ㙡攳昷㡥㈹昲愹攰㝡〱㈸㠱㝥㔰㉢㈰㔳愷挳㉥ぢ㐰昶ㄹ攱㑢㌸昷㝤㐶昸挲ㄴ㜸戶敢戹敤㉥〰昴㐲愶敡㌳愸昹㍦㈳㤴㐳慣㌱ㄶ㔵摢㠲愵换〲搰挷㐸㉡㙥摤㔷攰愳昵愵搲㔶㈰敡ㅣ㈴〷㤲戵㌵㔲搶愱摥㜷〲㜰㌶挵㙢㐱㜲㝡㐰㍦攸〷戵〲㌲挵愸〰㍦〰摥挸〷挰敢愶挰ㄳ㐰㜰〱㍣〹〰㍢戳挸慦收〵㘰㌰挴摡㉥㈴㐳㔸扡㉣〰扢ㄹ㐹㜵㈱ㅣ㔵攰愳敤㑥愵愱㈰敡㘲㈴〷㤲㌵っ㈹敢㔰㝦㜵〲㜰ㄱ挵ㅥ〰挲搰て㙡〵㘴㡡㜱ち㝥〰㍣㥥て㠰㜵愶挰ㄳ搲㜰㈹㍣挹搸㄰㐷愶摡㜰㤲ㄱ㈴㝢㤱㡣〴㔱㡦攴〵㘵㙦敡㡣㈶ㄹ〳攲〰㘵㥣㤱㔴㡢攱扣〲ㅦ㙤㍣㤵昶〱㔱㤷㈳㘹㡣つㄳ㤰捣㍢㌶㕣㐶㉢て㌰昵昴慢ㄵ㤰愹㈵戰换〲㤳ㅤㅢ敥挸〷捣敤愶挰ㄳ㤱戱ㄴ㥥愴㘷㑣㘷戱㝦㥦ㄷ㠴㤹㄰㙢戳㐸㘶戳㜴搹㥥㜱㤰㤱㔴㔷挱㔱〵㍥摡挱㔴㍡〴㐴㕤㠳攴㐰戲づ㐵捡㍡搴㑡攴㘱㍦㍥㕦㑤戱〷㠰〶攸〷戵〲㌲戵っ㜶㔹〰戲㘳挳搲㝣〰㕣㘹ち㍣ㄱ㈳搷挲㤳〰㌰㤷㐵㕥㤲ㄷ㠰愳㈰搶㡥㈶㘹㘲改戲〰戴ㄸ㐹㜵ㅤㅣ㔵攰愳戵㔲㘹ㅥ㠸㕡㠹攴㐰戲㡥㐱捡㍡搴㠵㑥〰慥愷搸〳㐰㈷昴㠳㕡〱㤹扡〱㜶㝥〰㥣㤱て㠰搳㑤㠱㈷慡攵㐶㜸ㄲ〰㑥㘲㤱㑦捤ぢ挰㈹㄰㙢愷㤲㥣挶搲㘵〱㌸挳㐸慡㥢攰愸〲ㅦ敤㑣㉡㥤〵愲ㄸ摦㌲㤰慣㐵㐸㔹㠷㕡攰〴㠰㈱㌱㕥〰捥㠳㝥㔰㉢㈰㔳户挲捥て㠰㤶㝣〰㌴㥢〲㑦㠰捤㙤昰㈴㘳挳㘲㘴慡㕤㐶㜲㌹挹ㄲ㤲㉢㐰搴㥣扣愰㉣愵捥㔵㈴㔷㠳㌸㐰㔹㘶㈴搵敤㜰㕥㠱㡦戶㥣㑡㉢㐰ㄴ愳㜴㡣戱攱㕡㈴昳㡥つ㜷搰捡搳㌳㔶搲慦㔶㐰愶敥㠲㕤ㄶ㤸散搸㌰㉢ㅦ㌰㌳㑤㠱㈷㔴㘸㌵㍣㐹捦昸㍤㡢㍤㍤㉦〸户㐳慣摤㐱㜲㈷㑢㤷敤ㄹ㜷ㅢ㐹㜵てㅣ㔵攰愳慤愲搲㙡㄰昵〷㈴〷㤲㜵て㔲搶愱敡㤱㠷㍤㌶㌰敡挸ぢ挰晤搰て㙡〵㘴敡㍥搸㘵〱挸㡥つ㝢攷〳㘰㤴㈹㜰㠷㌲㤵㍥〸㑦㥢ㄱ㠲搲㠳〵捥捣㙥搴㡦攵㥥㜹敦っ扥㝤㘰㐴愰㜱ㅢ户㔷㘶㝣敢晥慤ㅤ攳ㅢ摢攷㌵㈵ㄶ昶挹㤸㈷〷捥搵㕢㄰㝥搳㠶㈸ㅣㄷ慦㜵摥㍣㍤慤㘵㘶戴㜶戶愵昴晡昱扦㠶昰ㅣ搴て㑤㈷㤱㌹挵ち挷㑦㡢㌸㠱ぢ㠵㕥㠲愳愸昴㈱㌸㜴〷づ㌸㜶摥戲㥢扣㈱㈸㤶㘷ㄱ㥤搹搸搱愴昷挸㠸㕣捥换㌲㐰ㄱ㌱㑤改敥㤹㤹㜳戱愱㍥扥㔷㘶㘲㕢㘳扡愹戱㐵㘷㘳㘰攳㤸㕦改㤸愲捦㐱晣搲戴搶昶㐶㝥摤愴㔷㘶㘶㕢愲愵㝤ㅥ㐳㌱㔲ぢ户捣㐹挹挶㑡㘹〶摦慢㘸㐷㌶ㄲ㐷挸昳昲捣㡣戹慤挷攲晢㑥㥤捤㉤ㄳㄳ昳摡㝦ㄵ慤愲搸㉣㜲㐸搳愸㘲㔵㕣慣捡㡡换㝥㙡晢〴挵㔷㌵㘸〹㠹戴㔵㔱改挳㌸㉢戰㐹捡慤㔲㌳㝡㡣㤱㔱㉣㔳捥㜷㌸㝣㠳㜴散㉦㡢昵㠷扡搶㠵㑢扢攷愳㈰晢㑥㥣㔵㥦㡤ㄹ晣㥦扥㠳㔵扡〶㥥摤摢㔱敥ㅥ㘶㠷㘸㙤〵攵摥㐶㔷㈱㡦㍤〷㔷㈰㕡㥣㈹㜷昷ぢ㘶㐴㠷㍤戱㜷昶㜴〲愲㝣㝡㘶愶㈴㤲㝡ㄳ愳㍣ㄳㅤ扤㡤〴㌷㡣㥢昱搵ㅣ㔳㌶慥戵戹㌹挱慥挵㙥㌹㈳㤵㘸搲换㌲㘳㍡㍢㕡昷㙢㙣搱㌲㈰搲晦㑣㔶㘲〱㔸㠹〵挲敡㤹㤹捥愰㐵㌹愷慦搶㌹㠹戶挶㡥戹捤㡤愹㌲㈶ㄸ㔸昸慢攸㤳戸挸㑢〰愶㜵㔸㘳㠶㝢㍢搴搸ㄸ㐴㜳㔷㘲慦㥦搰戱昹搱㜳㡢㔵〰晦搴㑦㡣㘹挳〰㈳㌷づ敤㑦昰㔶㡡てㄸ收㐵昲〹㥦㕡㜹㝣㜲㌲㑥㘴㄰㔲㡦㈰㐹慥昶㘷慡㥡㐷㐹ㄷ㑥ち〶㍣㜵㠷㐲㜰㑡㙢㈲㍤〱攱㈹慤㙤摤捤敦っ㤶愱㘹㌹愴戴㠵ㄸ㠲㌶づ㔱㡤㠸㤶㥣摦㤸搶摢捡挸㤸㠱㉤摥ㄲ〶慦〵㡣㌶挴昶㕦户愲搲搲ㅥ㘵㝥㜹搵㕢扥〶㤹㠱㍤捥㙦㕡搶㝢晣㝦㜴㐰摤摥慣㐸㌰㈸户愲㜵愸㡥昶㌸㠸㝡ㄴ㑣搶挷愵昰〴ㄵ㥥〴㈹㝤っ㐲㜷摢攴㐶㠳㈱㘶㑣㠳㔲〹敦㘵㈵㡣㔳㉢㐳㑣㤷〴戸㤵㑡㐵㝡㌸〲搳〲㐶㑣㕡㤹昵ㄵ扥挰っ昴㜲㍤ㅤ㌴挶㔱㙥㜰戳㌹㡡㡢㑢搰搴〱㜷摣㤰㈷㕢㌸㙢㥥愱㑢挴㥡ㅡ㠰㈲〴㥥㐲㠹㝢昰㘲㠱晦〶㝥㥦㙤㉤戸捥㘷敢㘰㔰㝢ㅡ㍡㐵㐱昵㌸愸㔵㜱㘹㉦〳㤹㘷㔸昱㘷㔹昱攷愱㔰㘰㜸挰捥慣㈳〸愵㌷㤴〳㤹㔹㉤㡤ㅤ戸㜲㔹㠰〹㡤ㅤ㈸㐳捦っ〸㑥㈵㕡愴㥦㕣搱づ愳愱昶㡣㘰㐷慦㈸㘷㡡戰㠳㔷敥㥣㌳っ昲ㄱㅢ戳〹挷㈴㘲㔳㑡㌲慢昰㈹攳慦㘹㥡愱㡣㠸〲㜳愶愱〶攷㡦戵㜱攰捥㍢挸晦㌰㈹㤱㍥㔴愴㍤捦㙥愳昰捦㥣㥦晣㜵㤳摤挳ㄱ㜶挴㡢㉥挸㌹㡡挱敢㘵挶戵搵户戴攳敡て㥡㈹㡣敤扤捤搳愹㥤ㅤ㌹㤲挴㠲㍥愶〴ㄱ㝢㔳㕢㌰㐳㑣㈵摡搲扦㤲攱ㅣ㜵㌳㘶ㄷ㌲㌲晦挴㤹ㅦ〷㈷ㅣ㥦㙣㌴晥挷㈰㡣戹晣㕦㠱㌹攷㠲㉦㠰戹㌹㔱㕢攵搰敦㐵戸敤㘰慥㌲愶昶搳ㄳ㉤搲ち㌳㍡搲攳昵昹㌲つ㥦愶㘳づ㡤敦〴㌷改㝤挴挰㑥捡搰愵㘵挶㈴摢㌱愵敢攰㝤摣㍣㤳㡢㕣换㑣搷㥢ㄲっ慦挷㙤搷㍣㥢㤶敡㐰㡣愲敤㠰愱昳扦㥥ㄶ〲㈲㈵㘶㉢㈹㘹愷㐰㠱戱㉤户ㄲ扣㝥㝥㝡慢㘶攴昸㜸㙦戵昴㑡ㅥ㙦敥㕤㘴㥣摣戴户㜹㈱扤〸昷〵㘶㡦ㄸ㘷㥤㈱㜶扣㤲晡㔸㤱㥦挶攸㈶〳㔷㑦㡢挷㈹㘶㉦㑥昹摢㍡昰晤ㄲ㝥㙦戸㥣㤷㑥ㄳ敥挱ㅤ㡤㤸㑤㌵㉤散㥤愹㙦㐹㌵㜵愶㜵㤹㡡㔹攳戵捣挸㝥ㄵ敤挵㜸ㄴ昳㡡㉡㠰㡢〹㑡㍤摥愲㘰㝤摦攰愷㍦㜷㘹㉦昰戶挷㥢㈵㝣挸搴愷昴㈵㈴㌶㍢㤶㤱捦〷㕢㘶㈳㜱攵ㅢ昶ㄸ搶㍣㉣㡥㘷っ㔲戳挳㈱攵㙡㜳愸㑤㘹㥤搲捡㘷㌶〷㙢㔲愳挱晡㔵戴ㄱ敡㘹㌴㔱㈰㠰挹攸㑦扣㍡攸挴ㅥ昱㌰攰ㄹ改扤㌹收㘱搴㔳㉦㈳捤愷攰㈲愰㡡㉥挱〷慥攲散㔳㤷㝡〵㘹㍥㜹㘹㉦愱敤搴摦㜱戶〶ㅦ㘸ㅡㄳ摣㤷挹挵挷㜷㠲ぢ戶㤱挷慢㘲〱㈷捥〹慥㘲昰愳㌵㌷挲㈹㜴㘵搶昸㜷㜶㤲㝦搰敦敢晥ち慦㔲攱㌵㤰搲昵㔰㜰て㌰㜹㐳晤扡㐱戹戴㤹㤳扦戲㘶㑥㠲㜱㜹〶昰㥤〸㠴㌲㘲㘲ㄶ攸㔱昶〶攴摡敢㜰晢㤷愷㥥㘲摣㔱㤱晡㈷㠸㔵挰〰捥捤〲扥挱晣搷㠳㈸挶扣㜱㡤㠶搵㤷慡〲捦㡦㤱戲昰挴㈹愱㜴㍣挵慡晦㈰㉤㜸扥㐹〷㥦㈰戵〶ㅦ搸ㅢ㜸晥ㄳ摣㑤㍦㌰㝣㐶ぢ㝣㜲昱晣ㅣㅣ慢戸㜰㘳ㄵ昷ㅤ㥣㙢敦㌲户㉦晣ㄵ晥㐵㠵昷愸昰㈵ㄴ㌸ㄳて扣㡦㤴㍤挳攵㤷敡㜹搱扡㘶戸ㅦ㐲〷㌳摣慦㐱慤㕣ㅤ㌳摣㡦攸昴摦㜴㕡㡣㤲扡㐱攲攰㔳〰㈴㠶挹〹㐸ㅦ搳〱攳攵搶㈰ㄷㅢ愴㑦挰摤㌴㐸㘵㌰挳㥦ぢ㈴〶搷㔹挵㠵ㅢぢ愴捦㜰慥㝤捥摣㠲晥ち㕦㔰攱㑢㉡㌰ㄶ㑦㐰晡㉦㔲づ㤰攲㝥㈰㙤㠰づ㐰㉡㜷㌸㜵㠰昴㌵㥤㝥㐳愷㡣㥤㜳㠳挴㠰戹〲㈰㌱㤴㑥㐰晡㤶づㄸ㔳户〶㜹搹㈰㝤て敥愶㐱摡〱㘶昸㜳㠱戴㈳㔸ㄶ㐸㤴㥡ㅤ㝦㈳㡢换㉦㙦慡ち㝦〵〵㤹㔶㑣㠵㥤愰㈰㈰攱攱㌲ぢㄲ㕦㘷戰ㄶ晥㕣㍤㐹㕥搵ㄲ㔴㡣搹敢㠲㤴て㠹づ㤰〲㜴摡㥤㑥ㄹ㕦攷〶㠹㐱㜵〵㐰㘲戸㥤㠰㔴㐶〷㡣扢㕢㠳ㅣ㙣㤰㠲攰㙥ㅡ㈴挶攷攱捦〵ㄲ㠳昴扡挰㜵㍤搳昶㠴㑢慤ㄷ㜳㘳〰㥦㡦㐲㙦㉡㤴㔳㠱㌱㝤〲㔲〸㈹扢㈷昱㤵っ㙢攱搷〵搲㤶搰㐱㑦㘲㕣㕦㤷㤹慢〳愴㍥㤰㙡㝤㐱搴㜸㈸戸㐱㘲攰㕤〱㤰ㄸ㤲㈷㈰㙤㐵〷㤳㤰㕡㠳ㅣ㙣㤰戶〱㜷搳㈰敤ぢ㌳晣戹㐰㘲㈰㕦ㄷ戸㉥㤰戶㠳㑢慤ㅦ㜳㘳㤰㥦㡦㐲㝦㉡っ愰〲攳晥〴愴敤㤱捡㠲㠴搷㑡慣㠵㕦ㄷ㐸㍢㐲〷㈰㌱昶慦换捣搵〱㔲〵愴摡㑥㈰㡡㜱㝡㙥㤰ㄸ㥣㔷〰㈴㠶敤〹㐸〳改攰〸愴搶㈰〷ㅢ愴㐱攰㙥ㅡ愴㈳㘱㠶㍦ㄷ㐸〹戰扡挰㜵㠱戴ぢ㕣㙡㐳㤸㕢搲㕦㘱㔷㉡散㐶〵挶〶ち㐸扢㈳攵〰挹㜷攰ㅥ〶ㅤ㠰挴昸挰㉥㌳㔷〷㐸㝢㐰慡㔵㠲㈸挶昲戹㐱㘲〰㕦〱㤰ㄸ摡㈷㈰敤㐹〷㕣㠴㕤㠳ㅣ㙣㤰慡挰摤㌴㐸㡣〵挴㥦ぢ㈴〶〴㜶㠱㑢㤰㌰づ㔹㘳㔲〴㉥戵㈸㜳㘳戰愰㡦㐲㡣ち㌵㔴㘰晣愰㠰㔴㡢㤴つㄲ㕦攸戱ㄶ晥㕣㍤㈹づㅤ㠰挴ㄸ挲㉥㌳㔷〷㐸挳㈱搵㐶㠰㈸挶晢戹㐱㍡ㅢ扣〲㈰㌱晣㑦㐰摡㡢づ捥㐵㙡つ㜲戰㐱ㅡ〵敥愶㐱㘲扣㈰晥㕣㈰㌱㘸戰ぢ㕣ㄷ㐸愳攱㔲ㅢ挳摣ㄸ㔰攸愳㌰㤶ち攳愸㜰ㄱㄴ〴愴昱㐸㌹㐰昲敤㐹ㄳ愰〳㤰ㄸ㘷搸㘵收敡〰㘹㈲愴摡㈴㄰挵㤸㐰㌷㐸换挰㉢〰搲㜲㠸〵愴㝡㍡㔸㠱搴ㅡ攴㘰㠳㌴ㄹ摣㑤㠳挴㤸㐲晣戹㐰㘲㘰㘱ㄷ戸慥换㙤㍦戸搴昶㘷㙥㉢晤ㄵ愶㔲㘱ㅡㄵㄸ㠷㈸㈰ㅤ㠰㤴つㄲ㕦愵戲ㄶ㝥㕤㍤㘹〶㜴〰ㄲ㘳ㄱ扢捣㕣ㅤ㈰捤㠴㔴㥢〵愲ㄸ㌷攸〶㠹挱㠲〵㐰㘲ㄸ愱㠰㌴㥢づㄸ㑦戸〶㌹搸㈰ㅤ〴敥愶㐱㘲摣㈱晥㕣㈰㌱昸戰ぢ㕣㔷㑦㍡〴㉥戵㐳㤹ㅢ〳ㄳ㝤ㄴづ愳挲攱㔴㘰慣愲㠰㜴〴㔲㌶㐸㝣〱捣㕡昸㜵㠱㜴㈴㜴〰搲挳づ愷づ㤰ㄲ㜴㥡愴搳㜵㔰㄰㤰戸愰捥㠷ぢ捣戸㥦〰慦〰㐸っ㌵ㄴ㤰㔲㜴挰㤸挳㌵挸换〶㐹〷㜷搳㈰㌱㌶ㄱ㝦㉥㤰㥥〱慢ぢ㕣ㄷ㐸㜳攰㔲㥢换摣ㄸ扣攸愳搰㐸㠵愳愸挰㜸㐶〱改㘸愴戶戵搶㤴㍤敦戰㔹㡢㑣㕣㠸㌵挳〰㠸㌱挰戱换㉣㠲〳戱ㄶ㐸戵㔶㄰昵㍡ㄴ㥥㠷㠲愰㡥㐸㄰㥡㘵ㄷㄸ搵ㅢ㄰㜳㤱㔱㙡㠷晦㜲㤷挶摡愰㑤㠸搷㐳㡢换㘳搴戲㤷㕡㤸㉥㉡㝡搶扤搴愲摥㠴ㄲ㤷㕢㄰改捤㔲慣挵㤹昵扣慦ㄸ〶挹㘷㝥攳戰㌲昳㍥㤵扥つ㍤慢㑤㜱捡愷㈸攷㔳㈹㈳㈵愵㑤㍢㔹㐵㠶㑣慥愱㐷敢愹昴㔸㜲㜹㤳㘰㉦㤱挳戱敤㠲戴搱㙦摥㠳㡣攲摣愷㈸挶㔷㜶㠱换㌶愵愹㌹昷㕤挸慡ㅣ㐷扦ㅦ昸㉢ㅣ㑦㠵ㄳ愸挰㘸捣昵戰搴㑥㐴捡㝥㤸㘴挰㘵ㄷ戸昴ㅢ挸晡㍤㠹㘶㈷搳㡣挱㤱敥敢㥦ㄱ㤱ㄶっ戰㜱㍦㑣㌲㔶㔲㘰㌸㠵づㄸ㌴戹〶㕡㜶搷㍥つ摣㑤㜷㙤〶㔷攲捦〵挳て㘰㜵㠱换攲㔲㙡挲㜰〶㕣㙡㘷㌲户㡤晥ち㘷㔱㘱ㄱㄵ㡡搰〰搲戵捦㐶捡扥晥昹㠶愳戵昰攷敡捤攷㐲〷扤戹〴㌶㕤㘶慥㡥摥㝣ㅥ愴摡昹㈰㡡〱㤴㙥㤰ㄸ㌵㔹〰愴㄰挴〲搲〵㜴挰挰捡㌵挸挱〶改㈲㜰㌷つㄲ〳㌰〹㐳㙥㕦改ぢ㙥ㄷ戸慥敢晦㌷㜰愹㕤挲摣戶昲㔷戸㤴ち㡢愹戰㌵ㄴ〴愴换㤰戲㐱攲㝢㤹㝣㐰㕡〲ㅤ㠰搴捦攱搴〱搲ㄵ㜴㝡㈵㥤㌲挸搲つ搲㘰昰ち㠰戴ぢ挴〲搲㔲㍡ㄸ㠲搴ㅡ攴㘵㠳㜴㌵戸㥢〶㠹㐱㥡㕥㤰ㄸ愹搹〵㕦㉥㤰㤶挱愵戶㥣戹つ昵㔷㔸㐱㠵㙢愹挰挰㑥〱改㍡愴ㅣ㈰昹㑥摣㔶㐲〷㈰㠵ㅤ㑥ㅤ㈰摤㐰愷扦愵㔳〶㘲㍡挶挵ㅢ㘹收ㄸㄷ㠷㐳㥣㝦㕣扣〹摡ㅣㄷ㐷㐰换㌳㉥㐶攴昸愷㘷㕣㘴慣愷㌱㉥摥捣㔲戰㠱敤㜱㤱㈱愰㍦㘶㕣攴搴搷㙡㐶㐰敤ㅥㄷ㐷㐳㉣捤㜸㉢慢㌸〶愹㌵挸〵昵㤲摣戴摢挸〵㤳昹㤲捦攱摥㍡㌹ㄹ㈹㘳㕣㘴㔸㈹戹戹㝤㝤㍣戸㕤攰戲ㄹ昱㥦㌵㈰摣挱慡摣㐹扦晢昸㉢摣㐵㠵扢愹㌰〱ち敢㘱愹慤㐲捡ㅥㄷㄹ㙣摡〵㉥晤〶戲㝥㔷搳散ㅥ㥡㌱㌰搴㝤换㥦〹㥥〵〳㙣摣攳攲㉣㠸〵㠶㝢改㘰㌶㔲㙢愰㘵昷收晢挰摤㜴㙦㘶㘰愹ㄷ〶㐶㤷㜶挱ㄷ㡢㑢愹㌹㉥㍥〰㤷摡㠳捣敤㄰㝦㠵㍦㔲攱㈱㉡ㅣち〵改捤て㈳㘵昷㘶扥㘰㙣㉤晣戹挶挵戵搰㐱㙦㙥㜰㌸㜵昴收㐷攸戴㡢㑥ㄹ㍣敡〶㠹ㄱ愳〵㐰㍡ㅡ㘲〱改㔱㍡㘰㔰改ㅡ攴㘵㠳昴㈷㜰㌷つㄲ㠳㑦扤㈰㌱〲戵ぢ扥㕣㝤㘵ㅤ㕣㙡㡦㌳户㜹晥ち㑦㔰攱㐹㤰㔲〶慣㙥㌲ㅥ㠰晢〰㍦㔳㍣㐰捦晡昶ㄹ晡㌱㥤摣愳㑢㌴昱攲㘰㜰㐰㌷扣㜲㘶昳愲〳㝣愲㈴散㄰㈳㌳㜶〰戵ㅢ㘰捤昳㝣摦〴攷搳ぢ㥥㠶ㄱ扥㝤㐱慡㍡ㅤ搰㌹扡挲戳㄰㙡捦㠱㈸㠶搱扡扢挲㈹攰ㄵ攸ち愷㐲㉣㕤攱㜹㍡㘰㜸敤ㅡ㘴㘵㜷㠵ㄷ挰摤㜴㔷㌸〳㘶摥慥㜰㈶戸㕤昰挵慥㠰㔳敢㝡㜹〹㉥戵扦㌱户戳晣ㄵ㕥愶挲㉢㔴㔸〴〵戹㕥晥㡥搴㤶ㄶ㜴攳戲㉦戱昳〱散㔵愸攲戲㌹捦攱摢㠱搵㙢昴晤㍡㝤㉦㠶㠲攳㈶戰㥥㘶㡥㥢挰㘵㄰攷扦〹扣〹㙤摥〴㉥㠷㤶攷㈶㘰㙣㍦㍥敥戹〹㌰愸搷戸〹扣挵㔲戰散昶㑤㠰戱扥㍦收㈶戰ㄴ㝡㔶㙢〲㜱昷㑤攰㉡㠸愵㌵摦㘶ㄵㄹㄷ扣〶戹愰㕥挶㑤攰㕤㜲挱㘴扥攴晢摦〴ㄸ㍦㑣㜱敥㑤㘰㌹戸㕤攰扡㉥散昷㔸㤵昷改㜷㠵扦挲〷㔴昸㤰ち搷㐲㘱㍤晤㝥㠴㤴㝤ㄳ㔸改㌰ぢ㐰㙡㡥慡晦愶搹挷㌴㘳〴戰㝢㑡挳戰㕦ぢ〶搸戸㙦〲㜷㐰㉣㌰晣㠷づㄸㄹ扣〶㕡㜶愷晥ㄴ摣㑤㜷㙡㐶㄰㝢㘱㔸〵㙥ㄷ㝣戹㙥〲㥦挳愵昶〵㜳㕢敤慦昰㈵ㄵ晥㑢㠵㝢愰㈰㥤晡㉢愴ㅣ㌷〱摦㘵㤶慦愱㠳摥㝣扦挳愹愳㌷㝦㐳愷摦搲㈹攳ㄷ愵戰摦㌱〵ㅢ摡㤵晥〹㕣昷㔰敡〹㝢㘳慣ㅣ㈲㐴㄰〰㌷愳㘳㘱ㄳ㠲づ㜹捡㔰㉢攳㡣晢㘵㠶ㄸ〱㘰慤㙤搸扥㈹㜱扦㑣挶戶㝤〰慥㝡昴㌵㐷㐲昳〵㡣㝣㐳㝦㙢ㅢ㈵㡦愲㌴愵摤扥昳扥敤捤戶㘷挱戳慦挵愲つ㡦挰て愸㑣摦晤ㅡ㔳㙤慤敤慤㤹㡥㡡ㄹ〸㥣慤攰㥢〵㌳搸㐰ㅥ㔳慡攰搱㌷㑦㔶慣愴〵ㄵ㈹㥤捦㌷㙤〵㡦㙥㘹㍤戶㐵㑡㔳摡捥ㄷ㉣ち㕥摤扢㌳ㅢ㈳散ㄴ㈷㍢〳扣㤰戵㔵ㄹ㘲ㄴㅢ戵〲㡣ちㅡ㍣㙥散戸改つ㜵戵㤹㐴㌸ㄳ慥㡡㈷愳攱㘸㔵㔵㉡㥥㑣㈴㙢昴摡摡㐴慣㈶ㄹ慤㡡搷㠶㈴攸つ㌶ㅡ㠳㄰㐳っ㜳㤳㝣㜰㑦㈹ち㍤㘹愵㈸㉢㘵㥣搸㡦扤挷㐰㥦㙢挱㈹㤵㔶㝡㐹昷敥㥥挰㈴㑦攴㥡晤敡戴㐰㘰〰㙣㑢扦晢㜶攳㐶㜷㌴㤳扦㔱㙥㈳搰戸て慢挳㔷慡㙢〱㤰㘰㠸㈱㙣㉣㔰愰㍢㘸捦㜱㘳ㅢ㘴㜳㝤㍡㕥㡤ㄸ㈸〳㘷ぢ㜰㜲摦㠶ㅦ攰捦㉡㙣〹㌶摥晤㘵扤つ㡣㍤㉣㄰〴扦㌷昸㡥〸摥搰戳愶㜷慤㠲搹昶㠴㠶㝣昹㔰㕥㈶㕦捡㈰㈹㜷㌵ㅣ㈱戵㡥愰㉣㕥㈶㈱㐷愴㥣〰戲㐵收㠰捥㐴ㄳ摥捦㍦ㄵ㈱ㅢㅤ㘴晤ㅡ㌶晢㑢㡣挰㤹㑤昶〵愹挲愱㠷戳㐹摣ㄸ攴㌶愵㔹㌷㜹㜵摥㑦ぢㅤ〸㤶㝥扡挹づ㘳攵攲敤㌰ㅣ㝣㠲㕡〸㑤挷㥢㈴㠳慣攴ㅡ戰慥㉢㐸ㄱ㜲〵敥㡦㡦㍥愱㝤㥦㙣〴㉡㘳㡤㠷㌶昱㤷㍥晣㐲㔷敤㜹㔷㝦㔸㘹㕢愲ㄸ敡㈵慢っ㝤㤸〲㥢㐵㔴っ㘱攰ㄸ愹㍥㐲㘵㌹㌲㠱㔹ㄴ搸ち㉡㜹㠷ㅢ昵〱㔴㌹攴攴づㄹ㝦㠷ㄷㅥ愱㝦㔸㈷っ㔵㄰づ挳ㄵ㜸㤴㌳挰㠰㔶扣换晤慣㐷攸つ㜸㘶㠵㌴㕥㤰ㅡ慦㐱㡤㔷㔶㘸扤挵摦㠵挲晥攴て挶㤹㝡ㄳ㝣㘹㤱敤挱戲搱㘰〰㠲愰昱㤶〳つ㡤㠳㉦挷㔹戵摥户攲敦挰〸㝦昸㠵〷戸㌲㠶挸㐴㈴㥡ち敢昱㍡㕤㡦㐵愲改㐴㍣㔹ㅢ㡤挷㤰㑥㈶搳㌵戱㘸扡㉥㌰搰㔶㡤攸搵㝡㈴㔶㕤㥤愸㡡攸搱㐸愴扡慥ち㈷改㔴㈲㕣㔳㕤㔷㤳慡慢づ扤㙢扡搷㜶㘶攱〷㠱㠴晥㘵戱〶㤳戵ぢ㔹㡣㘰㘰㈱㐴㐱㔴搵㠷㐸㜳㠰㔵㝦㐳戱㌹昸㙤㑤昹敥㌴ㄹちㄲっ㌱㑡〱㈷㑥捣㌸㑡ㄹ挰㌱㝡㐱㠴㝣㌵㤱㔶㐵晥㌳㍣ㅢ〶愲㈴㌲㠱愹㈸昸㌶㝡㥦挰㐴搰㝢搲ㄷ扤挷㝤搱㘳散〱晥㡡〲㜵㜰㘵愰㔷㥤愸捤㐴㔳㝡㉣㔹ㄳ㑢㐷敢㙡〱㕦㈶㥤㡡挴㙢昵㘸扣愶㈶㔶㥢〸挴㙤搵㔸㈴ㄱ㑢搷愵搳戵昱㘸㌲㕡ㄳつ㈷㘲㤹㥡㘴㉣㕤ㄳづ㔷搵搵㈵搳搱㄰愳ㅡ攸㕥ㅢ捥ㅡ㡣〰〹㝤㘱戱昶㈲㙢㈴㔹㕦㕡㉣㉡㠸慡㘲散㠲愰户挶㠹摥ㄸ捡挷㠲〴㐳っ㕦挰㠹㍦㝡摦㔸挲㈸㌵㈶搱㑡搰㡢㈰愹扥㠵㔰晡摥㘴昰㙤昴ㄸ戲㈰攸慤昲㐵敦㉥㕦昴㌶㥡慥〲㔳攱捡㐰㉦愲挷愳㤹㔴愴㉥㔶ㅢ㑥〱㤰扡㘴㌸㕤㕢㔷㕢慤搷挵㙢攲改㜸㙤㙤㠸搷㠹㘴㍦つ㌶㈱㘵愵づ㘰慡搸㑡㔱愶ㄸ㥡㈰ㄸ晣摥挴㐰㙥㠳㌳㈱搲㘶㠱〴㐳〱㈸攰挴ㅦ㠳敥㤶㜰〴㌵づ愵㤵㘰㌰㥣ㄸ㤴㔹ㄹㅤ〱扥㡤㐱㄰㕣挱攰㕡㕦っ㤶晢㘲搰搳㜴ㄵ㐸挲㤵㜹晤㈵㜵晣ㄸ㔰㑤㌴㤹慡㡡㐶敢ㄲ挹㘴㕣㑦敢戸ㄲ搳㤱扡㜰扡㉡㕤ㄳ敡㘵㘵㥦㠲㑤愸户㤵㑡㌳㔵㙥愵㈸㔳㕢㈲㈵ㄸ㉣㜵㘲㌰〷㈲㙤㉥㐸㌰搴〷ち㌸昱挷愰慦㈵ㅣ㑢㡤ㄶ㕡〹〶㘳㠸挱㔶㔶㐶挷㠰㙦㘳戰つ戸㠲挱㠵扥ㄸ㥣敦㡢挱㜶愶慢㐰㈷㕣ㄹㄸ搴㔶攳扡㠹愵㈳㠹㑣戴㍡ㅡ慦慡慡换㈴慢㙢ㄲ㤱㔸戲慡愶扡㉡㕣㥤〸昵戳戲㥦て㥢㔰㝦㉢㜵㉣㔳〳慣ㄴ㘵㡡㠱〵㠲挱㈲㈷〶挷㐱愴ㅤてㄲっ㔵㐰〱㈷晥ㄸ散㘴〹敢愹㜱㉡慤〴㠳㐹挴㘰愰㤵搱ㄹ攰摢ㄸっ〲㔷㌰㌸摥ㄷ㠳㠵扥ㄸ散㘲扡ち㥣つ㔷〶〶㔵㤹㑣㕤㉣㕡ㅢ〹㔷愵㈲搱㕡㍤㔵㤷㡥挴挳挹扡㥡㜸戴㈶つ㐶㍣㌴挴捡晥ㅣ搸㠴㜶戵㔲攷㌲戵㥢㤵愲㑣つ㐳㑡㌰攸㜰㘲㜰〱㐴摡㠵㈰挱搰ㅥ㔰挰㠹㍦〶㤵㤶㜰ㅡ㌵ㄶ搳㑡㌰㤸㑡っ昶戴㌲㕡〲扥㡤㐱ㄵ戸㠲挱㕣㕦っ㌲扥ㄸ㐴㘰㠴㈱愱㈸㜰ㄵ㕣ㄹㄸ攸㜱㍤㤲慣捤㠴㈳戱慡扡㘸㌸ㄵ㐷㔷㠸㐵㈲愹㘸㈶㔲慤㘳㤴㑤〵慥戶㔵㌳㔵搵㌵㤱扡㐴戴㌶㤳㑡㐷ㄳ改㥡㐴㜵㕣て搷㔵㐵搲㌵搵搵改㡣㥥〹㐵㑤昷摡㌵慣挱㌲㤰㔰捣㘲㉤㈷㙢〵㔹㌵ㄶ㡢ち愲慡攲㘰〹㝡㠷㥢攸挹扤㘸㈵攵㌷㠰〴㐳挳愱㠰ㄳ㝦昴㐶㔸㐲扥㈰㐹扢㠵㔶㠲摥㙣愲户ㄷ㠴〴㑤扢つ㝣ㅢ扤㔱攰ち㝡〷昸愲㌷搵ㄷ扤搱㌰ㄲ昴敥㠲㉢〳扤扡㘴㍣㔹ㄵ㑦㔵〱㥡㐴ㄴ㘳㘸㠲㌷昶㔴㈴㠱㍢㜴㈲㔹ㅤぢ〷敥戶㔵愳㌵㔵㝡㉣㤱愹㠹搵㐴愲搱㐴ㄲ愷昱慡㔸㍡㥣捡挴愳㝡㉡㤵㡡㠶挶㤸敥戵㔵慣挱㙡㤰搰㔸㡢㜵て㔹昷㤲挵㐰〴ㄶ㐲ㄴ㐴㔵㑤〰㑢搰㥢攰㐴敦〱㥡㍣〸ㄲっ㑤㠴〲㑥晣搱㥢㘴〹㡦愰挶㈳戴ㄲ昴昸搶㈶㔵て愱愰昷ㄸ昸㌶㝡㤳挱ㄵ昴㠶晢愲㔷攷㡢摥㝥愶慢挰攳㜰㘵愰㤷挴㥤㕣挷㈰㕣㕤㡤㐷㐳㍤ㅡ慢㑢挴㈲攱扡㔸㍣㡤昹㑥㍡㤶慣つ敤㙦㘵晦〴㙣㐲㔳慤搴㤳㑣㐹戰〱㡢㑣㤹㥡〱㤹㘰㄰㌱㌱㤰㝢搱搳㄰㘹捦㠰〴㐳㌳愱㠰ㄳ㝦っ㘶㔹㐲㥤ㅡ㉦㡡ㄵ捦搲㈰㙡戶㤵敤换攰摢ㄸ㌰㝥㐰㌰ㄸ攲㡢挱㘰㕦っづ㠱㤱昴愰㔷攱捡ㅡ㠳㙡搱㠹㙡搲㔵戸昸愲改㐸〴摦㑤慣㠹㈶愲昱㜰㍡㡤㔹㑥㌸ㅥ㜸捤㔶慤慢㑡挴㙢敢搲㐹㍤ㅥ愹㡡㔶㈷㔳挹㜴㌸ㄲ挹㘴攲㌵愹㑣㙤愲㉡㕤ㅤ㍡搴㜴慦扤づㅢ敤つ㤰搰㘱ㄶ㙢㍤㔹㙦㤲挵〰〴改㐱㔴㄰㔵㜵㈴㔸㠲摥〰ㄳ㍤戹晥摥愱晣㕤㤰㘰㈸〱〵㥣昸愳㤷戴㠴㝣㍢㤳昶ㄱ慤愴〷ㅤ㑤昴㈴戰㠰晣晦㠰㙦愳挷挰〲㐱㉦攴㡢㕥㙦㕦昴收挰㐸搰晢ㅣ慥っ昴挲㤹っ慥愴㜴㈴㕣㡤㐱ㅢ搳扦扡㍡㜴愵慡㜸つ愶挷㠹㙡摣挹〲㕦搸慡㤸㈱搶㐰㉢㤳㐹㈷㌳㔱㕤慦慢搳敢昴㥡㘴㙤㌸㕥㥢收捣愷㍡㌴搷㜴慦㝤挹ㅡ晣ㄷ㈴搴㘸戱扥㈲㙢〳㔹㐷㔹㉣㕢㑢㌵㠳㈵攸㤵㥡攸㐹摦晢㡥㈶摦㠳〴㐳㉤㔰挰㠹㍦㝡慤㤶戰㥤ㅡ摤㑡㐱〴扤㌶愲㜷っ㠴㝣愲て慡㙦扥搹戸㤱㑦㥣㘰攰挹戱㍢搴昸攴搸㠶愴㕣㥦捥㈷㐷搵づ㉥㥦ㅥ㌵晥㑥愳敡戴㜴㠲㑣挱㥣㉥搴戱愰搲〲㕦挲戱昵㘴愷㙤挵㘲昲㔹收㜳㜰扤て㜱ぢ㘹㡡㈳㜴㥣㜵㜲扣㜵㜲㠲㜹㔲捥㡤晤㕦收㈱敥㈴㜸㘶㉥敥㠷戸㤳㉤㍥摦〳愵㙤㐹〴昹扡㈹㜵ち昸〲㑥㕦㘷挵㑦〳㔷㉡晥愱戳攲昶㐳摣晢扥ㄵ㍦挳㜴ㄵ搸ㄶ慥㡣慥㤷㑡攳〱㈴㤵㐱捦慢㑡㘳づ㔱㠳昱㍥ㄵ慥つ㘷敡㌰戸搷搵㐴㘲㈱㠹〴㘰㠹戶㠳㑤攸㉣慢㌰晤㤸㕡㘴愵㈸㔳攷㈲㈵ㅤ攸㙤㘴捥㐷㌱改㐰摢㐳愴敤〰ㄲっ㜱㡦㍦㙦〷㍡摦ㄲ㥥挲捣〶搱㑡㍡搰挹挴攰〲㉢愳㈱捣〸ㅣ愴ㄱ挸〶㉡ㄸ扣散㡢挱㑢扥ㄸ晣〶㐶㜲昹つ㠵㉢〳㠳㙡㡣㐰戸〱敡昱摡㈴㈶㤱㝡㍡ㅥ慥㡤攱攱㈲㔳㡢㡢㄰㜳敢㐴㘰㤸慤㕡愵㘷㘲㔵㠹㌰㘶㔵攱㙡挰㠵搹㘶㕤㜵㌴㡡ㄱ慦扡㉥ㄲ㠹㐶㙡㐳㤷㤸敥戵㍤㔸㠳㑡㤰搰愵ㄶ㙢㑦戲挲㘴㉤戶㔸㔴㄰㔵戵〴㉣㐱敦㉦㈶㝡㌲㜸㐵㈹㡦㠱〴㐳摣晣捦㡢摥㤵㤶㜰ㄱ搱ㅢ㐱㉢㐱敦㉣攲戴ㄴ㐲改㐱愳挰户搱扢ㅡ㕣㐱㙦慤㉦㝡て晢愲户っ㐶㠲摥㔸戸㌲搰㑢㈷ㄳ搵㤱㈴㈶㔹㔸㉡㡤〲戱㘴㈴㔱㤷㐹攱㜶ㄸ慤㑢搶挴攳攱挰㌸㕢㌵ㅥ㑦㘰㌹㌵㥥愹慤㡡搷㐵慢㙢敢敡挲ㄹ㤰㜴㌴㕤ㅢ㑤愶㘳㝡㜵㘸戹改㕥ㅢ捦ㅡ散〳ㄲ㕡㘱戱㈶㤰㌵㤱慣㙢㉤㤶慤愵㔶㠲㈵攸摤攳㐴㙦㌲㑤愶㠰〴㐳㡣ち挸㡢摥㙦㉤攱㠵㐴㙦㍡慤〴㍤扥搳㑡摤〸愱㌱㜸摤〲摦搹挱㙢㌶晤㘲昰扡〹㜲㐱㌷㘷昰扡ㄹ㕣ㄹ扣づ㠲㥡扡搵搲㌹㤸㈹㜸㐵扡㐸摤〶㉡㉤昰㕢㘷ぢ搸㠳搷㑡摦ㄶ攰㙥㍣㡦搰㥤搶挹㕤搶挹摤收㐹昹㉡㥣晣㌲㠳搷㙡㜸㘶㉥敥挱敢ㅥ㡢扦㤸挲〴ㄱ扣ㄴ㘷敡㕥昰〵㥣㤴戳攲昷㠱㉢ㄵ扦摡㔹㜱㝢昰㕡敡㕢昱〷㑣㔷㠱㌹㜰㘵㜴㍤㑥ㅢ㈲㔵㤱敡〸㔶〲愲搱㜰㌲ㄱ㐹愵㜴摣ㅦ挳搱㘸㤵㕥ㄵ㑥㠷ㅥ戴戲㥦ぢ㥢㄰㌷攸愵㌰㡤㑣㍤㘴愵㈸㔳㙢㤱㤲づ㜴ㄹ㌲户〷慦㈶㠸戴㘶㤰㘰攸ㄱ㈸攴敤㐰摣愰ㄷ攱㔵慣㝥㍢慤愴〳昱搵㔷敡㔱㉢愳昹捣〸ㅣ愴㡢搴㥦㐰〵㠳㜳㝣㌱㔸攴㡢挱㍡㥡攲〸㍤㙥㥤㍣㘱㥤㜰㑦㥤㠷㝡ㅡ㈷㔲㤳戳捣㥡昰扤㈶摡昱㉣搳〹慣㠹㝡〶ち〲挳㠹㐸敥〸㈱㍦㈱敥㉥攷慤摦㜳㤶昰㍡晡㍡㥤扥愴㝥搷㈲愹㥥户晣㥤〵扥㕤扦ㄷ挰㤵晡㉤昴慤摦戱扥昵㝢〹㐶㌲扣㥣ぢ㔷㐶ㅢ搷㈶㌱慢愹㡢挷㈳ㄸ㈶㌰㤳挴㜴戱㍡㔱㤳㡡敢戱㙡㍤ㄵづ㘷愲㠱昳㙣搵㔴㉣㕡ㅤ㐹㐴搲挹㔴ㅤ㠶㤹㜴㑤㕤愲愶㍡㥥搶㙢㙡㌳戵戱㐴㌸㔵ㄷ晡㥢改㕥㍢㥦㌵戸〰㈴挴㑤㘸收愸㕤㐸搶㐵㘴扤㘲戱㙣㉤昵㉡㔸㠲㘹㡢㠹愹っ捥㤷搲㘴㌱㐸㌰挴晤收扣攸扤㙥〹昹晡㉡㙤㈹慤〴扤ㅢ㠹摥㝡〸㡤攱㈵〵摦搹攱㘵ㄹ晤㘲㜸㜹ㄳ㜲㘹慤㥣攱攵㉤㜰㘵㜸㔹〱㌵昵戶愵㜳㉤㔳昰㡡㜴㤱㝡ㄷ㔴㕡攰〸㘷ぢ搸挳换㘱扥㉤昰ㅥ㑤㜱㠴摥户㑥㍥戰㑥戸戹换愳晣㈳㥣晣㌲挳换扦攱㤹戹戸㠷㤷㡦㉤晥敤ㄴ摥㐴〴㙦挳㤹晡て昸〲捥㉤捥㡡㝦ち慥㔴㝣愶戳攲昶昰㌲摤户攲㥦㥢慥〲户挳㤵搱昵㜸〳挳㘲㑡㉣ㄲ搳搱昹㘲㠹扡㐸㌵㔶ㄷ㤲戵㔵戵㜸昰挵戲㔳攸ぢ㉢晢㍢㘰ㄳ晡搲㑡摤挹搴㝦慤ㄴ㘵敡㙢愴愴〳敤㠷捣敤攱㘵ㄵ㐴摡㙡㤰㘰攸ㅢ㈸攴敤㐰摦㕡挲㝢㔸晤〷㘸㈵ㅤ㘸㌵㤲愱敦㉣攱㐳攰昷敡㔶慡攰挶昷晢戶敥㥦㐴㜶晥㥣㌴昷㉡戶㙡慥㙦挷收ㅥ㝥㥤㘲㘶敢ㄸ晢㌷慤户戰㌶晤㠶㕡扦㠹㌵㌸换戱扥捡㙥㤹㑤㙤戳敤昰ㅢ㔳搸㡣㠵㘰㈸㝦㐱㙢慢㙣捡昱ㄲ㡦晥㔹㉥摥㘰㠰敦㔵敢㘹换㘳㍢㜶昱㑢㡡扢㜹㝥收㐱㌶〱捤㕦慦收㕢㍢攸つ扦昷㔶㥦摥ㅥ㌵攸敦ㄳ㥣㌳戶戱㐳昶㠹晡㐱㡥摦戸〵㌸㠱㌵〰㉡㌰㜲搰愴㐱戱㜰改摥㘸て昷昷㑢昳收挱慥㤶摤户㘶㡥ㅣ㍡昰㠳㘳㜰愸㡡攱㥡摥挸㉡㉦㐵〲㑣昷ㅥ搰㈷㝢㠳挷㘳戴搰愲㌲昳晦搰攸㜲㙥戹㡡挵攱㙡愷㑢挶㤴慥㍦搹晤搶㌶挳挲昲戰㝥㙦挵㉤搳㥤挱㤵㕦㜹㜰晣挰挱㜰ㄴ攲㔵〴㤹㜹摥敦ㅦ㌷〵敥摦㔶㔲摣挱㤳换㘸ㅤ㑡㠰敥㘴㡣ㅦ戲愱㐶晦捥㤱㈷挴㡤㌵晣㘱挱〲扡扤扡愹晥㌹愵挸扥ぢ慥㍡㕦㈹慡㑣㠱晢㜷㈶㐲摢㕢㥥㥦㌵㍣㜳㉢㠸㥤㔹㘹㍢㠱〶㥥〷ㄷ慤戶捦愰慡愸摡〳㍥㠸㌵换ㅡ搴㕥㠰㐴㜱捦挸搰ㅥ㐸敤㤷っ敤㜱㠳㈲㌵㙡㌷㔳ㅢ㝣㘸扦㑣敤挱㌸愷〳戲ㄴ昷㤶㉣㙦攵扢㈳挱慢㠱ㅦ挷㘱攱敥㙤㌹㐳愹敦攸㜲敥㌷㠹㘵攱ㄶ㡣㡥戶㉣㡣晦てㅥ慤戸昱攴搷㤲㠳㔰㐲摦㤶摣搹ㄴ戸㝦慡㈲ㄴ㠵㈷晣㘱㐱〴戵㐴敢㜰㐳挸㐰㠵㍢㑦㠱昵〶㉡㠲攱㡥㈶㉡〶㠶㙦ㄱ㤵ㄱ戶㌶㌷㥦〲㙦ㅢ摡挰㌰慥晡㥢摡攰〳挳㜷愹扤ㄷ捥㙤っ㐷㥡〹㝡㉢ㅦ㐳㙢㥣㙣㍥㠶㘳㉤换捤挶㤰摢㑦㝥ㄸ㙥㥤て挳慤㑣㠱晢搷㉥㐲摣戰挲ㅦ搶㠰㔰㑢㘰㈸扢㐴㘰㈸㡤晢㑦㠱㡦つ㔴㈶つ㡡挶搴ㄶ㈶㉡挶㌰昰〹㔱攱づㄳ㔱㤱㘱㘰㈶ㄲ㘰晥㜸㈰捡㘷㔹ㄶ㠵〱戰扡㈳㠶㠱㐳㘱攱㔷昱㥥昹㉡摥挳ㄴ戸㝦攵㈲挴㕤㉡晣㘱搵挸愸戸㙣つ㠱愱戴㈴㘸㘰㠳㔵昱㐸㐴㜵捦愹昸㌷慣㌸户㤵散㡡㜳敢㘸昳㉡捥㝤㈶戱昸搱ㄵ攷㐶㤳㕦挵㡢昳㔵㕣㤹〲昷慦㕢㠴戸㌵㠵㍦㝣昳ㄹ㍤ㄶ㉤㉥晢㐱㘰㈸慤ㄳ㌴㔰っ慥摣㉦愲ㄱ昵晤搷挶挸㘳戴㜸〹㈴㡡㝢㐹㜶挵戹㕦戴㜹ㄵ㍦摥戲昸搱ㄵ㍦ㄵㄶ㝥ㄵ摦㠰戲昹づㄷ㕦㤹〲昷慦㕡㠴戸ㅦ㠵㍦散㠶ㅢㄵ㤷㑤㈰㌰㤴挶敤愵㐰㑦扢攲㌵敡昳㥣㡡昷㘶挵捦㠵㡥㕤㜱㙥ㄲ㙤㕥挵戹愳戴㜹㉤扥ㄸㄶ㝥ㄵ晦㌸㕦挵晦㙤ち摣扦㘶ㄱ攲㈶ㄴ晥昰㠵㙡愳攲搷㈰㘱㡣㤳㔷攱㉣戰戵㔱㜱ㄹ㈷摦㌷㉢摥つ敡㐱㙤㕢㔶㥣㕢㍥㠶昶搵搴敥㘷㘸㡦ㅢㄴ㡤慡㜷㑣㙤昰愱㍤㠰摡摣㌳㈲㑣㘴愹ㄵ㘶㠲摥捡戹㌵〴㡤ㅦ㍦㍣㐰ㄷ〷敥㌵㌷㔸㤶㠵㍢㡤捦扤㠶ㅢ㑢㝥ㄸ慥捦㠷攱ㅢ愶挰晤㠳ㄸ㈱㙥㐵攱慦㐸ㅢ㠸㍡攰慡㔹㠵㠴㠱ち㜷㤶〲㠳っ㔴〴挳㝦攴㘰戸ぢ㔱㔹㙤㙢㜳㜳㈹戰慢愱つっ㙢搴摦㜲㌰摣㥤摡摣㌹戲㌱攴づㄲㄳ㠲攱〳戴㐶㈹昸㜱ㅣ搶〰㔹攰㝥晤愰㘵戹搹ㄸ㍥〲㑢㍦っ㥦捦㠷攱㜳愶挰晤㥢ㅡ愱挷攰〹㝦㔸ㄶ㐴昹㠱愱散〲㠱愱㌴敥㉦〵慡挱㌵㐶㥥㙡昵ㄷㄳㄵ㘳攴㠹㐲愲戸㠳㘴㕦㠰摣㈵摡扣ぢ㤰㕢㑡㥢㜷〱扥〸ぢ扦㡡慦换㔷昱㍦㥢〲昷㙦㘹㠴戸ぢ㠵㍦挴愱ㄸㄵ攷㕥㡦搱㜹㕥挵㔹㘰㉦愳攲搲㜹扡捣㡡戳戹㠳摡㈸㔶㥣㝢㍥㠶昶㙢搴ㅥ㙤㘸愳昳搴慡㠷㑤㙤昰愱㍤㤶摡敢㜱㙥㜷㥥㌷捤㠴㜴㥥㜷㘸つ㐵㝥ㅣ挷㡦攸㍣摣㔰ㄲ换捤敥㍣摣㔹昲挳昰晥㝣ㄸ摥㘷ち摣㍦挷ㄱ攲㕥ㄴ晥㄰㝡㠳㤲愰昳㝣㠹㠴㠱ち户㤶〲晢㠲㡢捥㌳㘵㄰敥搷慢㜳㌰㥣〲㠹攲搶㤰愱晤〵戵昷㌷戴㠱㜸㑣摤㘹㙡ㅢ㕤㙤ㅡ戵戹㜵㘴㕤㜳㡡㕢㐸㜶扦晢づ㠹捤敢㜷摦㕢ㄶ㍦づ㍢捣㜱戸㥦攴㠷搹慤昹㌰扢挵ㄴ㜸㝥挱㠳㕢㑥昲愸㌳ㅢ戵㘲ㅦ攰㐷挹づㄳ㤱捣㜹搴攱㑥ㄳ㡡㕡愴ㅤ〴㕤攰换㍤㤹㙣㈹戲㡦㍡㉢昳㤵攲㝡㔳攰晥戹㡣㔰㕦换昳ㄱ㠶㘷搹㍦㐱㔶㑡攳捥㑣攰㐸㜰攵戲挷挴㝢㌹㝣㔸㔸〷戵㈴㈴㡡㝢㉦ㄶ慢㥣晢㉢昸晢昱㕤戸㝣〷换愲㌰晣搶㐵〰昸戹ㅢ㤳慤昸搳㠴㠴敢て㙡㘹扥㡡㕦㘹ち摣㍦㤳ㄱ攲晥㡤㐰㍡搷愸㌸㜷㐹㡣㑥挸敤㤸挰㔱㐶挵攵戲扦捣慣㌸ㅢ㈸愸㌵戱攲摣㉤㌱戴㠷㔱扢挵搰挶昳㐹㐴晤挶搴愶昳愰㌶㡦摡摣㙥㈱㑣㘴愹戰㤹愰户昲㈸慤㜱挲㡦攳戰㙡㕣攰㥥挱慤ㄸ戱㉣㡣㥤捦㝤㤷㝢㌲㝥ㄸ㥥㥦て挳昳㑣㠱晢㤷㌶㐲愳攰㐹㌰㥣㡦㤲愰㕢㜲ㄷ挴㐰㠵㥢㌲㠱〵攰愲昳〰㤵愸㕡㤴㠳捡㜱㤰㈸㙥慡ㄸ摡摣㤷〹㥣㘰㘸ぢ攲愷㥢摡〶攲㈷㔱㥢㥢㉥㌶㠶摣㝣㘱㐲㌰攴摥ち㌴㝥〲㠶㔳㉣换捤挶㤰㍢㌳㝥ㄸ㥥㤴て挳ㄳ㑤㠱攷挷㍡戸㜹㈳挳挰ㄹ愸〳敢挳㡦㤲扤ㅡ㥣攴づ〳摣戳ㄱ扣捦㠲㉥昰收敥㐶戶ㄴ搹㘱㘰㝥扥㔲㜴㥡〲昷㉦㘳㠴戸㈹㈲㥥捦㌷㍣换㑥〴ㄸ㑡攳ㅥ㐷攰㐲㜰㡤㘱愰㕡ㅤ〳ㅦ搶㌵ㅦ搴㉥㠶㐴㜱ㄷ挳㘲㤵㌷㈱㠱扦ㅦ摦ㅣ攵摣搶㄰㡢挲捤㘰㕤ㄴㄸ〶戸慦㤱慤㜸㜶ㄸ㘸捡㔷昱愳㑤㠱晢ㄷ㌱㐲摣〹㤱㡡㕦㉥ㄵ㉦攷敥〴㕢〰㈹攷㘱攵㕤㌴扡㥣㕢ㄷ愲㤱慦戴㈱㙢㌷㐳㕢〲㉦摡ㄵ㈴㔷㤲㉣㈵戹㡡攴㙡㤲㙢㐸㤶㤱㉣㈷㔹㐱㜲㉤挹㜵㈴搷㤳慣㈴戹㠱攴户㈴扦㈳戹㤱攴㈶㤲㥢㐹㙥㈱戹㤵攴昷㈴户㤱摣㑥㜲〷挹㥤㈴㜷㤱摣㑤戲㡡㘴㌵㠸攲捥㠹ㅦ㠲ㄳ昳㈱㌸挱ㄴ戸㝦㔲㈳挴扤ㄶ㐱昰〱昸㐵愷㍣ㅦ㘹攳戲收搶㐹攰㡦攰ㅡ㠳㐰戵ㅡぢㅦ搶㌵ㅣ搴ㅥ㘶㌹戸昵㘱㘸㜳昷㈴戰搶搰㤶㐱㘰㤴愹㑤戰㠳㕡ㄷ戵戹㌵㘲㌹㔰摣㈲㘱㠲昲㜲敥㠰㐰㈳㝦扢ㄹ慤㤹㕤收㌴搲㜸㠰㔹㙣㔹收㙢㑦㐳搳㘷㈰攵晥㠹ㅦ㠶昱㝣ㄸ搶㤹〲捦慦㜲㉣㠳㈷ㄹ〴ㅥ㐷ㅤ㔸ㅦ㝥搴ち㡢㥢㌳ㄷ攰捥㡡攰晤㈴㜴㠱㌷昷㈰戲愵挸づ〲㔵昹㑡ㄱ㌶〵敥㥦挰〸㜱敢㐲㍣㍦㘷㜸㤶晤〲㌰㤴挶㥤㠸挰㕦挱㌵〶㠱ㅡ㌵っ㍥慣㉢㍥愸扤〸㠹攲㕥㠳挵㉡㕦㠵〴晥㝥㝣㜳㤴㜳昳㐱㉣ち㌷㠳㜵㈱㘲㄰攰敥㐳戶攲搹㐱㘰㐸扥㡡敦㘲ち㍣㍦㝤昱㄰㍣㙤敡愷㉦昸昵㉦扤㕤摥㝡㕤㡥㡡㤵㘶昸㜵愲ㅥㄹ㠳捤敦挹挸㍢㡦㥢攴摢㕥㍤昱〶晢戶愳昵戶㈹昸㐱〶扣户㝥㐶㘳戳昹敤㈴晣㔰〳摦〹㘹扤㈳㕤㤳ㄴ㡤〳㤹愹㙤㜸㘹㝡昷㑣㝤㍢摥敡㥢㉥㙢㥥㤶攸攸搰摢㕡㝥つ㕦ㄶ挲昷敦㑡㌸晦㐶慦散㠶㙦㜱ㄶ晢㝥昵㡤摦㘹昳摤扤㄰挴㉡戳㜸㔸㙦㜶㉤收㡢敦㝦摡㔷㠵攴慢愵挵㙡㄰㥡搳〸愹㍡愵㘸愳㤴て㥢㈰摡㙢攸㡢搸慣㘴ㅡ㉦敤搱㕥㐷搲昸㉡敡㕡戲㑡戸㐱㔲㘸㜳㠶ㄷ㕥昷收㠶㐴㕢㕢㘲㘱㔹㜳㐳㤳摥㌲愷㘳㙥㔹挳㝣散㐵攱㐷㌴昰ㄵ㉦晣㝣户戶ㅥ㑥㠹〸㍦㈱敥㔴挸㔵昳㈶戳㝡㡢攴㥦㈰㐱挵㙤〹昶㉣戳戸晤慤攲㝥㔸扤㕤戶戸敦㡡慡挰换攲晥㡢收㉣愹㤰㈲挵つ〸㠷㡦㙤㉣ㅦ㐵捥㉡㝦㐰ㅦ搹㉡㝦攸昲昱〲㝣戰摡摡扦㈱㌰ㅡㄲ搸㜰昳㐱戸ㅦ㥢㕣㑡搴敢戹昹㠵㝣昳晢㌴㌷扦捦㕣昹扤㘵㜹晥挲㤹ㅦㄷ敡㈵扦㉦㥤昹㝤㤴㥢㥦收㥢摦㠶摣晣扥㜶攵挷挵㙥昱晣慤搳㌳㔷㡥ㅤ挸㜵昳昵晣㐳慥攷㡤㉥捦㕣㑤ㄶ捦ちつ㑦㝣〴㈳づ㙡づ捦摦㙦昰敢㠶㈵戰㜰戴㐹㈹㤲捥㜶攵㜲慤㜸敥敥昴ㅣ捣昵晣㤵慦攷㘰慥攷ㅥ㉥捦扤㉤捦扤㥣㥥戹戸攸㈸昳愷扥㥥㐳戹㥥户㜰㜹摥搶昲摣挷昴っ㐰昰㉥㔰㡢摢搷㤹摦挰摣晣㍥昰捤㙦㥢摣晣戶㜵攵挷挵㌹挱愸㥦㌳扦摤㉤㙥㝦㘷㝥攱摣晣晥改㥢摦づ戹昹敤攸捡㡦ぢ㔹㤲摦㑥㑥捦㕣ㄵ㜲㈰昷㥡慦攷㐱戹㥥〷扢㍣㡦戲㍣て㌱㍤ぢ㜲㘳㉤敥慥捥晣戸㠲攲挸敦㈵摦晣㠶收收㌷捣㤵ㅦ㔷㔵愴㈶㤵㑥捦搳㉣敥㥥づ㙥㠸慢て㌲㝣㠵改愴㡡愴ㅡ㈴愸づ捡㉤挸㔳㔶㐱㜲㠶慦㤸愸捡愰挲攱慢㠶收㡥攱敢㠸㕣ㅦ敢㉣ㅦ㌹挳㔷㥣㍥戲挳搷㜰㤷㡦愴㔵散扤㈰戰㉦㐲㍥戵㍢㘰㝡挴搷㌳摦散敡昰㍣摡攵㤹㑦昲〲搳㔸搳戳㌴换㍣㡢㍢捥㤹ㅦ㥦㜰ㅤ昹㍤攰㥢摦㠴摣晣㈶扡昲攳㔳慦攴㔷敦昴㝣㤲挵摤搷攴戲ㄴ㈱㍥つ㑡戳㑣愶㤳㈹㈴晢㠱〴ㄵㅦ晤ㅣ〵戹搳㉡㐸㑥戳㑣ㄳ㔵扢㔹づ愰戹愳㔹昸㤰攷昰昱㝢换㐷㑥戳捣愴㡦㙣戳捣㜲昹戸搸㉡昶㠱㄰搸捤挲愷㈸摢㜳㠹晡㥤慦攷㐳㜲㍤ㅦ㥡敢戹㤴㑦㑤敥愹㐴敥户㡤㡤㥦㔶㤱㤰つ攸ㄶ〵㥡攵㔴㙢摥挷晣慤愰搲㘶捣戰㤲㘵㑣昳愴戴㜹㐶㠷㍥慦㐷戳㘱挶改ㄶ㈱㉥㉡挱㡢捥〳㠱愸敢〷㌷昲收㌴㌴㙢㉥㕦㜳收㤷愲㜳㡦つㅢ敤ㄷ㜱㠸㘰㠳㜹㥢摦戰戱昴㝡〰昱㤳㜲㔲昰㤴つ昴㘰㥥攴㈸㍥㔴ㄲ㈷攳戰㈶挵ㅢ㌶捥㝤㜸晡㡡㤷㙥㝦搴っ敥挸ㄶ㐰㕤㠷〲戰㄰㘲捤愷搱慣㜵搱㘸挳换㠶㡤慦㕣昴昵昶摢晥㝥㡤搷晡㕡愷㌵ㅦ㘳戳搶搶ㄳ搵㠶㡤㕦扥㤲㌸昹㤱攷敥昷㕡慦㜰㕡昳昹㌷㙢ㅤ戲昳㕥昲摣搰搹敦㥦戶摡㙢扤摣㘹捤〷攷慣㜵㕦摢㝡㡢摥㍢㉦㔸ㄴ扢搳㙢扤捣㘹捤㈷敥慣昵戶戶昵慡攴挸㜳戶㥢㝦㡢搷晡ㅡ愷昵戲ㅣ敢〱戶㜵昵挷㘷㍦昲户㔷㙥昰㕡㕦敤戴收㌳㝥㌶敦ち摢㝡搷㜵㕦晤㘱挹散㙢扤搶㔷㌹慤㔷攴㔸て戴慤㝦㔷昹㐹昱敡搶慢扣搶㑢㥤搶㕣㔵挸收㍤挸戶㍥㙢晤捥㌷㝦戴昲㌲慦昵㤵㑥敢敢㜲慣㜷戱慤ㄷㅤ㝤晦㕦扡〷㝥攳戵扥挲㘹捤㜵㡣㙣摥扢摡搶㙦敤扤㘸昰㥥㜷㥤敢戵㕥攲戴收〲㐸搶㝡㜷摢晡敥㔷㉥ㅢ㜷搳㙢㘷㜸慤㉦㜷㕡㜳攵㈴㙢㍤捣戶摥攱扤㠶㤷捦ㅡ㜳㡡搷晡㌲愷㌵㤷㕣戲搶㤵戶昵攴㌱敦㔶㕤㌵㙡愱搷㝡戱搳㥡㙢㌵㔹敢戰㙤㝤昷㐳㕢㥦昹搷戳摢扤搶㤷㍡慤戹挸㤳戵慥戲慤昷扡攲㤰㝥㍢㔴戴㜸慤㉦㜱㕡㜳㜵㈸㙢㕤㙤㕢㉦㤸摢敢搵摤〶捦昱㕡晦挶㘹捤㘵愵慣㜵挴戶㉥晡㜸㔵摢搴㝢ㄳ㕥敢㡢㥤搶㕣㡦捡㕡㕢慢㈶ㅢ㌶㔶敥戰㘸搷㠳㑢づ昵㕡㕦攴戴收㐲㔶搶㍡㘶攷㝤㘳㝡㔵摤㐷㘷捣昴㕡㕦攸戴收ち㔸搶扡挶戶晥㘸摥㙤㜷摥ㅦ㥣敡戵扥挰㘹捤愵戳慣㜵慤㙤摤晢挶ㅤ户㝤㈵㌱搱㙢㝤扥搳㥡㙢㙥㔹敢㍡摢㝡攰㐳摢㍣㥦㍣㘷㡣搷晡㍣愷昵ㅤ㌹搶㜱摢晡挳㠶捥㠳㜶〹て昷㕡㥦敢戴收㉡㕦㌶敦攱戶㜵摦㤱〷愶㥦㥤ㅦ昱㕡㥦攳戴收昲㘰搶㝡㠴㙤㝤搲㤴つ换㕥㝣㜲㤸搷晡㙣愷㌵搷ㄵ戳搶㝢搹搶㝢摦㝣晢摥㈷㔶て昶㕡㉦㜲㕡㜳㐱㌲㙢㍤搲戶摥户攳搰攰㑤㍤㜷昴㕡㥦攵戴收㑡㘶搶㝡㤴㙤㝤攴㘹㉤㜷敦扥㝣㙢慦昵㤹㑥㙢慥㔷摡㜳㤵㘲㜵〶㘴摥攵㠴ㄳ㜳攷㉡㈷攵捥㔵ㄴ搷㌰㘵㑡㜷ち〴昶㉣㠸㙢㤵挲㍤搵攴ㄶ攱〸㜱㙤㑦愶㜴愷搱挹改㈴㘷㠰〴ㄵㄷ昲ㅣ〵㌹捥㉡㐸捥㤴㙥㤱愸㌲ぢ捣〰昰㔳敡㌴㜷㑣改戸㘴攷昰㌱摦昲㤱㌳愵㍢㡦㍥戲㔳扡昳㕤㍥戸㡣㈷挵扥㄰〲慢㌲愵㕣㔰㜱㑦挷ㅣ㉦挰挹㕤搹攱昴攲㈷扥㌵攵㈲㘴慡㕥㐷㘶昴愱㕤捣㤴搴ㄵ㡢扢㕣㙦㘱愲㡣慢㌳愵㕣㘷ㄹ攱㥡戵㌹ち攴㜸戳捦㔰晣愲㄰㝥〲㔵攷㉣㜰ㅥ㠲㝡ㄷ敥㠳㄰摤㠵慣㔹㌷晣㈸愱昱㔳㝥㈵挵挳㝦㥡㉦捥㈳晢挳ㄵ㍦愵慤挰晢㝦昰挳捡㘵㘷㜹昴戸ㄷ㍥㘵挵〱昵ㄶ㉡换ち慢ㄶ攴挰㕣昸㙢㌱㘵昸敤㌷慥㌱㠹愰搹ㄴ戰户㙢㡢〹ㅢ搷㤴搸㙡摡㘵㑣㜱㐹㐹㈰扤摣〱愹攲㥡㤱攸㉣㈱㤷㑢㐶愲㜳㠵㐳愷㥣敢㐵〲㍢㍣ㄷ㤵㜳㥤㐸㔲㙣〴挵㌵㈰戱扦㤲ㄶ㕣〲ㄲ晢愵㑥㝢慥晦㘴敤戹敥㤳戵攷㥡㡥搸㕦㐵ぢ㉥改㠸晤搵㑥㝢慥攷㘴㉤㝥戰㉣慥愱づ㤷㙡挴㘲㤹搳㠲敢㌴㔹ぢ慥挱㐸ㅥ换挹收ㄲ㡣㔸慣㌰㑦㤸㈸攷晡㑢搶㠲㙢㉢㘲㜱㉤搹㕣㕡ㄱ㡢敢捣ㄳ戱攰扡㑡搶㠲㙢㈶㘲㜱㍤搹㕣㌲ㄱ㡢㤵收㠹㔸㜰扤㐴㉣〴㐷慥㤳㘴敤戹〶㈲昶㌷㤰捤㈵㄰戱晦慤㜹㈲昶㕣晦挸摡㜳摤㈳㙢捦㌵つ戱晦ㅤ搹㕣搲㄰晢ㅢ捤ㄳ戱攷㝡㐶搶㠲㙢ㄵ㘲㜱ㄳ搹㕣慡㄰㡢㥢捤ㄳ戱ㄸ㘲㈶捡愴挴㕣㥦挸摡㜳敤㐱散㙦㈱㥢㑢て㘲㝦慢㜹㈲昶㕣㜷戰㉤捡戹摥㘰愷ㄴ搷ㄹ愴攳捥㌰㍢慥搵搵戹昶㈰㠲改慥慥捥昵〸ㄱㅣ攰散敡㜷搰㉢搷ㅦ愴㌰㜷㌲挵攵〷㈹捣㕤收〹ㄳ㡡敢ぢ愲㜳㌷戹㕣㕥㄰㥤㔵づ㥤㜲慥㉤㘴㡢挸㜵〳戱㔸㑤㌶㤷つ挴攲ㅥ昳㠴㠹㜲慥ㄹ㠸㠵㐰挴戵㠲慣㍤搷〱挴晥㕥戲㈷㥡㌲敤て收㠹搸㜳つ挰戶㈸攷戳扦敤㑤㑤㐶㑡㉡㍣搱〵ㄱ搷〱㐴㌰挱〵ㄱ搷〶㐴戰㡦ㄳ愲〷改㜵ㅡ㠸ㄴ收㡦㑣㜱㈹㠰ㄹ㘹て㤹㈷㑣㈸㍥敢㡢捥挳攴昲㔱㕦㜴搶㌸㜴捡昹㥣㉦㐵㤴敢㥦捦昰㘲戱㤶㙣㍥挲㡢挵㈳收㠹㜸攵扤㔳㜴扡挸攵慤㔳㜴ㅥ㜵攸㤴昳扥㘹㝢㉤㍦搵㑡ㄱ㔴挵晢愴㔴㙡㠴ぢ〶摥㍢㐵㌰摣〵挳ㄹ㤶㈰敥㠴㘱ㅤ扤㉥〲㤱挲㍣捥ㄴ㙦㥦㔲㤸㈷捣ㄳ㈹昰㜹㤶捥㤳攴昲昶㈸㍡㑦㌹㜴捡㜹㙦戴ぢ慣攴愶㐵㌸㜳戶攸㉥㠶㡥摣改㥦挶㐹慦㙥攵ㅣ㤵昹㉥㡤攲〵㉡㜵㘴晡挸㈳㌷㤴㤷㔴昴㉢㌹㘸㜴捦㉢搷㍦昱搶㈵㉦ㅣ㌶昲㕦摦㕤㝤昵ぢ㙦㕦昲搴㜷て㈶㐷晥昹扡敢ㅥ摤㜷昹㔳㙦㙤㤹㔹㔱㝣捦㠶㈹㉢㑥愸㍡晡㠴㘳㌲戳㜶㥦㜸挲挱㐷ㅤ㔰㌵㙤㡢愱摤扡㜵敦㍥愴捦扡㙤㜷つ㥤㜲捣ㅦ搴摡㔷戶㘹㔱㌲搰㝢㡡挱〱㕦㡡昱慣ㄴ㐳挹㔰敦搱攲㤰㉦㕡捦ㅢ㕡㌲愰㝢戴㌸戰㡢搶ぢ㠶㤶っ摢ㅥ㉤づ摦愲昵㤲愱㈵㐳戵㐷㡢㐳戶㘸扤㙣㘸挹昰散搱攲㌰㉤㕡㝦㌷戴㘴㐸昶㘸㜱㘸ㄶ慤㔷つ慤敢昱㥦㌴㕡㑥㠳㜰㌸ㄶ慤搷つ㉤ㄹ㙣㍤扥㌸攸㡡搶㝡㐳㑢㠶㔴㡦ㄶ㠷㔶搱㝡换搰㤲㘱搴愳挵攱㔴戴摥㌶戴㘴戰昴㘸㜱搰ㄴ慤㜷㐵慢㥣㘳摡㉦摡㔱㘴㤸昴ㄴ㠳挳愵ㄴ攳㍤㈹㠶㤲㠱搲愳挵〱㔳戴㍥㌰戴㘴㜰昴㘸㜱㤰ㄴ慤㡦っ㉤ㄹ〲㍤㕡ㅣち㐵敢㘳搱㉡攷㐸昵㡢㔶㕣〶㍦㑦㌱㌸〸㑡㌱㍥㤱㘲㈸ㄹ晥㍣㕡ㅣ〶㐵敢㌳㐳㑢㠶㍣㡦ㄶ㠷㍥搱晡挲搰㤲㐱捦愳挵挱㑦戴晥㉢㕡攵ㅣ㥢㝥搱㡡换㜰攷㈹〶㠷㍤㈹挶〶㈹㠶㤲〱捦愳挵㠱㑦戴扥㌱戴㌸㥣挹戸㕢㙡づ慦㘳㘱㔲㠶㜷ㄸ㜳㠰ㄱ㐱㠹㑢挰㌱㐵〴摤㕣〲づ㈳㈲㈸㜶〹㌸㜲㠸㐰戹〴ㅣ㉣㐴㔰攴ㄲ㜰㝣㄰挱挶慦㡣㈹戲㔵㉡づ〹㈲昸挱㈵攰㈸㈰㠲敦㕤〲㕥昸㈲昸捥㈵攰戵㉥㠲㙦㕤〲㕥摥㈲昸挶㈵攰ㄵ㉤㠲慦㕤〲㕥㘳㈲搸攰ㄲ昰戲ㄲ挱㔷㉥〱慦㈴ㄱ晣搷㈵攰挵㈳㠲㉦㕤〲㜶㘷ㄱ㝣攱ㄲ戰〷㡢攰㜳㤷㠰㥤㔶〴㥦戹〴散愷㈲昸搴㈵㘰捦ㄱ挱㈷㉥〱㍢㡢〸晥㤳㉢攸昱晦〰挰㉢㐷㜱</t>
  </si>
  <si>
    <t>CB_Block_7.0.0.0:1</t>
  </si>
  <si>
    <t>㜸〱捤㝤〷戸ㄴ搵昹晥㍤户㉣㜷㤶㜲ㄷ㉢㡡搲〴ㄵ㐱摣㝡㜷㔷㐵㉥㥤ぢ〸ち〸戶㠸㕢㘶攱捡㉤㜸敦愵搹㈰昶慥戱㘲㐹〴㙢㉣愸㔱搴㔸㘳㌷挶㔸㘲㉦搱愸愸㔱愳挶ㄴ㑢㑣㤴晦晢㝥㔳㜶㜶㘶㜶〱㝦昹㍦㑦㠶摤㡦㌹㕦㍢攷扣㜳收捣捣昹扥㥤㕢愵慡慡慡㌶㘲攳晦摣㙡戹戳搳散ㄵ㕤摤㝡摢愸昱ㅤ慤慤㝡慥扢愵愳扤㙢搴搸捥捥捣㡡改㉤㕤摤㌵㔰〸捣㙦㠱扣慢㙥㝥㔷换㌱㝡晤晣愵㝡㘷ㄷ㤴敡慡慡敡敢戵㙡挸㜷㌰扦㈱慢愰搱㑡慢㈵㠱㔶㤵ㄶ㈰改㐱㔲㑦愲㤱〴㐹㝡㤲昴㈲改㑤搲㠷愴㠱㈴㐴搲㤷㘴㉢㤲慤㐹戶㈱搹㤶㘴㍢㤲敤㐹晡㤱戰㝥㙤㐷㤲晥㈰扤㜶〲㤹㌳㝥摣捣散㔱攸捤散敥㡥㑥㝤攴愰戹㐶㥢㐷㐷㈲愳㈲愳攲挹㐸攳愸昰挸㐱攳㤷戴㜶㉦改搴㐷户敢㑢扡㍢㌳慤㈳〷ㅤ戰㈴摢摡㤲㥢愶慦㤸搳戱㐸㙦ㅦ慤㘷挳戱㙣㈶㥥㡡挴ㄳ㠹㐲㍡㥤敡戵㌳㍣捦ㄸ㍦敥㠰㑥扤搰昵摦昲㌹㠰㍥㘷㡥ㅦ㌷㙡㠶摥晤摦昲㌹㄰㍥攱㜲㐲㐷㕢愶愵晤扦攴戴㡥挷㌴㌱㐱捦戵昰攰敢㝡㘷㑢晢㠲㔱㘸㜶〹搰㈸㈵㐷㡤敤敡㕡搲戶㤸攳㘸扣摥摡㍡㑢㉦挸㐱㙦㥢搰搵㝤㐰愶戳慤慢㔷ㅢ昱搳㍢昵昶㥣摥搵愷㙤攲昲㥣摥㙡㉡㜶搵户捤捤㜴捥挸戴改戵摣㘹㘸㌳㡥㘱㜳㕥㙦敦㙥改㕥搱扢敤愰㉥㝤㔶愶㝤㠱㑥㤵扡戶挹㑢㕡昲慡戶ㄶ㥦慡㥡摤晣㕡㈶〷ち敤㘹ㅢ扦㌰搳搹㉤㈵ㅥ挲㠸㥦慥㘳戸㐸㉦㑡摡挵㈱㌵挸㘵挵㘳㌶扢愵㙤㥡摥搹慥户戲ㄲㅥ挹ㄱ㉥㈵〱挸㌸づ㌶㔲㔶㜷㜸㤴㔴㑦昳攴㘳㕦㔸㑢㘰㄰挸づㄳ挶戵戴㜷戴戵㘰㑣捥改〴敤ㅡㅤㄹ㜹㐰㘷㐷㜶㜴㔸ㅢっ戱㌶㠴㡡扢㠰搴㌴挷㔲摡㔰戲㠶㠱愸摡㌷㜱㙥㍢㍤昲晣慡㥥㥦愹㥥㥦慤㥥㥦慢㥥㥦慦㥥慦㔷捦㉦㔴捦㕦㔰㍤㝦㘱昵晣㤶敡昹㐷㔵捦㕦〴ㅤ㙢慢敦搱愳摡摣晡つ㍡昷㤸ㄷ㥦㜸㝢昲ㄵ㜷扥昱收㌹㥦㈵㥦㔱㍣㥤㘵㌶搸つ㍢晤换戶㜰㔴㐲摢ㅤち摡㜰㤰挰ㅥ戴㘹㡥㠷戵ㄱ㘴㡤〴㔱敡㈵戴㤱敤㙣戸㜲昶㍢㤷㝥㤹㥡㜶搵戴㝦慤摡㝡敤㘷换ㄵ愷ち愹㘰ㄴ㜶㉡㔶戰ㄷ扤㠵㐱〲ㄱ摡㌴挷攳㕡㤴慣ㄸ㠸㔲扦㌷㉢㔸戰晥昹愷挶て㕦搴㜴敡㠳搷㕤晡㐱晦㡢摦㔱㥣㠶愴㠲〴㜶㠶㑦㤸戲㘲戱摥戹㐰敦ㄸ㌹㝢㐹づ㐳戱㙢㜴㌴㙣挱㥤ㄸ㜹㐰挷㘲捣づ敤愳㈳攱戰搶㐸摦㐹㤰㐰ち愴㝥㙣㝢搷㌲扤㜳㔰㐴㑢㤳扦㌷㠸㔲㑦㤸㜵戶㐷ㅥ㕡昷愷㕢慦㙤㍡攳摣摢㝢づ扡晥愸㙦ㄵ㘷㍤愹㜳㕦散散扥㜹㜵挶ㄲ摡㘸扡摥て㈴㌰㠶づ㈶挵ㄳ㕡ㄳ㔹㘳㐱㤴㝡挸慣敤㑦〷扥昵搱扢㤷㑣ㅥ㜷改㔳㘷㑦摡晤攴散㔷㡡㘷㥡搴㌶ㅥ㍢㘵㐷㔱㐴㥢㐰㕦ㄳ㐱〲㤳㘸搱ㅣ㑦㙡㤳挹㥡〲愲搴㍤愶晢挱㙢㍥㝣㜸㔶㝥捤㡣㥢慡ㅥ㍥晦昳捥㔹㝤ㄵ㈷㙥㜱㍦ㄵ㍢㥢搹㤹㔴㐲㥢㐶搷搳㐱〲晢搳挱㈴昴㙦〶㔹㌳㐱㤴扡摤慣敤敥㙢㜷㜸昱㠴摥㔷㌴慦㍥昰㤴攳ㅦㄹ昸晤㍣挵㉢㠴搴㜶㈰㜶㌶戳㌶攰㌴㡢慥㘷㠳〴收搰挱愴㜸㑣㍢㠸慣戹㈰㑡摤㘸搶㜶搸㤳攱昷慦扥收搸愶㍢㉥晢搵愰㍦㔶㌵扤慢㝡㔲ㄹ摦挰挱㈰ㄵ㐷摦㈱㔰搰づ愵敡㘱㈰㌸〵ㄳ摡攱㘴晤〴㐴愹慢捤ち㡥㝤昲搰㝦㡤晡昰㡢㜱㙢ち〷㝤戴戱㔷㝡ㅦ挵换㥣㔴㌰ㅦ㍢㥢搹㥤挶戰㜶㈴戴戵っ㐸㈰ぢ㠲敥㠴戵ㅣ㔹㜹㄰愵慥㌰㙢㑢敥㜳换㠷㝢ㅣ㌰㜷敡㠵戳晢㕦㝣摢扥㍢㉦㔵扣㥥㑡㙤〵散㙣㘶㙤㠹㠴戶㠰慥ㄷ㠲〴㕡攸㘰㔲㍣愲ㅤ㐵搶㈲㄰愵㉥㌲㙢㑢敤ㄹ搹昷㠸戳㘷捥㌸㌱扦戱晡慣㍢㕡扥㔲扣㜰㑢㙤㙤搸〹㡣㕦搲搵摤搱愶戵搳戰㠳㡣挵㈰㝤㘷㜴㡣ㅡ㠴敢㐶㕥捦て敡敥ㄸ愴㘷扡戵愳愹搰〹愲搴㌹愶攷捥搵㌷收摥昸挷ㅤ搳搶捥㔹昳昷搷㙦戹昶㐲挵扢〱昱摣㡤㥤㡡㠷㘵〹扤㉤〵〹㉣愳㑤㜳㉣慥㉤㈷㙢〵㠸㔲愷㥡ㄵ昴㙤扥昹捥搷㌳捦㑤扡㜵户戵㡦昷㕣ㄷ昸戳攲㥤㠶㔴㜰㉣㜶㉡㥣㌲挷搱搷昱㈰㠱ㄳ㘸㌱㌱ㅡ搷㔶㤲戵ち㐴愹㤵愶晢换ㅥ㜹昵愳㥤㥦㑤㡥扢昳扣㈳㕢㙥㡤ㅥ摣㕢昱ㅥ㐶摣㥦㠸㥤㉤㤸㜳㑥㠲扡㜶㌲㐸攰ㄴ㝡㤸ㄴ㑦㙢愷㤲㜵ㅡ㠸㔲换捤敡敥捤ㅤ㝡敡昶㜷昴㘹扡愳搷慡〷㤷㝣ㄱ㑦㈹摥㉤㐹㜵㘷㘰愷㙣㙦挲摡㤹昴㜵ㄶ㐸攰㙣㕡㌴挷㤲摡㌹㘴㥤ぢ愲搴搱愶晢〵㘷㉤扡晣戲攷敦ㅥ㝢昵攲㜳挶㡦搸敡摤㥢ㄵ敦挳挴晤昹搸㈹敢㍥愲晤㡣扥㉥〰〹㕣㐸㡢㘶っ愳㡢挸扡ㄸ㐴愹愳㑣昷改㔳收敥㕦㤷搹㜱摡㤹〳捥ㅥ㜸㘷戰㜳愱攲ㅤ㥥戸扦ㄴ㍢㥢㍢㘸挳摡㙡扡扥っ㈴㜰㌹ㅤ㑣㡡㐷戵㉢挸扡ㄲ㐴愹㥣㔹摢ㄵ晤㐶㥦扥攳换㝤㘷慥㝥㜵捣㝢㙦㕤扣昶㝥戵㉤㤵昱つ晣〲㘴㌳㙢㑢㈶戴慢愰慤慤愱摤㕡㄰捣㘶㐹敤㙡戲慥〱㔱敡㜰戳戶㡤挱㌳昶㕣摢㜴㘷搳㐳㈷晤敢㍦㐷敤昷㘴㔴昱㥥㔵㙡扢づ㍢ㄵ〷昲昵昴㜶〳㐸攰㤷戴㘹㑥㐴戴ㅢ挹扡〹㐴愹㠳捣ち㘶㍣㌹㝤摦愷て戹㝣摡〵昵㐷㝣㌵攱愳ㄷ挲㡡昷挳㔲挱㉤搸搹捣敥㐴挳摡㍡扡扥ㄵ㈴㜰ㅢㅤ㑣㡡愷戴摢挹晡ㄵ㠸㔲㌳捣摡㤶昶㍣攲敢扤て搸㜶晦㝢〳㐷㑤晢㜸昰昹昳㔴㍦㉡攳ㅢ戸ㄳ愴散㐸〸㙢敢㈱搶敥愲攲摤㈰ㄸ〹㈹敤ㅥ戲㝥つ愲搴㘴搳㝤㜰攱挸昵扦扥㜵搸搸敢敦扦㜹挳ㄵ㝢㥤昸㡡摡㠱捡昸〶敥〳㈹敢㍥愲摤て戱昶〰ㄵㅦ〴㠱晢戴昶㄰㔹扦〱㔱慡挹㜴㝦敦㠰搷㥦っ晥㜲摦㜱㌷㌴捣ㄹ摥扥㘰昲戱㙡㐷㉡攳ㅢ㜸〴㘴ぢ捥捡㐷愱慥㍤㐶挳挷㐱㙡㈶㈵挲摡ㄳ㘴㍤〹愲㔴摡慣敥晤换㑥晢敢挱戳晢㡥㕦㌷昰愲㡥晢晡晤改㌳搵㥦捡昸〶㝥ぢ戲㤹㠷㈶ㄹ搶㥥㠶戶昶㍢摡㍤〳㠲㤱㤶搲㝥㑦搶戳㈰㑡㐵捤摡㑥搱敥㕢戹㙣挲㜶搳㙦敥㜷攱挶昷ㅦ㑥戶昶㝡ㅥ攲〳捤摢捡〹㥤㤹㘵戸㔱㉦㍥〳㐴㐷㠵昹㙦搳て㍦㜸昶㈹㈴ち挹㐲㈴㤲㑦㠴㌳戱㑣摤㘰戸摤摣扢㙣㑥慡扤ち昳㕡摡昳ㅤ换攴戶㝢愷㜱㤹㉥扤㜸ㄷ㍥挲㤴㡤敢㔸搲㥥敦敡敦㉦㥣摤㥤改搶㜷㜴换㡡㑥㍣㘶戳昱㔰愲㜷㐹㝤〳摣㘶㜳㌳慤㑢昴戱换㕢っ昱捥㉥㌱ㅥ㐹㍡戲攵愵㤳㍡昵愳㙤愹愷㐵㘳昱捣扣㔴㝣㝢㝡㘹㠸㡣㜶つㅡ扦戰愳㑢㙦㤷收㡤㘸㍢愰㈵户㐸敦㥣慤昳㠹㕢捦㑢㔷户愵挸㝣㉥ㅡ㌱戳ㅤㅤ挵㤳㑥㝥㠸㤳㕢㤸戸扣㕢㙦挷㈵ㄴ敤挵捤㙢昷㡡㌹㤹㙣慢扥㕤㠹㡡㔱㈷〴㍢㤴戰㈷㜵攴㤶㜴㡤敦㘸敦敥散㘸㉤㤵㡣捤㉦捤攰㔹㉣扦㝦㐷㕥挷愳㔴㉤户㉡㔵㔵㔳愳㔴搵ㅥ㝥捦㌳昴摢㌵㑡づ㠴攳㄰敦㡣㘳摥慦㜴搸㡤㥡㠵摥愱ㄷ慤㍡挷㘴昵搰㑤㌸ㄳ扦㜴㌳扣扣愲愳㑦㕣㥥愰昶敥攵戵愵㡤昶㤱晢晦慢㕣㕤扤戵搹晢㠹㑢昱扣㍡㈵搳㥥㙦搵㍢㉢㉥慥㈸戶㐸㝢〱愴㙥㉦㥣捤㘵搱慢㠵㠶㕡慥㔶搴㉤㙢挹㜷㉦っ㉣搴㕢ㄶ㉣攴晤㄰ㄶ㘰敡敢〹慤㘷搳㕥〴㑢㝢㠹攴㘵㤰㘰戰㉡昰ち㤵〲㐱敤㔵愳㕣㌷〴晦㙦昹㤳㜰㌵慣㌴㜹昲挶㌲㐹㔷㕤摢愴㡥捥慥㥡ㅡ扦㕥㑥挹㜴㉤散收昰慣㉣愴扦搷㐸㕥〷愹ㅢち戲挹〷敤〶㈸搵㜲㍤愱㜷摢〴扤㤰挱㜳㥡㥣摤㉡㔳搷㘶㉣っ㑣搰扢㜲ㅡ㔷㄰㥡㜱慥㉣て㘰て㈷㝦慦㌶㡥㝥㝤㜹昷㠴㑣㜷愶㐷ㅢ搶㈲㜰㤴㌴㈸㡤㄰㉢㘳㡦㤶扤㠵㘷㔹〷捤ㄲ㍣㠴㘴搷攱愵愷㌰っ㑦㌸㜱㜰扥㔴搵㤸戴㜲㈷搰昶〱攸㐴挰㍤搰㑢搷ㄴ戰搴㤱㥦慣户捦挱㜳㙡ㄷ搵敢〳ㄵ愱㜴㥦㕥㜴㌶㌳㤷㍤愸扢愵戵㙢ㄴ㕡㍡戹戳㘳挹攲晦愶ㅦ晡搲摥〰戱戶扡㕤㌱㡡㌷扦㑦㠰慢慡挷㔲ㅥ㥢昹昳慢敡改㡤ㅣ㙤ㄷㄲ㡥㔶㌸摢㠸晦㘴搳摥挶㝦挱㑡戲扡㘱搰搸㤲昵㤷㍡攸昷㙡〳㐲㜳㍡㜵㔹㔱慡㤷〲搰敥摤㌶慦愳㜳㔱戶愳㘳ㄱ挷㔳ㅦ㈹㜵㉤搴昵㙥慥搲昴㌴㔷愵㘴昵㐹愹㥡㥡㤲〵ㄷ挷㜲捥㐰昸て扣〷搲㝢㙣㙢敢㈰换㘳㔷攰㝤戰㙡戰㕥ㄴ搸㠰㥤慤挷㜶攲愲搰㤲㥢㡦㌵〵扤扢㙢搴昲搶慥攵㙡㈷㜴㥣㑢㈴㈷㥥昰攷㔹㘷慥戸㘷昲戹㘳扥攸㝢晦昳扢摥慤晡㥢〲捦攲捣敥㜰㌵ㄸ㕦敤㈳㄰戵〳搴㌸愱㘰扦㜴搳㍥㐶㔹晢㠴攴㔳㄰㑣ぢ〲㌴㘶㠵捦㡣愲ㅡ㡥晦㌹㌳㘸㥦㤳㝣〱愲㐶㠰昰扣搴晥ち㘲㙤㉡〴晦㍣摣㜲挸昶〰摢㝢挸晥〱㙥㔰慢㈰㔳㈳愱挱挳愶ㄱ㈶㡤挰㘸〴㐵〵攰搸ㄷ㠰㍡㔳攰㔹㍣摡ぢ㘶〲挰㝦㘸㕦〳㌵㝦〰㝥㘰ㅤ〴㐶攳㘰㜳〰㔰㙤ㄴ㔵ㄸ㌲〱愰〶っ㡤ぢ攴㉡ち㤶〰㔰㠷㤲戵愹敦㝥㜰〰㄰〱摢ぢ㠰㐶㥦㕡〵㤹㡡挱捥て㠰㉦攱摣ㄷ㠰扦㥡〲捦攲㔶㈳㍣つ㘶㉢戶㘲㤳㍦㠷㥡㍦〰摢㐰慣㙤㑢戲ㅤ㠸〳㠰㝥㐶㔱㈵攱㐴〰搸㠱㑡㍢㠲愸㌴㔸〲㐰㝦㤴慣㑤㝤攰〴㈰〵戶ㄷ㠰㠱昴愹㔵㤰愹扤㘱攷〷挰㥢攵〰㜸挳ㄴ㜸㔶摡㐶挳搳㘰戶㘲㜷㌶昹戵戲〰散〱戱㌶㠲㘴㈴㠸〳㠰㔱㐶㔱敤〷㈷〲挰㕥㔴ち㠳愸㈶戰〴㠰〸㑡搶愶㥥㜳〲㌰〶㙣㉦〰〹晡搴㉡挸搴㔸搸昹〱昰㜸㌹〰ㅥ㌳〵㥥挵扦〹昰㌴㤸慤搸て㤵慡㐷捡〲搰〴戱㌶㤶㘴ㅣ㠸〳㠰〹㐶㔱㑤㠴ㄳ〱㘰㈲㤵㈶㠱㈸慥づち〰㤳㔱戲㌶昵㙢㈷〰㤳挰昶〲㌰㡤㍥戵ち㌲㌵〵㜶㝥〰摣㕡づ㠰㜵愶挰戳㍣㌹つ㥥〶戳ㄵ㜳搸攴㥢换〲㌰ㄷ㘲㙤ㅥ挹挱㈰づ〰づ㌵㡡㙡㍡㥣〸〰㠷㔱改㜰㄰㌵〳㉣〱攰㈷㈸㔹㥢扡摡〹挰晥㘰㝢〱挸搰愷㔶㐱愶㘶挲捥て㠰搵攵〰戸搴ㄴ㜸㔶㑣㘷挱搳㘰戶攲㈸㌶昹攲戲〰戴㐲慣戵㤱戴㠳㌸〰㔸㙣ㄴ搵㙣㌸ㄱ〰㡥愶㔲㈷㠸㍡〸㉣〱愰ぢ㈵㙢㔳㘷㍢〱㤸〳戶ㄷ㠰㘵昴愹㔵㤰愹戹戰昳〳攰挴㜲〰晣搴ㄴ㜸ㄶ㜱て㠱愷挱㙣挵㉡㌶㜹㘵㔹〰㑥㠴㔸㍢㠹攴㘴㄰〷〰愷ㅡ㐵㜵㈸㥣〸〰愷㔱改㜴㄰㜵㌸㔸〲挰ㄹ㈸㔹㥢㕡敡〴攰㌰戰扤〰㥣㐳㥦㕡〵㤹晡〹散晣〰㘸㉤〷挰㈲㔳攰㔹㘴㍥ㄲ㥥〶戳ㄵ㤷戰挹㉤㘵〱㔸つ戱㜶ㄹ挹攵㈰づ〰慥㌴㡡㉡〳㈷〲挰捦愹昴ぢ㄰㤵〳㑢〰戸ち㈵㙢㔳㐷㍡〱挸㠲敤〵攰ㅡ攸〷戵ち㌲㤵㠷㥤ㅦ〰㜳换〱㜰㤰㈹昰慣㝢㜳〱㝢㌰㕢㜱ぢ㥢㍣扢㉣〰户㐲慣摤㐶㜲㍢㠸〳㠰㍢㡣愲㕡〸㈷〲挰㥤㔴㕡て愲㡥〲㑢〰戸ぢ㈵㙢㔳㔳㥤〰戴㠰敤〵攰㕥晡搴㉡挸搴㈲搸昹〱搰㔴づ㠰㌱愶挰戳ㄴ摦づ㑦㠳搹㡡㐷搹攴搱㘵〱㜸ㅣ㘲敤〹㤲㈷㐱ㅣ〰晣搶㈸慡づ㌸ㄱ〰㥥愶搲敦㐰搴搱㘰〹〰捦愰㘴㙤㉡敥〴㘰㌱搸㕥〰㥥愷㑦慤㠲㑣㜵挲捥て㠰㍤捡〱㌰摣ㄴ㜸㈲〶㑢攰㘹㌰㕢昱㍡㥢扣㕢㔹〰摥㠴㔸㝢㡢攴㡦㈰づ〰摥㌱㡡㙡㈹㥣〸〰㝦愲搲扢㈰㙡㌹㔸〲挰㝢㈸㔹㥢ㅡ攰〴㘰ㄹ搸㕥〰㍥愴㑦慤㠲㑣慤㠰㥤ㅦ〰摢㤴〳㘰㙢㔳攰㠹㘸ㅣ〷㑦㠳搹㡡㉦搸攴扥㘵〱昸ㄲ㘲敤㙦㈴㝦〷㜱〰昰㑦愳愸㡥㠷ㄳ〱攰㉢㉡㝤つ愲㔶㠲㈵〰㝣㠳㤲戵愹㝡㈷〰㈷㠰敤〵攰摦昴愹㔵㤰愹㔵戰昳〳攰㠷敦换摣ち㝦㙦ち㍣㌱㤷㤳攰㘹㌰㕢㔱㕢㡤㈶晦ㅢ㙡晥户挲〱㠸戵ㅥ㈴昵㈰づ〰㠲㐶㔱㥤っ㈷㐳攸愸㈷㤵㝡㠱愸㔳㔱ㄴ〰㝡愳㘴㙤敡敦愸挳㝥ㄸ㍡〵㙣㉦〰㝤愱ㅦ搴㉡挸ㄴ㐳㍢㝥〰㝣㕣づ㠰㍦㥢〲㑦ㄴ攸㑣㜸ㄲ〰㜶㘴㤳㍦㉣ぢ挰㑥㄰㙢㍢㤳っ㘰敢㡡㑦㠳㠳㡣愲㍡ぢ㡥㠶戰㍢㠳愹㌴〴㐴㥤㠳愲〰戰ぢ㑡搶愶晥攸〴攰㙣戰扤〰散〶晤愰㔶㐱愶捥㠵㥤ㅦ〰㉦㤶〳攰て愶挰ㄳ愷晡ㄹ㍣〹〰㘱㌶昹昹戲〰㐴㈱搶㘲㈴㜱戶慥〸㐰愳㔱㔴ㄷ挰搱㄰㜶㈷㐹愵ㄴ㠸扡〸㐵〱㈰㡤㤲戵愹㈷㥤〰㕣〸戶ㄷ㠰搱搰て㙡ㄵ㘴敡㘲搸昹〱昰㐰㌹〰敥㌷〵㥥㐸摡㙡㜸ㄲ〰㈶戱挹昷㤶〵㘰ち挴㕡㌳挹㔴戶慥〸挰㜴愳愸㉥㠳愳㈱散捥晥㔴㥡〱愲慥㐰㔱〰㤸㠹㤲戵愹摢㥤〰㕣づ戶ㄷ㠰搹搰て㙡ㄵ㘴敡㑡搸昹〱㜰㝤㌹〰慥㌳〵㥥攰摥㔵昰㈴〰ㅣ捥㈶㕦㔳ㄶ㠰㈳㈰搶收㤳ㅣ挹搶ㄵ〱挸ㅡ㐵戵〶㡥㠶攰慢攵愸㤴〷㔱㔷愳㈸〰攸㈸㔹㥢扡摣〹挰㕡戰扤〰戴㐰㍦愸㔵㤰愹㙢㘰攷〷挰昹攵〰㌸捦ㄴ㜸攲㡤搷挳㤳〰搰挹㈶㥦㔳ㄶ㠰㙥㠸戵㈵㈴㑢搹扡㈲〰换㡤愲㘲㈴㜲〸扢戳㠲㑡挷㠰愸ㅢ㔱ㄴ〰㡥㐵挹摡搴挹㑥〰㝥〹戶ㄷ㠰㤵搰て㙡ㄵ㘴敡㈶搸昹〱㜰㑣㌹〰㔶㤸〲㑦㍣㜴ㅤ㍣〹〰愷戳挹换捡〲㜰㈶挴摡㔹㈴㘷戳㜵㐵〰捥㌵㡡敡㔶㌸ㅡ挲敥㥣㐷愵昳㐱搴敤㈸ち〰㍦㐳挹摡㔴扢ㄳ㠰摢挰昶〲㜰㌱昴㠳㕡〵㤹晡ㄵ散晣〰挸㤷〳㈰㘷ち㍣㈱摡昵昰㈴〰晣㠲㑤捥㤴〵㘰つ挴摡㕡㤲慢搹扡㈲〰搷ㅡ㐵㜵ㄷㅣつ㘱㜷慥愳搲昵㈰敡ㅥㄴ〵㠰ㅢ㔰戲㌶㜵戰ㄳ㠰扢挱昶〲㜰㌳昴㠳㕡〵㤹晡㌵散晣〰㤸㔱づ㠰晤㑤㠱㈷㠸㝣㍦㍣〹〰敢搹攴㘹㘵〱戸ㅢ㘲敤ㅥ㤲㕦戳㜵㐵〰敥㌳㡡敡〱㌸ㅡ挲敥摣㑦愵〷㐰搴㐳㈸ち〰て愲㘴㙤㙡㥣ㄳ㠰〷挱昶〲昰〸昴㠳㕡〵㤹晡つ散晣〰㐸㤵〳㈰㘹ち㍣㘱敥㐷攱㐹〰昸ㅤ㥢㥣㈸ぢ挰敦㈱搶㥥㈵㜹づ挴〱挰ぢ㐶㔱㍤〶㐷㐳搸㥤㍦㔰改㐵㄰昵〴㡡〲挰㑢㈸㔹㥢ㅡ改〴攰㜱戰扤〰扣〶晤愰㔶㐱愶㥥㠴㥤ㅦ〰㐳捡〱㌰搸ㄴ㜸〲敦㑦挳㤳〰昰㉥㥢㍣戰㉣〰敦㐳慣㙤㈰昹㠰慤㉢㡥㠰㡦㡣愲晡ㅤㅣつ㘱㜷晥㑣愵㡦㐱搴敦㔱ㄴ〰㍥㐱挹摡搴㜶㑥〰㥥〱摢ぢ挰攷搰て㙡ㄵ㘴敡㔹搸昹〱搰慢ㅣ〰㍤㑤㠱㍢ㄷ愰敥〵㜸摡㠲ㄸ㙥㑦㌶戸㌰户㐵㕦挶愰㔳㥦〲昲㙤㡤㘴㉥挶㐱㝡ㄷ㈶㜴捣攸攸㥥搰搲戵戸㌵戳㘲敢㠲戹㌳㙦愱摥㡥昸㜵㈷挲搸㉥㕥挷攲挵㝡㕥㉢捣敥㔸搲㤹搳㥢㈷晣㉦挴户搱㍦ㅣ㍡〹㙤㔷㉢㙣㍦㉥㘴ぢㄷち愳〴㕢㔵摤㡢㜰攸㡥扣㐹搶慦㈳㑡㉥扢㈱㈸㌶ㄴㄱ㥤搳搲摤慡昷㉣㐸㠴㕡昶敢ぢ㐰ㄱ㐹〱昹ㅥ㠵㌹ぢㄱ㤱㥡搰扢㌰戹戳㈵摦摡搲慥昳㘰㙣㘳愸㑥搷ㄷ㈰〱攰㠰㡥慥ㄶ㈶㔸昷㉥捣改捣戴㜷㉤㘶㉣㌳户㘲慢㤲㤲〴㍤敢ち挸㈴敥㐲㌵㤲㤲挷晤㠶挲散㠵ㅤ换㤰敢扦愴慤㝤㜲㘶㜱搷晦挴㔱㔱㍣㉣戲挹愱㔱搵慡扡㕡搵㔷搷晦搸攳ㄳㄴ㕦㔱搰㕡ㄲ㌹㔶㔵㜵㉦㘱捦ㅤ㥤㜴ㅣ㉡㔷㙡〱摢㔴㤲慢敥ㅢ攵戶㝦㈸戱㌳搴戵慦㜱㙡昷晡〶㘴敡攴㠳㥡㡢㐹㌷晦愷㕦ㅤ搴扤っ捦㥢㥤攳戰㉤㤴晢ㄸ㐳㠵㜹てㅣ㌹㌸〳㜱挴㔹㜲て扦㘰㐱㜴㌸ㄲ晢ㄴ㜷㈷㈱㑣摥慢㌰㍤㤳搵㕢ㄱ摤㙦换㜴昷㌱ち㑣戳㘸㐳㌲扡㈹ㅢ摦搱搶㤶攱搰㘲㙥晤散㕣愶㔵慦㉦㡣㕤搲摤戱㝦㑢扢㔶〰㤱昱㘷戲㌲换挱捡㉣㌷攲昰㠵㔹捣晡㤱㝤晡敡㔸㤰改㙣改㕥搸搶㤲慢㘷㠱㤹㌹晦ㄳ㘳ㄲ㈷㜹㉤挰戴㌶㙢捥㜰〷昶㡤昰㍡づ昷㈸攴挲㄰㍡ㅥ㝥㡣摣㙡ㄵ挰㍦昵㈳㤳㐲㌰挱挸㠵㐳晢ㄷ扣搵攱ぢ㠶㜹㤲㝣㈹㈱㔷㜰扥㕣〹㡥㑣㐲敡㔵㉡攰慢㝤㐷㔵㜳慢㝤つ㍢ㄵ㌳〶㝡㐰㈱㌸扤㈳㤳㥦㤴挹攱㜷㌲㍤捣㕦挹搴攳搰㜲㑡改っ㌱㠷㘳㍣搲㠲㤰㙥戴戴㈵慦㜷搶㤳㌱ㅢ扦〲慡㘵昶㐷挰㌸㠶㠸㘶搷㔴搵搵昵慣昷慢慢搹昲㌵搴㡣㡣㍢㝦㘵搴散昱晦搹㠱愹㌱散㐸㌰㈸㤷愲㝦愳㍢摡㝦㐰搴敢㘰戲㍦㉥㠵敦愹昰〳㐸摤ㅢ㄰扡㡦㑤㘹㍡〵㤲㉥㌴㈸搵昲㕡㔶换㐴㡦㝡㈴㐵㐸㠶㐸㥤㜴愴愷㈳戳㈳㘰㈴㜵搴㕢㍦㕡〹捣挶㈸搷昳㐱㘳ㅥ㘵〶〹て㐷㜵㜵㉤づ㜵挰㥤ㄵ攷愹ㄶ捥摡㘶敢㤲昲愱〶愰〹㠱㡤㘸㜱㑦㥥㉣昰㍦㥦扦攱㜸〵㕣挴慣㌷攲㍦搹㠲㐱㑤搵㘰㉦愸摥〶戵㍡㉥挷换㐰愶ㅡ㔲つ戸㔷愹㡦愰挰换㍣㠷㠸㜹㔱㔲ㅦ愳挴ぢ㔳㤵敦㐴愸㍥㠱㠴㤳愱㔶㑢〷㥦㘲㡦㜳㡣㍤收〲攰㙥㝡捣㝤㐶ぢ㝣㑢挶㥣晡ㅣㅣ慢戹㡥〳㔹捦收昲㘷㘱敡ぢ㝦㠵㈰ㄵ㝡㔲攱慦㔰攰挱っ昴㐲愹〸ㄲ昲摥㝤㐰敡〳ㅤ㠰昴て㠷㔳〷㐸つ㜴ㅡ愲搳晦㐰挱つ搲て攰㔵〰㠹挷㐲㐰敡㑢〷散㙡〹㐸㕢㠳扢㘹㤰慡㘱收〵㠹愹〵㍥㈰㙤换收㙥挷摡㤸㜶攰愳戰㍤ㄵ晡㔱㠱㤹〸〲搲づ㈸㌹㐰㡡晢㠱搴ㅦ㍡〰㠹搹〸㤶㔳〷㐸㍢搱改捥㜴捡捣〱〱㠹㜳㡤㜱㝢愳㤸㉥㔰〱㈴㈶ㄲ〸㐸〳攸㠰ㄹ〵㈵㈰つ〲㜷搳㈰㌱昳〰ㅦ搷㐸㘲晡㠱搵㕣㥣㉥搶㤴㌰㠴捤摤㠵戵㌱㌵挱㐷㘱㈸ㄵ㠶㔱㠱搹ち〲搲慥㈸㠵慣搳捤晥昹㡥捦㜰摡ㅤ㡡㐰㙡愰挳戳〳愹攱昴扣〷㍤㌳挵挰㍤㥣㤸㔷㔰〱㈹㘶ㅣ〸㔲㈳攸㠰愹〷㈵㐸敤〹敥愶㤱㘲㡡〲㍥㉥愴㤸愷攰〳挴㕥㙣㙥㤸戵㌱㠷挱㐷㈱㐲㠵㈸ㄵ㤸搶㈰㐸挵㔰戲㠷ㄳ㝦㜵攴〳㔲〲㍡〰㠹愹つ㤶㔳〷㐸㡤㜴㥡愴㔳愶㈱戸㐱㙡〲慦〲㐸㘳㈱ㄶ㤰㔲㜴㌰づ愵ㄲ㤰昶〶㜷搳㈰㌱㡤〱ㅦㄷ㐸捣㘵戰㥡㑢愹㜹㠵搹㤷捤ㅤ捤摡㤸攷攰愳戰ㅦㄵ挶㔰㠱愹て〲㔲ㄳ㑡㌶㐸晣敤㤴て㐸攳愰〳㤰㤸晥㘰㌹慤㉦搶㍡㥥㑥㈷搰㈹㔳ㄵ摣㈰㌱㍦愱〲㐸捣㕣㄰㤰㈶搲〱㔳ㄸ㑡㐰㥡っ敥愶㐱㘲慡〳㍥㉥㤰㤸敦㘰㌵搷㜱捥㌵戳戹㔳㔹ㅢ㜳㈱㝣ㄴ愶㔱㘱㍡ㄵ㤸ㅥ㈱㈰敤㡦㤲つㄲ㝦昲攵〳搲㑣攸〰愴㡣挳愹㘳㈴ㅤ㐰愷〷搲㈹搳ㄹ摣㈰㌱㠷愱〲㐸捣㙥㄰㤰㘶搱〱搳ㅣ㑡㐰㥡〳敥愶㐱㘲㍡〴㍥㉥㤰㤸ㄳ攱㠳挱㕣㌶㜷ㅥ㙢㘳扥㠴㡦挲挱㔴㌸㠴ち㑣愱㄰㤰づ㐵愹〸ㄲ㝥愹收〳搲攱搰〱㐸㑣愳戰㥣㍡㐰晡〹㥤ㅥ㐱愷慢愰攰〶改㐴昰㉡㠰挴っ〸〱㘹㍥ㅤ㌰ㄵ愲〴愴っ戸㥢〶㠹㈹ㄳ昸戸㐰㘲摥㠴搵㕣㑡捤搳㉤挷收收㔹ㅢ㜳㉡㝣ㄴ㜴㉡ㄴ愸挰㌴ぢ〱㘹〱㑡㌶㐸晣戵㥤て㐸㉤搰〱㐸㑣戵戰㥣㍡㐰㍡㡡㑥ㄷ搱㈹搳㈲摣㈰㌱ㄷ愲〲㐸捣㤲㄰㤰㕡改㠰改ㄲ㈵㈰戵㠳扢㘹㤰㤸㔶㠱㡦ぢ㈴收㔶㔸捤㜵㥣㙥㡢搹摣愳㔹ㅢ昳㉥㝣ㄴ㍡愹搰㐵㠵慢愰㈰㈰昱㠷晡㌶㐸晣㤱愰て㐸㑢愱〳㤰㤸㡥㘱㌹㜵㠰戴㡣㑥㤷搳㈹㔳㈷摣㈰㌱㕦愲〲㐸捣愴㄰㤰㔶搰〱㔳㉡㑡㐰㍡ㄶ摣㑤㠳挴搴ぢ㝣㕣㈰㌱晦挲㙡慥〳愴攳搹摣ㄳ㔸ㅢ㜳㌳㝣ㄴ㔶㔲㘱ㄵㄵ㤸慥㈱㈰晤ㄴ㈵〷㐸ㄱ㍦㤰㑥㠲づ㐰㘲捡㠶攵搴〱搲挹㜴㝡ち㥤㌲扤㐲㐰㜲摣㉣㌱愷愲〲㐸捣戶㄰㤰㑥愵〳愶㕤㤴㠰㜴㍡戸㥢〶㠹改ㄹ昸戸㐰㘲㡥㠶搵㕣〸慤搳敤㑣㌶昷㉣搶挶晣つㅦ㠵戳愹㜰づ㉢㘶㑡挷㈶㥦㥦昸㌸昱㕦㝡㝥敡搵摣㌵㕢㍦㝡〹㝦搹㥦㘹挵晤愶㍣㑣搵㈰挷㝤㡢㥥愶晣ㅥ㌹敤㈵ㄹ攳㔹敢㕣昴㙥〷敢收捦晢㈳㔴㥦昳攴㝣㔸㔴㘹㍦㈳㔵捣㕣戱㜰㜳㡣㠳ぢ㈰搴㉥〴㔱捣㌲㜱㥦㉣㑣㉤愹㌰づ㤸㜴㈲攳攰㈲㍡㘰昶㐹挹㌸戸〴摣㑤㡦〳㘶愹攰攳ㅡ〷㝦〲换㙡㉥愵收戴扢㥡捤扤㡣戵扤敢慦㜰㌹ㄵ慥愰挲㝢㔰㤰㤳攵㑡㤴散㤳㠵扦愶昵㐱敡ㄷ搰挱挹挲散ㄶ慢㔶〷㐸㔷搱改ㅡ㍡㘵㈶㡡ㅢ㈴愶㥦㔴〰㠹㠹㈹〲搲㕡㍡㘰㠶㑡〹㐸搷㠰扢㘹㤰㤸挹㠲㡦ぢ㈴愶戳㔸捤愵搴〴改㍡㌶昷㝡搶挶㔴ㄷㅦ㠵ㅢ愸昰㑢㉡㌰晢㐵㐰扡ㄱ㈵ㅢ㈴晥㈶搸〷愴㥢愱〳㤰㤸〱㘳㌹㜵㠰㜴ぢ㥤慥愳搳㕡捣㙥㙥㤰㤸愲㈲㈰〵㙥㠵㑡㝦敢㤵〵㙤㝡㜷㘷㑢㙥㄰㔶攰昱㝦㜶〹㤷㠲㔱㐷㔵㔵ㄴ㕦挷㡡愷㘲㜲㡢㠰㜸ㅢ㉢㘰㤶㑢〹㠸扦〲㜷搳㈰〶㘱㐶㤸戴㍢攸〴㍢昲㘵㑡㡣搵ㅤ散㕡㈰摥〹ㅤ㙤㍤ㄵ㤹㉥攳愳㜰ㄷㄵ敥愶〲㌳㘸〴挴㝢㔰戲㐱攴㉦㥤㝤㐰扣ㄷ㍡〰㤱㔹㌴㤶㔳〷㠸昷搱改晤㜴捡㡣ㄷ㌷㠸㑣㜳愹㌰搲㤸〰㈳㈰㍤㐰〷捣㠴㈹〱改㈱㜰㌷つㄲ㌳㘶〴㈴攷ち㥣ㅡっ慥搵㕣㑡捤㤱昶㌰㥢晢〸㙢㘳㑡㡤㡦挲愳㔴㜸㡣ち捣戲ㄱ㤰ㅥ㐷挹〶㠹扦搷昶〱改㐹攸〰㈴㘶摡㔸㑥ㅤ㈰㍤㐵愷扦愵㔳㘶挵戸㐱㘲㉡㑣〵㤰㤸㈴㈳㈰㍤㑤〷捣㤶㈹〱改ㄹ㜰㌷つㄲ戳㙡扣㈰㈵挱戵㥡敢〰改㔹㌶昷㌹搶挶戴ㅢㅦ㠵攷愹昰〲ㄵ㤸㠹㈳㈰晤〱愵㈲㐸昸搵戹て㐸㉦㐱〷㈰㌱ㅢ挷㜲敡〰改㘵㍡㝤㠵㑥㤹㌹攳〶㠹改㌲ㄵ㐰㘲㈲㡤㠰昴㉡ㅤ㑣㐵愹〴愴搷挱摤㌴㐸捣扣昱㠲挴昴ㅢ慢戹搸戵㐶搲㥢㙣敥㕢慣㡤愹㌹㍥ち㝦愴挲摢㔴㘰戶㡥㠰昴づ㑡㌶㐸晣戱扣て㐸敦㐲〷㈰㌱㘳挷㜲敡〰改㍤㍡㝤㥦㑥㤹㕤攳〶㠹㈹㌵ㄵ㐰㘲戲㡤㠰戴㠱づ㡥㐴愹〴愴て挱摤㌴㐸捣捥昱㠲挴ㄴㅤ慢戹搸戵㐰晡㌳㥢晢㌱㙢换晢㉢㝣㐲㠵㑦愹愰㐳㐱㐰晡ぢ㑡㐵㤰晣㑦户捦愱〳㤰㤸搵㘳搵敡〰改ぢ㍡晤㉢㥤㌲〳挷つㄲ搳㙥㉡㠰挴㠴ㅣ〱改㑢㍡㘰㘶㑥〹㐸㝦〷㜷搳㈰㌱㠳挷ぢㄲ搳㜸慣收㍡㑥户㝦戲戹㕦戱戶㘳晣ㄵ扥愶挲㌷㔴㘰搶㡦㠰昴㉤㑡㌶㐸㝣㑦㠱捦㐸晡づ㍡〰㠹㤹㍦㔶慤づ㤰晥㑤愷晦愱㔳㘶改戸㐱㍡ㄳ扣ち㈰㌱㘹㐷㐰晡㥥づ㤸扤㔳〲搲㐶㜰㌷つㄲ戳㝣扣㈰㌱搵挷㙡㉥㜶慤㤱挴㠸㤰㠶㐵晦㉡挵㌴㈰ㅦ㠵ㅡ㉡攰攷搳㔵㡡㤹㐱〲㔲ㅤ㑡㌶㐸㝣扤㠲て㐸㍤愰〳㤰㤸ㅤ㘴㌹㜵㠰㔴㑦愷㝣㥤㥡㘲㈶㡦ㅢ愴㌵攰㔵〰㘹㉤挴〲㔲㤰づ㤸攱㔳〲㔲㉦㜰㌷つㄲ㌳㠱扣㈰㕤〷慥搵㕣挷㐸敡挳收㌶戰㌶愶ち昹㈸㠴愸搰㤷ち捣ㅥㄲ㤰戶㐲挹〶㠹㉦㠹昰〱㘹ㅢ攸〰㈴㘶㄰㔹㑥ㅤ㈰㙤㑢愷摢搱㈹戳㝤摣㈰㌱挵愷〲㐸昷㐰㉣㈰㙤㑦〷捣〲㉡〱㘹〷㜰㌷つ搲㝤㌰昳㠲挴㤴㈱慢戹づ㤰晡戳戹㍢戱㌶愶ㄳ昹㈸散㑣㠵〱㔴㘰㠶㤱㠰㌴㄰㈵〷㐸扥昷㐹㠳愱〳㤰ㅥ㜱㌸㜵㠰㌴㠴㑥㜷愱搳摦㐱挱つㄲ搳㠰〴愴挰㔰愸㙣昱捤㈶ㄳ㠸〴挴㘱慣㠰㤹㐴㈵㈰敥〶敥愶㐱㘴挶㤱㠰戸㍢㥤愰㉦昲㘵摡㤱㠵ㄱ㜶慤搳㜱㌸㜴戴㍤愸挸㤴㈴ㅦ㠵ㄱ㔴ㄸ㐹〵㘶㈹〹㠸㝢愲㘴㠳挸ㄷ㜸昸㡣戴扤愰〳㄰㕦㜳㌸㜵㠰ㄸ愶搳〸㥤扥ぢ〵㌷㠸㑣㈵慡㌰搲㤸㘴㈴㈰㐵改㠰搹㐶㈵㈰挵挱摤㌴㐸捣㑡ㄲ㤰㑡㙥㌶㤹㥡攴㠳㐱㈳㥢㥢㘴㙤㑣㕢昲㔱㐸㔱㈱㑤〵㘶㌲〹㐸㝢愳㔴〴挹㍦㍥戹㉦㜴〰ㄲ戳㤹㉣愷づ㤰㐶搳改㝥㜴捡㥣〸㘹散ㄸ㤶㘰㠳㘹戹慡㡥㜱㙤昷㜲㠳㈷㤴㉥㌵ㄴㄸ㔴㥦摤扤愲ㄵ㠹っ摣㘵昸搶搸㘳㈰㍡㈸㍣〴㤵㍢㍡ㄱ㌴慢㜵扦㐲挱戶㝤ㅥ㤵昶摣挶昵㝡ち㌱愳㠴㌱晢扡㠷晦敤㝤〵㠳㙤捦㠶ㄷ㝦慢㑥ㅢ㙥㠱戱㘸攲㌶晢户攴㍡㍢扡㍡ち摤㠳㘶㈳ㄹ㘷㄰㕦昷㔱愸慡ち㡦慤㝢〸ㅥ㝤敢㘴挷㙡摢搱㤱扡愵晣昹㝢㜰㔱㝢挷戲㜶㘹㑤㕤ㄷ摦㝡㈲㜸昵攸挱㙡㡣〸㉥㜶㜶〱㜸㈱敢㠰㠷ㄸㄹ愷㔶㘰㍣㝣つㅢ㍦㙥晣慣昹㝡㉡㕢㠸㐷㌳改㜰㌲㕣㠸㈷愲昹㔴㘳㌶ㄷ㡦㌵ㄶ搲搹㙣㉣摥㤸捡㠷㈴㤰づㅢ㙤〲㙣㐲っ㥤㑢㍤ㄳ㔹㘲っ㕤㑡㤴搵㈹ㅣ愳捤㕤㠷㠱㝥㤵捡慡㥣捡㉢扤戶㐷て㌵捣昵㍡づ㑦㌴摣㝥㥦㐱㈰挰㘰㜸摤扤㐰㘹昳㡣搸挰攲㐱愰昱搶昸㙡㔳搰〴慤ㄹ㈴ㄸ慡㐶挳搹愰挰㔴搰㕥攳挷捤㤷挸㍥摥㐱搹ㄵ㤸〶㑥㕦㜰㑡摦㈹ㄹ㤸づ昶㔶㘰攳〷昹搶㑦昴㌹挲〲晢㠳摦〷㝣㐷㔶㔰愸挶昴慥つ㘱戵㌳愱愱㙤攰摥㘰㄰㔵ぢ愱㈰㌸ぢ㝣敥愰㡣㕦戲㠳㜲慣慢㜵攸㈵㐷ㄸ㤸昸昵㉤㔴㌸㐲搴捤攰㜰㤴㤴ㅥ攵㝡搳㔵㘰㉥昴㡣㠳㥢㠸㘶㜳㜸ㄹ㘹㈱㤹搶愳昱㘴㍡㤶㡤收攳㠵㜰㉥㤶㠸改愹㔸ㄴ〷㔷戳慡㥦〷㥢㔰搰㉡ㅤ捣㔲㑦慢㐴㤹敡挳ㄲ扦搷愳㘲㠲㉦㈰ㅥ〶㤱㜶㌸㐸㌰搴〰㈱㜶㄰昲㈱㡦戸㘹㐴㐹㈳㈴愱㤰㈵ㅣ㑥㡤㉣昹ㅢ戸户㍢㠸敡㑢户㉣改攰摢ㄸ㙣つ慥㘰㜰㌹㉡昳㘲戰ㅡ㕣㉦〶摢㥡慥〲㉤㜰㘵㘰㤰㑣愴ㄲ㤹㜸㈶ㅡ捤㘵㔳昱㔴㈱㤲㙥㑣㘷戲昹㜰㉡ㄹ㑥㐶挲戱㕣㍡戴㥤㔵晤㔱㙣改昶㔶㘹ㄱ㑢晤慣ㄲ㘵慡㍦㑢晣㕥攸挴愰ㅤ㈲慤〳㈴ㄸ摡〹㐲散昸㘳戰戳㈵っ㔳㘳〹慤㌶㜰㙦㉦㄰㌵㠰㙥㔹㕡づ扥㡤挱㈰㜰〵㠳搳㝣㌱㌸挵ㄷ㠳㈱㌰挲搸愹ちㅣ〷㔷〶〶昹㙣㈴㔲㠸㘵攳㐰愰㌱ㅥ㠹㐵搲㤱㤸㥥㑤愵昲戱㜰㍡ㄶ㐹㘵昲㠱攳㙤搵㐸㈶㤶捡㐴㔲愹㘸慡搰ㄸ捦愴㈲搹㉣〶㤱㥥捦㈴㌳㠵㔴㌲㤹㑡㠶㜶㌱摤㙢㈷戰〷㉢㐱㐲㐳㉤搶㉡戲㝥㑡搶㌰㡢㐵〵㔱㔵扢㠳㈵攸ㅤ㘷愲户ㅤ晢㝢ち攵愷㠲〴㐳挳愱㠰ㅤ㝦昴昶戰㠴㐹㙡㥣㑤慢つ摣㙢〴㔱㈳攸㥡愵昳挰户搱摢ㄳ㕣㐱㙦戱㉦㝡敤扥攸敤〵㈳㐱敦㐲戸㌲㐷㔰㕡㑦ㄷ攲㝡㉣ㄹ㡥㘶攳㠰㈶ㅢ㙢㑣㈵搳㡤㝡㍡㥢换ㄶ㔲改㑣攰㈲㕢㌵ㄳ㡢攸㡤ㄹっ戵㙣㘳㉡㥥搵㜳搹㐸㈲㥥㡦㘴搳昱㔴㉣㤶捡㐶ㄳ愱戰改㕥扢㤸㍤戸〴㈴ㄴ戱㔸㤷㤲戵㥡慣愸挵戲戵㔴〲㉣㐱㑦㜷愲㜷㈵㑤㝥づㄲっ㌵㐲〱㍢晥攸㈵㉤攱㝥搴戸㠶㔶ㅢ戸㌷ㅡ㐴愵攸㥡愵敢挱户搱摢ㅢ㕣㐱敦㄰㕦昴收昹愲户慦改㉡㜰ㄳ㕣ㄹ攸愵愲挹㐴㘳㍣㥢㡦㘳㑣挵㜱扥㘵㔲㤹㜰㌴ㄶ㠹㠷㘳㠹㉣〶㕡㘳㘸戴㔵晤捤戰〹敤㘷㤵㙥㘱㘹㡣㔵愲㑣㡤㘳㠹摦㔹㈶〶㌲〷摤〶㤱㜶㍢㐸㌰㌴ㅥ㐲散昸㘳㌰挱ㄲ㑥愴挶摤戴摡挰扤〹㈰㙡㈲摤戲㜴㉦昸㌶〶㤳挱ㄵっ㈶昹㘲㌰挱ㄷ㠳㘶ㄸ挹〸㝡㄰慥っっ㌲ㄹ㕤㑦㐴ㅡ㤳㤱㐲慡㄰挷〸㐹愵昳㠵挶㐴㍡㤱㡥愵㤲昹㜸㍥ㅦ㜸挸㔶㑤挷挲㤱〲㉥挹㠹㔸㍡ㄳ㙦㡣㈴戲昹㑣っ挳㉣ㅢ㡢㈵攲愹㌴攰㥡㙡扡搷㝥〳ㅢ敤㘱㤰搰㌴㡢昵〸㔹㡦㤲挵戰㍡ㅢ㔱搴㔲㌳挱ㄲ昴昶㌱搱㤳昳敦㐹㥡㍣〵ㄲっㅤ〰〵散昸愳㜷愰㈵㥣㑥㡤㘷㘹戵㠱㝢搳㐰搴㉣扡㘶改〵昰㙤昴收㠰㉢攸敤攵㡢摥㥥扥攸捤㠵㤱愰昷㌲㕣ㄹ攸㐵㜲戱㕣㘳㉣㤳挹㈴ち搱㜸ㄶ搷慤㙣㌴㤵捡㘴ち㜹㍤㠵挹扤㌱ㄵ㜸挵㔶捤攸改㜸㘳㌴ㄵ㑦㈷㌳改㜸㑣㡦㘳㝡ぢ愷愲㠹㐲㉥㤳㡡㠶ㅢ昵㔸㘸㥥改㕥㝢㤵㍤㜸つ㈴㜴戰挵㝡㥤慣㌷挸㘲扣㕤搰戳戵搴攱㘰〹㝡㐳㥤攸扤㑤㤳㜷㐰㠲愱㥦㐰〱㍢晥攸ㅤ㘱〹㘷㔳攳〳㕡㙤攰摥㉣㄰㌵㥦慥㔹晡㌳昸㌶㝡ㄹ㜰〵扤㝥扥攸㙤攷㡢㕥捥㜴ㄵ昸ぢ㕣ㄹ攸㠵㘳攱㑣ㄶ㌳㔰㘳愶㌱ㅡ捦㈷ㄲ改㐸㌲ㅤ㡦敡ㅣ㡣㤹㜰㌸㥢ぢ攵慤敡㍦㠳㑤㐸户㑡㥦戳㔴戰㑡㤴愹ㄶ㤶昸敤㙢㘲㈰攷摦㤷㄰㘹㝦〳〹㠶㡥㠲㄰㍢晥ㄸ㉣戲㠴㝣㑤㠲昶つ慤㌶㜰敦㄰㄰㈵㘱㜲㤶扥〳摦挶愰ㅤ㈶㠲㐱㥤㉦〶㌵扥ㄸ㉣㠶㤱㡣愰ㅦ攰捡挰㈰ㄹ换㈷ㅢ㌱ㄳ攷攳攱㘸ㅣ搷晤㙣㍡ㄵ㑦㐴挲戹㕣㍣㥥搷㜳㠵㐲㘰愳慤㥡捤㠴ㄳ㤹㔴㍥ㄱ㑤㘲敡㡥愷㜳㔹㝣攳㔱㜰㈳攱㠲㥥㐸攷㐳㐷㥢敥戵慡㍡㌴㔷㠱㠴㍡㉤㔶㌵㔹㌵㘴㜵㔹㉣㕢㑢㉤〵㑢搰晢敥㍢攳づ㑡捥扦ㅥ㌴愹〷〹㠶㤶㐱〱敤昰㐷㙦戹㈵捣㔰愳て慤㌶㜰敦㐸㄰㈵昱㜳㤶晡㠲㙦愳㜷㉣㑣〴扤㉦㔰愱昷づ敡㌳㜰扤㜷㔰挷挳㐸搰摢ㄶ慥っ昴搰敦㍣㉥㘷㤱挶㜴㌲ㄵ挷捣㤴㑡㘶攲昱㐴㈱㥣づ㐷㌰户㘷挲㠱敤㙣㔵㑣㔹㠹㉣〰㑥㈷昵㔴㍣㤳换㘱摥㡢攵㘳㠵㔴㈶搹㤸换收㜰挳㜹㠲改㕥摢㥥㍤攸〷ㄲ㕡㘹戱㜶㈰㙢㐷戲㔶㔹㉣㕢㑢㥤〴㤶愰户挱㠹摥〰㥡っ〴〹㠶㑥㠶㐲㔹昴㑥戱㠴ぢ㠹搲㌰㕡㙤攰摥〲愲㜷㉡㕤戳戴㍢昸㌶㝡愷㠳㉢攸扤收㡢摥㉢扥攸㥤〹㈳㙥愱戳慣ㅤ挶捡㠵㜳㡥戹愳捥挷㡥昴攴㘵戳㈷㈱挸戵㍤搹愶㔱散㠹晡ㄹㄵ挸摢ぢ挵㠱搸攱㌷㜴〱戸㘵晢㜷愱㈵散愰㕤㠲扥㌶㜰㡦〱㍥㜵㤱攵㉦〵扥摤扦㑢挰㤵晥㍤攵摢扦㈷㝣晢户摡㜴ㄵ搸ㄷ慥㡣搱㤱挶㤹ㄲ挵㜴ㅢ挹㐶ち昱㜴㌶㥡挱昵ち㤳㑣㈲捣㈱㄰㡢㘴㐳ㄲ㐱㘶㘳㐶挳㈶㜴戹搵㤸晤㔸扡挲㉡㔱愶㝥挱ㄲ扦て㥢挸挸晣㌲ㄶ㈲㙤ㅣ㐸㌰㜴ㄵ㠴㘵㌱㔸㘳〹㤷戲戲㈹戴摡挰扤㈵挴㘰㉤摤戲㌴㡤ㄵ㘱〷㘵晣挲ㄷ㔴㌰㔸敦㡢挱ㅤ扥ㄸ㕣㘷扡ち捣㠴㉢〳㠳㑣㈴㤱㡡挷㠱㐰㌲摢ㄸ挷攳㐵㌶ㄵ挵ㄵ㍢㤹捣攷㈲改㝣㕡搷㐳搷㕢搵ㅦ〰㥢㄰㐳挲搲㤸〳㔹晡愵㔵愲㑣摤捣ㄲ扦敢㥣ㄸ捣㠱㐸㍢〸㈴ㄸ㘲攸户㉣〶敢㉣攱昱散敢㘱戴摡挰㍤扥摤㐱摤㐶户㉣ㅤ挱㡡戰㠳㜲㤵晡ㄵ愸㘰戰搶ㄷ㠳慢㝣㌱戸〳㐶搲㠸㉣㕣昵慥〹摤㠹戲捣ㅡ㌹㤴つ㑣昲㘱㑣慤攱㜸㑥㉦㐴㌱捤㘲㠰攰ㅥ㍡㤲挷戳㐴㉥搲㤸㐹㈴昲㠱扣慤ㅡ捤㈶㘳㔱㍤ㄶ㐹㘴㜲昸挳ㄹ㠹ㅣ搶㈰ㅡぢ戱㝣㕣捦收昲昸㐴㐲敢㑤昷㥡づㅢ慤〰ㄲ扡换㘲㉤㈰㙢㈱㔹㜷㕢㉣㕢㑢㌱〰㉣㘸㕥㙣愲㈹㜳㙥㉢㑤摡㐰㠲愱晢愰㔰ㄶ捤晢㉤攱挹㐴慤㡢㔶ㅢ戸㜷ㄲ㜱㝢〰㐲㐱㜳㈹昸㌶㥡て㠱㉢㘸㥥攱㡢收㘹扥㘸㍥㙣扡ちㅣ〳㔷收㔹㔵㐸挴挳㠹㠲ㅥ捥挵㔳昱㘴㍣㤷ち敢㌹㍣捣㈷昳搹㜴㈴㤷捤㌷㠶ㅥ戱慡㍦ㄶ㌶愱㐷慤搲㜱㉣㍤㘶㤵㈸㔳㑦戲挴敦㠹㈶〶㜲㔶慤㠴㐸㕢〵ㄲっ㌱挴㕢ㄶ㠳摦㕡挲戳搸昳㔳㘹戵㠱㝢㘷ㄲ㠳愷改㤶愵㌳㔸ㄱ㜶㔰慥㔲捦㠰ち〶㑢㝤㌱攸昶挵攰㔹搳㔵攰ㅣ戸㌲㌰㠸攰ㄱ㉢㥤挷㍤㜰㌲㡤摢㤷㕣㉥ㄳ捥㈵ㄳ㜱晥搳昵㉣愶㤶搰㜳㔶昵攷挲㈶昴扣㔵㍡㡦愵ㄷ慣ㄲ㘵敡㈵㤶昸敤㜰㘲㜰〱㐴摡㠵㈰挱搰换㄰㤶挵攰ㄵ㑢㜸〱晢㝡ㄹ慤㌶㜰㡦㉦㡣㔰慦搲㉤㑢㔷戲㈲散愰㡣〴ㅦ㔰挱㈰攷㡢㐱挶ㄷ㠳㌷㘱㈴㘷搱ㅡ戸㌲㌰㠸㘲㘹慥㤰㡡挶昲㜸㔸㐰㤷ㄳㄹ摣っ㘳慥挱つ㕤㔸捦㌴收搲㠱戵戶㙡扡㌱ㄶ挳挳㘷㍥ㅤ㡤㘴攳㠵㐲㉣愳㘳戵㈷㠱㍢㥦㐴㈴㕥挸改㤱搰㕢愶㝢敤㙡昶攰ㅡ㤰搰ㅦ㉤搶戵㘴㕤㐷搶摢ㄶ㡢ち愲慡摥〵㑢搰㍢搸㐴㑦捥愲ㅢ㈹扦〹㈴ㄸ㝡てち㘵搱㝢摦ㄲ㕥㐶㤴㙥愷搵〶敥昱㙤ㄳ㙡〳㕤戳㜴㈷昸㌶㝡ㅦ㠲㉢攸㑤昷㐵㙦慡㉦㝡っ搸ち㝡昷挰㤵㠱㕥㈲ㅢ挷㥤㝦㌶摡㠸㝢ㄷ㉣㝥攴昰〸ㅡ捥㐴攳㡤㔹㍤㤵ぢ㌷㠶攳㠱㕦摢慡改㐲㐶㑦攱戱〱て昸挹㜸㉣㥣捡㘶ㅡぢ㠹㠸㕥㐸攲慦昸攴挳昱㐴攸㘳搳扤㜶㉦㝢㜰ㅦ㐸攸ㄳ㡢㜵㍦㔹て㤰昵愹挵愲㠲愸慡捦挱ㄲ昴挶㍡搱㝢㤸昲㐷㐰㠲愱㉦愰㔰ㄶ扤扦㕡挲㌵㐴改㈹㕡㙤攰摥㔵㈰敡㑢扡㘶改㜷攰摢攸晤ㅤ㕣㐱㉦攱㡢㕥捣ㄷ扤㝦㥡慥〲捦挱㤵㠱㕥㈶㥡挰㑡㜰㈶ㅢ挹敡㠵㜸愱㌱㤳挱慤㌰㙥昷昰㌰㤶捦㘷昱㙣ㄵ晡捡慡晥㜹搸㠴扥戶㑡㉦戰昴㡤㔵愲㑣㝤挷ㄲ扦愳㑣っ㘴づ㝡〹㈲敤㘵㤰㘰攸摦㄰㤶挵攰㍦㤶昰〶昶昵㑤㕡㙤攰ㅥ摦㔶愱扥愷㕢㤶摥㘶㐵搸㐱戹㑡㙤〴ㄵっ㠶昸㘲㌰挸ㄷ〳㠵ㄶ挸〸㝡て慥っっち㠹㜴㈶㥡㑡㐴愲㔹㥣㜵挹㘸㍡㠳戱愰愷㈲愹㕣㈳㑥挱㙣㌸ㄲ㜸摦㔶搵㌳㠹㉣搶㌶戰㕥ㄶ㡥挵昳㡤㜸攲㑣攲捥户㤰搴昱㌴㡦㠵户㐲㠸㈱㘰扡搷㌶戰〷ㅦ㠰㠴ㄸ昹ㄵ搶㠷㘴㝤㐴㔶慤挵戲戵ㄴ〳扤㠲摥昶㈶㝡㜲晥㝤㑡㤳扦㠰〴㐳㡣昵攲攳晦攴挰ㄸ戰〸昹㑡ち敤㙦戴ㄲ昴昸慡ぢㄵ㠴㐴搰晢㈷昸㌶㝡扤挰ㄵ昴㝡晡愲愷昹愲挷〸㉥㍤〴扥㠵㉢㜳〴㐵㘲㐹㕤㙦㡣㈴ㅢ㌱ㄵ攵㠱〲搶搰ち改〸㥥慣戰戲ㄸ㑥挵㐳つ㔶昵晦㠲㑤㈸㘴㤵扥㘳㐹㘲扤㙣㌲㘵㡡㜱㕣挱愰搶挴㐰㐶搰昷㄰㘹㍦㠰〴㐳摢㐲〱ㅦ㝦っ戶戳㠴㜷㔱愳㌶〰㈲ㄸ慣㐷㔱㙤㑦搷攴昷〰摦挶㠰攱㕢挱攰摢㝦昹㍤㍤㝤つ慥昷改㠹〱㕡挱愰㈷㕣ㄹㄸ㐴㔲昹㌰㠶㐴㔴捦㘱つ㍥㤵换㘱收㐹攲ㅤ昹㘱慣挸敡昱㜸㌴ㄶ摡挹慡扥ㄷ㙣㐲㍢㕢愵摥㉣つ戰㑡㤴愹挱㉣㘱㘰慢扦愱㜲㝢つ㍥〴㤱搶ㄷ㈴ㄸ㘲愴ㄶㅦ㝦っㄸ挱ㄵ㈱㕦㑣愱㙤㑦㉢挱㠰㉦扣㔰ㄲ㝤㈵㝦㐷㔶㠴ㅤ㔴㠳昷愰㐱㕦㌰昸搰ㄷ㠳つ扥ㄸ㌰〶㉢昵っ㠰㉢摣ㅢ㌲摥㉡㘷搵㐰㤴つ㑣㜰慦ㅣ㡦㠷挳㠵愸㥥ち攳晥㐶捦挴ぢ戱㕣愴㔰挸㘳〲捥㈵愳愹挰㈰㕢㌵㤶㑢㘲〸㐵㘲戱㙣ㄸ戳㔱㌴㥡㑡㐷ち改㐴㘳㈴㕡挰㤲ㅡ㑥戱搰ㅥ愶㝢㙤㌰㙣戴㈱㈰愱ㄱㄶ㙢ㄷ戲㠶㤲㌵搲㘲㔱㐱㔴搵㕥㘰〹㥡㙦㤸㘸捡㔹戵㍢攵挳㐱㠲愱㌰ㄴ昰昱㐷㤳愱㕣ㄱ㍥㐶㡤扤㘸㈵㘸㍥㑡摣㈴㑣㑢㝥ㄴ㝣ㅢ㑤㠶㘹〵捤㘷㝤搱㝣挶ㄷ捤㐶ㄸ〹㝡㡤㜰㘵愰㤷㡡㐶ち搱㘸〴㔷戳㕣㈳㈰㐹愷昰扣㤱㡢攳㠶㌱摡搸愸㐷戲㡤㠱愴慤ㅡ捦攵戲㝡〲㌱㥦㔴㌸ㅢ挷晡ㄹ㥥㔲昲改㌸㈲㝤㠸〹攱㔲㤸〸㈵㑤昷㕡㡡㍤㐸㠳㠴㔲ㄶ㙢㙦戲昶㈱㡢㜱㕥㤹愶㙣㉤戵㉦㔸㠲摥愳㑥昴挶搰愴〹㈴ㄸㅡつ〵㝣晣搱摢捦ㄲ晥㡥ㅡ㤳㘸㈵攸昱搵ㅢ愱㌱㤶戰ㄹ晣摥㌵㜵っ㉥㠶㕤昱㐱昹〵㝥愵扦扥〶搳慡㙤摢㥡扢㄰挵挳㕦昱㥢搳㌱搶晥ㄳ㜰㝤慤攸摥〸敢㡤昴挳㡡㥣戱搹㉥扣攴愰㕢户捣㘶㜶摡㜶㜸挳㍢愲慥㄰㡣攰晢敢户㉤㤶ㅣ扦〰敥㕦攴㌶户㜷攱㙦㉤攸㜹换㘳ㄷ㝥㈹㕢㕢㕤愳㝣㝦㤴㙦晥戱㌷晥攴㤷摥昰搷ㄶ㥡昳㝣敡敦敦昳晢攷㜱㉤摤㤲慣扥ㄳ攴㑡㘳㈴㌷㌰つ扤つ㡣ㅥ㍡㘵㘸㉣㔵户ㅥ挷㘳戳敢攰搸㉣挶㐶㔹㈳て㌳摥㍣ぢ㠷㡡㈱㕥㝡㈳慢㠱攱㔲捣戳㔵挴搵戱㝤㌹挶㉣㌴ㄹ晦搷㥢晦㠷㥡ㅡㄸ㕢ㄵ㡢㥦愸挱ㄷ㡣慤㝢㜷攵㔵㝦扢㘹㥦㘱㍦扦㙤愳昹晦㑡挳挲昶㠰㘴㐳㔸っ〳㔷㝢㡦攴㝤ㄲ㡥ち㜵ㅢㅡ昱㈶㝥攷散㜹戳昹慤愶挰晤㘶昳㄰愳愹昸攰㑦㝡愱扤扤㙢搴㍣ㄴ㌸㡣㤴㌶ㄷ㌴㜰㤰㠵㔷㍣慣㙥㠲て慢㤷㐱㙤ㅥ㍢㝥㌰㜴㉣㔶〳㐳㥣㕢搶昱挳㉤㡢捤敢昸扢㘳ㄴ〳愲㝥ㅤ扦慥㕣挷慦㌵〵敥㌷㥡㠷ㄸ㐲挵〷㝦㔷捣攸㌸攳㤶㐶挷ㄹㄱつ捣户㍢ㅥ㔷㙢㑡㍡㥥㘱挷ㄷ㐱挷敥㌸攳㥡㕢搶昱づ换㘲戳㍢扥〴ㄶ㝥ㅤ扦愲㕣挷㉦㌷〵敥㌷㤹㠷㤶挳ㄳ㍥㔸搲㌳㍡㝥〲ち㐶挷㡦挳㕥愰挵攸昸挴愱㤱戸扡挴散㜸つ搴㠳摡㈲㜶㥣㔱㑡㐳晢㜸㙡户搹摡ㄱ㜵㠱愹つ㍥戴㍢愸扤ち晢㠴㠹㉣挵㜰㈷ぢ昴搶挰㘸㈶㌴㌶晦㉣㠱㉥戶㙤㥡ㅡㄸ〲ㄵ换捡搸挵㥢挴〰ㄶ挶晦㠷㌴愹戳㘱改㠷攱㌹㘸㤴敦㔹㜳戶㈹㜰扦っ㍤㜴ㅥ㍣攱㠳㈵㌳戴〴㘷つ愳㡦〶㉡っ㠶〶㤶㠱㡢㔹㘶晣搰㜸㐲㥤づㅦㄶ〴㐱㙤〵㈴敡ㄲ㕢晢㈲㙡ㅦ㙢㘸ぢ攲㈷㥢摡〶攲挷㔳晢㔲攸㔸づ搴㙡戳㈰ㄸ㕥㐹㙢戴㠲㕦挷㘶捦ㄳ㑤〶戳㌸搳ㄸ㘵㘰昸㜳换㜲㡢㌰㕣㌵戶㐹㌱㈲敡㠷攱捡㜲ㄸ㥥㘰ち摣敦㔳て㌱㠶㡡㑦㤵㜶ㄲ摡てっ㙦㐶挱挰㤰㈱搱挰㈹攰捡㑣ㅤ㑦慡㘳㑣㔴㡣㈹昷㌴㐸搴㉤搰㈱㉡㌲攵摥㠶挲㤶㥤㠰户㕢ㄶ㤵〱戰愰晣㜲㡣扡ㅢㄶ㝥ㅤ㕦㔲慥攳摤愶挰晤ㅥ昵㄰〳愷昸攰㠷㘱㐶挷㝦㠳㠲搱昱〷戱ㄷ㌸捦攸昸昸愱戱㠴㕡㙣㜶㥣敡㐱敤㘷散昸挳戶昶㐳搴扥搰搰㤶挱搳㙡㙡ㅢ㠳攷㘲㙡㌳捥㘹てㅥ挶㍢㔹㤰挱挳㜰㈶㌴㝥挴攰㘱っ㔴㉣㉢㘳攷㍡〱㥢づ㙡㔲っ㠶晡㘱戸挰㠴捡㜳搹㉡㤸〲昷慢搸㐳㉦挰ㄳ㍥昸㔱ㄵ㕡㠲挱昳㉡ち〶㠶㉦㘳㉦昰㜳㜰㡤ㄳ㌰愶戲㈶㉡㔴て㙡㔷㐱愲㕥戳戵ㄹ㄰つ慣㌵戴〵挳㈳㑣㙤〳挳㙢愸晤㍡㜴㙣っㄹ昵戴㌱㝣㥢搶㍦ち挳㜷㉣换㉤挲㜰搵愴㈶昵〱㉣晤㌰㍣愴ㅣ㠶〷㥢〲昷摢摣㐳っ愲攲㔳愵摤㠸㍥〰挳捦㔰㌰㌰㘴㑣㌴㜰戳㠱ち㙥㤵ㄲ㙡㡥㠹㡡㜱〲慥㈳㉡㡣㝡ㄲ〸㌹〱扦㐴㘱换㑥㐰㠶㐱挵愲㌲〰搶〹㠸㑢晦㌷戰昰敢昸捣㜲ㅤ㥦㘱ち摣㙦㜱て㌱㜲㡡て㤶搲㡣㡥戳㈱㐶挷㝦〰㍢㜰㤷搱㜱捣摥㘱㌵搵散㌸搵㠳摡㍤散戸戲戵㜹㔹ぢ摣㙢㘸换攰㤹㘴㙡ㅢ㠳攷㝥㙡㔷㐳摢ㅥ㍣㌵㘶㐱㑥㐰挶㌳愱昱㈳㑥㐰〶㐱挵戲㌲㜶慥ㄳ戰㙡㐶㤳敡〳换㘱散戹敢扥㜱㙣㌹っ㥢㑣㠱晢㐵昰㈱挶㑦〵挳㐷搰ㄲっㅥ挶ㅦつっㄹづつ㍣〶慥㜱〲㐶搴扥㈵ㄸ㍥〱㠹㘲㌸搳搰㘶㐴㌴昰㤴愱㉤ㄸ愶㑡㌰㝣㥡摡㍢㐰挷挶㜰㐷戳㈰ㄸ㌲慡〹㡤ㅦ㠱㈱㐳愱㘲戹㐵ㄸ慥㥡搶愴㠶挱㜲㤸て㠶戱㜲ㄸ㐶㑤㠱晢㕤昲㈱㐶㔱〵挳攷搱㤲摥㌵つ㡣㙣戲㕢㙣㤷㘳戳捥㠱慡愶㠶㔱㤶㐶戹㔶㠷昶㠲〶㥦㑥戴ㄷ攰㐵晢〳挹㡢㈴㉦㤱扣㑣昲ち挹慢㈴慦㤱扣㑥昲〶挹㥢㈴㙦㤱晣㤱攴㙤㤲㜷㐸晥㐴昲㉥挹㝢㈴敦㤳㙣㈰昹㠰攴㐳㤲㡦㐸晥㑣昲㌱挹㈷㈴㥦㤲晣㠵攴㌳㤲捦㐹扥〰㔱㡣扡づ㘳ㅢ㕤愳戰㑦㌹〴㝢㥢〲昷换攸㐳㡣搳ち㠲晦㠴㕦㡣㐲〶㐷㡤㜱挵戰㙢攰㙢㜰攵ㅥ㈲ㄶ㔷ㅡ㝣㔸昳㔵㔰晢㤶敤㘰㘰搵㘲㌵㡣㐵〱㥦昲攰ㅢ㐷愴㜸㌳搵㌰捥戲㈸㜷㌰っぢ敢昰㘱ち㘳愸㜵㤸㑦挷㙢换㜵扣挶ㄴ戸㕦㐲ㅦ㘲㜰㔶㍡晥㠳搱㜱㐶㐴㡤㡥捦挴㕥愰ち愹攲攸昸挴愱搱㤸摡昸慤戳攳搵㤰㈸㐶㔳敤㡥㌳㘲㡡捦ㄶ㜴㥣攱㔵戱搸扣㡥攳收㠹昱搵㘱㍥ㅤ晦づ㙤昳扤昳晥㤷㈹㜰扦㝣㍥挴㠸慣㜴扣ㅥㅤ挱㤲㐷ㄶ攵㝤晣㤶㍣㡣昷㐳㍡搲㡢㐷戸晦戸攳㐴㉣ㅦ慣攰攵慢〶㙦㕢㌳摥㔱㔶㕢扤昷㡦昳挵愴㙢扥愲㤰摦扡㙦搰昸晦㠳㥦搲愵〶㝡㤴ㄳ㍡挸㈳挷㠰慤㜱㥣㜳搸ぢ昴戲㡥㜳㈴愲晥㘱ㅥ㘷愲ㄳ搴晡㔰㥢昱㕦㐳㥢㈱攴㐰挸搶㡥慢扦㥡摡挶愵㙡㉢㙡㌳㍥㙣㑦戳㡣ㄳ戳㈰搳㉣挳挰ㄸ㘷㥢㍦㐴愰㡢つてㅡ㡣ㅤ㡢㘵攵愱攲扥㔴攱㘱㡤㐱攴㘱㜰攲㥥㈴㍥㌵㐷㠶攷㕥昱ㄳ㔳攰㝥㕤㝦㠸㘱㘷ㄹ㌲晤搰㑢㑣ㄲ㡣昵ㅡ愸ㅣ㠳扤挰㡥〶㉡戸捦㐹慡て㑤㔴㡣晢㥣㥤㠸ち攳挴昶戹挲㔸㌰㍥㥢て㐴挳㉡换愲㌲〰搶㈴㠱ちㄹ㌹ㅥ收搳昱㜷换㜵晣㑦愶挰晤㥡晥㄰㘳捤搲昱㈱㐶挷ㄹ攰㌵㍡捥搰㜱㘰愸搵昱㜸㐴扤㔵搲昱㕤搹昱昳愰㘳㜷㥣〱㘰㝣戶愰攳㡣ㄶ㡢挵收㜵ㅣ㤳挴㘵㔰ㅦ收搳昱㔷换㜵晣ㄵ㔳攰㝥㍤㝦㠸〱㘶改昸㐸愳攳㔷愳㙣㜴㝣つ昶〲愳㡣㡥换敤挶ㅦ捣㡥ㅢ攷㐱㤸ㅤ扦挶搶㕥㑢敤愸愱㡤摢挱愸㝡搶搴㌶捥戱㌸戵ㄹて戶捦ㅡ挶㠵敤戳㠶㘱摦ㅦ㜷搶㌰㔶晣㈳捥㥡收㈶挵愰昱㌰ㅦっ㝦㕢づ挳愷㑣㠱晢つ晦㈱㠶㤹〵挳扤搱㑢㥣㌵昷愲㙣㘰挸愸㜱㘰㕦〳ㄵ挱昰戱ㄲっ昷㈳㉡昷搹摡っㅣ〷㥡っ㙤㍣搳㈶搵㙦㑡㌰ㅣ㐷㙤㐶㠵㙤っㄹㅤ戶㌱㝣㤸搶㕢㌲敥愰㡢つ㌳捦㈳㤶㘵攵昱攷㥡㜹ㅥ㥥搵愴ㄸ㍡ㅥ〶㈷敥㤹攷扥㜲ㄸ摥㙢ち摣㝦㈴㈰挴㘰戳㘰㌸〵扤〴㠶㡣昰ㅡㄸ㌲㜶ㅣ㤸㙡愰㌲㘵㘸㈲愲敥㌲㔱㌱㘶㥥改㐴㠵搱㘱〲㈱㑦㔸㡣〰攳戳〵㈷㈰挳挵㘲㔱ㄹ〰㙢收挱敤挹㥢㔰ㅦ收搳昱摢换㜵晣㌶㔳攰晥攳〰㈱㐶㤸愵攳戳㡣㡥㌳㐲㙢㜴晣㍤散〵收ㄸㅤ挷㈹㤵㔲㌷㥢ㅤ㌷㑥愹戹散㌸〳扥㠶昶晢搴㍥搸搰㤶愱㜶㠳愹㙤㥣慥㠷㔲㥢〱㘱㝢昰㌰㌰㙣てㅥ挶㝤㝦摣攰㘱戰昸㐷㥣㠰昱㈶挵愸昱㌰ㅦっ慦㉥㠷攱㕡㔳攰晥晢〲㈱挶㤹〵挳㈳搱㑢っㅥ〶㜷つ㔴ㄸ㌶づ㘴つ㔴愶㄰挳㥦㥢愸ㄸ㠳㈷㑦㔴扥㠳㡥㍤㜸ㄸ晣挵㘷ぢ〶て㈳挵㘲戱㜹㠳〷ㄵ㌲㔴㍣捣愷攳慢换㜵晣㔲㔳攰晥扢〲愱ㅥ昰㈴ㅤ㍦捡攸㌸㈳扡㐶挷㝢㘲㉦搰㙡㜷㍣慤㉥㉣改㜸㍢㍢摥ㅢ㍡㜶挷ㄹ昱摤戲㡥㌳㍣扣〵ㅤ挷㘵㙢㝢㔸昸㜵晣摣㜲ㅤ㍦挷ㄴ戸晦㥥㐰㠸ㄱ㘵改㜸户搱㜱㠶㠵㜹㝦慢捥㠲〵㙦㉡攵㍥㜰㈹㝢㌹ㄸ㈲〳㤳㠱搸ぢ㉣㌷㌰㤱㔳攴㌴㈸㕡愷㐰㔰㍢㠶摡っ攵ㅡ摡㠳愸㝤㥣慤ㅤ㔱㈷㤹摡挶改㜷〲戵㜷㠱づㅤ㤰愵ㄸㄳ戶扣㌵㌰攴㡢捦收㡦㈳攸㘲挳㙣㍣摣戲慣㍣㥥㕣戳㜱ㄵ敥〳ㄹ㌰昶㠳昷〴㌴摣昷搱攱㜸㔳攰晥㙢〵㈱㠶㤸〵摥㤳搱㑢㥣㔰っ搱ㅡ愸㌰㘲ㅣ㌸搵㐰〵搷愸㤴㕡㔱㠲捡改㐴㠵ㄱ㕦㐳㍢㐹敤㌳つ㙤㐱㝣㠹愹㙤㑣㑡㘷㔳㥢ㄱ㘱ㅢ挳㝤捣㠲摣㑢㡦愱㌵㐰攱搷戱㔹搳㜰㔵㤳挱㉣㍥㘷ㅡ㘵㘰搸㘴㔹㙥ㄱ㠶慢づ㙣㔲っㅢ晢㘱戸戸ㅣ㠶ㅤ愶挰昳〷て㥡攱㘹㔳㝦昰㠰㍦搰搵扢攴昹慢〱㡤慦㉢昰〷㥦㍤ぢ〶㥢て㑡昸㔱㜱㑢㙢慢晣ㅥ户ㄷ摥㕢摥戹㐸敦㥣㡥搷昰攳㙤攵戳㕢捣扦晥摣㡣搷昳昳㌵搰搶㥢戱㌵㈹搱㌸㔰㤸搹㠹㔷㘵昷㈸㌴㜷攱捦㈷攴敢昱㤷挶扢扢昵捥昶晦㠵㤷㥡攳ㄷ搲㝣换ㄴ㌶攳㜵收扥㍦㑥收慦㡥㝤挳捥挶ㄳ㙢ㄱ㡦改㜸晤ㄴ㥦晥慡昹扡昳ㅦ昷㤷ㄴ攴搷昷搵慡つ㠷搳㐸挱㔹㔵戵㤱捤㘳昴㕡扢〸〳㌵㈸㐹ㄷ㈰㐱敤㘲ㄴ㐵㕦㐸㔵敤晥㌸搴㤵愲敡ㅣ捤㍤摡收㘷㍡㍢㌳㉢敡摢收户敡敤ぢ扡ㄷ搶捦㕦㡡㈴〲扣㉦ぢ捥敡敢敢戵㑢昱㍦ㄱ攱㔷㌱挴捣〱㘴戶㙡㠱㙦慢㉥㉦㙤搵ㄵ愵慤㔲昳㘰捦㤶㘹㍦㜷㝡㘶っ搷攱㌹攳敢㜹㑤愹攷戵㉥捦ㄹ换昳㌵㑥捦ぢ㑡㍤ㅦ收敢昹晡㔲捦㌷戸㍣㌳㜰㉡㙤扥搱改㤹〱㔲攱摥攴攴㌲愰攸攸挹ㅣ摦晡搶㤵搶㜷慢慢㍥〶ㄹ挵昳敤㑥捦っ㈶ち昷㔷㈶ㄷ㠷愴㑡㥤㔴㕡摦晥扥昵慤㉦慤敦㉥㔷㝤愷㔹㥥敦㜱搶㜷㑥愹攷挹扥㥥敦㉢昵㝣扦换㌳㈳㕥搲收〷㥤㥥ㄹ搹ㄲ敥㐳㈶㔷㝡挲㐸㤰〳戹㈶摦晡ㅥ㈹慤敦㔱㔷㝤㡣づ㠹攷挷㥤昵㕤㘳㜱㥦㜰搶㜷㘳㘹㝤㘹摦晡㝥㕢㕡摦搳慥晡搶㔹㥥㥦㜱搶挷戰㠴愳㈷㌱㕦捦捦㤵㝡㝥摥攵昹ㅥ换昳ㅦ㥣㥥ㄹ㤲㤰晥扤㘸㜲〵㌹㉥攱㍢敡ㅢ改㕢摦㉢愵昵扤敡慡㡦换晡攲昹㜵㘷㝤㑦㕢摣㌷㥣昵㜱戹摢慥慦㔶つ昳慤敦㡦愵昵扤㕤㕡㕦ㅤ㤷户摤戳㘸改慢㄰㡣扦㈵㈰㘹㐶搰㐵慡㠲散㙡㙤ㄳ捤㍦㡥㔱搷㠶㡢㑢戶㥥㘵敥搴戵捤敥搶ㄷ昷㙣㌳捣㜸愵㈱㌶㔵戵〱㙥㜱搷慡㘰搹㥡㐶ㄴ捤扢昸〲〵㝥㑢㌷㜴㜶㘱晦て㝢摥㜰捤ㄸ㠳晦慤㌹㈱㝦扢戱㙥㌰㘴㍦慡愶搲ㄵ㐳搶㐹㡥攲敡㍦㜱㌲㌶敢づ攳摢㡤㤱㠷昲摡㜷挱摢㍤つ㔰㠳搰〰㌶㐲慣ㄹ㌶㈸㕡㕢昷㈵摦㙥扣昲㠵㍢ㄳ捤㤷摤改戵ㅥ攸戴㘶扣愱㘸㙤摤捤㝣扢昱晢挱慦㕦㥢摦攷㉥慦昵〰愷㌵〳ㄵ㐵敢㔰㤳搱㠳㙦㌷㕥晡㠷ㄱ㜳㍦㌹搱挷㝡㘷愷㌵㈳ㅣ㐵敢㙤㙣敢收㤱㍢㈶摥㝤㘷扤户敥㥤㥣搶っ㡤ㄴ慤晢搹搶扦扦㜴㔹昲愳慢㝤晡摤摦㘹晤㕡㠹昵㑥戶㜵搳敡〹扢㔶昵扥挳㕢昷㡥㑥㙢〶㘳㡡㜵て戲慤搷㕤昱搰㡡搹㔳㝤㡥搸づ㑥㙢㐶㜱㡡搶㐳㙣敢㡢㑥晤晥晥㑦扥扡挵㕢㜷㍦愷㌵挳㍦㐵敢愱戶昵散㥡〹て㝣摡㜲愳搷㝡㝢愷㌵攳㐶㐵敢㕤㙤敢ㄳ㥦昸㙤㘶㙤敦敢扤搶摢㌹慤ㄹ㜰㉡㕡敦㙥㕢㑦㌸晢㠰〱㜷晥晤㙡慦昵戶㑥㙢㐶慡㡡搶㝢搸搶攷㍥扢敦戲攵㐳搶㜸慤户㜱㕡㌳挴㔵戴ㅥ㘹㕢晦晢戵摢づ㕢搷㜴㠵搷㝡㙢愷㌵㘳㘳㐵敢㔱戶昵搴攰㝥㜷づ㜸敤ㄲ慦昵㔶㑥敢㜷㑢慣挳戶㜵慦摤搶㝣㍦㑥㕤攸戵敥敢戴㘶㌴慥㔸㜷挴戶摥㌰昷戰㝥搳㕡捥昳㕡㠷㥣搶っ攳ㄵ慤愳戶昵昳ㄳ昳摤捦㍥㝤㠶搷扡挱㘹捤昸㕦搱㍡㘶㕢㥦昵㘶攳挱户㙡愷㜸慤晢㌸慤ㄹ㌸㉣㕡㕢㑦㝤摦㙥晣㘰搷㌳扥㍡扥捦㑦扤搶扤㥤搶㡣㌸ㄶ慤ㄳ㜶摤挳扢㥡㥥晦搹昱挷㝡慤㝢㌹慤ㄹ慡㉣㕡㌷摡搶㈳㝥㝡捣㘵愷搷㉤昵㕡昷㜴㕡㌳挶㔹戴㑥摡搶㐳ㅥ摡晥挵散ㄹ㐷㝢慤㠳㑥㙢〶㐷㡢搶㈹摢晡搶㑢慦晢㝤攴昱㐵㕥㙢捤㘹晤㐹㠹㜵摡戶敥昹昷捣㈱昳摥搴扤搶昵㑥㙢㠶㘳㡢㜵敦㙤㕢捦㘹换扤ㅡ搸㈱攳戵敥攱戴㘶ㅣ户㘸扤㡦㙤扤㜷敡㠴晤敦㕡㝤愸搷㍡攰戴㘶〰戸㘸扤慦㙤㝤㙦㘰晢㙢户㍥㝦㡥搷扡捥㘹晤㜹㠹昵㘸摢㝡摣㐹摦㍥㜱搹攵㌳扤搶戵㑥㙢㠶㥣㡢㜵敦㘷㕢㕦扤扥摦攳昳㜶㤹攲戵慥㜱㕡㌳戰㙣摦慢攰敦愶㐱收㝤㤲摡㔸㝡慦㔲㠵㍦㐵攱㜸㤲㔲っ㌶换扤㔱㌵〴昶搳㄰㈳户づ捦晦昹挶捦㜳ㅤ㉣ㅣ捦㘸〱㤷攷㙡㔴㉣㥥敢㥤㥥ㄹㅡ愵攷㠰〶慥晢㍤㜳㜹挷㑢㡤慢搵搷扥戵昶㘴㌵敦㔷㘱攳㥤㠰㍣ㅤ昶㉥慤戹㉥㠸㍡摣㡦户㝣㘱ㄸ㕦敢㕡㔵户慣㈵摦扤㌰戰㔰㙦㔹戰戰ㅢ㉦〶敢挹㘷㕥㙢㔳㝤慣㐶㌷㌸ㅢ捤㄰愴㜴㈵㘴㜲愹慦ㄸ戲㜳㠰昴㠵㙦㜳户㠶㠵〳愴㙤㑡㥢慡ㄸ挶ㄳ捦摢㌹敢ㅢ㔲敡昹㘳㕦捦㍢㤴㝡摥搱攵㤹㜱㌲昱扣㤳搳㌳㠳㑥㡥㌶扦敦敢㜹㘰愹攷㐱㉥捦っ㐴㠹攷㈱愶㘷㐱㈳㙥㜱㜷㜱搶户㜷㘹㝤㙦昹搶户㙢㘹㝤扢戹敡㘳搰㐶敡ㅢ敥慣㙦㥣挵摤挳㔹ㅦ㠳ㄹ㡥晥扤散㕢摦㥥愵昵㡤㜲搵挷〰㠷搴ㄷ㜶㝡㘶戴挰攱昹㌹㕦捦戱㔲捦㜱㤷㘷㐶㄰挴㜳愳搳昳愱ㄶ㌷㘹㜲〵㑦慥慣㍢敡㝢捡户扥扤㑢敢摢挷㔵ㅦ㔷摢愵扥搱捥晡戸㜴敤昰晣㠸慦攷愶㔲捦㘳㕤㥥戹㠶㈲㥥挷㍢㍤㜳㙤㤸㥥〳ㄳ挰慤㝣㜲摦敦㕢敢㈴㔶㔳㝡㜲㑦㜱搵捣㈵㘶㥥攰搶愶㡥戱㥡㌲搵㙣㡡挰挷搵㘲㘹攰㌴㤳换㜳㕦㜱㜵搵搱昵㍢㝤ㅢ㌱〳ㄶ㡥㔳㜶愶慢〱㕣㜱ㄵ捦〷㍡㍤㜳㘵㔵戸戳㑣㉥㕢㔱挷㘵㉣昷㤳愰攳捦㑥㤶慥愷㜱㍥摢ㅡ㉢㡦慤㝡㡥㙦㜵攷㕦㐳ㅣ搱㡡ㄹ㜱㌳晥昸攴㙣㔴慡戸㐸㐶ㅦ摡ㅣ㤶戰挳㙦〳㔷戹戸㔳捦㌵㌱㜵㌹㑡㙣㤴㜶㄰㜵戸㠰㈵ㄶ㜳㥤ㄶ㕣扤㉡㕡㜰㘵㑡㉣收㔱㠷ぢ㔳㘲㜱戰搳㠲慢㔲㐵ぢ慥㌸㠹挵㈱搴攱㠲㤳㔸ㅣ敡戴攰㙡㤳㙤搱挰㔵㈶扢愴戸㠲㈴昶㠷搱㠲ぢ㐸㘲㝦戸搳㥥慢㐷戶㐵〳㔷㡤愴㠴㉥㔶愹昵㤶晤㑦㘸挱〵㈱戱㍦挲㘹捦搵㈰摢㕥摤㘷㔹捣愷づㄷ㝡挴攲㐸愷〵㔷㜹㙣㡢〶慥敥㐸㐹㙡攴捡㡤戴㌸㐳ぢ㉥摣㠸㝤搶㘹捦㔵㥢愲㍤㔷㙢㡡昶㕣㠹ㄱ晢ㅣ㉤戸㄰㈳昶㜹愷㍤㔷㘱㙣㝢挵ㄵㄶ戱搰愹挳〵ㄶ戱㈸㌸㉤戸扡㘲㕢㌴㜰㔵㐵㑡搲㘲慥㤸㠸晤〲㕡㜰挱㐴散ㄷ㍡敤戹㕡㔲戴攷㉡㐹搱㥥㉢㈰㘲摦㐲ぢ㉥㠰㠸晤㔱づ㝢挵㍢て搱㔹㈴㕣㔳愴戵㍡㜴ㅡ㜸搷㘱搷愱㜸㐷㈱ㄶ㙤㘴昳㠶㐲扣戶㥢㍢㉣㌴昰㙥愲㘸挱扢〱戱攸㈰㥢㌷〲㘲戱搸摣ㄱぢ㕥捡㙤㡢〶㕥挲愵㈴㌸昰昲㉣昶㐷㤳捤慢戳搸㜷㥡㍢㘲捦㑢戳㙤慦㜸搹ㄵ㡢㉥戲㜹搵ㄵ㡢㙥㜳㐷㉣㜸挹㉤㕡昰㜲㉡ㄶ㑢挸收搵㔴㉣㤶㥡㍢㘲挱㑢愹㔸戰㔵つ扣㠴ㄶ敤㜹㜹ㄴ晢㘵㘴昳敡㈸昶换捤ㅤ戱攷愵戱㘸捦㑢㘲搱㥥㤷㍢戱㕦㐱㌶慦㜶㘲㝦㡣戹㈳昶扣搴ㄵ㉤㜸ㄹㄳ㡢㘳挹收㔵㑣㉣㡥㌳㜷挴㠲㤷㌰摢愲㠱㤷㉥㈹〹慡扣㉣㠹晤昱㘴昳慡㈴昶㈷㤸㍢㘲捦㑢㤲㙤慦㜸戹ㄱ㡢㤵㘴昳㙡㈳ㄶ慢捣ㅤ戱攰愵愶㘸挱㑢㠵㔸晣㤴㙣㕥㈵挴攲㐴㜳㐷㉣㜸㐵㄰ぢ㐱㤵㔷㠲愲㍤㘷㜹戱㍦㠹㙣㑥昲㘲㝦戲戹㈳昶㥣攱㙤㡢〶捥散㔲㤲㍥捡㤴㡢扤㤲扦㠱ㄹ攲搴㉢㜱扣㔳戱㠳㌸㥥㑣戳ㅥ㉤㑥户愲㜵扡愱㈵㔳慢㐷㡢㔳慣㘸㥤㘹㘸挹㜴敡搱攲戴㉡㕡㘷ㅢ㕡㌲㘹㝡戴㌸㜹㡡搶戹㠶㤶㑣㡤ㅥ㉤㑥㤱愲㜵扥愱㈵搳愱㐷㡢搳愲㘸㕤㘰㘸挹愴攷搱攲攴㈷㕡ㄷㄹ㕡㌲戵㜹戴㌸挵㠹搶㈵㠶㤶㑣㘷ㅥ慤㠲愵戵摡搰㤲㐹换愳挵挹㑢㝣㕤㙥㘸挹搴攴搱攲ㄴ㈵㕡㔷ㅡ㕡挶攴攴㍥㡥㥣愴㐴敢ㄷ㠶㤶㑣㐸ㅥ㕦㥣㤸㐴㙢㡤愱㈵㤳㤰㐷㡢㤳㤱㘸㕤㙤㘸挹㔴攳搱攲㤴㈳㕡搷ㅡ㕡㌲扤㜸戴㌸捤㠸搶昵㠶㤶㑣㈹ㅥ㉤㑥㉤愲昵㑢㐳㑢㈶づ㡦ㄶ㈷㄰搱扡挹搰㤲改挱愳挵㘹㐲戴㙥㌱戴㘴㑡昰㘸㜱㙡㄰慤㕢つ㉤㌹昱㍤㕡㥣〰㐴敢㜶㐳㑢㑥㜶㡦ㄶ㑦㝡搱扡挳搰㤲ㄳ摣愳挵ㄳ㕤戴搶ㅢ㕡㜲ㅡ㝢戴㜸㍡㡢搶摤㠶ㄶ㑦㑢㐹㕢㘸挶慤ㅦ搳ㄶ挶挱愴ㅥ㝦攲㤵㘷愲〸愶戸〴㍣昹㐴㌰搹㈵攰昹㈶㠲㐹㉥〱㑦㌱ㄱ㑣㜴〹㜸㔶㠹㘰㠲㑢挰ㄳ㐹〴攳㕤〲㥥㍢㈲ㄸ攷ㄲ昰㜴ㄱ挱㔸㤷㠰㘷㠸〸㥡㕣〲㥥ㄴ㈲ㄸ攳ㄲ昰㍣㄰挱㝥㉥〱㠷扥〸㐶扢〴ㅣ敤㈲搸搷㈵攰〰ㄷ挱㍥㉥〱挷戴〸昶㜶〹㌸㡣㐵㤰㜶〹㌸㜲㐵㤰㜲〹㌸㔸㐵㤰㜴〹㌸㍥㐵搰攸ㄲ㜰㐸㡡㈰攱ㄲ㜰ㄴ㡡㈰敥ㄲ㜰攰㠹㈰收ㄲ㜰慣㠹㈰敡ㄲ㜰㜸㠹㈰㔲㉡攸昹晦〰㘹改㈱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</si>
</sst>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0"/>
      <name val="Arial"/>
    </font>
    <font>
      <b/>
      <sz val="10"/>
      <name val="Arial"/>
      <family val="2"/>
    </font>
    <font>
      <sz val="10"/>
      <name val="Arial"/>
      <family val="2"/>
    </font>
    <font>
      <b/>
      <sz val="10"/>
      <color indexed="10"/>
      <name val="Arial"/>
      <family val="2"/>
    </font>
    <font>
      <sz val="10"/>
      <color indexed="12"/>
      <name val="Arial"/>
      <family val="2"/>
    </font>
    <font>
      <b/>
      <sz val="10"/>
      <color indexed="10"/>
      <name val="Arial"/>
      <family val="2"/>
    </font>
    <font>
      <b/>
      <sz val="10"/>
      <color indexed="16"/>
      <name val="Arial"/>
      <family val="2"/>
    </font>
    <font>
      <sz val="8"/>
      <name val="Arial"/>
      <family val="2"/>
    </font>
    <font>
      <sz val="8"/>
      <color indexed="81"/>
      <name val="Tahoma"/>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
      <patternFill patternType="solid">
        <fgColor indexed="47"/>
        <bgColor indexed="64"/>
      </patternFill>
    </fill>
    <fill>
      <patternFill patternType="solid">
        <fgColor rgb="FF00FF00"/>
        <bgColor indexed="64"/>
      </patternFill>
    </fill>
  </fills>
  <borders count="45">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10">
    <xf numFmtId="0" fontId="0" fillId="0" borderId="0" xfId="0"/>
    <xf numFmtId="0" fontId="0" fillId="0" borderId="0" xfId="0" applyAlignment="1">
      <alignment horizontal="center"/>
    </xf>
    <xf numFmtId="0" fontId="5" fillId="0" borderId="0" xfId="0" applyFont="1"/>
    <xf numFmtId="0" fontId="3" fillId="0" borderId="0" xfId="0" applyFont="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Protection="1">
      <protection locked="0"/>
    </xf>
    <xf numFmtId="0" fontId="9" fillId="0" borderId="0" xfId="0" applyFont="1" applyProtection="1">
      <protection locked="0"/>
    </xf>
    <xf numFmtId="0" fontId="10" fillId="0" borderId="0" xfId="0" applyFont="1"/>
    <xf numFmtId="0" fontId="4" fillId="0" borderId="6" xfId="0" applyFont="1" applyBorder="1" applyAlignment="1">
      <alignment horizontal="center"/>
    </xf>
    <xf numFmtId="9" fontId="4" fillId="0" borderId="7" xfId="0" applyNumberFormat="1" applyFont="1" applyBorder="1" applyAlignment="1">
      <alignment horizontal="center"/>
    </xf>
    <xf numFmtId="0" fontId="13" fillId="2" borderId="8" xfId="0" applyFont="1" applyFill="1" applyBorder="1" applyAlignment="1">
      <alignment horizontal="center"/>
    </xf>
    <xf numFmtId="0" fontId="13" fillId="2" borderId="9" xfId="0" applyFont="1" applyFill="1" applyBorder="1" applyAlignment="1">
      <alignment horizontal="center"/>
    </xf>
    <xf numFmtId="0" fontId="3" fillId="3" borderId="8" xfId="0" applyFont="1" applyFill="1" applyBorder="1" applyAlignment="1">
      <alignment horizontal="center"/>
    </xf>
    <xf numFmtId="0" fontId="3" fillId="3" borderId="10" xfId="0" applyFont="1" applyFill="1" applyBorder="1"/>
    <xf numFmtId="0" fontId="13" fillId="0" borderId="11" xfId="0" applyFont="1" applyBorder="1"/>
    <xf numFmtId="0" fontId="13" fillId="0" borderId="0" xfId="0" applyFont="1" applyAlignment="1">
      <alignment horizontal="center"/>
    </xf>
    <xf numFmtId="0" fontId="0" fillId="0" borderId="12" xfId="0" applyBorder="1" applyAlignment="1">
      <alignment horizontal="center"/>
    </xf>
    <xf numFmtId="10" fontId="0" fillId="0" borderId="6" xfId="1" applyNumberFormat="1" applyFont="1" applyBorder="1" applyAlignment="1">
      <alignment horizontal="center"/>
    </xf>
    <xf numFmtId="10" fontId="0" fillId="0" borderId="13" xfId="1" applyNumberFormat="1" applyFont="1" applyBorder="1" applyAlignment="1">
      <alignment horizontal="center"/>
    </xf>
    <xf numFmtId="0" fontId="13" fillId="2" borderId="12" xfId="0" applyFont="1" applyFill="1" applyBorder="1" applyAlignment="1">
      <alignment horizontal="center" vertical="center" wrapText="1"/>
    </xf>
    <xf numFmtId="0" fontId="0" fillId="0" borderId="14" xfId="0" applyBorder="1"/>
    <xf numFmtId="0" fontId="0" fillId="0" borderId="15" xfId="0" applyBorder="1"/>
    <xf numFmtId="0" fontId="0" fillId="0" borderId="6" xfId="0" applyBorder="1" applyAlignment="1">
      <alignment horizontal="center"/>
    </xf>
    <xf numFmtId="0" fontId="0" fillId="0" borderId="16" xfId="0" applyBorder="1"/>
    <xf numFmtId="0" fontId="0" fillId="0" borderId="13" xfId="0" applyBorder="1" applyAlignment="1">
      <alignment horizontal="center"/>
    </xf>
    <xf numFmtId="0" fontId="1" fillId="2" borderId="14"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6"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0" fillId="0" borderId="21" xfId="0" applyBorder="1"/>
    <xf numFmtId="0" fontId="0" fillId="0" borderId="22" xfId="0" applyBorder="1"/>
    <xf numFmtId="0" fontId="13" fillId="0" borderId="0" xfId="0" applyFont="1" applyBorder="1"/>
    <xf numFmtId="0" fontId="3" fillId="0" borderId="0" xfId="0" applyFont="1" applyBorder="1" applyAlignment="1">
      <alignment horizontal="center"/>
    </xf>
    <xf numFmtId="0" fontId="5" fillId="3" borderId="8" xfId="0" applyFont="1" applyFill="1" applyBorder="1" applyAlignment="1">
      <alignment horizontal="center"/>
    </xf>
    <xf numFmtId="0" fontId="5" fillId="3" borderId="10" xfId="0" applyFont="1" applyFill="1" applyBorder="1"/>
    <xf numFmtId="0" fontId="6" fillId="3" borderId="10" xfId="0" applyFont="1" applyFill="1" applyBorder="1" applyAlignment="1">
      <alignment horizontal="center"/>
    </xf>
    <xf numFmtId="0" fontId="5" fillId="3" borderId="23" xfId="0" applyFont="1" applyFill="1" applyBorder="1"/>
    <xf numFmtId="0" fontId="0" fillId="3" borderId="10" xfId="0" applyFill="1" applyBorder="1"/>
    <xf numFmtId="0" fontId="0" fillId="3" borderId="23" xfId="0" applyFill="1" applyBorder="1"/>
    <xf numFmtId="0" fontId="1" fillId="2" borderId="24" xfId="0" applyFont="1" applyFill="1" applyBorder="1" applyAlignment="1">
      <alignment horizontal="center" vertical="center" wrapText="1"/>
    </xf>
    <xf numFmtId="0" fontId="14" fillId="0" borderId="8" xfId="0" applyFont="1" applyBorder="1" applyAlignment="1">
      <alignment horizontal="right"/>
    </xf>
    <xf numFmtId="0" fontId="3" fillId="4" borderId="25" xfId="0" applyFont="1" applyFill="1" applyBorder="1" applyAlignment="1">
      <alignment horizontal="center"/>
    </xf>
    <xf numFmtId="0" fontId="3" fillId="4" borderId="26" xfId="0" applyFont="1" applyFill="1" applyBorder="1" applyAlignment="1">
      <alignment horizontal="center" vertical="distributed"/>
    </xf>
    <xf numFmtId="0" fontId="14" fillId="4" borderId="23" xfId="0" applyFont="1" applyFill="1" applyBorder="1" applyAlignment="1">
      <alignment horizontal="center"/>
    </xf>
    <xf numFmtId="0" fontId="1" fillId="2" borderId="27" xfId="0" applyFont="1" applyFill="1" applyBorder="1" applyAlignment="1">
      <alignment horizontal="center" vertical="center" wrapText="1"/>
    </xf>
    <xf numFmtId="1" fontId="0" fillId="0" borderId="28" xfId="0" applyNumberFormat="1" applyBorder="1" applyAlignment="1">
      <alignment horizontal="center"/>
    </xf>
    <xf numFmtId="1" fontId="0" fillId="0" borderId="29" xfId="0" applyNumberFormat="1" applyBorder="1" applyAlignment="1">
      <alignment horizontal="center"/>
    </xf>
    <xf numFmtId="1" fontId="0" fillId="0" borderId="0" xfId="0" applyNumberFormat="1" applyBorder="1" applyAlignment="1">
      <alignment horizontal="center"/>
    </xf>
    <xf numFmtId="1" fontId="0" fillId="0" borderId="1" xfId="0" applyNumberFormat="1" applyBorder="1" applyAlignment="1">
      <alignment horizontal="center"/>
    </xf>
    <xf numFmtId="1" fontId="0" fillId="0" borderId="30" xfId="0" applyNumberFormat="1" applyBorder="1" applyAlignment="1">
      <alignment horizontal="center"/>
    </xf>
    <xf numFmtId="1" fontId="0" fillId="0" borderId="5" xfId="0" applyNumberFormat="1" applyBorder="1" applyAlignment="1">
      <alignment horizontal="center"/>
    </xf>
    <xf numFmtId="0" fontId="13" fillId="0" borderId="21" xfId="0" applyFont="1" applyBorder="1"/>
    <xf numFmtId="0" fontId="0" fillId="0" borderId="27" xfId="0" applyBorder="1" applyAlignment="1">
      <alignment horizontal="center"/>
    </xf>
    <xf numFmtId="0" fontId="0" fillId="4" borderId="31" xfId="0" applyFill="1" applyBorder="1" applyAlignment="1">
      <alignment horizontal="center"/>
    </xf>
    <xf numFmtId="164" fontId="0" fillId="0" borderId="30" xfId="0" applyNumberFormat="1" applyBorder="1" applyAlignment="1">
      <alignment horizontal="center"/>
    </xf>
    <xf numFmtId="0" fontId="0" fillId="0" borderId="32" xfId="0" applyFill="1" applyBorder="1"/>
    <xf numFmtId="1" fontId="0" fillId="0" borderId="30" xfId="0" applyNumberFormat="1" applyFill="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10" fontId="3" fillId="0" borderId="25" xfId="1" applyNumberFormat="1" applyFont="1" applyFill="1" applyBorder="1" applyAlignment="1">
      <alignment horizontal="center" vertical="distributed"/>
    </xf>
    <xf numFmtId="164" fontId="0" fillId="0" borderId="0" xfId="0" applyNumberFormat="1" applyBorder="1" applyAlignment="1">
      <alignment horizontal="center"/>
    </xf>
    <xf numFmtId="0" fontId="0" fillId="5" borderId="0" xfId="0" applyFill="1" applyBorder="1" applyAlignment="1">
      <alignment horizontal="center"/>
    </xf>
    <xf numFmtId="0" fontId="0" fillId="5" borderId="13" xfId="0" applyFill="1" applyBorder="1" applyAlignment="1">
      <alignment horizontal="center"/>
    </xf>
    <xf numFmtId="0" fontId="0" fillId="5" borderId="35" xfId="0" applyFill="1" applyBorder="1" applyAlignment="1">
      <alignment horizontal="center"/>
    </xf>
    <xf numFmtId="0" fontId="0" fillId="5" borderId="36" xfId="0" applyFill="1" applyBorder="1" applyAlignment="1">
      <alignment horizontal="center"/>
    </xf>
    <xf numFmtId="0" fontId="0" fillId="5" borderId="26" xfId="0" applyFill="1" applyBorder="1" applyAlignment="1">
      <alignment horizontal="center"/>
    </xf>
    <xf numFmtId="0" fontId="0" fillId="5" borderId="10" xfId="0" applyFill="1" applyBorder="1" applyAlignment="1">
      <alignment horizontal="center"/>
    </xf>
    <xf numFmtId="0" fontId="0" fillId="0" borderId="10" xfId="0" quotePrefix="1" applyBorder="1" applyAlignment="1">
      <alignment horizontal="center"/>
    </xf>
    <xf numFmtId="0" fontId="0" fillId="0" borderId="10" xfId="0" applyBorder="1" applyAlignment="1">
      <alignment horizontal="center"/>
    </xf>
    <xf numFmtId="10" fontId="3" fillId="0" borderId="31" xfId="1" applyNumberFormat="1" applyFont="1" applyFill="1" applyBorder="1" applyAlignment="1">
      <alignment horizontal="center"/>
    </xf>
    <xf numFmtId="0" fontId="0" fillId="8" borderId="0" xfId="0" applyFill="1" applyBorder="1" applyAlignment="1">
      <alignment horizontal="center"/>
    </xf>
    <xf numFmtId="0" fontId="13" fillId="0" borderId="0" xfId="0" applyFont="1"/>
    <xf numFmtId="0" fontId="0" fillId="0" borderId="0" xfId="0" quotePrefix="1"/>
    <xf numFmtId="0" fontId="0" fillId="0" borderId="39" xfId="0" applyBorder="1" applyAlignment="1">
      <alignment horizontal="left"/>
    </xf>
    <xf numFmtId="0" fontId="0" fillId="0" borderId="24" xfId="0" applyBorder="1" applyAlignment="1">
      <alignment horizontal="left"/>
    </xf>
    <xf numFmtId="0" fontId="14" fillId="0" borderId="21" xfId="0" applyFont="1" applyBorder="1" applyAlignment="1">
      <alignment horizontal="left"/>
    </xf>
    <xf numFmtId="0" fontId="14" fillId="0" borderId="22" xfId="0" applyFont="1" applyBorder="1" applyAlignment="1">
      <alignment horizontal="left"/>
    </xf>
    <xf numFmtId="0" fontId="0" fillId="0" borderId="15" xfId="0" applyBorder="1" applyAlignment="1">
      <alignment horizontal="center" vertical="center" wrapText="1"/>
    </xf>
    <xf numFmtId="0" fontId="0" fillId="0" borderId="9" xfId="0" applyBorder="1" applyAlignment="1">
      <alignment horizontal="center" vertical="center" wrapText="1"/>
    </xf>
    <xf numFmtId="0" fontId="13" fillId="7" borderId="41" xfId="0" applyFont="1" applyFill="1" applyBorder="1" applyAlignment="1">
      <alignment horizontal="center" vertical="distributed"/>
    </xf>
    <xf numFmtId="0" fontId="13" fillId="7" borderId="42" xfId="0" applyFont="1" applyFill="1" applyBorder="1" applyAlignment="1">
      <alignment horizontal="center" vertical="distributed"/>
    </xf>
    <xf numFmtId="0" fontId="13" fillId="0" borderId="43" xfId="0" applyFont="1" applyBorder="1" applyAlignment="1">
      <alignment horizontal="center" vertical="center" wrapText="1"/>
    </xf>
    <xf numFmtId="0" fontId="13" fillId="0" borderId="44" xfId="0" applyFont="1" applyBorder="1" applyAlignment="1">
      <alignment horizontal="center" vertical="center" wrapText="1"/>
    </xf>
    <xf numFmtId="0" fontId="0" fillId="0" borderId="16" xfId="0" applyBorder="1" applyAlignment="1">
      <alignment horizontal="center" vertical="center" wrapText="1"/>
    </xf>
    <xf numFmtId="0" fontId="0" fillId="0" borderId="2" xfId="0" applyBorder="1" applyAlignment="1">
      <alignment horizontal="center" vertical="center" wrapText="1"/>
    </xf>
    <xf numFmtId="0" fontId="13" fillId="2" borderId="14"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0" fillId="0" borderId="15" xfId="0" applyBorder="1" applyAlignment="1">
      <alignment horizontal="left"/>
    </xf>
    <xf numFmtId="0" fontId="0" fillId="0" borderId="9"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11" fillId="6" borderId="39" xfId="0" applyFont="1" applyFill="1" applyBorder="1" applyAlignment="1">
      <alignment horizontal="left" vertical="center" wrapText="1"/>
    </xf>
    <xf numFmtId="0" fontId="11" fillId="6" borderId="24" xfId="0" applyFont="1" applyFill="1" applyBorder="1" applyAlignment="1">
      <alignment horizontal="left" vertical="center" wrapText="1"/>
    </xf>
    <xf numFmtId="0" fontId="11" fillId="6" borderId="27" xfId="0" applyFont="1" applyFill="1" applyBorder="1" applyAlignment="1">
      <alignment horizontal="left" vertical="center" wrapText="1"/>
    </xf>
    <xf numFmtId="0" fontId="11" fillId="6" borderId="32" xfId="0" applyFont="1" applyFill="1" applyBorder="1" applyAlignment="1">
      <alignment horizontal="left" vertical="center" wrapText="1"/>
    </xf>
    <xf numFmtId="0" fontId="11" fillId="6" borderId="0" xfId="0" applyFont="1" applyFill="1" applyBorder="1" applyAlignment="1">
      <alignment horizontal="left" vertical="center" wrapText="1"/>
    </xf>
    <xf numFmtId="0" fontId="11" fillId="6" borderId="40" xfId="0" applyFont="1" applyFill="1" applyBorder="1" applyAlignment="1">
      <alignment horizontal="left" vertical="center" wrapText="1"/>
    </xf>
    <xf numFmtId="0" fontId="11" fillId="6" borderId="21" xfId="0" applyFont="1" applyFill="1" applyBorder="1" applyAlignment="1">
      <alignment horizontal="left" vertical="center" wrapText="1"/>
    </xf>
    <xf numFmtId="0" fontId="11" fillId="6" borderId="22" xfId="0" applyFont="1" applyFill="1" applyBorder="1" applyAlignment="1">
      <alignment horizontal="left" vertical="center" wrapText="1"/>
    </xf>
    <xf numFmtId="0" fontId="11" fillId="6" borderId="31" xfId="0" applyFont="1" applyFill="1" applyBorder="1" applyAlignment="1">
      <alignment horizontal="left" vertical="center" wrapText="1"/>
    </xf>
    <xf numFmtId="0" fontId="13" fillId="2" borderId="39" xfId="0" applyFont="1" applyFill="1" applyBorder="1" applyAlignment="1">
      <alignment horizontal="center"/>
    </xf>
    <xf numFmtId="0" fontId="13" fillId="2" borderId="24" xfId="0" applyFont="1" applyFill="1" applyBorder="1" applyAlignment="1">
      <alignment horizontal="center"/>
    </xf>
    <xf numFmtId="0" fontId="13" fillId="2" borderId="27"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80610412926396E-2"/>
          <c:y val="7.4074280165710035E-2"/>
          <c:w val="0.88868940754039494"/>
          <c:h val="0.79487400639358086"/>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'Arsenic sweets'!$C$59:$C$89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'Arsenic sweets'!$D$59:$D$89</c:f>
              <c:numCache>
                <c:formatCode>General</c:formatCode>
                <c:ptCount val="31"/>
                <c:pt idx="0">
                  <c:v>0.2</c:v>
                </c:pt>
                <c:pt idx="1">
                  <c:v>0.16161616161616163</c:v>
                </c:pt>
                <c:pt idx="2">
                  <c:v>0.13028241599670171</c:v>
                </c:pt>
                <c:pt idx="3">
                  <c:v>0.10476317987363643</c:v>
                </c:pt>
                <c:pt idx="4">
                  <c:v>8.4028800523645891E-2</c:v>
                </c:pt>
                <c:pt idx="5">
                  <c:v>6.7223040418916705E-2</c:v>
                </c:pt>
                <c:pt idx="6">
                  <c:v>5.3635404589561203E-2</c:v>
                </c:pt>
                <c:pt idx="7">
                  <c:v>4.2677633759435805E-2</c:v>
                </c:pt>
                <c:pt idx="8">
                  <c:v>3.3863774613465361E-2</c:v>
                </c:pt>
                <c:pt idx="9">
                  <c:v>2.6793316177686884E-2</c:v>
                </c:pt>
                <c:pt idx="10">
                  <c:v>2.1136949429064085E-2</c:v>
                </c:pt>
                <c:pt idx="11">
                  <c:v>1.6624566966679615E-2</c:v>
                </c:pt>
                <c:pt idx="12">
                  <c:v>1.3035171826146523E-2</c:v>
                </c:pt>
                <c:pt idx="13">
                  <c:v>1.0188410162965103E-2</c:v>
                </c:pt>
                <c:pt idx="14">
                  <c:v>7.9374823362635075E-3</c:v>
                </c:pt>
                <c:pt idx="15">
                  <c:v>6.1632215787457813E-3</c:v>
                </c:pt>
                <c:pt idx="16">
                  <c:v>4.7691595549818524E-3</c:v>
                </c:pt>
                <c:pt idx="17">
                  <c:v>3.6774242351667345E-3</c:v>
                </c:pt>
                <c:pt idx="18">
                  <c:v>2.8253381318963911E-3</c:v>
                </c:pt>
                <c:pt idx="19">
                  <c:v>2.1626044960194597E-3</c:v>
                </c:pt>
                <c:pt idx="20">
                  <c:v>1.6489859282148385E-3</c:v>
                </c:pt>
                <c:pt idx="21">
                  <c:v>1.2523943758593701E-3</c:v>
                </c:pt>
                <c:pt idx="22">
                  <c:v>9.4732395097054929E-4</c:v>
                </c:pt>
                <c:pt idx="23">
                  <c:v>7.1356869034145353E-4</c:v>
                </c:pt>
                <c:pt idx="24">
                  <c:v>5.3517651775608958E-4</c:v>
                </c:pt>
                <c:pt idx="25">
                  <c:v>3.9959846659121399E-4</c:v>
                </c:pt>
                <c:pt idx="26">
                  <c:v>2.9699886030428054E-4</c:v>
                </c:pt>
                <c:pt idx="27">
                  <c:v>2.1969778707439921E-4</c:v>
                </c:pt>
                <c:pt idx="28">
                  <c:v>1.6172198215198841E-4</c:v>
                </c:pt>
                <c:pt idx="29">
                  <c:v>1.1844426861835764E-4</c:v>
                </c:pt>
                <c:pt idx="30">
                  <c:v>8.6295109993374841E-5</c:v>
                </c:pt>
              </c:numCache>
            </c:numRef>
          </c:val>
          <c:extLst>
            <c:ext xmlns:c16="http://schemas.microsoft.com/office/drawing/2014/chart" uri="{C3380CC4-5D6E-409C-BE32-E72D297353CC}">
              <c16:uniqueId val="{00000000-FF43-4396-800B-EE38B9726299}"/>
            </c:ext>
          </c:extLst>
        </c:ser>
        <c:dLbls>
          <c:showLegendKey val="0"/>
          <c:showVal val="0"/>
          <c:showCatName val="0"/>
          <c:showSerName val="0"/>
          <c:showPercent val="0"/>
          <c:showBubbleSize val="0"/>
        </c:dLbls>
        <c:gapWidth val="150"/>
        <c:axId val="687340144"/>
        <c:axId val="1"/>
      </c:barChart>
      <c:catAx>
        <c:axId val="6873401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2"/>
        <c:tickMarkSkip val="1"/>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73401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081570996978854E-2"/>
          <c:y val="9.5384758691043708E-2"/>
          <c:w val="0.8821752265861027"/>
          <c:h val="0.75692421412892752"/>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'Arsenic sweets'!$C$94:$C$124</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'Arsenic sweets'!$D$94:$D$124</c:f>
              <c:numCache>
                <c:formatCode>General</c:formatCode>
                <c:ptCount val="31"/>
                <c:pt idx="0">
                  <c:v>3.8383838383838381E-2</c:v>
                </c:pt>
                <c:pt idx="1">
                  <c:v>6.2667491238919806E-2</c:v>
                </c:pt>
                <c:pt idx="2">
                  <c:v>7.6557708369195857E-2</c:v>
                </c:pt>
                <c:pt idx="3">
                  <c:v>8.2937517399962177E-2</c:v>
                </c:pt>
                <c:pt idx="4">
                  <c:v>8.4028800523645891E-2</c:v>
                </c:pt>
                <c:pt idx="5">
                  <c:v>8.1525814976133024E-2</c:v>
                </c:pt>
                <c:pt idx="6">
                  <c:v>7.670439581087786E-2</c:v>
                </c:pt>
                <c:pt idx="7">
                  <c:v>7.0510873167763485E-2</c:v>
                </c:pt>
                <c:pt idx="8">
                  <c:v>6.3634125922006332E-2</c:v>
                </c:pt>
                <c:pt idx="9">
                  <c:v>5.6563667486227848E-2</c:v>
                </c:pt>
                <c:pt idx="10">
                  <c:v>4.963620708622915E-2</c:v>
                </c:pt>
                <c:pt idx="11">
                  <c:v>4.3072741686397194E-2</c:v>
                </c:pt>
                <c:pt idx="12">
                  <c:v>3.700790162135853E-2</c:v>
                </c:pt>
                <c:pt idx="13">
                  <c:v>3.1512989573822286E-2</c:v>
                </c:pt>
                <c:pt idx="14">
                  <c:v>2.661391136276588E-2</c:v>
                </c:pt>
                <c:pt idx="15">
                  <c:v>2.2304992380222814E-2</c:v>
                </c:pt>
                <c:pt idx="16">
                  <c:v>1.8559500436857106E-2</c:v>
                </c:pt>
                <c:pt idx="17">
                  <c:v>1.5337549858866133E-2</c:v>
                </c:pt>
                <c:pt idx="18">
                  <c:v>1.2591939081661688E-2</c:v>
                </c:pt>
                <c:pt idx="19">
                  <c:v>1.0272371356092434E-2</c:v>
                </c:pt>
                <c:pt idx="20">
                  <c:v>8.3284225994648183E-3</c:v>
                </c:pt>
                <c:pt idx="21">
                  <c:v>6.7115493475540609E-3</c:v>
                </c:pt>
                <c:pt idx="22">
                  <c:v>5.3763709944692258E-3</c:v>
                </c:pt>
                <c:pt idx="23">
                  <c:v>4.2814121420487183E-3</c:v>
                </c:pt>
                <c:pt idx="24">
                  <c:v>3.3894512791219026E-3</c:v>
                </c:pt>
                <c:pt idx="25">
                  <c:v>2.6675897634602657E-3</c:v>
                </c:pt>
                <c:pt idx="26">
                  <c:v>2.0871289772067935E-3</c:v>
                </c:pt>
                <c:pt idx="27">
                  <c:v>1.6233225378275047E-3</c:v>
                </c:pt>
                <c:pt idx="28">
                  <c:v>1.2550536924752901E-3</c:v>
                </c:pt>
                <c:pt idx="29">
                  <c:v>9.6447475874948392E-4</c:v>
                </c:pt>
                <c:pt idx="30">
                  <c:v>7.3663506936373657E-4</c:v>
                </c:pt>
              </c:numCache>
            </c:numRef>
          </c:val>
          <c:extLst>
            <c:ext xmlns:c16="http://schemas.microsoft.com/office/drawing/2014/chart" uri="{C3380CC4-5D6E-409C-BE32-E72D297353CC}">
              <c16:uniqueId val="{00000000-89E1-495E-B674-8E615F58A37A}"/>
            </c:ext>
          </c:extLst>
        </c:ser>
        <c:dLbls>
          <c:showLegendKey val="0"/>
          <c:showVal val="0"/>
          <c:showCatName val="0"/>
          <c:showSerName val="0"/>
          <c:showPercent val="0"/>
          <c:showBubbleSize val="0"/>
        </c:dLbls>
        <c:gapWidth val="150"/>
        <c:axId val="457959024"/>
        <c:axId val="1"/>
      </c:barChart>
      <c:catAx>
        <c:axId val="4579590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79590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120650</xdr:colOff>
      <xdr:row>58</xdr:row>
      <xdr:rowOff>76200</xdr:rowOff>
    </xdr:from>
    <xdr:to>
      <xdr:col>10</xdr:col>
      <xdr:colOff>400050</xdr:colOff>
      <xdr:row>79</xdr:row>
      <xdr:rowOff>19050</xdr:rowOff>
    </xdr:to>
    <xdr:graphicFrame macro="">
      <xdr:nvGraphicFramePr>
        <xdr:cNvPr id="1184" name="Chart 62">
          <a:extLst>
            <a:ext uri="{FF2B5EF4-FFF2-40B4-BE49-F238E27FC236}">
              <a16:creationId xmlns:a16="http://schemas.microsoft.com/office/drawing/2014/main" id="{5E0F8B3B-D2E5-4B25-9530-ADDADD599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94</xdr:row>
      <xdr:rowOff>25400</xdr:rowOff>
    </xdr:from>
    <xdr:to>
      <xdr:col>11</xdr:col>
      <xdr:colOff>146050</xdr:colOff>
      <xdr:row>113</xdr:row>
      <xdr:rowOff>44450</xdr:rowOff>
    </xdr:to>
    <xdr:graphicFrame macro="">
      <xdr:nvGraphicFramePr>
        <xdr:cNvPr id="1185" name="Chart 63">
          <a:extLst>
            <a:ext uri="{FF2B5EF4-FFF2-40B4-BE49-F238E27FC236}">
              <a16:creationId xmlns:a16="http://schemas.microsoft.com/office/drawing/2014/main" id="{5AA4F745-6ED1-4E93-89B5-A7A30F4AA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196850</xdr:colOff>
      <xdr:row>0</xdr:row>
      <xdr:rowOff>0</xdr:rowOff>
    </xdr:from>
    <xdr:to>
      <xdr:col>3</xdr:col>
      <xdr:colOff>368300</xdr:colOff>
      <xdr:row>2</xdr:row>
      <xdr:rowOff>171450</xdr:rowOff>
    </xdr:to>
    <xdr:pic>
      <xdr:nvPicPr>
        <xdr:cNvPr id="2" name="Picture 126">
          <a:hlinkClick xmlns:r="http://schemas.openxmlformats.org/officeDocument/2006/relationships" r:id="rId3"/>
          <a:extLst>
            <a:ext uri="{FF2B5EF4-FFF2-40B4-BE49-F238E27FC236}">
              <a16:creationId xmlns:a16="http://schemas.microsoft.com/office/drawing/2014/main" id="{CCA59D93-ED77-4CAC-92FF-5CD0760D578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6850" y="0"/>
          <a:ext cx="1797050" cy="94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4"/>
  <sheetViews>
    <sheetView workbookViewId="0"/>
  </sheetViews>
  <sheetFormatPr defaultRowHeight="12.5" x14ac:dyDescent="0.25"/>
  <cols>
    <col min="1" max="2" width="36.6328125" customWidth="1"/>
  </cols>
  <sheetData>
    <row r="1" spans="1:3" ht="13" x14ac:dyDescent="0.3">
      <c r="A1" s="78" t="s">
        <v>46</v>
      </c>
    </row>
    <row r="3" spans="1:3" x14ac:dyDescent="0.25">
      <c r="A3" t="s">
        <v>47</v>
      </c>
      <c r="B3" t="s">
        <v>48</v>
      </c>
      <c r="C3">
        <v>0</v>
      </c>
    </row>
    <row r="4" spans="1:3" x14ac:dyDescent="0.25">
      <c r="A4" t="s">
        <v>49</v>
      </c>
    </row>
    <row r="5" spans="1:3" x14ac:dyDescent="0.25">
      <c r="A5" t="s">
        <v>50</v>
      </c>
    </row>
    <row r="7" spans="1:3" ht="13" x14ac:dyDescent="0.3">
      <c r="A7" s="78" t="s">
        <v>51</v>
      </c>
      <c r="B7" t="s">
        <v>52</v>
      </c>
    </row>
    <row r="8" spans="1:3" x14ac:dyDescent="0.25">
      <c r="B8">
        <v>2</v>
      </c>
    </row>
    <row r="10" spans="1:3" x14ac:dyDescent="0.25">
      <c r="A10" t="s">
        <v>53</v>
      </c>
    </row>
    <row r="11" spans="1:3" x14ac:dyDescent="0.25">
      <c r="A11" t="e">
        <f>CB_DATA_!#REF!</f>
        <v>#REF!</v>
      </c>
      <c r="B11" t="e">
        <f>'Arsenic sweets'!#REF!</f>
        <v>#REF!</v>
      </c>
    </row>
    <row r="13" spans="1:3" x14ac:dyDescent="0.25">
      <c r="A13" t="s">
        <v>54</v>
      </c>
    </row>
    <row r="14" spans="1:3" x14ac:dyDescent="0.25">
      <c r="A14" t="s">
        <v>58</v>
      </c>
      <c r="B14" t="s">
        <v>62</v>
      </c>
    </row>
    <row r="16" spans="1:3" x14ac:dyDescent="0.25">
      <c r="A16" t="s">
        <v>55</v>
      </c>
    </row>
    <row r="19" spans="1:2" x14ac:dyDescent="0.25">
      <c r="A19" t="s">
        <v>56</v>
      </c>
    </row>
    <row r="20" spans="1:2" x14ac:dyDescent="0.25">
      <c r="A20">
        <v>28</v>
      </c>
      <c r="B20">
        <v>34</v>
      </c>
    </row>
    <row r="25" spans="1:2" ht="13" x14ac:dyDescent="0.3">
      <c r="A25" s="78" t="s">
        <v>57</v>
      </c>
    </row>
    <row r="26" spans="1:2" x14ac:dyDescent="0.25">
      <c r="A26" s="79" t="s">
        <v>59</v>
      </c>
      <c r="B26" s="79" t="s">
        <v>59</v>
      </c>
    </row>
    <row r="27" spans="1:2" x14ac:dyDescent="0.25">
      <c r="A27" t="s">
        <v>60</v>
      </c>
      <c r="B27" t="s">
        <v>63</v>
      </c>
    </row>
    <row r="28" spans="1:2" x14ac:dyDescent="0.25">
      <c r="A28" s="79" t="s">
        <v>61</v>
      </c>
      <c r="B28" s="79" t="s">
        <v>61</v>
      </c>
    </row>
    <row r="29" spans="1:2" x14ac:dyDescent="0.25">
      <c r="B29" s="79" t="s">
        <v>64</v>
      </c>
    </row>
    <row r="30" spans="1:2" x14ac:dyDescent="0.25">
      <c r="B30" t="s">
        <v>65</v>
      </c>
    </row>
    <row r="31" spans="1:2" x14ac:dyDescent="0.25">
      <c r="B31" s="79" t="s">
        <v>61</v>
      </c>
    </row>
    <row r="32" spans="1:2" x14ac:dyDescent="0.25">
      <c r="B32" s="79" t="s">
        <v>66</v>
      </c>
    </row>
    <row r="33" spans="2:2" x14ac:dyDescent="0.25">
      <c r="B33" t="s">
        <v>67</v>
      </c>
    </row>
    <row r="34" spans="2:2" x14ac:dyDescent="0.25">
      <c r="B34" s="79" t="s">
        <v>61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4"/>
  <sheetViews>
    <sheetView showGridLines="0" tabSelected="1" workbookViewId="0">
      <selection activeCell="F50" sqref="F50"/>
    </sheetView>
  </sheetViews>
  <sheetFormatPr defaultRowHeight="12.5" x14ac:dyDescent="0.25"/>
  <cols>
    <col min="1" max="1" width="4" style="1" customWidth="1"/>
    <col min="2" max="2" width="7.26953125" customWidth="1"/>
    <col min="3" max="3" width="12" customWidth="1"/>
    <col min="4" max="4" width="13.7265625" customWidth="1"/>
    <col min="5" max="5" width="12.26953125" customWidth="1"/>
    <col min="6" max="6" width="14.7265625" customWidth="1"/>
    <col min="7" max="7" width="14.453125" customWidth="1"/>
    <col min="8" max="8" width="15.26953125" customWidth="1"/>
    <col min="9" max="9" width="12.54296875" customWidth="1"/>
    <col min="10" max="10" width="6.26953125" customWidth="1"/>
    <col min="11" max="11" width="18.54296875" customWidth="1"/>
    <col min="12" max="12" width="5.81640625" customWidth="1"/>
    <col min="13" max="13" width="7.81640625" customWidth="1"/>
  </cols>
  <sheetData>
    <row r="1" spans="2:12" s="10" customFormat="1" ht="44.25" customHeight="1" x14ac:dyDescent="0.25"/>
    <row r="2" spans="2:12" s="10" customFormat="1" ht="17.25" customHeight="1" x14ac:dyDescent="0.4">
      <c r="F2" s="11" t="s">
        <v>30</v>
      </c>
      <c r="J2"/>
      <c r="K2"/>
      <c r="L2"/>
    </row>
    <row r="3" spans="2:12" s="10" customFormat="1" ht="17.25" customHeight="1" thickBot="1" x14ac:dyDescent="0.4">
      <c r="E3" s="12"/>
      <c r="J3"/>
      <c r="K3"/>
      <c r="L3"/>
    </row>
    <row r="4" spans="2:12" s="10" customFormat="1" ht="12.75" customHeight="1" x14ac:dyDescent="0.25">
      <c r="B4" s="98" t="s">
        <v>31</v>
      </c>
      <c r="C4" s="99"/>
      <c r="D4" s="99"/>
      <c r="E4" s="99"/>
      <c r="F4" s="99"/>
      <c r="G4" s="99"/>
      <c r="H4" s="99"/>
      <c r="I4" s="99"/>
      <c r="J4" s="100"/>
      <c r="K4"/>
      <c r="L4"/>
    </row>
    <row r="5" spans="2:12" s="10" customFormat="1" ht="12.75" customHeight="1" x14ac:dyDescent="0.25">
      <c r="B5" s="101"/>
      <c r="C5" s="102"/>
      <c r="D5" s="102"/>
      <c r="E5" s="102"/>
      <c r="F5" s="102"/>
      <c r="G5" s="102"/>
      <c r="H5" s="102"/>
      <c r="I5" s="102"/>
      <c r="J5" s="103"/>
      <c r="K5"/>
      <c r="L5"/>
    </row>
    <row r="6" spans="2:12" s="10" customFormat="1" ht="12.75" customHeight="1" x14ac:dyDescent="0.25">
      <c r="B6" s="101"/>
      <c r="C6" s="102"/>
      <c r="D6" s="102"/>
      <c r="E6" s="102"/>
      <c r="F6" s="102"/>
      <c r="G6" s="102"/>
      <c r="H6" s="102"/>
      <c r="I6" s="102"/>
      <c r="J6" s="103"/>
      <c r="K6"/>
      <c r="L6"/>
    </row>
    <row r="7" spans="2:12" s="10" customFormat="1" ht="12.75" customHeight="1" x14ac:dyDescent="0.25">
      <c r="B7" s="101"/>
      <c r="C7" s="102"/>
      <c r="D7" s="102"/>
      <c r="E7" s="102"/>
      <c r="F7" s="102"/>
      <c r="G7" s="102"/>
      <c r="H7" s="102"/>
      <c r="I7" s="102"/>
      <c r="J7" s="103"/>
      <c r="K7"/>
      <c r="L7"/>
    </row>
    <row r="8" spans="2:12" s="10" customFormat="1" ht="12.75" customHeight="1" thickBot="1" x14ac:dyDescent="0.3">
      <c r="B8" s="104"/>
      <c r="C8" s="105"/>
      <c r="D8" s="105"/>
      <c r="E8" s="105"/>
      <c r="F8" s="105"/>
      <c r="G8" s="105"/>
      <c r="H8" s="105"/>
      <c r="I8" s="105"/>
      <c r="J8" s="106"/>
      <c r="K8"/>
      <c r="L8"/>
    </row>
    <row r="9" spans="2:12" s="10" customFormat="1" ht="12.75" customHeight="1" thickBot="1" x14ac:dyDescent="0.3">
      <c r="B9"/>
      <c r="C9"/>
      <c r="D9"/>
      <c r="E9"/>
      <c r="F9"/>
      <c r="G9"/>
      <c r="H9"/>
      <c r="I9"/>
      <c r="J9"/>
      <c r="K9"/>
      <c r="L9"/>
    </row>
    <row r="10" spans="2:12" ht="13.5" thickBot="1" x14ac:dyDescent="0.35">
      <c r="B10" s="107" t="s">
        <v>37</v>
      </c>
      <c r="C10" s="108"/>
      <c r="D10" s="108"/>
      <c r="E10" s="109"/>
    </row>
    <row r="11" spans="2:12" x14ac:dyDescent="0.25">
      <c r="B11" s="94" t="s">
        <v>32</v>
      </c>
      <c r="C11" s="95"/>
      <c r="D11" s="95"/>
      <c r="E11" s="13">
        <v>100</v>
      </c>
      <c r="F11" s="64" t="s">
        <v>42</v>
      </c>
    </row>
    <row r="12" spans="2:12" ht="13" thickBot="1" x14ac:dyDescent="0.3">
      <c r="B12" s="94" t="s">
        <v>33</v>
      </c>
      <c r="C12" s="95"/>
      <c r="D12" s="95"/>
      <c r="E12" s="13">
        <v>20</v>
      </c>
      <c r="F12" s="65">
        <f>D/M</f>
        <v>0.2</v>
      </c>
    </row>
    <row r="13" spans="2:12" x14ac:dyDescent="0.25">
      <c r="B13" s="94" t="s">
        <v>34</v>
      </c>
      <c r="C13" s="95"/>
      <c r="D13" s="95"/>
      <c r="E13" s="13">
        <v>20</v>
      </c>
    </row>
    <row r="14" spans="2:12" x14ac:dyDescent="0.25">
      <c r="B14" s="94" t="s">
        <v>35</v>
      </c>
      <c r="C14" s="95"/>
      <c r="D14" s="95"/>
      <c r="E14" s="13">
        <v>5</v>
      </c>
    </row>
    <row r="15" spans="2:12" ht="13" thickBot="1" x14ac:dyDescent="0.3">
      <c r="B15" s="96" t="s">
        <v>36</v>
      </c>
      <c r="C15" s="97"/>
      <c r="D15" s="97"/>
      <c r="E15" s="14">
        <v>0.5</v>
      </c>
    </row>
    <row r="17" spans="1:12" ht="13" x14ac:dyDescent="0.3">
      <c r="A17" s="17" t="s">
        <v>0</v>
      </c>
      <c r="B17" s="18" t="s">
        <v>1</v>
      </c>
      <c r="C17" s="18"/>
      <c r="D17" s="18"/>
      <c r="E17" s="18"/>
      <c r="F17" s="44"/>
      <c r="G17" s="44"/>
      <c r="H17" s="44"/>
      <c r="I17" s="44"/>
      <c r="J17" s="45"/>
    </row>
    <row r="18" spans="1:12" ht="13.5" thickBot="1" x14ac:dyDescent="0.35">
      <c r="A18"/>
      <c r="G18" s="38"/>
      <c r="H18" s="39"/>
    </row>
    <row r="19" spans="1:12" ht="13.5" thickBot="1" x14ac:dyDescent="0.35">
      <c r="A19"/>
      <c r="C19" s="19" t="s">
        <v>38</v>
      </c>
      <c r="D19" s="48">
        <v>2</v>
      </c>
      <c r="G19" s="3"/>
    </row>
    <row r="21" spans="1:12" ht="13" x14ac:dyDescent="0.3">
      <c r="A21" s="17" t="s">
        <v>2</v>
      </c>
      <c r="B21" s="18" t="s">
        <v>3</v>
      </c>
      <c r="C21" s="18"/>
      <c r="D21" s="18"/>
      <c r="E21" s="18"/>
      <c r="F21" s="44"/>
      <c r="G21" s="44"/>
      <c r="H21" s="44"/>
      <c r="I21" s="44"/>
      <c r="J21" s="45"/>
    </row>
    <row r="22" spans="1:12" ht="13" thickBot="1" x14ac:dyDescent="0.3"/>
    <row r="23" spans="1:12" ht="13" x14ac:dyDescent="0.3">
      <c r="B23" s="80" t="s">
        <v>4</v>
      </c>
      <c r="C23" s="81"/>
      <c r="D23" s="81"/>
      <c r="E23" s="59">
        <f>IF(D19=0,0,IF(D19=1,0.5,1))</f>
        <v>1</v>
      </c>
      <c r="F23" s="20" t="s">
        <v>5</v>
      </c>
      <c r="G23" s="92" t="s">
        <v>6</v>
      </c>
      <c r="H23" s="93"/>
      <c r="I23" s="24" t="s">
        <v>7</v>
      </c>
    </row>
    <row r="24" spans="1:12" ht="13" thickBot="1" x14ac:dyDescent="0.3">
      <c r="B24" s="82" t="s">
        <v>8</v>
      </c>
      <c r="C24" s="83"/>
      <c r="D24" s="83"/>
      <c r="E24" s="60">
        <v>1</v>
      </c>
      <c r="G24" s="84">
        <v>0</v>
      </c>
      <c r="H24" s="85"/>
      <c r="I24" s="22">
        <f>HYPGEOMDIST(G24,n,D,M)</f>
        <v>0.31930944198985428</v>
      </c>
    </row>
    <row r="25" spans="1:12" ht="13.5" thickBot="1" x14ac:dyDescent="0.35">
      <c r="B25" s="58" t="s">
        <v>41</v>
      </c>
      <c r="C25" s="37"/>
      <c r="D25" s="37"/>
      <c r="E25" s="76" t="e">
        <f ca="1">_xll.CB.GetForeStatFN(E24,2)</f>
        <v>#NUM!</v>
      </c>
      <c r="G25" s="84">
        <v>1</v>
      </c>
      <c r="H25" s="85"/>
      <c r="I25" s="22">
        <f>HYPGEOMDIST(G25,n,D,M)</f>
        <v>0.42014400261822915</v>
      </c>
    </row>
    <row r="26" spans="1:12" ht="13" thickBot="1" x14ac:dyDescent="0.3">
      <c r="G26" s="90" t="s">
        <v>9</v>
      </c>
      <c r="H26" s="91"/>
      <c r="I26" s="23">
        <f>1-SUM(I24:I25)</f>
        <v>0.26054655539191662</v>
      </c>
    </row>
    <row r="27" spans="1:12" ht="12.75" customHeight="1" thickBot="1" x14ac:dyDescent="0.3">
      <c r="G27" s="88" t="s">
        <v>10</v>
      </c>
      <c r="H27" s="89"/>
      <c r="I27" s="66">
        <f>I25*prob+I26</f>
        <v>0.4706185567010312</v>
      </c>
    </row>
    <row r="29" spans="1:12" ht="13" x14ac:dyDescent="0.3">
      <c r="A29" s="17" t="s">
        <v>11</v>
      </c>
      <c r="B29" s="18" t="s">
        <v>12</v>
      </c>
      <c r="C29" s="18"/>
      <c r="D29" s="18"/>
      <c r="E29" s="18"/>
      <c r="F29" s="44"/>
      <c r="G29" s="44"/>
      <c r="H29" s="44"/>
      <c r="I29" s="44"/>
      <c r="J29" s="45"/>
    </row>
    <row r="30" spans="1:12" ht="13" thickBot="1" x14ac:dyDescent="0.3"/>
    <row r="31" spans="1:12" ht="39.5" thickBot="1" x14ac:dyDescent="0.3">
      <c r="B31" s="30" t="s">
        <v>13</v>
      </c>
      <c r="C31" s="31" t="s">
        <v>14</v>
      </c>
      <c r="D31" s="32" t="s">
        <v>15</v>
      </c>
      <c r="E31" s="32" t="s">
        <v>44</v>
      </c>
      <c r="F31" s="32" t="s">
        <v>43</v>
      </c>
      <c r="G31" s="46" t="s">
        <v>16</v>
      </c>
      <c r="H31" s="32" t="s">
        <v>4</v>
      </c>
      <c r="I31" s="51" t="s">
        <v>17</v>
      </c>
    </row>
    <row r="32" spans="1:12" ht="13" x14ac:dyDescent="0.3">
      <c r="B32" s="33">
        <v>1</v>
      </c>
      <c r="C32" s="52">
        <f>M</f>
        <v>100</v>
      </c>
      <c r="D32" s="53">
        <f>D</f>
        <v>20</v>
      </c>
      <c r="E32" s="67">
        <f>D32/C32</f>
        <v>0.2</v>
      </c>
      <c r="F32" s="68">
        <v>0</v>
      </c>
      <c r="G32" s="6">
        <f>IF(D32=0,0,F32)</f>
        <v>0</v>
      </c>
      <c r="H32" s="6">
        <f>IF(G32=0,0,IF(G32=1,prob,1))</f>
        <v>0</v>
      </c>
      <c r="I32" s="69">
        <v>0</v>
      </c>
      <c r="J32" s="20" t="s">
        <v>5</v>
      </c>
      <c r="K32" s="25" t="s">
        <v>28</v>
      </c>
      <c r="L32" s="21">
        <f>COUNTIF(sweets,0)</f>
        <v>8</v>
      </c>
    </row>
    <row r="33" spans="2:12" ht="13" x14ac:dyDescent="0.3">
      <c r="B33" s="34">
        <v>2</v>
      </c>
      <c r="C33" s="54">
        <f>C32-n</f>
        <v>95</v>
      </c>
      <c r="D33" s="55">
        <f t="shared" ref="D33:D51" si="0">D32-G32</f>
        <v>20</v>
      </c>
      <c r="E33" s="67">
        <f t="shared" ref="E33:E51" si="1">D33/C33</f>
        <v>0.21052631578947367</v>
      </c>
      <c r="F33" s="68">
        <v>1</v>
      </c>
      <c r="G33" s="7">
        <f t="shared" ref="G33:G51" si="2">IF(D33=0,0,F33)</f>
        <v>1</v>
      </c>
      <c r="H33" s="7">
        <f>IF(G33=0,0,IF(G33=1,prob,1))</f>
        <v>0.5</v>
      </c>
      <c r="I33" s="70">
        <v>0</v>
      </c>
      <c r="K33" s="26" t="s">
        <v>18</v>
      </c>
      <c r="L33" s="27">
        <f>COUNTIF(sweets,1)</f>
        <v>7</v>
      </c>
    </row>
    <row r="34" spans="2:12" ht="13" x14ac:dyDescent="0.3">
      <c r="B34" s="34">
        <v>3</v>
      </c>
      <c r="C34" s="54">
        <f t="shared" ref="C34:C51" si="3">C33-n</f>
        <v>90</v>
      </c>
      <c r="D34" s="55">
        <f t="shared" si="0"/>
        <v>19</v>
      </c>
      <c r="E34" s="67">
        <f t="shared" si="1"/>
        <v>0.21111111111111111</v>
      </c>
      <c r="F34" s="68">
        <v>1</v>
      </c>
      <c r="G34" s="7">
        <f t="shared" si="2"/>
        <v>1</v>
      </c>
      <c r="H34" s="7">
        <f t="shared" ref="H34:H51" si="4">IF(G34=0,0,IF(G34=1,prob,1))</f>
        <v>0.5</v>
      </c>
      <c r="I34" s="70">
        <v>0</v>
      </c>
      <c r="K34" s="28" t="s">
        <v>29</v>
      </c>
      <c r="L34" s="29">
        <f>people-L33-L32</f>
        <v>5</v>
      </c>
    </row>
    <row r="35" spans="2:12" ht="13.5" thickBot="1" x14ac:dyDescent="0.35">
      <c r="B35" s="34">
        <v>4</v>
      </c>
      <c r="C35" s="54">
        <f t="shared" si="3"/>
        <v>85</v>
      </c>
      <c r="D35" s="55">
        <f t="shared" si="0"/>
        <v>18</v>
      </c>
      <c r="E35" s="67">
        <f t="shared" si="1"/>
        <v>0.21176470588235294</v>
      </c>
      <c r="F35" s="68">
        <v>1</v>
      </c>
      <c r="G35" s="7">
        <f t="shared" si="2"/>
        <v>1</v>
      </c>
      <c r="H35" s="7">
        <f t="shared" si="4"/>
        <v>0.5</v>
      </c>
      <c r="I35" s="70">
        <v>0</v>
      </c>
      <c r="K35" s="62" t="s">
        <v>45</v>
      </c>
      <c r="L35" s="72">
        <v>5</v>
      </c>
    </row>
    <row r="36" spans="2:12" ht="13.5" thickBot="1" x14ac:dyDescent="0.35">
      <c r="B36" s="34">
        <v>5</v>
      </c>
      <c r="C36" s="54">
        <f t="shared" si="3"/>
        <v>80</v>
      </c>
      <c r="D36" s="55">
        <f t="shared" si="0"/>
        <v>17</v>
      </c>
      <c r="E36" s="67">
        <f t="shared" si="1"/>
        <v>0.21249999999999999</v>
      </c>
      <c r="F36" s="68">
        <v>0</v>
      </c>
      <c r="G36" s="7">
        <f t="shared" si="2"/>
        <v>0</v>
      </c>
      <c r="H36" s="7">
        <f t="shared" si="4"/>
        <v>0</v>
      </c>
      <c r="I36" s="70">
        <v>0</v>
      </c>
      <c r="K36" s="19" t="s">
        <v>19</v>
      </c>
      <c r="L36" s="48">
        <f>IF(L33=0,0,L35)+L34</f>
        <v>10</v>
      </c>
    </row>
    <row r="37" spans="2:12" ht="13" x14ac:dyDescent="0.3">
      <c r="B37" s="34">
        <v>6</v>
      </c>
      <c r="C37" s="54">
        <f t="shared" si="3"/>
        <v>75</v>
      </c>
      <c r="D37" s="55">
        <f t="shared" si="0"/>
        <v>17</v>
      </c>
      <c r="E37" s="67">
        <f t="shared" si="1"/>
        <v>0.22666666666666666</v>
      </c>
      <c r="F37" s="68">
        <v>0</v>
      </c>
      <c r="G37" s="7">
        <f t="shared" si="2"/>
        <v>0</v>
      </c>
      <c r="H37" s="7">
        <f t="shared" si="4"/>
        <v>0</v>
      </c>
      <c r="I37" s="70">
        <v>0</v>
      </c>
    </row>
    <row r="38" spans="2:12" ht="13" x14ac:dyDescent="0.3">
      <c r="B38" s="34">
        <v>7</v>
      </c>
      <c r="C38" s="54">
        <f t="shared" si="3"/>
        <v>70</v>
      </c>
      <c r="D38" s="55">
        <f t="shared" si="0"/>
        <v>17</v>
      </c>
      <c r="E38" s="67">
        <f t="shared" si="1"/>
        <v>0.24285714285714285</v>
      </c>
      <c r="F38" s="68">
        <v>0</v>
      </c>
      <c r="G38" s="7">
        <f t="shared" si="2"/>
        <v>0</v>
      </c>
      <c r="H38" s="7">
        <f t="shared" si="4"/>
        <v>0</v>
      </c>
      <c r="I38" s="70">
        <v>0</v>
      </c>
    </row>
    <row r="39" spans="2:12" ht="13" x14ac:dyDescent="0.3">
      <c r="B39" s="34">
        <v>8</v>
      </c>
      <c r="C39" s="54">
        <f t="shared" si="3"/>
        <v>65</v>
      </c>
      <c r="D39" s="55">
        <f t="shared" si="0"/>
        <v>17</v>
      </c>
      <c r="E39" s="67">
        <f t="shared" si="1"/>
        <v>0.26153846153846155</v>
      </c>
      <c r="F39" s="68">
        <v>1</v>
      </c>
      <c r="G39" s="7">
        <f t="shared" si="2"/>
        <v>1</v>
      </c>
      <c r="H39" s="7">
        <f t="shared" si="4"/>
        <v>0.5</v>
      </c>
      <c r="I39" s="70">
        <v>1</v>
      </c>
    </row>
    <row r="40" spans="2:12" ht="13" x14ac:dyDescent="0.3">
      <c r="B40" s="34">
        <v>9</v>
      </c>
      <c r="C40" s="54">
        <f t="shared" si="3"/>
        <v>60</v>
      </c>
      <c r="D40" s="55">
        <f t="shared" si="0"/>
        <v>16</v>
      </c>
      <c r="E40" s="67">
        <f t="shared" si="1"/>
        <v>0.26666666666666666</v>
      </c>
      <c r="F40" s="68">
        <v>1</v>
      </c>
      <c r="G40" s="7">
        <f t="shared" si="2"/>
        <v>1</v>
      </c>
      <c r="H40" s="7">
        <f t="shared" si="4"/>
        <v>0.5</v>
      </c>
      <c r="I40" s="70">
        <v>1</v>
      </c>
    </row>
    <row r="41" spans="2:12" ht="13" x14ac:dyDescent="0.3">
      <c r="B41" s="34">
        <v>10</v>
      </c>
      <c r="C41" s="54">
        <f t="shared" si="3"/>
        <v>55</v>
      </c>
      <c r="D41" s="55">
        <f t="shared" si="0"/>
        <v>15</v>
      </c>
      <c r="E41" s="67">
        <f t="shared" si="1"/>
        <v>0.27272727272727271</v>
      </c>
      <c r="F41" s="68">
        <v>3</v>
      </c>
      <c r="G41" s="7">
        <f t="shared" si="2"/>
        <v>3</v>
      </c>
      <c r="H41" s="7">
        <f t="shared" si="4"/>
        <v>1</v>
      </c>
      <c r="I41" s="70">
        <v>1</v>
      </c>
    </row>
    <row r="42" spans="2:12" ht="13" x14ac:dyDescent="0.3">
      <c r="B42" s="34">
        <v>11</v>
      </c>
      <c r="C42" s="54">
        <f t="shared" si="3"/>
        <v>50</v>
      </c>
      <c r="D42" s="55">
        <f t="shared" si="0"/>
        <v>12</v>
      </c>
      <c r="E42" s="67">
        <f t="shared" si="1"/>
        <v>0.24</v>
      </c>
      <c r="F42" s="68">
        <v>2</v>
      </c>
      <c r="G42" s="7">
        <f t="shared" si="2"/>
        <v>2</v>
      </c>
      <c r="H42" s="7">
        <f t="shared" si="4"/>
        <v>1</v>
      </c>
      <c r="I42" s="70">
        <v>1</v>
      </c>
    </row>
    <row r="43" spans="2:12" ht="13" x14ac:dyDescent="0.3">
      <c r="B43" s="34">
        <v>12</v>
      </c>
      <c r="C43" s="54">
        <f t="shared" si="3"/>
        <v>45</v>
      </c>
      <c r="D43" s="55">
        <f t="shared" si="0"/>
        <v>10</v>
      </c>
      <c r="E43" s="67">
        <f t="shared" si="1"/>
        <v>0.22222222222222221</v>
      </c>
      <c r="F43" s="68">
        <v>1</v>
      </c>
      <c r="G43" s="7">
        <f t="shared" si="2"/>
        <v>1</v>
      </c>
      <c r="H43" s="7">
        <f t="shared" si="4"/>
        <v>0.5</v>
      </c>
      <c r="I43" s="70">
        <v>0</v>
      </c>
    </row>
    <row r="44" spans="2:12" ht="13" x14ac:dyDescent="0.3">
      <c r="B44" s="34">
        <v>13</v>
      </c>
      <c r="C44" s="54">
        <f t="shared" si="3"/>
        <v>40</v>
      </c>
      <c r="D44" s="55">
        <f t="shared" si="0"/>
        <v>9</v>
      </c>
      <c r="E44" s="67">
        <f t="shared" si="1"/>
        <v>0.22500000000000001</v>
      </c>
      <c r="F44" s="68">
        <v>1</v>
      </c>
      <c r="G44" s="7">
        <f t="shared" si="2"/>
        <v>1</v>
      </c>
      <c r="H44" s="7">
        <f t="shared" si="4"/>
        <v>0.5</v>
      </c>
      <c r="I44" s="70">
        <v>0</v>
      </c>
    </row>
    <row r="45" spans="2:12" ht="13" x14ac:dyDescent="0.3">
      <c r="B45" s="34">
        <v>14</v>
      </c>
      <c r="C45" s="54">
        <f t="shared" si="3"/>
        <v>35</v>
      </c>
      <c r="D45" s="55">
        <f t="shared" si="0"/>
        <v>8</v>
      </c>
      <c r="E45" s="67">
        <f t="shared" si="1"/>
        <v>0.22857142857142856</v>
      </c>
      <c r="F45" s="68">
        <v>0</v>
      </c>
      <c r="G45" s="7">
        <f t="shared" si="2"/>
        <v>0</v>
      </c>
      <c r="H45" s="7">
        <f t="shared" si="4"/>
        <v>0</v>
      </c>
      <c r="I45" s="70">
        <v>0</v>
      </c>
    </row>
    <row r="46" spans="2:12" ht="13" x14ac:dyDescent="0.3">
      <c r="B46" s="34">
        <v>15</v>
      </c>
      <c r="C46" s="54">
        <f t="shared" si="3"/>
        <v>30</v>
      </c>
      <c r="D46" s="55">
        <f t="shared" si="0"/>
        <v>8</v>
      </c>
      <c r="E46" s="67">
        <f t="shared" si="1"/>
        <v>0.26666666666666666</v>
      </c>
      <c r="F46" s="68">
        <v>0</v>
      </c>
      <c r="G46" s="7">
        <f t="shared" si="2"/>
        <v>0</v>
      </c>
      <c r="H46" s="7">
        <f t="shared" si="4"/>
        <v>0</v>
      </c>
      <c r="I46" s="70">
        <v>0</v>
      </c>
    </row>
    <row r="47" spans="2:12" ht="13" x14ac:dyDescent="0.3">
      <c r="B47" s="34">
        <v>16</v>
      </c>
      <c r="C47" s="54">
        <f t="shared" si="3"/>
        <v>25</v>
      </c>
      <c r="D47" s="55">
        <f t="shared" si="0"/>
        <v>8</v>
      </c>
      <c r="E47" s="67">
        <f t="shared" si="1"/>
        <v>0.32</v>
      </c>
      <c r="F47" s="68">
        <v>2</v>
      </c>
      <c r="G47" s="7">
        <f t="shared" si="2"/>
        <v>2</v>
      </c>
      <c r="H47" s="7">
        <f t="shared" si="4"/>
        <v>1</v>
      </c>
      <c r="I47" s="70">
        <v>1</v>
      </c>
    </row>
    <row r="48" spans="2:12" ht="13" x14ac:dyDescent="0.3">
      <c r="B48" s="34">
        <v>17</v>
      </c>
      <c r="C48" s="54">
        <f t="shared" si="3"/>
        <v>20</v>
      </c>
      <c r="D48" s="55">
        <f t="shared" si="0"/>
        <v>6</v>
      </c>
      <c r="E48" s="67">
        <f t="shared" si="1"/>
        <v>0.3</v>
      </c>
      <c r="F48" s="68">
        <v>0</v>
      </c>
      <c r="G48" s="7">
        <f t="shared" si="2"/>
        <v>0</v>
      </c>
      <c r="H48" s="7">
        <f t="shared" si="4"/>
        <v>0</v>
      </c>
      <c r="I48" s="70">
        <v>0</v>
      </c>
    </row>
    <row r="49" spans="1:11" ht="13" x14ac:dyDescent="0.3">
      <c r="B49" s="34">
        <v>18</v>
      </c>
      <c r="C49" s="54">
        <f t="shared" si="3"/>
        <v>15</v>
      </c>
      <c r="D49" s="55">
        <f t="shared" si="0"/>
        <v>6</v>
      </c>
      <c r="E49" s="67">
        <f t="shared" si="1"/>
        <v>0.4</v>
      </c>
      <c r="F49" s="77">
        <v>3</v>
      </c>
      <c r="G49" s="7">
        <f t="shared" si="2"/>
        <v>3</v>
      </c>
      <c r="H49" s="7">
        <f t="shared" si="4"/>
        <v>1</v>
      </c>
      <c r="I49" s="70">
        <v>1</v>
      </c>
    </row>
    <row r="50" spans="1:11" ht="13" x14ac:dyDescent="0.3">
      <c r="B50" s="34">
        <v>19</v>
      </c>
      <c r="C50" s="54">
        <f t="shared" si="3"/>
        <v>10</v>
      </c>
      <c r="D50" s="55">
        <f t="shared" si="0"/>
        <v>3</v>
      </c>
      <c r="E50" s="67">
        <f t="shared" si="1"/>
        <v>0.3</v>
      </c>
      <c r="F50" s="77">
        <v>0</v>
      </c>
      <c r="G50" s="7">
        <f t="shared" si="2"/>
        <v>0</v>
      </c>
      <c r="H50" s="7">
        <f t="shared" si="4"/>
        <v>0</v>
      </c>
      <c r="I50" s="70">
        <v>0</v>
      </c>
    </row>
    <row r="51" spans="1:11" ht="13" x14ac:dyDescent="0.3">
      <c r="B51" s="35">
        <v>20</v>
      </c>
      <c r="C51" s="56">
        <f t="shared" si="3"/>
        <v>5</v>
      </c>
      <c r="D51" s="57">
        <f t="shared" si="0"/>
        <v>3</v>
      </c>
      <c r="E51" s="61">
        <f t="shared" si="1"/>
        <v>0.6</v>
      </c>
      <c r="F51" s="63">
        <f>D51</f>
        <v>3</v>
      </c>
      <c r="G51" s="8">
        <f t="shared" si="2"/>
        <v>3</v>
      </c>
      <c r="H51" s="8">
        <f t="shared" si="4"/>
        <v>1</v>
      </c>
      <c r="I51" s="71">
        <v>1</v>
      </c>
    </row>
    <row r="52" spans="1:11" ht="13.5" thickBot="1" x14ac:dyDescent="0.3">
      <c r="B52" s="36"/>
      <c r="C52" s="37"/>
      <c r="D52" s="37"/>
      <c r="E52" s="37"/>
      <c r="F52" s="37"/>
      <c r="G52" s="86" t="s">
        <v>20</v>
      </c>
      <c r="H52" s="87"/>
      <c r="I52" s="49">
        <f>SUM(I32:I51)</f>
        <v>7</v>
      </c>
    </row>
    <row r="56" spans="1:11" s="2" customFormat="1" ht="13" x14ac:dyDescent="0.3">
      <c r="A56" s="40" t="s">
        <v>21</v>
      </c>
      <c r="B56" s="41" t="s">
        <v>22</v>
      </c>
      <c r="C56" s="41"/>
      <c r="D56" s="41"/>
      <c r="E56" s="41"/>
      <c r="F56" s="41"/>
      <c r="G56" s="42">
        <v>1</v>
      </c>
      <c r="H56" s="41" t="s">
        <v>23</v>
      </c>
      <c r="I56" s="41"/>
      <c r="J56" s="43"/>
    </row>
    <row r="58" spans="1:11" ht="13" x14ac:dyDescent="0.3">
      <c r="C58" s="15" t="s">
        <v>24</v>
      </c>
      <c r="D58" s="16" t="s">
        <v>25</v>
      </c>
      <c r="E58" s="47"/>
      <c r="F58" s="47" t="s">
        <v>26</v>
      </c>
      <c r="G58" s="73">
        <v>1</v>
      </c>
      <c r="H58" s="74" t="s">
        <v>40</v>
      </c>
      <c r="I58" s="75">
        <f>s</f>
        <v>1</v>
      </c>
      <c r="J58" s="74" t="s">
        <v>39</v>
      </c>
      <c r="K58" s="50">
        <f>G58+I58</f>
        <v>2</v>
      </c>
    </row>
    <row r="59" spans="1:11" x14ac:dyDescent="0.25">
      <c r="C59" s="4">
        <v>0</v>
      </c>
      <c r="D59" s="7">
        <f>COMBIN(D,s-1)*COMBIN(M-D,C59)*(D-s+1)/(COMBIN(M,C59+s-1)*(M-C59-s+1))</f>
        <v>0.2</v>
      </c>
    </row>
    <row r="60" spans="1:11" x14ac:dyDescent="0.25">
      <c r="C60" s="4">
        <f>C59+1</f>
        <v>1</v>
      </c>
      <c r="D60" s="7">
        <f t="shared" ref="D60:D75" si="5">COMBIN(D,s-1)*COMBIN(M-D,C60)*(D-s+1)/(COMBIN(M,C60+s-1)*(M-C60-s+1))</f>
        <v>0.16161616161616163</v>
      </c>
    </row>
    <row r="61" spans="1:11" x14ac:dyDescent="0.25">
      <c r="C61" s="4">
        <f t="shared" ref="C61:C76" si="6">C60+1</f>
        <v>2</v>
      </c>
      <c r="D61" s="7">
        <f t="shared" si="5"/>
        <v>0.13028241599670171</v>
      </c>
    </row>
    <row r="62" spans="1:11" x14ac:dyDescent="0.25">
      <c r="C62" s="4">
        <f t="shared" si="6"/>
        <v>3</v>
      </c>
      <c r="D62" s="7">
        <f t="shared" si="5"/>
        <v>0.10476317987363643</v>
      </c>
    </row>
    <row r="63" spans="1:11" x14ac:dyDescent="0.25">
      <c r="C63" s="4">
        <f t="shared" si="6"/>
        <v>4</v>
      </c>
      <c r="D63" s="7">
        <f t="shared" si="5"/>
        <v>8.4028800523645891E-2</v>
      </c>
    </row>
    <row r="64" spans="1:11" x14ac:dyDescent="0.25">
      <c r="C64" s="4">
        <f t="shared" si="6"/>
        <v>5</v>
      </c>
      <c r="D64" s="7">
        <f t="shared" si="5"/>
        <v>6.7223040418916705E-2</v>
      </c>
    </row>
    <row r="65" spans="3:4" x14ac:dyDescent="0.25">
      <c r="C65" s="4">
        <f t="shared" si="6"/>
        <v>6</v>
      </c>
      <c r="D65" s="7">
        <f t="shared" si="5"/>
        <v>5.3635404589561203E-2</v>
      </c>
    </row>
    <row r="66" spans="3:4" x14ac:dyDescent="0.25">
      <c r="C66" s="4">
        <f t="shared" si="6"/>
        <v>7</v>
      </c>
      <c r="D66" s="7">
        <f t="shared" si="5"/>
        <v>4.2677633759435805E-2</v>
      </c>
    </row>
    <row r="67" spans="3:4" x14ac:dyDescent="0.25">
      <c r="C67" s="4">
        <f t="shared" si="6"/>
        <v>8</v>
      </c>
      <c r="D67" s="7">
        <f t="shared" si="5"/>
        <v>3.3863774613465361E-2</v>
      </c>
    </row>
    <row r="68" spans="3:4" x14ac:dyDescent="0.25">
      <c r="C68" s="4">
        <f t="shared" si="6"/>
        <v>9</v>
      </c>
      <c r="D68" s="7">
        <f t="shared" si="5"/>
        <v>2.6793316177686884E-2</v>
      </c>
    </row>
    <row r="69" spans="3:4" x14ac:dyDescent="0.25">
      <c r="C69" s="4">
        <f t="shared" si="6"/>
        <v>10</v>
      </c>
      <c r="D69" s="7">
        <f t="shared" si="5"/>
        <v>2.1136949429064085E-2</v>
      </c>
    </row>
    <row r="70" spans="3:4" x14ac:dyDescent="0.25">
      <c r="C70" s="4">
        <f t="shared" si="6"/>
        <v>11</v>
      </c>
      <c r="D70" s="7">
        <f t="shared" si="5"/>
        <v>1.6624566966679615E-2</v>
      </c>
    </row>
    <row r="71" spans="3:4" x14ac:dyDescent="0.25">
      <c r="C71" s="4">
        <f t="shared" si="6"/>
        <v>12</v>
      </c>
      <c r="D71" s="7">
        <f t="shared" si="5"/>
        <v>1.3035171826146523E-2</v>
      </c>
    </row>
    <row r="72" spans="3:4" x14ac:dyDescent="0.25">
      <c r="C72" s="4">
        <f t="shared" si="6"/>
        <v>13</v>
      </c>
      <c r="D72" s="7">
        <f t="shared" si="5"/>
        <v>1.0188410162965103E-2</v>
      </c>
    </row>
    <row r="73" spans="3:4" x14ac:dyDescent="0.25">
      <c r="C73" s="4">
        <f t="shared" si="6"/>
        <v>14</v>
      </c>
      <c r="D73" s="7">
        <f t="shared" si="5"/>
        <v>7.9374823362635075E-3</v>
      </c>
    </row>
    <row r="74" spans="3:4" x14ac:dyDescent="0.25">
      <c r="C74" s="4">
        <f t="shared" si="6"/>
        <v>15</v>
      </c>
      <c r="D74" s="7">
        <f t="shared" si="5"/>
        <v>6.1632215787457813E-3</v>
      </c>
    </row>
    <row r="75" spans="3:4" x14ac:dyDescent="0.25">
      <c r="C75" s="4">
        <f t="shared" si="6"/>
        <v>16</v>
      </c>
      <c r="D75" s="7">
        <f t="shared" si="5"/>
        <v>4.7691595549818524E-3</v>
      </c>
    </row>
    <row r="76" spans="3:4" x14ac:dyDescent="0.25">
      <c r="C76" s="4">
        <f t="shared" si="6"/>
        <v>17</v>
      </c>
      <c r="D76" s="7">
        <f t="shared" ref="D76:D88" si="7">COMBIN(D,s-1)*COMBIN(M-D,C76)*(D-s+1)/(COMBIN(M,C76+s-1)*(M-C76-s+1))</f>
        <v>3.6774242351667345E-3</v>
      </c>
    </row>
    <row r="77" spans="3:4" x14ac:dyDescent="0.25">
      <c r="C77" s="4">
        <f t="shared" ref="C77:C88" si="8">C76+1</f>
        <v>18</v>
      </c>
      <c r="D77" s="7">
        <f t="shared" si="7"/>
        <v>2.8253381318963911E-3</v>
      </c>
    </row>
    <row r="78" spans="3:4" x14ac:dyDescent="0.25">
      <c r="C78" s="4">
        <f t="shared" si="8"/>
        <v>19</v>
      </c>
      <c r="D78" s="7">
        <f t="shared" si="7"/>
        <v>2.1626044960194597E-3</v>
      </c>
    </row>
    <row r="79" spans="3:4" x14ac:dyDescent="0.25">
      <c r="C79" s="4">
        <f t="shared" si="8"/>
        <v>20</v>
      </c>
      <c r="D79" s="7">
        <f t="shared" si="7"/>
        <v>1.6489859282148385E-3</v>
      </c>
    </row>
    <row r="80" spans="3:4" x14ac:dyDescent="0.25">
      <c r="C80" s="4">
        <f t="shared" si="8"/>
        <v>21</v>
      </c>
      <c r="D80" s="7">
        <f t="shared" si="7"/>
        <v>1.2523943758593701E-3</v>
      </c>
    </row>
    <row r="81" spans="1:11" x14ac:dyDescent="0.25">
      <c r="C81" s="4">
        <f t="shared" si="8"/>
        <v>22</v>
      </c>
      <c r="D81" s="7">
        <f t="shared" si="7"/>
        <v>9.4732395097054929E-4</v>
      </c>
    </row>
    <row r="82" spans="1:11" x14ac:dyDescent="0.25">
      <c r="C82" s="4">
        <f t="shared" si="8"/>
        <v>23</v>
      </c>
      <c r="D82" s="7">
        <f t="shared" si="7"/>
        <v>7.1356869034145353E-4</v>
      </c>
    </row>
    <row r="83" spans="1:11" x14ac:dyDescent="0.25">
      <c r="C83" s="4">
        <f t="shared" si="8"/>
        <v>24</v>
      </c>
      <c r="D83" s="7">
        <f t="shared" si="7"/>
        <v>5.3517651775608958E-4</v>
      </c>
    </row>
    <row r="84" spans="1:11" x14ac:dyDescent="0.25">
      <c r="C84" s="4">
        <f t="shared" si="8"/>
        <v>25</v>
      </c>
      <c r="D84" s="7">
        <f t="shared" si="7"/>
        <v>3.9959846659121399E-4</v>
      </c>
    </row>
    <row r="85" spans="1:11" x14ac:dyDescent="0.25">
      <c r="C85" s="4">
        <f t="shared" si="8"/>
        <v>26</v>
      </c>
      <c r="D85" s="7">
        <f t="shared" si="7"/>
        <v>2.9699886030428054E-4</v>
      </c>
    </row>
    <row r="86" spans="1:11" x14ac:dyDescent="0.25">
      <c r="C86" s="4">
        <f t="shared" si="8"/>
        <v>27</v>
      </c>
      <c r="D86" s="7">
        <f t="shared" si="7"/>
        <v>2.1969778707439921E-4</v>
      </c>
    </row>
    <row r="87" spans="1:11" x14ac:dyDescent="0.25">
      <c r="C87" s="4">
        <f t="shared" si="8"/>
        <v>28</v>
      </c>
      <c r="D87" s="7">
        <f t="shared" si="7"/>
        <v>1.6172198215198841E-4</v>
      </c>
    </row>
    <row r="88" spans="1:11" x14ac:dyDescent="0.25">
      <c r="C88" s="4">
        <f t="shared" si="8"/>
        <v>29</v>
      </c>
      <c r="D88" s="7">
        <f t="shared" si="7"/>
        <v>1.1844426861835764E-4</v>
      </c>
    </row>
    <row r="89" spans="1:11" x14ac:dyDescent="0.25">
      <c r="C89" s="9">
        <v>30</v>
      </c>
      <c r="D89" s="8">
        <f>COMBIN(D,s-1)*COMBIN(M-D,C89)*(D-s+1)/(COMBIN(M,C89+s-1)*(M-C89-s+1))</f>
        <v>8.6295109993374841E-5</v>
      </c>
    </row>
    <row r="90" spans="1:11" x14ac:dyDescent="0.25">
      <c r="C90" s="5"/>
      <c r="D90" s="5"/>
    </row>
    <row r="91" spans="1:11" ht="13" x14ac:dyDescent="0.3">
      <c r="A91" s="40" t="s">
        <v>27</v>
      </c>
      <c r="B91" s="41" t="s">
        <v>22</v>
      </c>
      <c r="C91" s="41"/>
      <c r="D91" s="41"/>
      <c r="E91" s="41"/>
      <c r="F91" s="41"/>
      <c r="G91" s="42">
        <v>2</v>
      </c>
      <c r="H91" s="41" t="s">
        <v>23</v>
      </c>
      <c r="I91" s="44"/>
      <c r="J91" s="45"/>
    </row>
    <row r="93" spans="1:11" ht="13" x14ac:dyDescent="0.3">
      <c r="C93" s="15" t="s">
        <v>24</v>
      </c>
      <c r="D93" s="16" t="s">
        <v>25</v>
      </c>
      <c r="E93" s="47"/>
      <c r="F93" s="47" t="s">
        <v>26</v>
      </c>
      <c r="G93" s="73">
        <v>13</v>
      </c>
      <c r="H93" s="74" t="s">
        <v>40</v>
      </c>
      <c r="I93" s="75">
        <f>death</f>
        <v>2</v>
      </c>
      <c r="J93" s="74" t="s">
        <v>39</v>
      </c>
      <c r="K93" s="50">
        <f>G93+I93</f>
        <v>15</v>
      </c>
    </row>
    <row r="94" spans="1:11" x14ac:dyDescent="0.25">
      <c r="C94" s="4">
        <v>0</v>
      </c>
      <c r="D94" s="7">
        <f t="shared" ref="D94:D124" si="9">COMBIN(D,death-1)*COMBIN(M-D,C94)*(D-death+1)/(COMBIN(M,C94+death-1)*(M-C94-death+1))</f>
        <v>3.8383838383838381E-2</v>
      </c>
    </row>
    <row r="95" spans="1:11" x14ac:dyDescent="0.25">
      <c r="C95" s="4">
        <f>C94+1</f>
        <v>1</v>
      </c>
      <c r="D95" s="7">
        <f t="shared" si="9"/>
        <v>6.2667491238919806E-2</v>
      </c>
    </row>
    <row r="96" spans="1:11" x14ac:dyDescent="0.25">
      <c r="C96" s="4">
        <f t="shared" ref="C96:C111" si="10">C95+1</f>
        <v>2</v>
      </c>
      <c r="D96" s="7">
        <f t="shared" si="9"/>
        <v>7.6557708369195857E-2</v>
      </c>
    </row>
    <row r="97" spans="3:4" x14ac:dyDescent="0.25">
      <c r="C97" s="4">
        <f t="shared" si="10"/>
        <v>3</v>
      </c>
      <c r="D97" s="7">
        <f t="shared" si="9"/>
        <v>8.2937517399962177E-2</v>
      </c>
    </row>
    <row r="98" spans="3:4" x14ac:dyDescent="0.25">
      <c r="C98" s="4">
        <f t="shared" si="10"/>
        <v>4</v>
      </c>
      <c r="D98" s="7">
        <f t="shared" si="9"/>
        <v>8.4028800523645891E-2</v>
      </c>
    </row>
    <row r="99" spans="3:4" x14ac:dyDescent="0.25">
      <c r="C99" s="4">
        <f t="shared" si="10"/>
        <v>5</v>
      </c>
      <c r="D99" s="7">
        <f t="shared" si="9"/>
        <v>8.1525814976133024E-2</v>
      </c>
    </row>
    <row r="100" spans="3:4" x14ac:dyDescent="0.25">
      <c r="C100" s="4">
        <f t="shared" si="10"/>
        <v>6</v>
      </c>
      <c r="D100" s="7">
        <f t="shared" si="9"/>
        <v>7.670439581087786E-2</v>
      </c>
    </row>
    <row r="101" spans="3:4" x14ac:dyDescent="0.25">
      <c r="C101" s="4">
        <f t="shared" si="10"/>
        <v>7</v>
      </c>
      <c r="D101" s="7">
        <f t="shared" si="9"/>
        <v>7.0510873167763485E-2</v>
      </c>
    </row>
    <row r="102" spans="3:4" x14ac:dyDescent="0.25">
      <c r="C102" s="4">
        <f t="shared" si="10"/>
        <v>8</v>
      </c>
      <c r="D102" s="7">
        <f t="shared" si="9"/>
        <v>6.3634125922006332E-2</v>
      </c>
    </row>
    <row r="103" spans="3:4" x14ac:dyDescent="0.25">
      <c r="C103" s="4">
        <f t="shared" si="10"/>
        <v>9</v>
      </c>
      <c r="D103" s="7">
        <f t="shared" si="9"/>
        <v>5.6563667486227848E-2</v>
      </c>
    </row>
    <row r="104" spans="3:4" x14ac:dyDescent="0.25">
      <c r="C104" s="4">
        <f t="shared" si="10"/>
        <v>10</v>
      </c>
      <c r="D104" s="7">
        <f t="shared" si="9"/>
        <v>4.963620708622915E-2</v>
      </c>
    </row>
    <row r="105" spans="3:4" x14ac:dyDescent="0.25">
      <c r="C105" s="4">
        <f t="shared" si="10"/>
        <v>11</v>
      </c>
      <c r="D105" s="7">
        <f t="shared" si="9"/>
        <v>4.3072741686397194E-2</v>
      </c>
    </row>
    <row r="106" spans="3:4" x14ac:dyDescent="0.25">
      <c r="C106" s="4">
        <f t="shared" si="10"/>
        <v>12</v>
      </c>
      <c r="D106" s="7">
        <f t="shared" si="9"/>
        <v>3.700790162135853E-2</v>
      </c>
    </row>
    <row r="107" spans="3:4" x14ac:dyDescent="0.25">
      <c r="C107" s="4">
        <f t="shared" si="10"/>
        <v>13</v>
      </c>
      <c r="D107" s="7">
        <f t="shared" si="9"/>
        <v>3.1512989573822286E-2</v>
      </c>
    </row>
    <row r="108" spans="3:4" x14ac:dyDescent="0.25">
      <c r="C108" s="4">
        <f t="shared" si="10"/>
        <v>14</v>
      </c>
      <c r="D108" s="7">
        <f t="shared" si="9"/>
        <v>2.661391136276588E-2</v>
      </c>
    </row>
    <row r="109" spans="3:4" x14ac:dyDescent="0.25">
      <c r="C109" s="4">
        <f t="shared" si="10"/>
        <v>15</v>
      </c>
      <c r="D109" s="7">
        <f t="shared" si="9"/>
        <v>2.2304992380222814E-2</v>
      </c>
    </row>
    <row r="110" spans="3:4" x14ac:dyDescent="0.25">
      <c r="C110" s="4">
        <f t="shared" si="10"/>
        <v>16</v>
      </c>
      <c r="D110" s="7">
        <f t="shared" si="9"/>
        <v>1.8559500436857106E-2</v>
      </c>
    </row>
    <row r="111" spans="3:4" x14ac:dyDescent="0.25">
      <c r="C111" s="4">
        <f t="shared" si="10"/>
        <v>17</v>
      </c>
      <c r="D111" s="7">
        <f t="shared" si="9"/>
        <v>1.5337549858866133E-2</v>
      </c>
    </row>
    <row r="112" spans="3:4" x14ac:dyDescent="0.25">
      <c r="C112" s="4">
        <f t="shared" ref="C112:C123" si="11">C111+1</f>
        <v>18</v>
      </c>
      <c r="D112" s="7">
        <f t="shared" si="9"/>
        <v>1.2591939081661688E-2</v>
      </c>
    </row>
    <row r="113" spans="3:4" x14ac:dyDescent="0.25">
      <c r="C113" s="4">
        <f t="shared" si="11"/>
        <v>19</v>
      </c>
      <c r="D113" s="7">
        <f t="shared" si="9"/>
        <v>1.0272371356092434E-2</v>
      </c>
    </row>
    <row r="114" spans="3:4" x14ac:dyDescent="0.25">
      <c r="C114" s="4">
        <f t="shared" si="11"/>
        <v>20</v>
      </c>
      <c r="D114" s="7">
        <f t="shared" si="9"/>
        <v>8.3284225994648183E-3</v>
      </c>
    </row>
    <row r="115" spans="3:4" x14ac:dyDescent="0.25">
      <c r="C115" s="4">
        <f t="shared" si="11"/>
        <v>21</v>
      </c>
      <c r="D115" s="7">
        <f t="shared" si="9"/>
        <v>6.7115493475540609E-3</v>
      </c>
    </row>
    <row r="116" spans="3:4" x14ac:dyDescent="0.25">
      <c r="C116" s="4">
        <f t="shared" si="11"/>
        <v>22</v>
      </c>
      <c r="D116" s="7">
        <f t="shared" si="9"/>
        <v>5.3763709944692258E-3</v>
      </c>
    </row>
    <row r="117" spans="3:4" x14ac:dyDescent="0.25">
      <c r="C117" s="4">
        <f t="shared" si="11"/>
        <v>23</v>
      </c>
      <c r="D117" s="7">
        <f t="shared" si="9"/>
        <v>4.2814121420487183E-3</v>
      </c>
    </row>
    <row r="118" spans="3:4" x14ac:dyDescent="0.25">
      <c r="C118" s="4">
        <f t="shared" si="11"/>
        <v>24</v>
      </c>
      <c r="D118" s="7">
        <f t="shared" si="9"/>
        <v>3.3894512791219026E-3</v>
      </c>
    </row>
    <row r="119" spans="3:4" x14ac:dyDescent="0.25">
      <c r="C119" s="4">
        <f t="shared" si="11"/>
        <v>25</v>
      </c>
      <c r="D119" s="7">
        <f t="shared" si="9"/>
        <v>2.6675897634602657E-3</v>
      </c>
    </row>
    <row r="120" spans="3:4" x14ac:dyDescent="0.25">
      <c r="C120" s="4">
        <f t="shared" si="11"/>
        <v>26</v>
      </c>
      <c r="D120" s="7">
        <f t="shared" si="9"/>
        <v>2.0871289772067935E-3</v>
      </c>
    </row>
    <row r="121" spans="3:4" x14ac:dyDescent="0.25">
      <c r="C121" s="4">
        <f t="shared" si="11"/>
        <v>27</v>
      </c>
      <c r="D121" s="7">
        <f t="shared" si="9"/>
        <v>1.6233225378275047E-3</v>
      </c>
    </row>
    <row r="122" spans="3:4" x14ac:dyDescent="0.25">
      <c r="C122" s="4">
        <f t="shared" si="11"/>
        <v>28</v>
      </c>
      <c r="D122" s="7">
        <f t="shared" si="9"/>
        <v>1.2550536924752901E-3</v>
      </c>
    </row>
    <row r="123" spans="3:4" x14ac:dyDescent="0.25">
      <c r="C123" s="4">
        <f t="shared" si="11"/>
        <v>29</v>
      </c>
      <c r="D123" s="7">
        <f t="shared" si="9"/>
        <v>9.6447475874948392E-4</v>
      </c>
    </row>
    <row r="124" spans="3:4" x14ac:dyDescent="0.25">
      <c r="C124" s="9">
        <v>30</v>
      </c>
      <c r="D124" s="8">
        <f t="shared" si="9"/>
        <v>7.3663506936373657E-4</v>
      </c>
    </row>
  </sheetData>
  <mergeCells count="15">
    <mergeCell ref="B13:D13"/>
    <mergeCell ref="B14:D14"/>
    <mergeCell ref="B15:D15"/>
    <mergeCell ref="B4:J8"/>
    <mergeCell ref="B10:E10"/>
    <mergeCell ref="B11:D11"/>
    <mergeCell ref="B12:D12"/>
    <mergeCell ref="B23:D23"/>
    <mergeCell ref="B24:D24"/>
    <mergeCell ref="G24:H24"/>
    <mergeCell ref="G52:H52"/>
    <mergeCell ref="G27:H27"/>
    <mergeCell ref="G25:H25"/>
    <mergeCell ref="G26:H26"/>
    <mergeCell ref="G23:H23"/>
  </mergeCells>
  <phoneticPr fontId="7" type="noConversion"/>
  <pageMargins left="0.75" right="0.75" top="1" bottom="1" header="0.5" footer="0.5"/>
  <pageSetup orientation="portrait" horizontalDpi="4294967293" verticalDpi="1200" r:id="rId1"/>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Arsenic sweets</vt:lpstr>
      <vt:lpstr>D</vt:lpstr>
      <vt:lpstr>death</vt:lpstr>
      <vt:lpstr>M</vt:lpstr>
      <vt:lpstr>n</vt:lpstr>
      <vt:lpstr>people</vt:lpstr>
      <vt:lpstr>prob</vt:lpstr>
      <vt:lpstr>s</vt:lpstr>
      <vt:lpstr>sweets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2000-03-29T09:57:18Z</dcterms:created>
  <dcterms:modified xsi:type="dcterms:W3CDTF">2017-09-22T16:22:36Z</dcterms:modified>
  <cp:category/>
</cp:coreProperties>
</file>