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 firstSheet="1" activeTab="1"/>
  </bookViews>
  <sheets>
    <sheet name="CB_DATA_" sheetId="2" state="hidden" r:id="rId1"/>
    <sheet name="New product sales models" sheetId="1" r:id="rId2"/>
  </sheets>
  <definedNames>
    <definedName name="CB_03bc1011bced441e976e19eec0c7dd6e" localSheetId="1" hidden="1">'New product sales models'!$N$22</definedName>
    <definedName name="CB_04e70c25322f486091173347928b2879" localSheetId="1" hidden="1">'New product sales models'!$D$22</definedName>
    <definedName name="CB_077ab4a5b3044ef4a2858490a9e122a6" localSheetId="1" hidden="1">'New product sales models'!$N$58</definedName>
    <definedName name="CB_110f9b1455a64740a9612957c034ddb9" localSheetId="1" hidden="1">'New product sales models'!$N$63</definedName>
    <definedName name="CB_133ae8822942497e921456dd472ab782" localSheetId="1" hidden="1">'New product sales models'!$N$26</definedName>
    <definedName name="CB_1a9043cc7d7446d9be5629f45ad204d6" localSheetId="1" hidden="1">'New product sales models'!$N$21</definedName>
    <definedName name="CB_1f889e60130643c5bbc33e17f0d1c42a" localSheetId="1" hidden="1">'New product sales models'!$D$26</definedName>
    <definedName name="CB_3168c37032f840008c55cf34eb531a96" localSheetId="1" hidden="1">'New product sales models'!$D$61</definedName>
    <definedName name="CB_34081f967d00455780c10478943b7b88" localSheetId="1" hidden="1">'New product sales models'!$N$29</definedName>
    <definedName name="CB_3691ecfb907547a7aa8012f3118a601b" localSheetId="1" hidden="1">'New product sales models'!$D$59</definedName>
    <definedName name="CB_39066315a1a8403b99008c9ff2f6bb56" localSheetId="1" hidden="1">'New product sales models'!$D$58</definedName>
    <definedName name="CB_3abd6f1deb7e4d46b2e492099ca93462" localSheetId="1" hidden="1">'New product sales models'!$D$63</definedName>
    <definedName name="CB_3bc7a45d62d94a6fbc5fa0f638585495" localSheetId="1" hidden="1">'New product sales models'!$N$54</definedName>
    <definedName name="CB_432e2ff408714f099200cb2cd716b060" localSheetId="1" hidden="1">'New product sales models'!$N$61</definedName>
    <definedName name="CB_47d9e27a153f408db48fd704be84c5c7" localSheetId="1" hidden="1">'New product sales models'!$D$20</definedName>
    <definedName name="CB_493d138990f941f2b959b02c5e95d173" localSheetId="1" hidden="1">'New product sales models'!$N$24</definedName>
    <definedName name="CB_4aacd8e4005944f587c5baededf43bf6" localSheetId="1" hidden="1">'New product sales models'!$N$59</definedName>
    <definedName name="CB_4eab2ee247fa401f9953a4a6433ef757" localSheetId="1" hidden="1">'New product sales models'!$N$52</definedName>
    <definedName name="CB_51304f38b5424343bc0f4e454dac3380" localSheetId="1" hidden="1">'New product sales models'!$D$28</definedName>
    <definedName name="CB_58dcc4110417404c872e038b07921355" localSheetId="1" hidden="1">'New product sales models'!$D$52</definedName>
    <definedName name="CB_598648ad438443b1a0716f4e67dee11c" localSheetId="1" hidden="1">'New product sales models'!$D$23</definedName>
    <definedName name="CB_5f1f7bd3e4eb4234886300c4b76e2f87" localSheetId="1" hidden="1">'New product sales models'!$N$65</definedName>
    <definedName name="CB_5f869fe787ab411f8dffdc22c6216544" localSheetId="1" hidden="1">'New product sales models'!$D$64</definedName>
    <definedName name="CB_628618da9b9a44f98cbeb10cec1d8a6f" localSheetId="1" hidden="1">'New product sales models'!$D$32</definedName>
    <definedName name="CB_6679a2f0098948f29bc4e7935d9ca075" localSheetId="1" hidden="1">'New product sales models'!$D$62</definedName>
    <definedName name="CB_6d10ac4113c44d20baeb6b71ea967509" localSheetId="1" hidden="1">'New product sales models'!$D$53</definedName>
    <definedName name="CB_6d99120d32ae4d698f0b2252a42c5f60" localSheetId="1" hidden="1">'New product sales models'!$D$57</definedName>
    <definedName name="CB_762ebccc697e4c08abb56b720c53749a" localSheetId="1" hidden="1">'New product sales models'!$N$31</definedName>
    <definedName name="CB_768d13980e934b0eba4d2562e301fd3e" localSheetId="1" hidden="1">'New product sales models'!$D$21</definedName>
    <definedName name="CB_888ef29e81604a579e2a9c0426503148" localSheetId="1" hidden="1">'New product sales models'!$N$28</definedName>
    <definedName name="CB_895d62790cf7429aae49d137503e3a9f" localSheetId="1" hidden="1">'New product sales models'!$N$60</definedName>
    <definedName name="CB_89a21e0e1fee4f089fb4515b474a3ab2" localSheetId="1" hidden="1">'New product sales models'!$D$30</definedName>
    <definedName name="CB_95741ddac9d74b7397521dbf72fda9e4" localSheetId="1" hidden="1">'New product sales models'!$D$51</definedName>
    <definedName name="CB_9c3e2f9a417a4a7baf61e4d0b9eec4a3" localSheetId="1" hidden="1">'New product sales models'!$D$65</definedName>
    <definedName name="CB_a3e1e1564cbf46a686d92832fab26e5f" localSheetId="1" hidden="1">'New product sales models'!$N$23</definedName>
    <definedName name="CB_a3f5e0ac80774808917293e888bb3843" localSheetId="1" hidden="1">'New product sales models'!$N$51</definedName>
    <definedName name="CB_a4356992dc3e4e48b32f87b49b2f967c" localSheetId="1" hidden="1">'New product sales models'!$D$54</definedName>
    <definedName name="CB_b1762aff9593417ca2e3fabb1c4c0efb" localSheetId="1" hidden="1">'New product sales models'!$N$27</definedName>
    <definedName name="CB_b30d245ea9f5444a8288ef1124b3973a" localSheetId="1" hidden="1">'New product sales models'!$N$32</definedName>
    <definedName name="CB_b323905de1f44acbbb8cbe0742cc3797" localSheetId="1" hidden="1">'New product sales models'!$N$53</definedName>
    <definedName name="CB_b6259cd8ca5642758feada12706be33d" localSheetId="1" hidden="1">'New product sales models'!$N$55</definedName>
    <definedName name="CB_be0f046dc80a4ae08facb9a3943a8f84" localSheetId="1" hidden="1">'New product sales models'!$D$24</definedName>
    <definedName name="CB_beb52b8c19614620aced0b32c4917c40" localSheetId="1" hidden="1">'New product sales models'!$N$64</definedName>
    <definedName name="CB_d0a79e408fb74d7f8b0265a9c98459b7" localSheetId="1" hidden="1">'New product sales models'!$N$34</definedName>
    <definedName name="CB_d0d1229fa4cd40b9994db061544ef170" localSheetId="1" hidden="1">'New product sales models'!$N$56</definedName>
    <definedName name="CB_d2e56ae50f8d4300a52ea26a4fc37f8b" localSheetId="1" hidden="1">'New product sales models'!$N$30</definedName>
    <definedName name="CB_d3119866d3344b8393337a50e97a36fc" localSheetId="1" hidden="1">'New product sales models'!$N$33</definedName>
    <definedName name="CB_d36fd5e8884f40199408be2f896a57f9" localSheetId="1" hidden="1">'New product sales models'!$E$14</definedName>
    <definedName name="CB_d5281c7e29a9465eb25a694424834801" localSheetId="1" hidden="1">'New product sales models'!$N$62</definedName>
    <definedName name="CB_d7377c7b965540f8bc8efffb8c6fd9f7" localSheetId="1" hidden="1">'New product sales models'!$D$27</definedName>
    <definedName name="CB_dfcb3bb2258f4ecf875dcb59d75d7f44" localSheetId="1" hidden="1">'New product sales models'!$D$55</definedName>
    <definedName name="CB_e05b6bfc0dcd419d8a454f8558968332" localSheetId="1" hidden="1">'New product sales models'!$D$29</definedName>
    <definedName name="CB_e0c1d76aca0446ce81473b8f54246c12" localSheetId="1" hidden="1">'New product sales models'!$D$34</definedName>
    <definedName name="CB_e280618010f0496f826da3033430497e" localSheetId="1" hidden="1">'New product sales models'!$N$57</definedName>
    <definedName name="CB_e7b53736fd8948aba7ee259488645ed6" localSheetId="1" hidden="1">'New product sales models'!$E$13</definedName>
    <definedName name="CB_e7df666d4e474ab28fbea0cc2f19b5a4" localSheetId="1" hidden="1">'New product sales models'!$D$33</definedName>
    <definedName name="CB_e94bd44f5cbe47d58f6db885ab45055a" localSheetId="1" hidden="1">'New product sales models'!$N$25</definedName>
    <definedName name="CB_ee38825ae9d54ae28da0a4a02df04e3f" localSheetId="1" hidden="1">'New product sales models'!$N$51</definedName>
    <definedName name="CB_ef54721ffec54151be6a9fb9b96b7898" localSheetId="1" hidden="1">'New product sales models'!$D$25</definedName>
    <definedName name="CB_f562024a1c0d47838821962feabffb7a" localSheetId="1" hidden="1">'New product sales models'!$D$56</definedName>
    <definedName name="CB_fce9af8df3184c31a96312db6328c832" localSheetId="1" hidden="1">'New product sales models'!$D$60</definedName>
    <definedName name="CB_fe3e11661fc24b52b2d968fb99c59a56" localSheetId="1" hidden="1">'New product sales models'!$D$31</definedName>
    <definedName name="CB_ffde2912926e4f8abcf706bfd8f6e39f" localSheetId="1" hidden="1">'New product sales models'!$N$20</definedName>
    <definedName name="CBCR_00a203a0d64642cbb6c5d1bddda7cc85" localSheetId="1" hidden="1">'New product sales models'!$M$33</definedName>
    <definedName name="CBCR_04d07fc43a174cdba433eb4343991dc5" localSheetId="1" hidden="1">'New product sales models'!$C$30</definedName>
    <definedName name="CBCR_07ac027e61754aa2be471e4bee97af72" localSheetId="1" hidden="1">'New product sales models'!$C$25</definedName>
    <definedName name="CBCR_10425150b14040fbabba526ec55be554" localSheetId="1" hidden="1">'New product sales models'!$D$55*'New product sales models'!$F$47</definedName>
    <definedName name="CBCR_10d7ab8bbc24486182f89d737762fd46" localSheetId="1" hidden="1">'New product sales models'!$M$64</definedName>
    <definedName name="CBCR_133e376ce15749b39a7d2054e225b953" localSheetId="1" hidden="1">'New product sales models'!$M$61</definedName>
    <definedName name="CBCR_1af31e242df04a03a3d2efbd850901ed" localSheetId="1" hidden="1">'New product sales models'!$M$63</definedName>
    <definedName name="CBCR_1bcee25dc94547bd8ff1cd5488d96c99" localSheetId="1" hidden="1">'New product sales models'!$M$65*'New product sales models'!$P$47</definedName>
    <definedName name="CBCR_200b946c3ebc48699744610ece2be989" localSheetId="1" hidden="1">'New product sales models'!$D$51*'New product sales models'!$F$47</definedName>
    <definedName name="CBCR_21c72d71565b4a77a003db922dcff44a" localSheetId="1" hidden="1">'New product sales models'!$M$30</definedName>
    <definedName name="CBCR_252f830c3c5d49e7a130b44b5c0027db" localSheetId="1" hidden="1">'New product sales models'!$D$59*'New product sales models'!$F$47</definedName>
    <definedName name="CBCR_25ab4afb55db452aaa903f1d718b4d00" localSheetId="1" hidden="1">'New product sales models'!$C$56</definedName>
    <definedName name="CBCR_296775a38492482f9d83b1535690988d" localSheetId="1" hidden="1">'New product sales models'!$D$57*'New product sales models'!$F$47</definedName>
    <definedName name="CBCR_2ee88cd6a91f4711ae461fcde8997ac6" localSheetId="1" hidden="1">'New product sales models'!$M$54</definedName>
    <definedName name="CBCR_2f9f60a552e34289888cb8aa8b1a03a1" localSheetId="1" hidden="1">'New product sales models'!$M$62*'New product sales models'!$P$47</definedName>
    <definedName name="CBCR_309cd1015231432687ab37f31988dbf3" localSheetId="1" hidden="1">'New product sales models'!$M$31</definedName>
    <definedName name="CBCR_31d4c525b7054c8f8aee6fbe8927523c" localSheetId="1" hidden="1">'New product sales models'!$C$29</definedName>
    <definedName name="CBCR_367df63ffe2d4956ac61b6451e4b9f4e" localSheetId="1" hidden="1">'New product sales models'!$M$23</definedName>
    <definedName name="CBCR_375fd803d33e4e53947f7453084cc2ff" localSheetId="1" hidden="1">'New product sales models'!$C$21</definedName>
    <definedName name="CBCR_388fca25a6f84e78af34d106801d0b60" localSheetId="1" hidden="1">'New product sales models'!$M$63*'New product sales models'!$P$47</definedName>
    <definedName name="CBCR_3979b98b30c74037be12cf07f55edfcd" localSheetId="1" hidden="1">'New product sales models'!$C$53</definedName>
    <definedName name="CBCR_3bebb964a8714d5dbf6057dd18baabb7" localSheetId="1" hidden="1">'New product sales models'!$M$25*'New product sales models'!$O$16</definedName>
    <definedName name="CBCR_3c5be037981b44f187138089ec4746a9" localSheetId="1" hidden="1">'New product sales models'!$C$51</definedName>
    <definedName name="CBCR_40d2ba9ee9634293983b145c7ad9443a" localSheetId="1" hidden="1">'New product sales models'!$M$24</definedName>
    <definedName name="CBCR_43dcd001ef3044389919df7c1c737a79" localSheetId="1" hidden="1">'New product sales models'!$M$28</definedName>
    <definedName name="CBCR_4c0fbf33367b4c6d8cbfc8a4da2583c4" localSheetId="1" hidden="1">'New product sales models'!$M$62</definedName>
    <definedName name="CBCR_4e65254a92e14a49b8e0f45d737aeca4" localSheetId="1" hidden="1">'New product sales models'!$C$58</definedName>
    <definedName name="CBCR_4eeb9d5eaf034505bbe8e5c8cf549f06" localSheetId="1" hidden="1">'New product sales models'!$M$20</definedName>
    <definedName name="CBCR_4f0c75d84b98444fa6a2a4d11c97f96d" localSheetId="1" hidden="1">'New product sales models'!$M$21*'New product sales models'!$O$16</definedName>
    <definedName name="CBCR_5056527e75b3448b98c99598c1dc37bb" localSheetId="1" hidden="1">'New product sales models'!$D$56*'New product sales models'!$F$47</definedName>
    <definedName name="CBCR_57ffdc13d56547f39a93da83b510519e" localSheetId="1" hidden="1">'New product sales models'!$D$64*'New product sales models'!$F$47</definedName>
    <definedName name="CBCR_590b15aee43b4a9dbdac2f8608be6078" localSheetId="1" hidden="1">'New product sales models'!$M$56</definedName>
    <definedName name="CBCR_64652d232b16401c8f4a857f90af1bbc" localSheetId="1" hidden="1">'New product sales models'!$C$57</definedName>
    <definedName name="CBCR_64ee524c387a47769d8922c9c4321a7f" localSheetId="1" hidden="1">'New product sales models'!$M$26</definedName>
    <definedName name="CBCR_69f6a4ce84bd42529382b9dec3df68a3" localSheetId="1" hidden="1">'New product sales models'!$M$29</definedName>
    <definedName name="CBCR_6e3cdc530d074ff386d565bac360af14" localSheetId="1" hidden="1">'New product sales models'!$C$20</definedName>
    <definedName name="CBCR_7060927e28574c88a109532d09fcf58e" localSheetId="1" hidden="1">'New product sales models'!$D$65*'New product sales models'!$F$47</definedName>
    <definedName name="CBCR_73807876187c4c8f9875bc7fda5e70ab" localSheetId="1" hidden="1">'New product sales models'!$M$53</definedName>
    <definedName name="CBCR_748a08389df242dab4465d2ebafba393" localSheetId="1" hidden="1">'New product sales models'!$C$65</definedName>
    <definedName name="CBCR_7766ae31c3e54b7fb9e9f620fb88452b" localSheetId="1" hidden="1">'New product sales models'!$M$27</definedName>
    <definedName name="CBCR_7b2192e4456441f7ac53784b0cf1bf4b" localSheetId="1" hidden="1">'New product sales models'!$M$24*'New product sales models'!$O$16</definedName>
    <definedName name="CBCR_7cdcd929881642b38c63fb4a5b1fa25b" localSheetId="1" hidden="1">'New product sales models'!$D$53*'New product sales models'!$F$47</definedName>
    <definedName name="CBCR_804d118d35f14cc8acb4d0074f1a4dc6" localSheetId="1" hidden="1">'New product sales models'!$M$58</definedName>
    <definedName name="CBCR_816a8a63b75d4af4bed076337f89bf89" localSheetId="1" hidden="1">'New product sales models'!$C$63</definedName>
    <definedName name="CBCR_87767bec4045489c9fd061f6b541202a" localSheetId="1" hidden="1">'New product sales models'!$M$51</definedName>
    <definedName name="CBCR_87c06daee3574699a93e9c533ca24b37" localSheetId="1" hidden="1">'New product sales models'!$M$32*'New product sales models'!$O$16</definedName>
    <definedName name="CBCR_8a1b9006615b478e97b97a170c8b70f3" localSheetId="1" hidden="1">'New product sales models'!$M$22*'New product sales models'!$O$16</definedName>
    <definedName name="CBCR_8fb50ac07ef44add90b1c4985efcf868" localSheetId="1" hidden="1">'New product sales models'!$M$56*'New product sales models'!$P$47</definedName>
    <definedName name="CBCR_943d09709a7a4e5d8bbc677fdbf95888" localSheetId="1" hidden="1">'New product sales models'!$C$62</definedName>
    <definedName name="CBCR_96e9b94c3d464a82a38e8924db42d1d0" localSheetId="1" hidden="1">'New product sales models'!$C$59</definedName>
    <definedName name="CBCR_982c26c3066643148ce576bf54b682f7" localSheetId="1" hidden="1">'New product sales models'!$M$59*'New product sales models'!$P$47</definedName>
    <definedName name="CBCR_a13261a56c434cc5b3fcf5d5366787a5" localSheetId="1" hidden="1">'New product sales models'!$C$27</definedName>
    <definedName name="CBCR_a16f959cc568442795ebfcc4eb6b819d" localSheetId="1" hidden="1">'New product sales models'!$D$62*'New product sales models'!$F$47</definedName>
    <definedName name="CBCR_a1f848b0a24e44a584fd86f866579f2e" localSheetId="1" hidden="1">'New product sales models'!$C$61</definedName>
    <definedName name="CBCR_a7180ffa6f7d41efb1cbc1e0ffaa139e" localSheetId="1" hidden="1">'New product sales models'!$M$33*'New product sales models'!$O$16</definedName>
    <definedName name="CBCR_a7672515501f44ccba5fea3f62f0d942" localSheetId="1" hidden="1">'New product sales models'!$D$54*'New product sales models'!$F$47</definedName>
    <definedName name="CBCR_aaff87d0f7df44bd94d1eba78807d049" localSheetId="1" hidden="1">'New product sales models'!$M$30*'New product sales models'!$O$16</definedName>
    <definedName name="CBCR_ad78ca8d797143ccb18a1069685c2621" localSheetId="1" hidden="1">'New product sales models'!$M$51*'New product sales models'!$P$47</definedName>
    <definedName name="CBCR_ad935e6e76a8430a9259423b4c67d541" localSheetId="1" hidden="1">'New product sales models'!$M$25</definedName>
    <definedName name="CBCR_afd04c62a34d45db890d91041dfe6f08" localSheetId="1" hidden="1">'New product sales models'!$M$27*'New product sales models'!$O$16</definedName>
    <definedName name="CBCR_b34e21d0179e48f6a7b1967ad8711cad" localSheetId="1" hidden="1">'New product sales models'!$M$59</definedName>
    <definedName name="CBCR_b3c59b5260434d309cd1d1b98815e7de" localSheetId="1" hidden="1">'New product sales models'!$M$23*'New product sales models'!$O$16</definedName>
    <definedName name="CBCR_b649aaea34a342d588a2ecbaf2693823" localSheetId="1" hidden="1">'New product sales models'!$M$55</definedName>
    <definedName name="CBCR_b6cffdb4f4a44ac188a506a39bd63fac" localSheetId="1" hidden="1">'New product sales models'!$M$34</definedName>
    <definedName name="CBCR_b9b7892e16df4de28b94616fd5d551cf" localSheetId="1" hidden="1">'New product sales models'!$M$26*'New product sales models'!$O$16</definedName>
    <definedName name="CBCR_bc56760038dd4ac2b75b52bf699d54b5" localSheetId="1" hidden="1">'New product sales models'!$C$24</definedName>
    <definedName name="CBCR_bfd9bba3b40e4b41a0f7a21f64492bc9" localSheetId="1" hidden="1">'New product sales models'!$M$28*'New product sales models'!$O$16</definedName>
    <definedName name="CBCR_c190a9d58b3646cba7d6393786eb537c" localSheetId="1" hidden="1">'New product sales models'!$M$34*'New product sales models'!$O$16</definedName>
    <definedName name="CBCR_c6a9589dc2c44d63b68c7f8c82ae35a1" localSheetId="1" hidden="1">'New product sales models'!$M$57*'New product sales models'!$P$47</definedName>
    <definedName name="CBCR_c9855c4fb6f54d359239fdbcf53046d7" localSheetId="1" hidden="1">'New product sales models'!$M$52</definedName>
    <definedName name="CBCR_ce0c6f99895843d3815635056785f4ec" localSheetId="1" hidden="1">'New product sales models'!$D$60*'New product sales models'!$F$47</definedName>
    <definedName name="CBCR_cec823de9b2a4363abf96cfda6d13925" localSheetId="1" hidden="1">'New product sales models'!$D$63*'New product sales models'!$F$47</definedName>
    <definedName name="CBCR_d212e4bd909443219d70897caa416efc" localSheetId="1" hidden="1">'New product sales models'!$C$52</definedName>
    <definedName name="CBCR_d24f36a260b84a0f8c35f262187b82b9" localSheetId="1" hidden="1">'New product sales models'!$M$22</definedName>
    <definedName name="CBCR_d258f805ea1f46558873f5a8ca133071" localSheetId="1" hidden="1">'New product sales models'!$C$22</definedName>
    <definedName name="CBCR_d336ee70fc4e44279600831e22520a42" localSheetId="1" hidden="1">'New product sales models'!$C$31</definedName>
    <definedName name="CBCR_d56d1ea7add54992a5b25f83b63894da" localSheetId="1" hidden="1">'New product sales models'!$C$60</definedName>
    <definedName name="CBCR_d79ed92f29504b08a2e58aeb4903acae" localSheetId="1" hidden="1">'New product sales models'!$M$57</definedName>
    <definedName name="CBCR_d895d80e16f942258ecc8321cd4acb0e" localSheetId="1" hidden="1">'New product sales models'!$M$54*'New product sales models'!$P$47</definedName>
    <definedName name="CBCR_d9118fcc47b748249f08750faf9aeaba" localSheetId="1" hidden="1">'New product sales models'!$M$65</definedName>
    <definedName name="CBCR_d9293bed6d7247b59aeaac6764628b30" localSheetId="1" hidden="1">'New product sales models'!$M$31*'New product sales models'!$O$16</definedName>
    <definedName name="CBCR_da376ef586604ec4b37e154148419841" localSheetId="1" hidden="1">'New product sales models'!$C$64</definedName>
    <definedName name="CBCR_dd49a33b57d64e74b78e88ede20dcdc1" localSheetId="1" hidden="1">'New product sales models'!$D$52*'New product sales models'!$F$47</definedName>
    <definedName name="CBCR_def26a35be8647e9ab347fec3aeca5fd" localSheetId="1" hidden="1">'New product sales models'!$D$58*'New product sales models'!$F$47</definedName>
    <definedName name="CBCR_dfab0fec42a143729eae03c038f4d4fc" localSheetId="1" hidden="1">'New product sales models'!$M$58*'New product sales models'!$P$47</definedName>
    <definedName name="CBCR_e1c99a08cc89420888575a84ffb00eab" localSheetId="1" hidden="1">'New product sales models'!$C$34</definedName>
    <definedName name="CBCR_e299b8f543e74fd48d40365abe6be9de" localSheetId="1" hidden="1">'New product sales models'!$M$29*'New product sales models'!$O$16</definedName>
    <definedName name="CBCR_e32bf91479944609acded7dd44d9679a" localSheetId="1" hidden="1">'New product sales models'!$M$60*'New product sales models'!$P$47</definedName>
    <definedName name="CBCR_e476751d2a994f3d9c7df8226227640f" localSheetId="1" hidden="1">'New product sales models'!$C$54</definedName>
    <definedName name="CBCR_e59d71d58436438f94ec80d879ba7dc3" localSheetId="1" hidden="1">'New product sales models'!$M$32</definedName>
    <definedName name="CBCR_e7a94411c7f7407e9aa791118c2c0d7a" localSheetId="1" hidden="1">'New product sales models'!$C$26</definedName>
    <definedName name="CBCR_e9083f191e3b4634a3ee7fb3007efa38" localSheetId="1" hidden="1">'New product sales models'!$C$28</definedName>
    <definedName name="CBCR_e98714b6fe054af5b310d3c20da89ea3" localSheetId="1" hidden="1">'New product sales models'!$C$33</definedName>
    <definedName name="CBCR_e989892c8b7c455681dcb9e1cf77393a" localSheetId="1" hidden="1">'New product sales models'!$D$61*'New product sales models'!$F$47</definedName>
    <definedName name="CBCR_ecf739f31268429092579bd9ed320778" localSheetId="1" hidden="1">'New product sales models'!$C$55</definedName>
    <definedName name="CBCR_ef5b3da7da7d4737b7c799037ca18416" localSheetId="1" hidden="1">'New product sales models'!$M$55*'New product sales models'!$P$47</definedName>
    <definedName name="CBCR_f06099c8767d45afa6878b399fef2a7d" localSheetId="1" hidden="1">'New product sales models'!$M$20*'New product sales models'!$O$16</definedName>
    <definedName name="CBCR_f1ede5f2ef1e4b1ebc8a8a055f3d79d2" localSheetId="1" hidden="1">'New product sales models'!$M$52*'New product sales models'!$P$47</definedName>
    <definedName name="CBCR_f73d321735714f0b8bc23b55cf0d6062" localSheetId="1" hidden="1">'New product sales models'!$M$60</definedName>
    <definedName name="CBCR_fa2b4b263c6e44578b2289b1c2fa6313" localSheetId="1" hidden="1">'New product sales models'!$C$32</definedName>
    <definedName name="CBCR_fa2d7ea0456a4661b2140ee29971fe30" localSheetId="1" hidden="1">'New product sales models'!$M$61*'New product sales models'!$P$47</definedName>
    <definedName name="CBCR_fa937cca0b3b4e5394b8222263735023" localSheetId="1" hidden="1">'New product sales models'!$C$23</definedName>
    <definedName name="CBCR_fc262f448d96481e9b7ad29596f5d3f0" localSheetId="1" hidden="1">'New product sales models'!$M$64*'New product sales models'!$P$47</definedName>
    <definedName name="CBCR_fcfbb0cace5341fba61fec7f8181fd03" localSheetId="1" hidden="1">'New product sales models'!$M$53*'New product sales models'!$P$47</definedName>
    <definedName name="CBCR_fe051296685245eb9776279b2dd8ce9a" localSheetId="1" hidden="1">'New product sales models'!$M$21</definedName>
    <definedName name="CBWorkbookPriority" hidden="1">-606938317</definedName>
    <definedName name="CBx_039304984a3b4e819681542b48708c0e" localSheetId="0" hidden="1">"'New product sales models'!$A$1"</definedName>
    <definedName name="CBx_72f7ace5541f45a986276c84b0e796af" localSheetId="0" hidden="1">"'CB_DATA_'!$A$1"</definedName>
    <definedName name="CBx_Sheet_Guid" localSheetId="0" hidden="1">"'72f7ace5541f45a986276c84b0e796af"</definedName>
    <definedName name="CBx_Sheet_Guid" localSheetId="1" hidden="1">"'039304984a3b4e819681542b48708c0e"</definedName>
    <definedName name="cc">'New product sales models'!#REF!</definedName>
    <definedName name="FinalRate">'New product sales models'!$E$15</definedName>
    <definedName name="HalfRangeTime">'New product sales models'!$F$48</definedName>
    <definedName name="InitialRate">'New product sales models'!$E$13</definedName>
    <definedName name="m">'New product sales models'!#REF!</definedName>
    <definedName name="Multiplier">'New product sales models'!$E$14</definedName>
    <definedName name="Parameter1">'New product sales models'!$O$48</definedName>
    <definedName name="Parameter2">'New product sales models'!$P$48</definedName>
    <definedName name="Periods">'New product sales models'!$E$16</definedName>
    <definedName name="Ratio">'New product sales models'!$O$16</definedName>
    <definedName name="Ratio2">'New product sales models'!$F$47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  <definedName name="s">'New product sales models'!#REF!</definedName>
    <definedName name="Start">'New product sales models'!#REF!</definedName>
  </definedNames>
  <calcPr calcId="171027" calcMode="manual"/>
</workbook>
</file>

<file path=xl/calcChain.xml><?xml version="1.0" encoding="utf-8"?>
<calcChain xmlns="http://schemas.openxmlformats.org/spreadsheetml/2006/main">
  <c r="E15" i="1" l="1"/>
  <c r="M64" i="1" s="1"/>
  <c r="C65" i="1"/>
  <c r="C27" i="1"/>
  <c r="M27" i="1" s="1"/>
  <c r="B28" i="1"/>
  <c r="B29" i="1" s="1"/>
  <c r="P46" i="1"/>
  <c r="P44" i="1"/>
  <c r="F44" i="1"/>
  <c r="F46" i="1"/>
  <c r="L34" i="1"/>
  <c r="L27" i="1"/>
  <c r="L26" i="1"/>
  <c r="L25" i="1"/>
  <c r="L24" i="1"/>
  <c r="L23" i="1"/>
  <c r="L22" i="1"/>
  <c r="L21" i="1"/>
  <c r="L20" i="1"/>
  <c r="O14" i="1"/>
  <c r="O15" i="1"/>
  <c r="O13" i="1"/>
  <c r="M58" i="1"/>
  <c r="F45" i="1"/>
  <c r="C20" i="1"/>
  <c r="M20" i="1" s="1"/>
  <c r="C24" i="1"/>
  <c r="M24" i="1" s="1"/>
  <c r="C34" i="1"/>
  <c r="M34" i="1" s="1"/>
  <c r="C58" i="1"/>
  <c r="M51" i="1"/>
  <c r="M59" i="1"/>
  <c r="C51" i="1"/>
  <c r="C59" i="1"/>
  <c r="M52" i="1"/>
  <c r="M60" i="1"/>
  <c r="C21" i="1"/>
  <c r="M21" i="1"/>
  <c r="C25" i="1"/>
  <c r="M25" i="1"/>
  <c r="C52" i="1"/>
  <c r="C60" i="1"/>
  <c r="M53" i="1"/>
  <c r="M61" i="1"/>
  <c r="L28" i="1"/>
  <c r="P45" i="1"/>
  <c r="C53" i="1"/>
  <c r="C61" i="1"/>
  <c r="M54" i="1"/>
  <c r="M62" i="1"/>
  <c r="C22" i="1"/>
  <c r="M22" i="1"/>
  <c r="C26" i="1"/>
  <c r="M26" i="1"/>
  <c r="C54" i="1"/>
  <c r="C62" i="1"/>
  <c r="M55" i="1"/>
  <c r="M63" i="1"/>
  <c r="C28" i="1"/>
  <c r="M28" i="1"/>
  <c r="C55" i="1"/>
  <c r="C63" i="1"/>
  <c r="M56" i="1"/>
  <c r="L29" i="1" l="1"/>
  <c r="B30" i="1"/>
  <c r="C29" i="1"/>
  <c r="M29" i="1" s="1"/>
  <c r="C56" i="1"/>
  <c r="M57" i="1"/>
  <c r="C23" i="1"/>
  <c r="M23" i="1" s="1"/>
  <c r="C57" i="1"/>
  <c r="M65" i="1"/>
  <c r="C64" i="1"/>
  <c r="B31" i="1" l="1"/>
  <c r="L30" i="1"/>
  <c r="C30" i="1"/>
  <c r="M30" i="1" s="1"/>
  <c r="L31" i="1" l="1"/>
  <c r="C31" i="1"/>
  <c r="M31" i="1" s="1"/>
  <c r="B32" i="1"/>
  <c r="L32" i="1" l="1"/>
  <c r="C32" i="1"/>
  <c r="M32" i="1" s="1"/>
  <c r="B33" i="1"/>
  <c r="L33" i="1" l="1"/>
  <c r="C33" i="1"/>
  <c r="M33" i="1" s="1"/>
</calcChain>
</file>

<file path=xl/comments1.xml><?xml version="1.0" encoding="utf-8"?>
<comments xmlns="http://schemas.openxmlformats.org/spreadsheetml/2006/main">
  <authors>
    <author>David</author>
  </authors>
  <commentList>
    <comment ref="O13" authorId="0" shapeId="0">
      <text>
        <r>
          <rPr>
            <sz val="8"/>
            <color indexed="81"/>
            <rFont val="Tahoma"/>
            <family val="2"/>
          </rPr>
          <t>Same data as Poisson model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Alternatively, one could estimate the final sales rate directly</t>
        </r>
      </text>
    </comment>
    <comment ref="F44" authorId="0" shapeId="0">
      <text>
        <r>
          <rPr>
            <sz val="8"/>
            <color indexed="81"/>
            <rFont val="Tahoma"/>
            <family val="2"/>
          </rPr>
          <t>Same data as Poisson model</t>
        </r>
      </text>
    </comment>
    <comment ref="P44" authorId="0" shapeId="0">
      <text>
        <r>
          <rPr>
            <sz val="8"/>
            <color indexed="81"/>
            <rFont val="Tahoma"/>
            <family val="2"/>
          </rPr>
          <t>Same data as Poisson model</t>
        </r>
      </text>
    </comment>
    <comment ref="F48" authorId="0" shapeId="0">
      <text>
        <r>
          <rPr>
            <sz val="8"/>
            <color indexed="81"/>
            <rFont val="Tahoma"/>
            <family val="2"/>
          </rPr>
          <t>For example, if initial mean sales = 100, and final mean sales = 500, when will mean sales be 300?</t>
        </r>
      </text>
    </comment>
    <comment ref="P48" authorId="0" shapeId="0">
      <text>
        <r>
          <rPr>
            <sz val="8"/>
            <color indexed="81"/>
            <rFont val="Tahoma"/>
            <family val="2"/>
          </rPr>
          <t>Varying these parameters will change growth curve shape.
Experiment! Try: (1,1), (1,4), (2,4), (4,2), (3,3)
Both parameters must be &gt; 0, or &gt;=1 for best results</t>
        </r>
      </text>
    </comment>
  </commentList>
</comments>
</file>

<file path=xl/sharedStrings.xml><?xml version="1.0" encoding="utf-8"?>
<sst xmlns="http://schemas.openxmlformats.org/spreadsheetml/2006/main" count="47" uniqueCount="24">
  <si>
    <t>Period t</t>
  </si>
  <si>
    <t>New product sales</t>
  </si>
  <si>
    <t>A Poisson model of sales</t>
  </si>
  <si>
    <t>Sales in each period are assumed to occur with a Poisson process</t>
  </si>
  <si>
    <t>Initial sales rate:</t>
  </si>
  <si>
    <t>Final sales rate:</t>
  </si>
  <si>
    <t>Multiplier for final sales rate:</t>
  </si>
  <si>
    <t>Growth in sales rate is assumed to be linear over the timeframe</t>
  </si>
  <si>
    <t>Periods</t>
  </si>
  <si>
    <t>Sales in t</t>
  </si>
  <si>
    <t>A random walk model of sales</t>
  </si>
  <si>
    <t>Standard deviation of sales is proportional to mean</t>
  </si>
  <si>
    <t>Sales in each period are assumed to occur with a Lognormally distributed random walk</t>
  </si>
  <si>
    <t>Stdev/mean</t>
  </si>
  <si>
    <t>Sales rate</t>
  </si>
  <si>
    <t>Mean sales</t>
  </si>
  <si>
    <t>Periods until half of (final-initial) sales reached</t>
  </si>
  <si>
    <t>An exponentially reducing growth model of sales</t>
  </si>
  <si>
    <t>Growth in sales rate slows down exponentially over the timeframe</t>
  </si>
  <si>
    <t>A model of sales with various ramping shapes</t>
  </si>
  <si>
    <t>Mean growth can take a variety of shapes</t>
  </si>
  <si>
    <t>Parameters to control growth curve</t>
  </si>
  <si>
    <r>
      <t>Problem:</t>
    </r>
    <r>
      <rPr>
        <sz val="10"/>
        <rFont val="Times New Roman"/>
        <family val="1"/>
      </rPr>
      <t xml:space="preserve"> Model sales of a new product that will either do very well, poorly or something in between. This spreadsheet demonstrates four possible approaches</t>
    </r>
  </si>
  <si>
    <t>Lognormal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</si>
</sst>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0" fillId="2" borderId="0" xfId="0" applyFill="1" applyProtection="1">
      <protection locked="0"/>
    </xf>
    <xf numFmtId="0" fontId="0" fillId="2" borderId="0" xfId="0" applyFill="1"/>
    <xf numFmtId="9" fontId="9" fillId="0" borderId="0" xfId="0" applyNumberFormat="1" applyFont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9" fillId="0" borderId="8" xfId="0" applyFont="1" applyBorder="1"/>
    <xf numFmtId="0" fontId="9" fillId="0" borderId="9" xfId="0" applyFont="1" applyBorder="1"/>
    <xf numFmtId="1" fontId="0" fillId="0" borderId="10" xfId="0" applyNumberFormat="1" applyBorder="1"/>
    <xf numFmtId="1" fontId="0" fillId="0" borderId="6" xfId="0" applyNumberFormat="1" applyBorder="1"/>
    <xf numFmtId="1" fontId="0" fillId="0" borderId="11" xfId="0" applyNumberFormat="1" applyBorder="1"/>
    <xf numFmtId="0" fontId="9" fillId="3" borderId="0" xfId="0" applyFont="1" applyFill="1"/>
    <xf numFmtId="1" fontId="13" fillId="3" borderId="12" xfId="0" applyNumberFormat="1" applyFont="1" applyFill="1" applyBorder="1"/>
    <xf numFmtId="1" fontId="13" fillId="3" borderId="13" xfId="0" applyNumberFormat="1" applyFont="1" applyFill="1" applyBorder="1"/>
    <xf numFmtId="1" fontId="13" fillId="3" borderId="14" xfId="0" applyNumberFormat="1" applyFont="1" applyFill="1" applyBorder="1"/>
    <xf numFmtId="0" fontId="8" fillId="2" borderId="15" xfId="0" applyFont="1" applyFill="1" applyBorder="1" applyAlignment="1">
      <alignment horizontal="center"/>
    </xf>
    <xf numFmtId="1" fontId="13" fillId="4" borderId="12" xfId="0" applyNumberFormat="1" applyFont="1" applyFill="1" applyBorder="1"/>
    <xf numFmtId="1" fontId="13" fillId="4" borderId="13" xfId="0" applyNumberFormat="1" applyFont="1" applyFill="1" applyBorder="1"/>
    <xf numFmtId="1" fontId="13" fillId="4" borderId="14" xfId="0" applyNumberFormat="1" applyFont="1" applyFill="1" applyBorder="1"/>
    <xf numFmtId="1" fontId="2" fillId="4" borderId="4" xfId="0" applyNumberFormat="1" applyFont="1" applyFill="1" applyBorder="1" applyAlignment="1">
      <alignment horizontal="center"/>
    </xf>
    <xf numFmtId="1" fontId="2" fillId="4" borderId="16" xfId="0" applyNumberFormat="1" applyFont="1" applyFill="1" applyBorder="1" applyAlignment="1">
      <alignment horizontal="center"/>
    </xf>
    <xf numFmtId="1" fontId="2" fillId="4" borderId="17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1704891877933"/>
          <c:y val="9.2000179687850958E-2"/>
          <c:w val="0.81686843099165918"/>
          <c:h val="0.72800142187777706"/>
        </c:manualLayout>
      </c:layout>
      <c:scatterChart>
        <c:scatterStyle val="lineMarker"/>
        <c:varyColors val="0"/>
        <c:ser>
          <c:idx val="0"/>
          <c:order val="0"/>
          <c:tx>
            <c:v>Sales forecast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'New product sales models'!$B$20:$B$34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models'!$D$20:$D$34</c:f>
              <c:numCache>
                <c:formatCode>0</c:formatCode>
                <c:ptCount val="15"/>
                <c:pt idx="0">
                  <c:v>34</c:v>
                </c:pt>
                <c:pt idx="1">
                  <c:v>31</c:v>
                </c:pt>
                <c:pt idx="2">
                  <c:v>52</c:v>
                </c:pt>
                <c:pt idx="3">
                  <c:v>60</c:v>
                </c:pt>
                <c:pt idx="4">
                  <c:v>82</c:v>
                </c:pt>
                <c:pt idx="5">
                  <c:v>72</c:v>
                </c:pt>
                <c:pt idx="6">
                  <c:v>77</c:v>
                </c:pt>
                <c:pt idx="7">
                  <c:v>93</c:v>
                </c:pt>
                <c:pt idx="8">
                  <c:v>92</c:v>
                </c:pt>
                <c:pt idx="9">
                  <c:v>95</c:v>
                </c:pt>
                <c:pt idx="10">
                  <c:v>118</c:v>
                </c:pt>
                <c:pt idx="11">
                  <c:v>112</c:v>
                </c:pt>
                <c:pt idx="12">
                  <c:v>133</c:v>
                </c:pt>
                <c:pt idx="13">
                  <c:v>138</c:v>
                </c:pt>
                <c:pt idx="14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E-49FA-8254-BC694A3EF0A4}"/>
            </c:ext>
          </c:extLst>
        </c:ser>
        <c:ser>
          <c:idx val="1"/>
          <c:order val="1"/>
          <c:tx>
            <c:v>Mean sales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'New product sales models'!$B$20:$B$34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models'!$C$20:$C$34</c:f>
              <c:numCache>
                <c:formatCode>0</c:formatCode>
                <c:ptCount val="15"/>
                <c:pt idx="0">
                  <c:v>34.057043423919673</c:v>
                </c:pt>
                <c:pt idx="1">
                  <c:v>41.625747691066863</c:v>
                </c:pt>
                <c:pt idx="2">
                  <c:v>49.19445195821406</c:v>
                </c:pt>
                <c:pt idx="3">
                  <c:v>56.76315622536125</c:v>
                </c:pt>
                <c:pt idx="4">
                  <c:v>64.33186049250844</c:v>
                </c:pt>
                <c:pt idx="5">
                  <c:v>71.900564759655637</c:v>
                </c:pt>
                <c:pt idx="6">
                  <c:v>79.469269026802834</c:v>
                </c:pt>
                <c:pt idx="7">
                  <c:v>87.037973293950017</c:v>
                </c:pt>
                <c:pt idx="8">
                  <c:v>94.606677561097214</c:v>
                </c:pt>
                <c:pt idx="9">
                  <c:v>102.17538182824441</c:v>
                </c:pt>
                <c:pt idx="10">
                  <c:v>109.74408609539159</c:v>
                </c:pt>
                <c:pt idx="11">
                  <c:v>117.31279036253881</c:v>
                </c:pt>
                <c:pt idx="12">
                  <c:v>124.88149462968599</c:v>
                </c:pt>
                <c:pt idx="13">
                  <c:v>132.45019889683317</c:v>
                </c:pt>
                <c:pt idx="14">
                  <c:v>140.01890316398038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E-49FA-8254-BC694A3EF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1832"/>
        <c:axId val="1"/>
      </c:scatterChart>
      <c:valAx>
        <c:axId val="58236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t</a:t>
                </a:r>
              </a:p>
            </c:rich>
          </c:tx>
          <c:layout>
            <c:manualLayout>
              <c:xMode val="edge"/>
              <c:yMode val="edge"/>
              <c:x val="0.50602460234639346"/>
              <c:y val="0.90000167979002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period t</a:t>
                </a:r>
              </a:p>
            </c:rich>
          </c:tx>
          <c:layout>
            <c:manualLayout>
              <c:xMode val="edge"/>
              <c:yMode val="edge"/>
              <c:x val="3.614457831325301E-2"/>
              <c:y val="0.272000419947506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1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933539412673883"/>
          <c:y val="0.60218304125000666"/>
          <c:w val="0.25347758887171562"/>
          <c:h val="0.1607637983427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53948116855311"/>
          <c:y val="8.646616541353383E-2"/>
          <c:w val="0.80104814433714455"/>
          <c:h val="0.74436090225563911"/>
        </c:manualLayout>
      </c:layout>
      <c:scatterChart>
        <c:scatterStyle val="lineMarker"/>
        <c:varyColors val="0"/>
        <c:ser>
          <c:idx val="0"/>
          <c:order val="0"/>
          <c:tx>
            <c:v>Sales forecast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'New product sales models'!$L$20:$L$34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models'!$N$20:$N$34</c:f>
              <c:numCache>
                <c:formatCode>0</c:formatCode>
                <c:ptCount val="15"/>
                <c:pt idx="0">
                  <c:v>38.899042491915061</c:v>
                </c:pt>
                <c:pt idx="1">
                  <c:v>45.859291203605338</c:v>
                </c:pt>
                <c:pt idx="2">
                  <c:v>45.719452615708022</c:v>
                </c:pt>
                <c:pt idx="3">
                  <c:v>51.509356829173285</c:v>
                </c:pt>
                <c:pt idx="4">
                  <c:v>68.177548329183466</c:v>
                </c:pt>
                <c:pt idx="5">
                  <c:v>67.732809918783957</c:v>
                </c:pt>
                <c:pt idx="6">
                  <c:v>72.761419985034664</c:v>
                </c:pt>
                <c:pt idx="7">
                  <c:v>75.490645970618857</c:v>
                </c:pt>
                <c:pt idx="8">
                  <c:v>79.19717320366108</c:v>
                </c:pt>
                <c:pt idx="9">
                  <c:v>110.55933220723234</c:v>
                </c:pt>
                <c:pt idx="10">
                  <c:v>79.885598764108337</c:v>
                </c:pt>
                <c:pt idx="11">
                  <c:v>95.361886517541379</c:v>
                </c:pt>
                <c:pt idx="12">
                  <c:v>118.22576356080617</c:v>
                </c:pt>
                <c:pt idx="13">
                  <c:v>183.29210858930335</c:v>
                </c:pt>
                <c:pt idx="14">
                  <c:v>140.61400081049004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7-4D35-8735-661D82803FC8}"/>
            </c:ext>
          </c:extLst>
        </c:ser>
        <c:ser>
          <c:idx val="1"/>
          <c:order val="1"/>
          <c:tx>
            <c:v>Mean sales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'New product sales models'!$L$20:$L$34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models'!$M$20:$M$34</c:f>
              <c:numCache>
                <c:formatCode>0</c:formatCode>
                <c:ptCount val="15"/>
                <c:pt idx="0">
                  <c:v>34.057043423919673</c:v>
                </c:pt>
                <c:pt idx="1">
                  <c:v>41.625747691066863</c:v>
                </c:pt>
                <c:pt idx="2">
                  <c:v>49.19445195821406</c:v>
                </c:pt>
                <c:pt idx="3">
                  <c:v>56.76315622536125</c:v>
                </c:pt>
                <c:pt idx="4">
                  <c:v>64.33186049250844</c:v>
                </c:pt>
                <c:pt idx="5">
                  <c:v>71.900564759655637</c:v>
                </c:pt>
                <c:pt idx="6">
                  <c:v>79.469269026802834</c:v>
                </c:pt>
                <c:pt idx="7">
                  <c:v>87.037973293950017</c:v>
                </c:pt>
                <c:pt idx="8">
                  <c:v>94.606677561097214</c:v>
                </c:pt>
                <c:pt idx="9">
                  <c:v>102.17538182824441</c:v>
                </c:pt>
                <c:pt idx="10">
                  <c:v>109.74408609539159</c:v>
                </c:pt>
                <c:pt idx="11">
                  <c:v>117.31279036253881</c:v>
                </c:pt>
                <c:pt idx="12">
                  <c:v>124.88149462968599</c:v>
                </c:pt>
                <c:pt idx="13">
                  <c:v>132.45019889683317</c:v>
                </c:pt>
                <c:pt idx="14">
                  <c:v>140.01890316398038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7-4D35-8735-661D8280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55272"/>
        <c:axId val="1"/>
      </c:scatterChart>
      <c:valAx>
        <c:axId val="58235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t</a:t>
                </a:r>
              </a:p>
            </c:rich>
          </c:tx>
          <c:layout>
            <c:manualLayout>
              <c:xMode val="edge"/>
              <c:yMode val="edge"/>
              <c:x val="0.50785395281087242"/>
              <c:y val="0.9060150375939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period t</a:t>
                </a:r>
              </a:p>
            </c:rich>
          </c:tx>
          <c:layout>
            <c:manualLayout>
              <c:xMode val="edge"/>
              <c:yMode val="edge"/>
              <c:x val="3.9267015706806283E-2"/>
              <c:y val="0.28571428571428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55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972827572037176"/>
          <c:y val="0.61125510527114368"/>
          <c:w val="0.27938706069709512"/>
          <c:h val="0.150895611761495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181315534984"/>
          <c:y val="8.6792612751718665E-2"/>
          <c:w val="0.81508709485034325"/>
          <c:h val="0.74339759617776413"/>
        </c:manualLayout>
      </c:layout>
      <c:scatterChart>
        <c:scatterStyle val="lineMarker"/>
        <c:varyColors val="0"/>
        <c:ser>
          <c:idx val="0"/>
          <c:order val="0"/>
          <c:tx>
            <c:v>Sales forecast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'New product sales models'!$B$51:$B$65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models'!$D$51:$D$65</c:f>
              <c:numCache>
                <c:formatCode>0</c:formatCode>
                <c:ptCount val="15"/>
                <c:pt idx="0">
                  <c:v>36.04806442952998</c:v>
                </c:pt>
                <c:pt idx="1">
                  <c:v>51.577779310267601</c:v>
                </c:pt>
                <c:pt idx="2">
                  <c:v>66.239893950733816</c:v>
                </c:pt>
                <c:pt idx="3">
                  <c:v>81.024920468660241</c:v>
                </c:pt>
                <c:pt idx="4">
                  <c:v>88.436000299838952</c:v>
                </c:pt>
                <c:pt idx="5">
                  <c:v>96.875652167621325</c:v>
                </c:pt>
                <c:pt idx="6">
                  <c:v>97.779079158761249</c:v>
                </c:pt>
                <c:pt idx="7">
                  <c:v>104.28518657242635</c:v>
                </c:pt>
                <c:pt idx="8">
                  <c:v>116.11998563152419</c:v>
                </c:pt>
                <c:pt idx="9">
                  <c:v>119.53084938327564</c:v>
                </c:pt>
                <c:pt idx="10">
                  <c:v>120.0640398078145</c:v>
                </c:pt>
                <c:pt idx="11">
                  <c:v>125.15377738954361</c:v>
                </c:pt>
                <c:pt idx="12">
                  <c:v>123.12576125175219</c:v>
                </c:pt>
                <c:pt idx="13">
                  <c:v>128.94969964886351</c:v>
                </c:pt>
                <c:pt idx="14">
                  <c:v>128.9237986719979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5-4243-ABF3-FA393E9E5833}"/>
            </c:ext>
          </c:extLst>
        </c:ser>
        <c:ser>
          <c:idx val="1"/>
          <c:order val="1"/>
          <c:tx>
            <c:v>Mean sales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'New product sales models'!$B$51:$B$65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models'!$C$51:$C$65</c:f>
              <c:numCache>
                <c:formatCode>0</c:formatCode>
                <c:ptCount val="15"/>
                <c:pt idx="0">
                  <c:v>34.057043423919673</c:v>
                </c:pt>
                <c:pt idx="1">
                  <c:v>50.915955154946438</c:v>
                </c:pt>
                <c:pt idx="2">
                  <c:v>65.092553594645636</c:v>
                </c:pt>
                <c:pt idx="3">
                  <c:v>77.013604403080095</c:v>
                </c:pt>
                <c:pt idx="4">
                  <c:v>87.037973293950017</c:v>
                </c:pt>
                <c:pt idx="5">
                  <c:v>95.467429159463421</c:v>
                </c:pt>
                <c:pt idx="6">
                  <c:v>102.555728379313</c:v>
                </c:pt>
                <c:pt idx="7">
                  <c:v>108.51625378353023</c:v>
                </c:pt>
                <c:pt idx="8">
                  <c:v>113.5284382289652</c:v>
                </c:pt>
                <c:pt idx="9">
                  <c:v>117.74316616172189</c:v>
                </c:pt>
                <c:pt idx="10">
                  <c:v>121.28731577164669</c:v>
                </c:pt>
                <c:pt idx="11">
                  <c:v>124.26757847375532</c:v>
                </c:pt>
                <c:pt idx="12">
                  <c:v>126.77367069647278</c:v>
                </c:pt>
                <c:pt idx="13">
                  <c:v>128.88103466285114</c:v>
                </c:pt>
                <c:pt idx="14">
                  <c:v>130.65310946781352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5-4243-ABF3-FA393E9E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4784"/>
        <c:axId val="1"/>
      </c:scatterChart>
      <c:valAx>
        <c:axId val="58236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t</a:t>
                </a:r>
              </a:p>
            </c:rich>
          </c:tx>
          <c:layout>
            <c:manualLayout>
              <c:xMode val="edge"/>
              <c:yMode val="edge"/>
              <c:x val="0.50608400227343853"/>
              <c:y val="0.90566196206606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period t</a:t>
                </a:r>
              </a:p>
            </c:rich>
          </c:tx>
          <c:layout>
            <c:manualLayout>
              <c:xMode val="edge"/>
              <c:yMode val="edge"/>
              <c:x val="3.6496350364963501E-2"/>
              <c:y val="0.283019264101421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4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79883056126127"/>
          <c:y val="0.61282204733084766"/>
          <c:w val="0.25585052635026867"/>
          <c:h val="0.15128243009422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7943318219216"/>
          <c:y val="8.6792612751718665E-2"/>
          <c:w val="0.80052698625888452"/>
          <c:h val="0.74339759617776413"/>
        </c:manualLayout>
      </c:layout>
      <c:scatterChart>
        <c:scatterStyle val="lineMarker"/>
        <c:varyColors val="0"/>
        <c:ser>
          <c:idx val="0"/>
          <c:order val="0"/>
          <c:tx>
            <c:v>Sales forecast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'New product sales models'!$L$51:$L$65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models'!$N$51:$N$65</c:f>
              <c:numCache>
                <c:formatCode>0</c:formatCode>
                <c:ptCount val="15"/>
                <c:pt idx="0">
                  <c:v>30.50424822223215</c:v>
                </c:pt>
                <c:pt idx="1">
                  <c:v>35.927313871632506</c:v>
                </c:pt>
                <c:pt idx="2">
                  <c:v>38.036186871532905</c:v>
                </c:pt>
                <c:pt idx="3">
                  <c:v>40.877603933867483</c:v>
                </c:pt>
                <c:pt idx="4">
                  <c:v>39.56511283617904</c:v>
                </c:pt>
                <c:pt idx="5">
                  <c:v>51.215655971321944</c:v>
                </c:pt>
                <c:pt idx="6">
                  <c:v>77.801956285142026</c:v>
                </c:pt>
                <c:pt idx="7">
                  <c:v>78.030078812416491</c:v>
                </c:pt>
                <c:pt idx="8">
                  <c:v>92.000073733093771</c:v>
                </c:pt>
                <c:pt idx="9">
                  <c:v>119.82491924620551</c:v>
                </c:pt>
                <c:pt idx="10">
                  <c:v>131.46153376282624</c:v>
                </c:pt>
                <c:pt idx="11">
                  <c:v>137.90727682203834</c:v>
                </c:pt>
                <c:pt idx="12">
                  <c:v>153.59497754210113</c:v>
                </c:pt>
                <c:pt idx="13">
                  <c:v>131.5490937273801</c:v>
                </c:pt>
                <c:pt idx="14">
                  <c:v>151.54448438100448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2-4205-89A8-DDB1B0B78BE2}"/>
            </c:ext>
          </c:extLst>
        </c:ser>
        <c:ser>
          <c:idx val="1"/>
          <c:order val="1"/>
          <c:tx>
            <c:v>Mean sales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'New product sales models'!$L$51:$L$65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models'!$M$51:$M$65</c:f>
              <c:numCache>
                <c:formatCode>0</c:formatCode>
                <c:ptCount val="15"/>
                <c:pt idx="0">
                  <c:v>34.057043423919673</c:v>
                </c:pt>
                <c:pt idx="1">
                  <c:v>34.340445612735557</c:v>
                </c:pt>
                <c:pt idx="2">
                  <c:v>36.093185589946955</c:v>
                </c:pt>
                <c:pt idx="3">
                  <c:v>40.194354340063988</c:v>
                </c:pt>
                <c:pt idx="4">
                  <c:v>46.970471371618999</c:v>
                </c:pt>
                <c:pt idx="5">
                  <c:v>56.295952258253394</c:v>
                </c:pt>
                <c:pt idx="6">
                  <c:v>67.693576179804552</c:v>
                </c:pt>
                <c:pt idx="7">
                  <c:v>80.434953463392603</c:v>
                </c:pt>
                <c:pt idx="8">
                  <c:v>93.640993124507446</c:v>
                </c:pt>
                <c:pt idx="9">
                  <c:v>106.38237040809551</c:v>
                </c:pt>
                <c:pt idx="10">
                  <c:v>117.77999432964666</c:v>
                </c:pt>
                <c:pt idx="11">
                  <c:v>127.10547521628104</c:v>
                </c:pt>
                <c:pt idx="12">
                  <c:v>133.88159224783607</c:v>
                </c:pt>
                <c:pt idx="13">
                  <c:v>137.98276099795311</c:v>
                </c:pt>
                <c:pt idx="14">
                  <c:v>139.73550097516448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2-4205-89A8-DDB1B0B7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7736"/>
        <c:axId val="1"/>
      </c:scatterChart>
      <c:valAx>
        <c:axId val="58236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t</a:t>
                </a:r>
              </a:p>
            </c:rich>
          </c:tx>
          <c:layout>
            <c:manualLayout>
              <c:xMode val="edge"/>
              <c:yMode val="edge"/>
              <c:x val="0.50656305757055964"/>
              <c:y val="0.90566196206606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period t</a:t>
                </a:r>
              </a:p>
            </c:rich>
          </c:tx>
          <c:layout>
            <c:manualLayout>
              <c:xMode val="edge"/>
              <c:yMode val="edge"/>
              <c:x val="3.937007874015748E-2"/>
              <c:y val="0.283019264101421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7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918145329619284"/>
          <c:y val="0.61282204733084766"/>
          <c:w val="0.27986371442355684"/>
          <c:h val="0.15128243009422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http://www.epixanalytics.com/" TargetMode="Externa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19</xdr:row>
      <xdr:rowOff>57150</xdr:rowOff>
    </xdr:from>
    <xdr:to>
      <xdr:col>8</xdr:col>
      <xdr:colOff>908050</xdr:colOff>
      <xdr:row>34</xdr:row>
      <xdr:rowOff>0</xdr:rowOff>
    </xdr:to>
    <xdr:graphicFrame macro="">
      <xdr:nvGraphicFramePr>
        <xdr:cNvPr id="1077" name="Chart 1">
          <a:extLst>
            <a:ext uri="{FF2B5EF4-FFF2-40B4-BE49-F238E27FC236}">
              <a16:creationId xmlns:a16="http://schemas.microsoft.com/office/drawing/2014/main" id="{FEBB8862-F24A-4EDF-8A35-12ED57038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18</xdr:row>
      <xdr:rowOff>0</xdr:rowOff>
    </xdr:from>
    <xdr:to>
      <xdr:col>18</xdr:col>
      <xdr:colOff>571500</xdr:colOff>
      <xdr:row>33</xdr:row>
      <xdr:rowOff>88900</xdr:rowOff>
    </xdr:to>
    <xdr:graphicFrame macro="">
      <xdr:nvGraphicFramePr>
        <xdr:cNvPr id="1078" name="Chart 10">
          <a:extLst>
            <a:ext uri="{FF2B5EF4-FFF2-40B4-BE49-F238E27FC236}">
              <a16:creationId xmlns:a16="http://schemas.microsoft.com/office/drawing/2014/main" id="{50B1790B-F350-4301-BB36-44FD3B24E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49</xdr:row>
      <xdr:rowOff>44450</xdr:rowOff>
    </xdr:from>
    <xdr:to>
      <xdr:col>8</xdr:col>
      <xdr:colOff>857250</xdr:colOff>
      <xdr:row>64</xdr:row>
      <xdr:rowOff>127000</xdr:rowOff>
    </xdr:to>
    <xdr:graphicFrame macro="">
      <xdr:nvGraphicFramePr>
        <xdr:cNvPr id="1079" name="Chart 11">
          <a:extLst>
            <a:ext uri="{FF2B5EF4-FFF2-40B4-BE49-F238E27FC236}">
              <a16:creationId xmlns:a16="http://schemas.microsoft.com/office/drawing/2014/main" id="{650D51F5-41B9-49BB-9F2E-48BFC8FEF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49</xdr:row>
      <xdr:rowOff>0</xdr:rowOff>
    </xdr:from>
    <xdr:to>
      <xdr:col>18</xdr:col>
      <xdr:colOff>565150</xdr:colOff>
      <xdr:row>64</xdr:row>
      <xdr:rowOff>82550</xdr:rowOff>
    </xdr:to>
    <xdr:graphicFrame macro="">
      <xdr:nvGraphicFramePr>
        <xdr:cNvPr id="1080" name="Chart 21">
          <a:extLst>
            <a:ext uri="{FF2B5EF4-FFF2-40B4-BE49-F238E27FC236}">
              <a16:creationId xmlns:a16="http://schemas.microsoft.com/office/drawing/2014/main" id="{88455E89-7CCA-4124-BF95-E7A9F24F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0</xdr:row>
      <xdr:rowOff>69850</xdr:rowOff>
    </xdr:from>
    <xdr:to>
      <xdr:col>4</xdr:col>
      <xdr:colOff>0</xdr:colOff>
      <xdr:row>2</xdr:row>
      <xdr:rowOff>146050</xdr:rowOff>
    </xdr:to>
    <xdr:pic>
      <xdr:nvPicPr>
        <xdr:cNvPr id="2" name="Picture 1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C2B466-DCDB-4E3B-9D5E-C70C8A8CE1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69850"/>
          <a:ext cx="215265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honeticPr fontId="12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65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3" max="3" width="10.7265625" customWidth="1"/>
    <col min="4" max="4" width="10.54296875" bestFit="1" customWidth="1"/>
    <col min="5" max="5" width="9.453125" bestFit="1" customWidth="1"/>
    <col min="7" max="7" width="14.26953125" customWidth="1"/>
    <col min="8" max="9" width="14.54296875" customWidth="1"/>
    <col min="10" max="10" width="3.54296875" style="9" customWidth="1"/>
    <col min="11" max="11" width="3.26953125" customWidth="1"/>
    <col min="13" max="13" width="12" bestFit="1" customWidth="1"/>
    <col min="14" max="14" width="9.7265625" customWidth="1"/>
    <col min="17" max="17" width="14.26953125" customWidth="1"/>
    <col min="18" max="18" width="14.54296875" customWidth="1"/>
  </cols>
  <sheetData>
    <row r="1" spans="1:15" s="2" customFormat="1" ht="56.25" customHeight="1" x14ac:dyDescent="0.25">
      <c r="J1" s="8"/>
    </row>
    <row r="2" spans="1:15" s="2" customFormat="1" ht="17.25" customHeight="1" x14ac:dyDescent="0.4">
      <c r="F2" s="3" t="s">
        <v>1</v>
      </c>
      <c r="J2" s="8"/>
    </row>
    <row r="3" spans="1:15" s="2" customFormat="1" ht="17.25" customHeight="1" x14ac:dyDescent="0.35">
      <c r="E3" s="4"/>
      <c r="H3"/>
      <c r="I3"/>
      <c r="J3" s="9"/>
      <c r="K3"/>
    </row>
    <row r="4" spans="1:15" s="2" customFormat="1" ht="12.75" customHeight="1" x14ac:dyDescent="0.25">
      <c r="B4" s="34" t="s">
        <v>22</v>
      </c>
      <c r="C4" s="35"/>
      <c r="D4" s="35"/>
      <c r="E4" s="35"/>
      <c r="F4" s="35"/>
      <c r="G4" s="36"/>
      <c r="H4"/>
      <c r="I4"/>
      <c r="J4" s="9"/>
      <c r="K4"/>
    </row>
    <row r="5" spans="1:15" s="2" customFormat="1" ht="16.5" customHeight="1" x14ac:dyDescent="0.25">
      <c r="B5" s="37"/>
      <c r="C5" s="38"/>
      <c r="D5" s="38"/>
      <c r="E5" s="38"/>
      <c r="F5" s="38"/>
      <c r="G5" s="39"/>
      <c r="H5"/>
      <c r="I5"/>
      <c r="J5" s="9"/>
      <c r="K5"/>
    </row>
    <row r="6" spans="1:15" s="2" customFormat="1" ht="12.75" customHeight="1" x14ac:dyDescent="0.25">
      <c r="A6"/>
      <c r="B6"/>
      <c r="C6"/>
      <c r="D6"/>
      <c r="E6"/>
      <c r="F6"/>
      <c r="G6"/>
      <c r="H6"/>
      <c r="I6"/>
      <c r="J6" s="9"/>
      <c r="K6"/>
    </row>
    <row r="8" spans="1:15" ht="13" x14ac:dyDescent="0.3">
      <c r="B8" s="14" t="s">
        <v>2</v>
      </c>
      <c r="L8" s="14" t="s">
        <v>10</v>
      </c>
    </row>
    <row r="9" spans="1:15" x14ac:dyDescent="0.25">
      <c r="B9" t="s">
        <v>3</v>
      </c>
      <c r="L9" t="s">
        <v>12</v>
      </c>
    </row>
    <row r="10" spans="1:15" x14ac:dyDescent="0.25">
      <c r="B10" t="s">
        <v>7</v>
      </c>
      <c r="L10" t="s">
        <v>7</v>
      </c>
    </row>
    <row r="11" spans="1:15" x14ac:dyDescent="0.25">
      <c r="L11" t="s">
        <v>11</v>
      </c>
    </row>
    <row r="13" spans="1:15" x14ac:dyDescent="0.25">
      <c r="B13" t="s">
        <v>4</v>
      </c>
      <c r="E13" s="23">
        <v>34.057043423919673</v>
      </c>
      <c r="L13" t="s">
        <v>4</v>
      </c>
      <c r="O13" s="15">
        <f>InitialRate</f>
        <v>34.057043423919673</v>
      </c>
    </row>
    <row r="14" spans="1:15" x14ac:dyDescent="0.25">
      <c r="B14" t="s">
        <v>6</v>
      </c>
      <c r="E14" s="23">
        <v>4.1113053009657117</v>
      </c>
      <c r="L14" t="s">
        <v>5</v>
      </c>
      <c r="O14" s="16">
        <f>FinalRate</f>
        <v>140.01890316398038</v>
      </c>
    </row>
    <row r="15" spans="1:15" x14ac:dyDescent="0.25">
      <c r="B15" t="s">
        <v>5</v>
      </c>
      <c r="E15">
        <f>InitialRate*Multiplier</f>
        <v>140.01890316398038</v>
      </c>
      <c r="L15" t="s">
        <v>8</v>
      </c>
      <c r="O15" s="17">
        <f>Periods</f>
        <v>15</v>
      </c>
    </row>
    <row r="16" spans="1:15" x14ac:dyDescent="0.25">
      <c r="B16" t="s">
        <v>8</v>
      </c>
      <c r="E16" s="7">
        <v>15</v>
      </c>
      <c r="L16" t="s">
        <v>13</v>
      </c>
      <c r="O16" s="10">
        <v>0.15</v>
      </c>
    </row>
    <row r="18" spans="2:14" ht="13" thickBot="1" x14ac:dyDescent="0.3">
      <c r="B18" s="1"/>
      <c r="C18" s="1"/>
      <c r="L18" s="1"/>
      <c r="M18" s="1"/>
    </row>
    <row r="19" spans="2:14" ht="13.5" thickBot="1" x14ac:dyDescent="0.35">
      <c r="B19" s="11" t="s">
        <v>0</v>
      </c>
      <c r="C19" s="11" t="s">
        <v>14</v>
      </c>
      <c r="D19" s="12" t="s">
        <v>9</v>
      </c>
      <c r="L19" s="11" t="s">
        <v>0</v>
      </c>
      <c r="M19" s="11" t="s">
        <v>15</v>
      </c>
      <c r="N19" s="12" t="s">
        <v>9</v>
      </c>
    </row>
    <row r="20" spans="2:14" x14ac:dyDescent="0.25">
      <c r="B20" s="13">
        <v>1</v>
      </c>
      <c r="C20" s="20">
        <f t="shared" ref="C20:C34" si="0">(FinalRate-InitialRate)*(B20-1)/(Periods-1)+InitialRate</f>
        <v>34.057043423919673</v>
      </c>
      <c r="D20" s="24">
        <v>34</v>
      </c>
      <c r="L20" s="13">
        <f t="shared" ref="L20:L34" si="1">B20</f>
        <v>1</v>
      </c>
      <c r="M20" s="20">
        <f t="shared" ref="M20:M34" si="2">C20</f>
        <v>34.057043423919673</v>
      </c>
      <c r="N20" s="31">
        <v>38.899042491915061</v>
      </c>
    </row>
    <row r="21" spans="2:14" x14ac:dyDescent="0.25">
      <c r="B21" s="5">
        <v>2</v>
      </c>
      <c r="C21" s="21">
        <f t="shared" si="0"/>
        <v>41.625747691066863</v>
      </c>
      <c r="D21" s="25">
        <v>31</v>
      </c>
      <c r="L21" s="5">
        <f t="shared" si="1"/>
        <v>2</v>
      </c>
      <c r="M21" s="21">
        <f t="shared" si="2"/>
        <v>41.625747691066863</v>
      </c>
      <c r="N21" s="32">
        <v>45.859291203605338</v>
      </c>
    </row>
    <row r="22" spans="2:14" x14ac:dyDescent="0.25">
      <c r="B22" s="5">
        <v>3</v>
      </c>
      <c r="C22" s="21">
        <f t="shared" si="0"/>
        <v>49.19445195821406</v>
      </c>
      <c r="D22" s="25">
        <v>52</v>
      </c>
      <c r="L22" s="5">
        <f t="shared" si="1"/>
        <v>3</v>
      </c>
      <c r="M22" s="21">
        <f t="shared" si="2"/>
        <v>49.19445195821406</v>
      </c>
      <c r="N22" s="32">
        <v>45.719452615708022</v>
      </c>
    </row>
    <row r="23" spans="2:14" x14ac:dyDescent="0.25">
      <c r="B23" s="5">
        <v>4</v>
      </c>
      <c r="C23" s="21">
        <f t="shared" si="0"/>
        <v>56.76315622536125</v>
      </c>
      <c r="D23" s="25">
        <v>60</v>
      </c>
      <c r="L23" s="5">
        <f t="shared" si="1"/>
        <v>4</v>
      </c>
      <c r="M23" s="21">
        <f t="shared" si="2"/>
        <v>56.76315622536125</v>
      </c>
      <c r="N23" s="32">
        <v>51.509356829173285</v>
      </c>
    </row>
    <row r="24" spans="2:14" x14ac:dyDescent="0.25">
      <c r="B24" s="5">
        <v>5</v>
      </c>
      <c r="C24" s="21">
        <f t="shared" si="0"/>
        <v>64.33186049250844</v>
      </c>
      <c r="D24" s="25">
        <v>82</v>
      </c>
      <c r="L24" s="5">
        <f t="shared" si="1"/>
        <v>5</v>
      </c>
      <c r="M24" s="21">
        <f t="shared" si="2"/>
        <v>64.33186049250844</v>
      </c>
      <c r="N24" s="32">
        <v>68.177548329183466</v>
      </c>
    </row>
    <row r="25" spans="2:14" x14ac:dyDescent="0.25">
      <c r="B25" s="5">
        <v>6</v>
      </c>
      <c r="C25" s="21">
        <f t="shared" si="0"/>
        <v>71.900564759655637</v>
      </c>
      <c r="D25" s="25">
        <v>72</v>
      </c>
      <c r="L25" s="5">
        <f t="shared" si="1"/>
        <v>6</v>
      </c>
      <c r="M25" s="21">
        <f t="shared" si="2"/>
        <v>71.900564759655637</v>
      </c>
      <c r="N25" s="32">
        <v>67.732809918783957</v>
      </c>
    </row>
    <row r="26" spans="2:14" x14ac:dyDescent="0.25">
      <c r="B26" s="5">
        <v>7</v>
      </c>
      <c r="C26" s="21">
        <f t="shared" si="0"/>
        <v>79.469269026802834</v>
      </c>
      <c r="D26" s="25">
        <v>77</v>
      </c>
      <c r="L26" s="5">
        <f t="shared" si="1"/>
        <v>7</v>
      </c>
      <c r="M26" s="21">
        <f t="shared" si="2"/>
        <v>79.469269026802834</v>
      </c>
      <c r="N26" s="32">
        <v>72.761419985034664</v>
      </c>
    </row>
    <row r="27" spans="2:14" x14ac:dyDescent="0.25">
      <c r="B27" s="5">
        <v>8</v>
      </c>
      <c r="C27" s="21">
        <f t="shared" si="0"/>
        <v>87.037973293950017</v>
      </c>
      <c r="D27" s="25">
        <v>93</v>
      </c>
      <c r="L27" s="5">
        <f t="shared" si="1"/>
        <v>8</v>
      </c>
      <c r="M27" s="21">
        <f t="shared" si="2"/>
        <v>87.037973293950017</v>
      </c>
      <c r="N27" s="32">
        <v>75.490645970618857</v>
      </c>
    </row>
    <row r="28" spans="2:14" x14ac:dyDescent="0.25">
      <c r="B28" s="5">
        <f t="shared" ref="B28:B33" si="3">IF(B27&lt;Periods,B27+1,NA())</f>
        <v>9</v>
      </c>
      <c r="C28" s="21">
        <f t="shared" si="0"/>
        <v>94.606677561097214</v>
      </c>
      <c r="D28" s="25">
        <v>92</v>
      </c>
      <c r="L28" s="5">
        <f t="shared" si="1"/>
        <v>9</v>
      </c>
      <c r="M28" s="21">
        <f t="shared" si="2"/>
        <v>94.606677561097214</v>
      </c>
      <c r="N28" s="32">
        <v>79.19717320366108</v>
      </c>
    </row>
    <row r="29" spans="2:14" x14ac:dyDescent="0.25">
      <c r="B29" s="5">
        <f t="shared" si="3"/>
        <v>10</v>
      </c>
      <c r="C29" s="21">
        <f t="shared" si="0"/>
        <v>102.17538182824441</v>
      </c>
      <c r="D29" s="25">
        <v>95</v>
      </c>
      <c r="L29" s="5">
        <f t="shared" si="1"/>
        <v>10</v>
      </c>
      <c r="M29" s="21">
        <f t="shared" si="2"/>
        <v>102.17538182824441</v>
      </c>
      <c r="N29" s="32">
        <v>110.55933220723234</v>
      </c>
    </row>
    <row r="30" spans="2:14" x14ac:dyDescent="0.25">
      <c r="B30" s="5">
        <f t="shared" si="3"/>
        <v>11</v>
      </c>
      <c r="C30" s="21">
        <f t="shared" si="0"/>
        <v>109.74408609539159</v>
      </c>
      <c r="D30" s="25">
        <v>118</v>
      </c>
      <c r="L30" s="5">
        <f t="shared" si="1"/>
        <v>11</v>
      </c>
      <c r="M30" s="21">
        <f t="shared" si="2"/>
        <v>109.74408609539159</v>
      </c>
      <c r="N30" s="32">
        <v>79.885598764108337</v>
      </c>
    </row>
    <row r="31" spans="2:14" x14ac:dyDescent="0.25">
      <c r="B31" s="5">
        <f t="shared" si="3"/>
        <v>12</v>
      </c>
      <c r="C31" s="21">
        <f t="shared" si="0"/>
        <v>117.31279036253881</v>
      </c>
      <c r="D31" s="25">
        <v>112</v>
      </c>
      <c r="L31" s="5">
        <f t="shared" si="1"/>
        <v>12</v>
      </c>
      <c r="M31" s="21">
        <f t="shared" si="2"/>
        <v>117.31279036253881</v>
      </c>
      <c r="N31" s="32">
        <v>95.361886517541379</v>
      </c>
    </row>
    <row r="32" spans="2:14" x14ac:dyDescent="0.25">
      <c r="B32" s="5">
        <f t="shared" si="3"/>
        <v>13</v>
      </c>
      <c r="C32" s="21">
        <f t="shared" si="0"/>
        <v>124.88149462968599</v>
      </c>
      <c r="D32" s="25">
        <v>133</v>
      </c>
      <c r="L32" s="5">
        <f t="shared" si="1"/>
        <v>13</v>
      </c>
      <c r="M32" s="21">
        <f t="shared" si="2"/>
        <v>124.88149462968599</v>
      </c>
      <c r="N32" s="32">
        <v>118.22576356080617</v>
      </c>
    </row>
    <row r="33" spans="2:16" x14ac:dyDescent="0.25">
      <c r="B33" s="5">
        <f t="shared" si="3"/>
        <v>14</v>
      </c>
      <c r="C33" s="21">
        <f t="shared" si="0"/>
        <v>132.45019889683317</v>
      </c>
      <c r="D33" s="25">
        <v>138</v>
      </c>
      <c r="L33" s="5">
        <f t="shared" si="1"/>
        <v>14</v>
      </c>
      <c r="M33" s="21">
        <f t="shared" si="2"/>
        <v>132.45019889683317</v>
      </c>
      <c r="N33" s="32">
        <v>183.29210858930335</v>
      </c>
    </row>
    <row r="34" spans="2:16" ht="13" thickBot="1" x14ac:dyDescent="0.3">
      <c r="B34" s="6">
        <v>15</v>
      </c>
      <c r="C34" s="22">
        <f t="shared" si="0"/>
        <v>140.01890316398038</v>
      </c>
      <c r="D34" s="26">
        <v>133</v>
      </c>
      <c r="L34" s="6">
        <f t="shared" si="1"/>
        <v>15</v>
      </c>
      <c r="M34" s="22">
        <f t="shared" si="2"/>
        <v>140.01890316398038</v>
      </c>
      <c r="N34" s="33">
        <v>140.61400081049004</v>
      </c>
    </row>
    <row r="36" spans="2:16" s="9" customFormat="1" x14ac:dyDescent="0.25"/>
    <row r="39" spans="2:16" ht="13" x14ac:dyDescent="0.3">
      <c r="B39" s="14" t="s">
        <v>17</v>
      </c>
      <c r="L39" s="14" t="s">
        <v>19</v>
      </c>
    </row>
    <row r="40" spans="2:16" x14ac:dyDescent="0.25">
      <c r="B40" t="s">
        <v>12</v>
      </c>
      <c r="L40" t="s">
        <v>12</v>
      </c>
    </row>
    <row r="41" spans="2:16" x14ac:dyDescent="0.25">
      <c r="B41" t="s">
        <v>18</v>
      </c>
      <c r="L41" t="s">
        <v>20</v>
      </c>
    </row>
    <row r="42" spans="2:16" x14ac:dyDescent="0.25">
      <c r="B42" t="s">
        <v>11</v>
      </c>
      <c r="L42" t="s">
        <v>11</v>
      </c>
    </row>
    <row r="44" spans="2:16" x14ac:dyDescent="0.25">
      <c r="B44" t="s">
        <v>4</v>
      </c>
      <c r="F44" s="15">
        <f>InitialRate</f>
        <v>34.057043423919673</v>
      </c>
      <c r="L44" t="s">
        <v>4</v>
      </c>
      <c r="P44" s="15">
        <f>InitialRate</f>
        <v>34.057043423919673</v>
      </c>
    </row>
    <row r="45" spans="2:16" x14ac:dyDescent="0.25">
      <c r="B45" t="s">
        <v>5</v>
      </c>
      <c r="F45" s="16">
        <f>FinalRate</f>
        <v>140.01890316398038</v>
      </c>
      <c r="L45" t="s">
        <v>5</v>
      </c>
      <c r="P45" s="16">
        <f>FinalRate</f>
        <v>140.01890316398038</v>
      </c>
    </row>
    <row r="46" spans="2:16" x14ac:dyDescent="0.25">
      <c r="B46" t="s">
        <v>8</v>
      </c>
      <c r="F46" s="17">
        <f>Periods</f>
        <v>15</v>
      </c>
      <c r="L46" t="s">
        <v>8</v>
      </c>
      <c r="P46" s="17">
        <f>Periods</f>
        <v>15</v>
      </c>
    </row>
    <row r="47" spans="2:16" x14ac:dyDescent="0.25">
      <c r="B47" t="s">
        <v>13</v>
      </c>
      <c r="F47" s="10">
        <v>0.1</v>
      </c>
      <c r="L47" t="s">
        <v>13</v>
      </c>
      <c r="P47" s="10">
        <v>0.15</v>
      </c>
    </row>
    <row r="48" spans="2:16" x14ac:dyDescent="0.25">
      <c r="B48" t="s">
        <v>16</v>
      </c>
      <c r="F48" s="7">
        <v>4</v>
      </c>
      <c r="L48" t="s">
        <v>21</v>
      </c>
      <c r="O48" s="18">
        <v>3</v>
      </c>
      <c r="P48" s="19">
        <v>3</v>
      </c>
    </row>
    <row r="49" spans="2:14" ht="13" thickBot="1" x14ac:dyDescent="0.3">
      <c r="B49" s="1"/>
      <c r="C49" s="1"/>
      <c r="L49" s="1"/>
      <c r="M49" s="1"/>
    </row>
    <row r="50" spans="2:14" ht="13.5" thickBot="1" x14ac:dyDescent="0.35">
      <c r="B50" s="11" t="s">
        <v>0</v>
      </c>
      <c r="C50" s="11" t="s">
        <v>14</v>
      </c>
      <c r="D50" s="27" t="s">
        <v>23</v>
      </c>
      <c r="L50" s="11" t="s">
        <v>0</v>
      </c>
      <c r="M50" s="11" t="s">
        <v>14</v>
      </c>
      <c r="N50" s="12" t="s">
        <v>9</v>
      </c>
    </row>
    <row r="51" spans="2:14" x14ac:dyDescent="0.25">
      <c r="B51" s="13">
        <v>1</v>
      </c>
      <c r="C51" s="20">
        <f t="shared" ref="C51:C65" si="4">(1-0.5^((B51-1)/HalfRangeTime))*(FinalRate-InitialRate)+InitialRate</f>
        <v>34.057043423919673</v>
      </c>
      <c r="D51" s="28">
        <v>36.04806442952998</v>
      </c>
      <c r="L51" s="13">
        <v>1</v>
      </c>
      <c r="M51" s="20">
        <f t="shared" ref="M51:M65" si="5">BETADIST((L51-1)/Periods,Parameter1,Parameter2)*(FinalRate-InitialRate)+InitialRate</f>
        <v>34.057043423919673</v>
      </c>
      <c r="N51" s="31">
        <v>30.50424822223215</v>
      </c>
    </row>
    <row r="52" spans="2:14" x14ac:dyDescent="0.25">
      <c r="B52" s="5">
        <v>2</v>
      </c>
      <c r="C52" s="21">
        <f t="shared" si="4"/>
        <v>50.915955154946438</v>
      </c>
      <c r="D52" s="29">
        <v>51.577779310267601</v>
      </c>
      <c r="L52" s="5">
        <v>2</v>
      </c>
      <c r="M52" s="21">
        <f t="shared" si="5"/>
        <v>34.340445612735557</v>
      </c>
      <c r="N52" s="32">
        <v>35.927313871632506</v>
      </c>
    </row>
    <row r="53" spans="2:14" x14ac:dyDescent="0.25">
      <c r="B53" s="5">
        <v>3</v>
      </c>
      <c r="C53" s="21">
        <f t="shared" si="4"/>
        <v>65.092553594645636</v>
      </c>
      <c r="D53" s="29">
        <v>66.239893950733816</v>
      </c>
      <c r="L53" s="5">
        <v>3</v>
      </c>
      <c r="M53" s="21">
        <f t="shared" si="5"/>
        <v>36.093185589946955</v>
      </c>
      <c r="N53" s="32">
        <v>38.036186871532905</v>
      </c>
    </row>
    <row r="54" spans="2:14" x14ac:dyDescent="0.25">
      <c r="B54" s="5">
        <v>4</v>
      </c>
      <c r="C54" s="21">
        <f t="shared" si="4"/>
        <v>77.013604403080095</v>
      </c>
      <c r="D54" s="29">
        <v>81.024920468660241</v>
      </c>
      <c r="L54" s="5">
        <v>4</v>
      </c>
      <c r="M54" s="21">
        <f t="shared" si="5"/>
        <v>40.194354340063988</v>
      </c>
      <c r="N54" s="32">
        <v>40.877603933867483</v>
      </c>
    </row>
    <row r="55" spans="2:14" x14ac:dyDescent="0.25">
      <c r="B55" s="5">
        <v>5</v>
      </c>
      <c r="C55" s="21">
        <f t="shared" si="4"/>
        <v>87.037973293950017</v>
      </c>
      <c r="D55" s="29">
        <v>88.436000299838952</v>
      </c>
      <c r="L55" s="5">
        <v>5</v>
      </c>
      <c r="M55" s="21">
        <f t="shared" si="5"/>
        <v>46.970471371618999</v>
      </c>
      <c r="N55" s="32">
        <v>39.56511283617904</v>
      </c>
    </row>
    <row r="56" spans="2:14" x14ac:dyDescent="0.25">
      <c r="B56" s="5">
        <v>6</v>
      </c>
      <c r="C56" s="21">
        <f t="shared" si="4"/>
        <v>95.467429159463421</v>
      </c>
      <c r="D56" s="29">
        <v>96.875652167621325</v>
      </c>
      <c r="L56" s="5">
        <v>6</v>
      </c>
      <c r="M56" s="21">
        <f t="shared" si="5"/>
        <v>56.295952258253394</v>
      </c>
      <c r="N56" s="32">
        <v>51.215655971321944</v>
      </c>
    </row>
    <row r="57" spans="2:14" x14ac:dyDescent="0.25">
      <c r="B57" s="5">
        <v>7</v>
      </c>
      <c r="C57" s="21">
        <f t="shared" si="4"/>
        <v>102.555728379313</v>
      </c>
      <c r="D57" s="29">
        <v>97.779079158761249</v>
      </c>
      <c r="L57" s="5">
        <v>7</v>
      </c>
      <c r="M57" s="21">
        <f t="shared" si="5"/>
        <v>67.693576179804552</v>
      </c>
      <c r="N57" s="32">
        <v>77.801956285142026</v>
      </c>
    </row>
    <row r="58" spans="2:14" x14ac:dyDescent="0.25">
      <c r="B58" s="5">
        <v>8</v>
      </c>
      <c r="C58" s="21">
        <f t="shared" si="4"/>
        <v>108.51625378353023</v>
      </c>
      <c r="D58" s="29">
        <v>104.28518657242635</v>
      </c>
      <c r="L58" s="5">
        <v>8</v>
      </c>
      <c r="M58" s="21">
        <f t="shared" si="5"/>
        <v>80.434953463392603</v>
      </c>
      <c r="N58" s="32">
        <v>78.030078812416491</v>
      </c>
    </row>
    <row r="59" spans="2:14" x14ac:dyDescent="0.25">
      <c r="B59" s="5">
        <v>9</v>
      </c>
      <c r="C59" s="21">
        <f t="shared" si="4"/>
        <v>113.5284382289652</v>
      </c>
      <c r="D59" s="29">
        <v>116.11998563152419</v>
      </c>
      <c r="L59" s="5">
        <v>9</v>
      </c>
      <c r="M59" s="21">
        <f t="shared" si="5"/>
        <v>93.640993124507446</v>
      </c>
      <c r="N59" s="32">
        <v>92.000073733093771</v>
      </c>
    </row>
    <row r="60" spans="2:14" x14ac:dyDescent="0.25">
      <c r="B60" s="5">
        <v>10</v>
      </c>
      <c r="C60" s="21">
        <f t="shared" si="4"/>
        <v>117.74316616172189</v>
      </c>
      <c r="D60" s="29">
        <v>119.53084938327564</v>
      </c>
      <c r="L60" s="5">
        <v>10</v>
      </c>
      <c r="M60" s="21">
        <f t="shared" si="5"/>
        <v>106.38237040809551</v>
      </c>
      <c r="N60" s="32">
        <v>119.82491924620551</v>
      </c>
    </row>
    <row r="61" spans="2:14" x14ac:dyDescent="0.25">
      <c r="B61" s="5">
        <v>11</v>
      </c>
      <c r="C61" s="21">
        <f t="shared" si="4"/>
        <v>121.28731577164669</v>
      </c>
      <c r="D61" s="29">
        <v>120.0640398078145</v>
      </c>
      <c r="L61" s="5">
        <v>11</v>
      </c>
      <c r="M61" s="21">
        <f t="shared" si="5"/>
        <v>117.77999432964666</v>
      </c>
      <c r="N61" s="32">
        <v>131.46153376282624</v>
      </c>
    </row>
    <row r="62" spans="2:14" x14ac:dyDescent="0.25">
      <c r="B62" s="5">
        <v>12</v>
      </c>
      <c r="C62" s="21">
        <f t="shared" si="4"/>
        <v>124.26757847375532</v>
      </c>
      <c r="D62" s="29">
        <v>125.15377738954361</v>
      </c>
      <c r="L62" s="5">
        <v>12</v>
      </c>
      <c r="M62" s="21">
        <f t="shared" si="5"/>
        <v>127.10547521628104</v>
      </c>
      <c r="N62" s="32">
        <v>137.90727682203834</v>
      </c>
    </row>
    <row r="63" spans="2:14" x14ac:dyDescent="0.25">
      <c r="B63" s="5">
        <v>13</v>
      </c>
      <c r="C63" s="21">
        <f t="shared" si="4"/>
        <v>126.77367069647278</v>
      </c>
      <c r="D63" s="29">
        <v>123.12576125175219</v>
      </c>
      <c r="L63" s="5">
        <v>13</v>
      </c>
      <c r="M63" s="21">
        <f t="shared" si="5"/>
        <v>133.88159224783607</v>
      </c>
      <c r="N63" s="32">
        <v>153.59497754210113</v>
      </c>
    </row>
    <row r="64" spans="2:14" x14ac:dyDescent="0.25">
      <c r="B64" s="5">
        <v>14</v>
      </c>
      <c r="C64" s="21">
        <f t="shared" si="4"/>
        <v>128.88103466285114</v>
      </c>
      <c r="D64" s="29">
        <v>128.94969964886351</v>
      </c>
      <c r="L64" s="5">
        <v>14</v>
      </c>
      <c r="M64" s="21">
        <f t="shared" si="5"/>
        <v>137.98276099795311</v>
      </c>
      <c r="N64" s="32">
        <v>131.5490937273801</v>
      </c>
    </row>
    <row r="65" spans="2:14" ht="13" thickBot="1" x14ac:dyDescent="0.3">
      <c r="B65" s="6">
        <v>15</v>
      </c>
      <c r="C65" s="22">
        <f t="shared" si="4"/>
        <v>130.65310946781352</v>
      </c>
      <c r="D65" s="30">
        <v>128.9237986719979</v>
      </c>
      <c r="L65" s="6">
        <v>15</v>
      </c>
      <c r="M65" s="22">
        <f t="shared" si="5"/>
        <v>139.73550097516448</v>
      </c>
      <c r="N65" s="33">
        <v>151.54448438100448</v>
      </c>
    </row>
  </sheetData>
  <mergeCells count="1">
    <mergeCell ref="B4:G5"/>
  </mergeCells>
  <phoneticPr fontId="0" type="noConversion"/>
  <dataValidations count="1">
    <dataValidation type="decimal" operator="greaterThan" allowBlank="1" showInputMessage="1" showErrorMessage="1" errorTitle="Oops" error="Stdev/mean must be &gt; 0" sqref="O16 P47 F47">
      <formula1>0</formula1>
    </dataValidation>
  </dataValidations>
  <pageMargins left="0.75" right="0.75" top="1" bottom="1" header="0.5" footer="0.5"/>
  <pageSetup paperSize="9"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CB_DATA_</vt:lpstr>
      <vt:lpstr>New product sales models</vt:lpstr>
      <vt:lpstr>FinalRate</vt:lpstr>
      <vt:lpstr>HalfRangeTime</vt:lpstr>
      <vt:lpstr>InitialRate</vt:lpstr>
      <vt:lpstr>Multiplier</vt:lpstr>
      <vt:lpstr>Parameter1</vt:lpstr>
      <vt:lpstr>Parameter2</vt:lpstr>
      <vt:lpstr>Periods</vt:lpstr>
      <vt:lpstr>Ratio</vt:lpstr>
      <vt:lpstr>Ratio2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2017-09-22T16:23:04Z</dcterms:modified>
  <cp:category/>
</cp:coreProperties>
</file>