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defaultThemeVersion="124226"/>
  <mc:AlternateContent xmlns:mc="http://schemas.openxmlformats.org/markup-compatibility/2006">
    <mc:Choice Requires="x15">
      <x15ac:absPath xmlns:x15ac="http://schemas.microsoft.com/office/spreadsheetml/2010/11/ac" url="C:\Users\Lnaz\Downloads\@RiskM\At Risk-Changed Name Models\"/>
    </mc:Choice>
  </mc:AlternateContent>
  <bookViews>
    <workbookView xWindow="120" yWindow="110" windowWidth="15180" windowHeight="8070"/>
  </bookViews>
  <sheets>
    <sheet name="Wine problem" sheetId="1" r:id="rId1"/>
  </sheets>
  <definedNames>
    <definedName name="RiskAutoStopPercChange">1.5</definedName>
    <definedName name="RiskCollectDistributionSamples">0</definedName>
    <definedName name="RiskExcelReportsGoInNewWorkbook">TRUE</definedName>
    <definedName name="RiskExcelReportsToGenerate">0</definedName>
    <definedName name="RiskFixedSeed">1</definedName>
    <definedName name="RiskGenerateExcelReportsAtEndOfSimulation">FALSE</definedName>
    <definedName name="RiskHasSettings">TRUE</definedName>
    <definedName name="RiskMinimizeOnStart">FALSE</definedName>
    <definedName name="RiskMonitorConvergence">FALSE</definedName>
    <definedName name="RiskNumIterations">5000</definedName>
    <definedName name="RiskNumSimulations">1</definedName>
    <definedName name="RiskPauseOnError">FALSE</definedName>
    <definedName name="RiskRealTimeResults">FALSE</definedName>
    <definedName name="RiskReportGraphFormat">0</definedName>
    <definedName name="RiskResultsUpdateFreq">100</definedName>
    <definedName name="RiskRunAfterRecalcMacro">FALSE</definedName>
    <definedName name="RiskRunAfterSimMacro">FALSE</definedName>
    <definedName name="RiskRunBeforeRecalcMacro">FALSE</definedName>
    <definedName name="RiskRunBeforeSimMacro">FALSE</definedName>
    <definedName name="RiskSamplingType">3</definedName>
    <definedName name="RiskShowRiskWindowAtEndOfSimulation">TRUE</definedName>
    <definedName name="RiskStandardRecalc">2</definedName>
    <definedName name="RiskTemplateSheetName">"myTemplate"</definedName>
    <definedName name="RiskUpdateDisplay">FALSE</definedName>
    <definedName name="RiskUseDifferentSeedForEachSim">FALSE</definedName>
    <definedName name="RiskUseFixedSeed">FALSE</definedName>
    <definedName name="RiskUseMultipleCPUs">FALSE</definedName>
  </definedNames>
  <calcPr calcId="171027" calcMode="manual"/>
</workbook>
</file>

<file path=xl/calcChain.xml><?xml version="1.0" encoding="utf-8"?>
<calcChain xmlns="http://schemas.openxmlformats.org/spreadsheetml/2006/main">
  <c r="C21" i="1" l="1"/>
  <c r="H22" i="1"/>
  <c r="H30" i="1"/>
  <c r="H27" i="1"/>
  <c r="E21" i="1"/>
  <c r="H31" i="1"/>
  <c r="F16" i="1"/>
  <c r="H32" i="1"/>
  <c r="C22" i="1"/>
  <c r="H29" i="1"/>
  <c r="C25" i="1"/>
  <c r="H21" i="1"/>
  <c r="H26" i="1"/>
  <c r="H23" i="1"/>
  <c r="H25" i="1"/>
  <c r="H28" i="1"/>
  <c r="C27" i="1"/>
  <c r="C23" i="1"/>
  <c r="C24" i="1"/>
  <c r="C26" i="1"/>
  <c r="J21" i="1"/>
  <c r="H24" i="1"/>
  <c r="I24" i="1" l="1"/>
  <c r="D26" i="1"/>
  <c r="D24" i="1"/>
  <c r="D23" i="1"/>
  <c r="D27" i="1"/>
  <c r="I28" i="1"/>
  <c r="I25" i="1"/>
  <c r="I23" i="1"/>
  <c r="I26" i="1"/>
  <c r="I21" i="1"/>
  <c r="D25" i="1"/>
  <c r="I29" i="1"/>
  <c r="D22" i="1"/>
  <c r="I32" i="1"/>
  <c r="I31" i="1"/>
  <c r="I27" i="1"/>
  <c r="I30" i="1"/>
  <c r="I22" i="1"/>
  <c r="D21" i="1"/>
  <c r="E22" i="1"/>
  <c r="J22" i="1"/>
  <c r="J16" i="1"/>
  <c r="J23" i="1"/>
  <c r="E23" i="1"/>
  <c r="E24" i="1"/>
  <c r="J24" i="1"/>
  <c r="J25" i="1"/>
  <c r="E25" i="1"/>
  <c r="E26" i="1"/>
  <c r="J26" i="1"/>
  <c r="J27" i="1"/>
  <c r="E27" i="1"/>
  <c r="J28" i="1"/>
  <c r="J29" i="1"/>
  <c r="J30" i="1"/>
  <c r="J31" i="1"/>
  <c r="J32" i="1"/>
</calcChain>
</file>

<file path=xl/sharedStrings.xml><?xml version="1.0" encoding="utf-8"?>
<sst xmlns="http://schemas.openxmlformats.org/spreadsheetml/2006/main" count="22" uniqueCount="19">
  <si>
    <t>Wine problem</t>
  </si>
  <si>
    <t>P(infection)</t>
  </si>
  <si>
    <t>People at party</t>
  </si>
  <si>
    <t>Allergic</t>
  </si>
  <si>
    <t>Not allergic</t>
  </si>
  <si>
    <t>People are allergic</t>
  </si>
  <si>
    <t>Number allergic people drinking contaminated wine</t>
  </si>
  <si>
    <t>Exposed people</t>
  </si>
  <si>
    <t>Allergic people</t>
  </si>
  <si>
    <t>Dose</t>
  </si>
  <si>
    <t>P(inf)</t>
  </si>
  <si>
    <t>Infected sum</t>
  </si>
  <si>
    <t>Non-allergic people</t>
  </si>
  <si>
    <t>Total infected people</t>
  </si>
  <si>
    <t>ml in a glass of wine</t>
  </si>
  <si>
    <t>People drink one glass</t>
  </si>
  <si>
    <t>Bacteria per litre</t>
  </si>
  <si>
    <t>Bact. consumed</t>
  </si>
  <si>
    <r>
      <t>Problem:</t>
    </r>
    <r>
      <rPr>
        <sz val="10"/>
        <rFont val="Times New Roman"/>
        <family val="1"/>
      </rPr>
      <t xml:space="preserve"> 20 people are invited to a party, where some wine, contaminated with bacteria, is being served. Let's say we know that there are on average 7 bacteria per litre of wine, and one glass contains 150 ml of wine. 12 out of 20 people decided to drink one glass of wine each. 
Let's also say that we know that 7 people at the party are allergic to this particular bacterium, so if they consume one or more bacteria they have a higher chance of getting ill than those who are not allergic. The probabilities of getting ill for both allergic and non-allergic people are shown in the table below. How many people are going to get ill?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</si>
</sst>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0"/>
      <name val="Arial"/>
    </font>
    <font>
      <sz val="10"/>
      <name val="Arial"/>
      <family val="2"/>
    </font>
    <font>
      <sz val="16"/>
      <name val="Arial"/>
      <family val="2"/>
    </font>
    <font>
      <sz val="12"/>
      <name val="Times New Roman"/>
      <family val="1"/>
    </font>
    <font>
      <sz val="10"/>
      <name val="Times New Roman"/>
      <family val="1"/>
    </font>
    <font>
      <b/>
      <sz val="10"/>
      <name val="Times New Roman"/>
      <family val="1"/>
    </font>
    <font>
      <sz val="10"/>
      <color indexed="10"/>
      <name val="Arial"/>
      <family val="2"/>
    </font>
    <font>
      <b/>
      <sz val="10"/>
      <name val="Arial"/>
      <family val="2"/>
    </font>
    <font>
      <sz val="10"/>
      <name val="Arial"/>
      <family val="2"/>
    </font>
    <font>
      <sz val="10"/>
      <color indexed="12"/>
      <name val="Arial"/>
      <family val="2"/>
    </font>
    <font>
      <sz val="10"/>
      <color indexed="12"/>
      <name val="Arial"/>
      <family val="2"/>
    </font>
    <font>
      <b/>
      <sz val="10"/>
      <color indexed="10"/>
      <name val="Arial"/>
      <family val="2"/>
    </font>
  </fonts>
  <fills count="4">
    <fill>
      <patternFill patternType="none"/>
    </fill>
    <fill>
      <patternFill patternType="gray125"/>
    </fill>
    <fill>
      <patternFill patternType="solid">
        <fgColor indexed="22"/>
        <bgColor indexed="64"/>
      </patternFill>
    </fill>
    <fill>
      <patternFill patternType="solid">
        <fgColor indexed="42"/>
        <bgColor indexed="64"/>
      </patternFill>
    </fill>
  </fills>
  <borders count="37">
    <border>
      <left/>
      <right/>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thin">
        <color indexed="64"/>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diagonal/>
    </border>
    <border>
      <left/>
      <right/>
      <top/>
      <bottom style="thin">
        <color indexed="64"/>
      </bottom>
      <diagonal/>
    </border>
  </borders>
  <cellStyleXfs count="2">
    <xf numFmtId="0" fontId="0" fillId="0" borderId="0"/>
    <xf numFmtId="9" fontId="1" fillId="0" borderId="0" applyFont="0" applyFill="0" applyBorder="0" applyAlignment="0" applyProtection="0"/>
  </cellStyleXfs>
  <cellXfs count="61">
    <xf numFmtId="0" fontId="0" fillId="0" borderId="0" xfId="0"/>
    <xf numFmtId="0" fontId="0" fillId="0" borderId="0" xfId="0" applyProtection="1">
      <protection locked="0"/>
    </xf>
    <xf numFmtId="0" fontId="2" fillId="0" borderId="0" xfId="0" applyFont="1" applyProtection="1">
      <protection locked="0"/>
    </xf>
    <xf numFmtId="0" fontId="3" fillId="0" borderId="0" xfId="0" applyFont="1"/>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9" fontId="1" fillId="0" borderId="4" xfId="1" applyBorder="1" applyAlignment="1">
      <alignment horizontal="center"/>
    </xf>
    <xf numFmtId="0" fontId="0" fillId="0" borderId="5" xfId="0" applyBorder="1" applyAlignment="1">
      <alignment horizontal="center"/>
    </xf>
    <xf numFmtId="9" fontId="1" fillId="0" borderId="0" xfId="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9" fontId="1" fillId="0" borderId="8" xfId="1" applyBorder="1" applyAlignment="1">
      <alignment horizontal="center"/>
    </xf>
    <xf numFmtId="0" fontId="0" fillId="0" borderId="9" xfId="0" applyBorder="1" applyAlignment="1">
      <alignment horizontal="center"/>
    </xf>
    <xf numFmtId="0" fontId="7" fillId="0" borderId="10" xfId="0" applyFont="1" applyBorder="1"/>
    <xf numFmtId="0" fontId="7" fillId="0" borderId="11" xfId="0" applyFont="1" applyBorder="1"/>
    <xf numFmtId="0" fontId="7" fillId="0" borderId="12" xfId="0" applyFont="1" applyBorder="1"/>
    <xf numFmtId="0" fontId="7" fillId="0" borderId="0" xfId="0" applyFont="1" applyBorder="1"/>
    <xf numFmtId="0" fontId="7" fillId="0" borderId="13" xfId="0" applyFont="1" applyBorder="1"/>
    <xf numFmtId="0" fontId="7" fillId="0" borderId="8" xfId="0" applyFont="1" applyBorder="1"/>
    <xf numFmtId="0" fontId="9" fillId="0" borderId="14" xfId="0" applyFont="1" applyBorder="1" applyAlignment="1">
      <alignment horizontal="center"/>
    </xf>
    <xf numFmtId="0" fontId="9" fillId="0" borderId="15" xfId="0" applyFont="1" applyBorder="1" applyAlignment="1">
      <alignment horizontal="center"/>
    </xf>
    <xf numFmtId="0" fontId="9" fillId="0" borderId="16" xfId="0" applyFont="1" applyBorder="1" applyAlignment="1">
      <alignment horizontal="center"/>
    </xf>
    <xf numFmtId="0" fontId="0" fillId="2" borderId="17" xfId="0" applyFill="1" applyBorder="1" applyAlignment="1">
      <alignment horizontal="center"/>
    </xf>
    <xf numFmtId="0" fontId="0" fillId="2" borderId="18" xfId="0" applyFill="1" applyBorder="1" applyAlignment="1">
      <alignment horizontal="center"/>
    </xf>
    <xf numFmtId="0" fontId="0" fillId="2" borderId="1" xfId="0" applyFill="1" applyBorder="1" applyAlignment="1">
      <alignment horizontal="center"/>
    </xf>
    <xf numFmtId="0" fontId="7" fillId="0" borderId="19" xfId="0" applyFont="1" applyBorder="1" applyAlignment="1">
      <alignment horizontal="center"/>
    </xf>
    <xf numFmtId="0" fontId="7" fillId="0" borderId="20" xfId="0" applyFont="1" applyBorder="1" applyAlignment="1">
      <alignment horizontal="center"/>
    </xf>
    <xf numFmtId="0" fontId="10" fillId="0" borderId="2" xfId="0" applyFont="1" applyBorder="1" applyAlignment="1">
      <alignment horizontal="center"/>
    </xf>
    <xf numFmtId="0" fontId="10" fillId="0" borderId="21" xfId="0" applyFont="1" applyBorder="1" applyAlignment="1">
      <alignment horizontal="center"/>
    </xf>
    <xf numFmtId="0" fontId="10" fillId="0" borderId="22" xfId="0" applyFont="1" applyBorder="1" applyAlignment="1">
      <alignment horizontal="center"/>
    </xf>
    <xf numFmtId="0" fontId="10" fillId="0" borderId="23" xfId="0" applyFont="1" applyBorder="1" applyAlignment="1">
      <alignment horizontal="center"/>
    </xf>
    <xf numFmtId="0" fontId="7" fillId="0" borderId="24" xfId="0" applyFont="1" applyBorder="1"/>
    <xf numFmtId="0" fontId="11" fillId="0" borderId="25" xfId="0" applyFont="1" applyBorder="1" applyAlignment="1">
      <alignment horizontal="center"/>
    </xf>
    <xf numFmtId="0" fontId="0" fillId="2" borderId="26" xfId="0" applyFill="1" applyBorder="1" applyAlignment="1">
      <alignment horizontal="center"/>
    </xf>
    <xf numFmtId="0" fontId="7" fillId="0" borderId="12" xfId="0" applyFont="1" applyBorder="1" applyAlignment="1">
      <alignment horizontal="center"/>
    </xf>
    <xf numFmtId="0" fontId="7" fillId="0" borderId="13" xfId="0" applyFont="1" applyBorder="1" applyAlignment="1">
      <alignment horizontal="center"/>
    </xf>
    <xf numFmtId="0" fontId="8" fillId="0" borderId="17" xfId="0" applyFont="1" applyBorder="1"/>
    <xf numFmtId="0" fontId="0" fillId="0" borderId="27" xfId="0" applyBorder="1"/>
    <xf numFmtId="0" fontId="6" fillId="0" borderId="28" xfId="0" applyFont="1" applyBorder="1"/>
    <xf numFmtId="0" fontId="0" fillId="2" borderId="27" xfId="0" applyFill="1" applyBorder="1" applyAlignment="1">
      <alignment horizontal="center"/>
    </xf>
    <xf numFmtId="0" fontId="0" fillId="2" borderId="29" xfId="0" applyFill="1" applyBorder="1" applyAlignment="1">
      <alignment horizontal="center"/>
    </xf>
    <xf numFmtId="0" fontId="7" fillId="0" borderId="30" xfId="0" applyFont="1" applyBorder="1" applyAlignment="1">
      <alignment horizontal="center"/>
    </xf>
    <xf numFmtId="0" fontId="7" fillId="0" borderId="31" xfId="0" applyFont="1" applyBorder="1" applyAlignment="1">
      <alignment horizontal="center"/>
    </xf>
    <xf numFmtId="0" fontId="1" fillId="2" borderId="0" xfId="0" applyFont="1" applyFill="1" applyBorder="1"/>
    <xf numFmtId="0" fontId="1" fillId="2" borderId="8" xfId="0" applyFont="1" applyFill="1" applyBorder="1"/>
    <xf numFmtId="0" fontId="7" fillId="2" borderId="17" xfId="0" applyFont="1" applyFill="1" applyBorder="1" applyAlignment="1">
      <alignment horizontal="center"/>
    </xf>
    <xf numFmtId="0" fontId="7" fillId="2" borderId="27" xfId="0" applyFont="1" applyFill="1" applyBorder="1" applyAlignment="1">
      <alignment horizontal="center"/>
    </xf>
    <xf numFmtId="0" fontId="7" fillId="2" borderId="1" xfId="0" applyFont="1" applyFill="1" applyBorder="1" applyAlignment="1">
      <alignment horizontal="center"/>
    </xf>
    <xf numFmtId="0" fontId="7" fillId="2" borderId="32" xfId="0" applyFont="1" applyFill="1" applyBorder="1" applyAlignment="1">
      <alignment horizontal="center"/>
    </xf>
    <xf numFmtId="0" fontId="7" fillId="2" borderId="33" xfId="0" applyFont="1" applyFill="1" applyBorder="1" applyAlignment="1">
      <alignment horizontal="center"/>
    </xf>
    <xf numFmtId="0" fontId="7" fillId="2" borderId="34" xfId="0" applyFont="1" applyFill="1" applyBorder="1" applyAlignment="1">
      <alignment horizontal="center"/>
    </xf>
    <xf numFmtId="0" fontId="5" fillId="3" borderId="31" xfId="0" applyFont="1" applyFill="1" applyBorder="1" applyAlignment="1">
      <alignment horizontal="left" vertical="center" wrapText="1"/>
    </xf>
    <xf numFmtId="0" fontId="5" fillId="3" borderId="4" xfId="0" applyFont="1" applyFill="1" applyBorder="1" applyAlignment="1">
      <alignment horizontal="left" vertical="center" wrapText="1"/>
    </xf>
    <xf numFmtId="0" fontId="5" fillId="3" borderId="35" xfId="0" applyFont="1" applyFill="1" applyBorder="1" applyAlignment="1">
      <alignment horizontal="left" vertical="center" wrapText="1"/>
    </xf>
    <xf numFmtId="0" fontId="5" fillId="3" borderId="19"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21" xfId="0" applyFont="1" applyFill="1" applyBorder="1" applyAlignment="1">
      <alignment horizontal="left" vertical="center" wrapText="1"/>
    </xf>
    <xf numFmtId="0" fontId="5" fillId="3" borderId="20" xfId="0" applyFont="1" applyFill="1" applyBorder="1" applyAlignment="1">
      <alignment horizontal="left" vertical="center" wrapText="1"/>
    </xf>
    <xf numFmtId="0" fontId="5" fillId="3" borderId="36" xfId="0" applyFont="1" applyFill="1" applyBorder="1" applyAlignment="1">
      <alignment horizontal="left" vertical="center" wrapText="1"/>
    </xf>
    <xf numFmtId="0" fontId="5" fillId="3" borderId="23" xfId="0" applyFont="1" applyFill="1" applyBorder="1" applyAlignment="1">
      <alignment horizontal="left" vertical="center" wrapText="1"/>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pixanalytics.com/"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4</xdr:col>
      <xdr:colOff>425450</xdr:colOff>
      <xdr:row>2</xdr:row>
      <xdr:rowOff>76200</xdr:rowOff>
    </xdr:to>
    <xdr:pic>
      <xdr:nvPicPr>
        <xdr:cNvPr id="3" name="Picture 2">
          <a:hlinkClick xmlns:r="http://schemas.openxmlformats.org/officeDocument/2006/relationships" r:id="rId1"/>
          <a:extLst>
            <a:ext uri="{FF2B5EF4-FFF2-40B4-BE49-F238E27FC236}">
              <a16:creationId xmlns:a16="http://schemas.microsoft.com/office/drawing/2014/main" id="{1630A03D-D9FA-4B52-AA73-E1DA873EC30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6850" y="0"/>
          <a:ext cx="2590800" cy="13652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M32"/>
  <sheetViews>
    <sheetView showGridLines="0" tabSelected="1" workbookViewId="0"/>
  </sheetViews>
  <sheetFormatPr defaultRowHeight="12.5" x14ac:dyDescent="0.25"/>
  <cols>
    <col min="1" max="1" width="2.81640625" customWidth="1"/>
    <col min="2" max="2" width="12.453125" customWidth="1"/>
    <col min="4" max="4" width="9.81640625" customWidth="1"/>
    <col min="5" max="5" width="12.54296875" customWidth="1"/>
    <col min="6" max="6" width="3.54296875" customWidth="1"/>
    <col min="7" max="7" width="16.81640625" bestFit="1" customWidth="1"/>
    <col min="8" max="8" width="17.26953125" customWidth="1"/>
    <col min="9" max="9" width="10.26953125" bestFit="1" customWidth="1"/>
    <col min="10" max="10" width="12.26953125" customWidth="1"/>
  </cols>
  <sheetData>
    <row r="1" spans="2:13" s="1" customFormat="1" ht="84.75" customHeight="1" x14ac:dyDescent="0.25"/>
    <row r="2" spans="2:13" s="1" customFormat="1" ht="17.25" customHeight="1" x14ac:dyDescent="0.4">
      <c r="F2" s="2" t="s">
        <v>0</v>
      </c>
    </row>
    <row r="3" spans="2:13" s="1" customFormat="1" ht="17.25" customHeight="1" x14ac:dyDescent="0.35">
      <c r="E3" s="3"/>
    </row>
    <row r="4" spans="2:13" s="1" customFormat="1" ht="12.75" customHeight="1" x14ac:dyDescent="0.25">
      <c r="B4" s="52" t="s">
        <v>18</v>
      </c>
      <c r="C4" s="53"/>
      <c r="D4" s="53"/>
      <c r="E4" s="53"/>
      <c r="F4" s="53"/>
      <c r="G4" s="53"/>
      <c r="H4" s="53"/>
      <c r="I4" s="53"/>
      <c r="J4" s="53"/>
      <c r="K4" s="53"/>
      <c r="L4" s="53"/>
      <c r="M4" s="54"/>
    </row>
    <row r="5" spans="2:13" s="1" customFormat="1" ht="12.75" customHeight="1" x14ac:dyDescent="0.25">
      <c r="B5" s="55"/>
      <c r="C5" s="56"/>
      <c r="D5" s="56"/>
      <c r="E5" s="56"/>
      <c r="F5" s="56"/>
      <c r="G5" s="56"/>
      <c r="H5" s="56"/>
      <c r="I5" s="56"/>
      <c r="J5" s="56"/>
      <c r="K5" s="56"/>
      <c r="L5" s="56"/>
      <c r="M5" s="57"/>
    </row>
    <row r="6" spans="2:13" s="1" customFormat="1" ht="12.75" customHeight="1" x14ac:dyDescent="0.25">
      <c r="B6" s="55"/>
      <c r="C6" s="56"/>
      <c r="D6" s="56"/>
      <c r="E6" s="56"/>
      <c r="F6" s="56"/>
      <c r="G6" s="56"/>
      <c r="H6" s="56"/>
      <c r="I6" s="56"/>
      <c r="J6" s="56"/>
      <c r="K6" s="56"/>
      <c r="L6" s="56"/>
      <c r="M6" s="57"/>
    </row>
    <row r="7" spans="2:13" s="1" customFormat="1" ht="12.75" customHeight="1" x14ac:dyDescent="0.25">
      <c r="B7" s="55"/>
      <c r="C7" s="56"/>
      <c r="D7" s="56"/>
      <c r="E7" s="56"/>
      <c r="F7" s="56"/>
      <c r="G7" s="56"/>
      <c r="H7" s="56"/>
      <c r="I7" s="56"/>
      <c r="J7" s="56"/>
      <c r="K7" s="56"/>
      <c r="L7" s="56"/>
      <c r="M7" s="57"/>
    </row>
    <row r="8" spans="2:13" s="1" customFormat="1" ht="12.75" customHeight="1" x14ac:dyDescent="0.25">
      <c r="B8" s="58"/>
      <c r="C8" s="59"/>
      <c r="D8" s="59"/>
      <c r="E8" s="59"/>
      <c r="F8" s="59"/>
      <c r="G8" s="59"/>
      <c r="H8" s="59"/>
      <c r="I8" s="59"/>
      <c r="J8" s="59"/>
      <c r="K8" s="59"/>
      <c r="L8" s="59"/>
      <c r="M8" s="60"/>
    </row>
    <row r="9" spans="2:13" ht="13" thickBot="1" x14ac:dyDescent="0.3"/>
    <row r="10" spans="2:13" ht="13" x14ac:dyDescent="0.3">
      <c r="B10" s="14" t="s">
        <v>16</v>
      </c>
      <c r="C10" s="15"/>
      <c r="D10" s="20">
        <v>7</v>
      </c>
      <c r="H10" s="46" t="s">
        <v>1</v>
      </c>
      <c r="I10" s="47"/>
      <c r="J10" s="48"/>
    </row>
    <row r="11" spans="2:13" ht="13" x14ac:dyDescent="0.3">
      <c r="B11" s="16" t="s">
        <v>2</v>
      </c>
      <c r="C11" s="17"/>
      <c r="D11" s="21">
        <v>20</v>
      </c>
      <c r="H11" s="23" t="s">
        <v>17</v>
      </c>
      <c r="I11" s="24" t="s">
        <v>3</v>
      </c>
      <c r="J11" s="25" t="s">
        <v>4</v>
      </c>
    </row>
    <row r="12" spans="2:13" ht="13" x14ac:dyDescent="0.3">
      <c r="B12" s="16" t="s">
        <v>5</v>
      </c>
      <c r="C12" s="17"/>
      <c r="D12" s="21">
        <v>7</v>
      </c>
      <c r="H12" s="26">
        <v>0</v>
      </c>
      <c r="I12" s="28">
        <v>0</v>
      </c>
      <c r="J12" s="29">
        <v>0</v>
      </c>
    </row>
    <row r="13" spans="2:13" ht="13" x14ac:dyDescent="0.3">
      <c r="B13" s="16" t="s">
        <v>15</v>
      </c>
      <c r="C13" s="17"/>
      <c r="D13" s="21">
        <v>12</v>
      </c>
      <c r="H13" s="26">
        <v>1</v>
      </c>
      <c r="I13" s="28">
        <v>0.8</v>
      </c>
      <c r="J13" s="29">
        <v>0.4</v>
      </c>
    </row>
    <row r="14" spans="2:13" ht="13.5" thickBot="1" x14ac:dyDescent="0.35">
      <c r="B14" s="18" t="s">
        <v>14</v>
      </c>
      <c r="C14" s="19"/>
      <c r="D14" s="22">
        <v>150</v>
      </c>
      <c r="H14" s="27">
        <v>2</v>
      </c>
      <c r="I14" s="30">
        <v>1</v>
      </c>
      <c r="J14" s="31">
        <v>0.6</v>
      </c>
    </row>
    <row r="15" spans="2:13" ht="13" thickBot="1" x14ac:dyDescent="0.3"/>
    <row r="16" spans="2:13" ht="13.5" thickBot="1" x14ac:dyDescent="0.35">
      <c r="B16" s="37" t="s">
        <v>6</v>
      </c>
      <c r="C16" s="38"/>
      <c r="D16" s="38"/>
      <c r="E16" s="38"/>
      <c r="F16" s="4" t="e">
        <f ca="1">_xll.RiskHypergeo(D13,D12,D11)</f>
        <v>#NAME?</v>
      </c>
      <c r="H16" s="32" t="s">
        <v>13</v>
      </c>
      <c r="I16" s="39"/>
      <c r="J16" s="33" t="e">
        <f ca="1">_xll.RiskOutput("Total infected people") + VLOOKUP(F16,B20:E27,4)+VLOOKUP(D13-F16,G20:J32,4)</f>
        <v>#NAME?</v>
      </c>
    </row>
    <row r="17" spans="2:10" ht="13" thickBot="1" x14ac:dyDescent="0.3"/>
    <row r="18" spans="2:10" ht="13" x14ac:dyDescent="0.3">
      <c r="B18" s="49" t="s">
        <v>7</v>
      </c>
      <c r="C18" s="50"/>
      <c r="D18" s="50"/>
      <c r="E18" s="50"/>
      <c r="F18" s="50"/>
      <c r="G18" s="50"/>
      <c r="H18" s="50"/>
      <c r="I18" s="50"/>
      <c r="J18" s="51"/>
    </row>
    <row r="19" spans="2:10" x14ac:dyDescent="0.25">
      <c r="B19" s="34" t="s">
        <v>8</v>
      </c>
      <c r="C19" s="24" t="s">
        <v>9</v>
      </c>
      <c r="D19" s="40" t="s">
        <v>10</v>
      </c>
      <c r="E19" s="24" t="s">
        <v>11</v>
      </c>
      <c r="F19" s="44"/>
      <c r="G19" s="23" t="s">
        <v>12</v>
      </c>
      <c r="H19" s="24" t="s">
        <v>9</v>
      </c>
      <c r="I19" s="40" t="s">
        <v>10</v>
      </c>
      <c r="J19" s="41" t="s">
        <v>11</v>
      </c>
    </row>
    <row r="20" spans="2:10" ht="13" x14ac:dyDescent="0.3">
      <c r="B20" s="42">
        <v>0</v>
      </c>
      <c r="C20" s="6">
        <v>0</v>
      </c>
      <c r="D20" s="7">
        <v>0</v>
      </c>
      <c r="E20" s="6">
        <v>0</v>
      </c>
      <c r="F20" s="44"/>
      <c r="G20" s="43">
        <v>0</v>
      </c>
      <c r="H20" s="6">
        <v>0</v>
      </c>
      <c r="I20" s="7">
        <v>0</v>
      </c>
      <c r="J20" s="8">
        <v>0</v>
      </c>
    </row>
    <row r="21" spans="2:10" ht="13" x14ac:dyDescent="0.3">
      <c r="B21" s="35">
        <v>1</v>
      </c>
      <c r="C21" s="5" t="e">
        <f ca="1">_xll.RiskPoisson($D$10*$D$14/1000)</f>
        <v>#NAME?</v>
      </c>
      <c r="D21" s="9" t="e">
        <f t="shared" ref="D21:D27" ca="1" si="0">VLOOKUP(C21,$H$12:$I$14,2)</f>
        <v>#NAME?</v>
      </c>
      <c r="E21" s="5" t="e">
        <f ca="1">_xll.RiskBinomial(1,D21)+E20</f>
        <v>#NAME?</v>
      </c>
      <c r="F21" s="44"/>
      <c r="G21" s="26">
        <v>1</v>
      </c>
      <c r="H21" s="5" t="e">
        <f ca="1">_xll.RiskPoisson($D$10*$D$14/1000)</f>
        <v>#NAME?</v>
      </c>
      <c r="I21" s="9" t="e">
        <f t="shared" ref="I21:I32" ca="1" si="1">VLOOKUP(H21,$H$12:$J$14,3)</f>
        <v>#NAME?</v>
      </c>
      <c r="J21" s="10" t="e">
        <f ca="1">_xll.RiskBinomial(1,I21)+J20</f>
        <v>#NAME?</v>
      </c>
    </row>
    <row r="22" spans="2:10" ht="13" x14ac:dyDescent="0.3">
      <c r="B22" s="35">
        <v>2</v>
      </c>
      <c r="C22" s="5" t="e">
        <f ca="1">_xll.RiskPoisson($D$10*$D$14/1000)</f>
        <v>#NAME?</v>
      </c>
      <c r="D22" s="9" t="e">
        <f t="shared" ca="1" si="0"/>
        <v>#NAME?</v>
      </c>
      <c r="E22" s="5" t="e">
        <f ca="1">_xll.RiskBinomial(1,D22)+E21</f>
        <v>#NAME?</v>
      </c>
      <c r="F22" s="44"/>
      <c r="G22" s="26">
        <v>2</v>
      </c>
      <c r="H22" s="5" t="e">
        <f ca="1">_xll.RiskPoisson($D$10*$D$14/1000)</f>
        <v>#NAME?</v>
      </c>
      <c r="I22" s="9" t="e">
        <f t="shared" ca="1" si="1"/>
        <v>#NAME?</v>
      </c>
      <c r="J22" s="10" t="e">
        <f ca="1">_xll.RiskBinomial(1,I22)+J21</f>
        <v>#NAME?</v>
      </c>
    </row>
    <row r="23" spans="2:10" ht="13" x14ac:dyDescent="0.3">
      <c r="B23" s="35">
        <v>3</v>
      </c>
      <c r="C23" s="5" t="e">
        <f ca="1">_xll.RiskPoisson($D$10*$D$14/1000)</f>
        <v>#NAME?</v>
      </c>
      <c r="D23" s="9" t="e">
        <f t="shared" ca="1" si="0"/>
        <v>#NAME?</v>
      </c>
      <c r="E23" s="5" t="e">
        <f ca="1">_xll.RiskBinomial(1,D23)+E22</f>
        <v>#NAME?</v>
      </c>
      <c r="F23" s="44"/>
      <c r="G23" s="26">
        <v>3</v>
      </c>
      <c r="H23" s="5" t="e">
        <f ca="1">_xll.RiskPoisson($D$10*$D$14/1000)</f>
        <v>#NAME?</v>
      </c>
      <c r="I23" s="9" t="e">
        <f t="shared" ca="1" si="1"/>
        <v>#NAME?</v>
      </c>
      <c r="J23" s="10" t="e">
        <f ca="1">_xll.RiskBinomial(1,I23)+J22</f>
        <v>#NAME?</v>
      </c>
    </row>
    <row r="24" spans="2:10" ht="13" x14ac:dyDescent="0.3">
      <c r="B24" s="35">
        <v>4</v>
      </c>
      <c r="C24" s="5" t="e">
        <f ca="1">_xll.RiskPoisson($D$10*$D$14/1000)</f>
        <v>#NAME?</v>
      </c>
      <c r="D24" s="9" t="e">
        <f t="shared" ca="1" si="0"/>
        <v>#NAME?</v>
      </c>
      <c r="E24" s="5" t="e">
        <f ca="1">_xll.RiskBinomial(1,D24)+E23</f>
        <v>#NAME?</v>
      </c>
      <c r="F24" s="44"/>
      <c r="G24" s="26">
        <v>4</v>
      </c>
      <c r="H24" s="5" t="e">
        <f ca="1">_xll.RiskPoisson($D$10*$D$14/1000)</f>
        <v>#NAME?</v>
      </c>
      <c r="I24" s="9" t="e">
        <f t="shared" ca="1" si="1"/>
        <v>#NAME?</v>
      </c>
      <c r="J24" s="10" t="e">
        <f ca="1">_xll.RiskBinomial(1,I24)+J23</f>
        <v>#NAME?</v>
      </c>
    </row>
    <row r="25" spans="2:10" ht="13" x14ac:dyDescent="0.3">
      <c r="B25" s="35">
        <v>5</v>
      </c>
      <c r="C25" s="5" t="e">
        <f ca="1">_xll.RiskPoisson($D$10*$D$14/1000)</f>
        <v>#NAME?</v>
      </c>
      <c r="D25" s="9" t="e">
        <f t="shared" ca="1" si="0"/>
        <v>#NAME?</v>
      </c>
      <c r="E25" s="5" t="e">
        <f ca="1">_xll.RiskBinomial(1,D25)+E24</f>
        <v>#NAME?</v>
      </c>
      <c r="F25" s="44"/>
      <c r="G25" s="26">
        <v>5</v>
      </c>
      <c r="H25" s="5" t="e">
        <f ca="1">_xll.RiskPoisson($D$10*$D$14/1000)</f>
        <v>#NAME?</v>
      </c>
      <c r="I25" s="9" t="e">
        <f t="shared" ca="1" si="1"/>
        <v>#NAME?</v>
      </c>
      <c r="J25" s="10" t="e">
        <f ca="1">_xll.RiskBinomial(1,I25)+J24</f>
        <v>#NAME?</v>
      </c>
    </row>
    <row r="26" spans="2:10" ht="13" x14ac:dyDescent="0.3">
      <c r="B26" s="35">
        <v>6</v>
      </c>
      <c r="C26" s="5" t="e">
        <f ca="1">_xll.RiskPoisson($D$10*$D$14/1000)</f>
        <v>#NAME?</v>
      </c>
      <c r="D26" s="9" t="e">
        <f t="shared" ca="1" si="0"/>
        <v>#NAME?</v>
      </c>
      <c r="E26" s="5" t="e">
        <f ca="1">_xll.RiskBinomial(1,D26)+E25</f>
        <v>#NAME?</v>
      </c>
      <c r="F26" s="44"/>
      <c r="G26" s="26">
        <v>6</v>
      </c>
      <c r="H26" s="5" t="e">
        <f ca="1">_xll.RiskPoisson($D$10*$D$14/1000)</f>
        <v>#NAME?</v>
      </c>
      <c r="I26" s="9" t="e">
        <f t="shared" ca="1" si="1"/>
        <v>#NAME?</v>
      </c>
      <c r="J26" s="10" t="e">
        <f ca="1">_xll.RiskBinomial(1,I26)+J25</f>
        <v>#NAME?</v>
      </c>
    </row>
    <row r="27" spans="2:10" ht="13.5" thickBot="1" x14ac:dyDescent="0.35">
      <c r="B27" s="36">
        <v>7</v>
      </c>
      <c r="C27" s="11" t="e">
        <f ca="1">_xll.RiskPoisson($D$10*$D$14/1000)</f>
        <v>#NAME?</v>
      </c>
      <c r="D27" s="12" t="e">
        <f t="shared" ca="1" si="0"/>
        <v>#NAME?</v>
      </c>
      <c r="E27" s="11" t="e">
        <f ca="1">_xll.RiskBinomial(1,D27)+E26</f>
        <v>#NAME?</v>
      </c>
      <c r="F27" s="45"/>
      <c r="G27" s="26">
        <v>7</v>
      </c>
      <c r="H27" s="5" t="e">
        <f ca="1">_xll.RiskPoisson($D$10*$D$14/1000)</f>
        <v>#NAME?</v>
      </c>
      <c r="I27" s="9" t="e">
        <f t="shared" ca="1" si="1"/>
        <v>#NAME?</v>
      </c>
      <c r="J27" s="10" t="e">
        <f ca="1">_xll.RiskBinomial(1,I27)+J26</f>
        <v>#NAME?</v>
      </c>
    </row>
    <row r="28" spans="2:10" ht="13" x14ac:dyDescent="0.3">
      <c r="G28" s="35">
        <v>8</v>
      </c>
      <c r="H28" s="5" t="e">
        <f ca="1">_xll.RiskPoisson($D$10*$D$14/1000)</f>
        <v>#NAME?</v>
      </c>
      <c r="I28" s="9" t="e">
        <f t="shared" ca="1" si="1"/>
        <v>#NAME?</v>
      </c>
      <c r="J28" s="10" t="e">
        <f ca="1">_xll.RiskBinomial(1,I28)+J27</f>
        <v>#NAME?</v>
      </c>
    </row>
    <row r="29" spans="2:10" ht="13" x14ac:dyDescent="0.3">
      <c r="G29" s="35">
        <v>9</v>
      </c>
      <c r="H29" s="5" t="e">
        <f ca="1">_xll.RiskPoisson($D$10*$D$14/1000)</f>
        <v>#NAME?</v>
      </c>
      <c r="I29" s="9" t="e">
        <f t="shared" ca="1" si="1"/>
        <v>#NAME?</v>
      </c>
      <c r="J29" s="10" t="e">
        <f ca="1">_xll.RiskBinomial(1,I29)+J28</f>
        <v>#NAME?</v>
      </c>
    </row>
    <row r="30" spans="2:10" ht="13" x14ac:dyDescent="0.3">
      <c r="G30" s="35">
        <v>10</v>
      </c>
      <c r="H30" s="5" t="e">
        <f ca="1">_xll.RiskPoisson($D$10*$D$14/1000)</f>
        <v>#NAME?</v>
      </c>
      <c r="I30" s="9" t="e">
        <f t="shared" ca="1" si="1"/>
        <v>#NAME?</v>
      </c>
      <c r="J30" s="10" t="e">
        <f ca="1">_xll.RiskBinomial(1,I30)+J29</f>
        <v>#NAME?</v>
      </c>
    </row>
    <row r="31" spans="2:10" ht="13" x14ac:dyDescent="0.3">
      <c r="G31" s="35">
        <v>11</v>
      </c>
      <c r="H31" s="5" t="e">
        <f ca="1">_xll.RiskPoisson($D$10*$D$14/1000)</f>
        <v>#NAME?</v>
      </c>
      <c r="I31" s="9" t="e">
        <f t="shared" ca="1" si="1"/>
        <v>#NAME?</v>
      </c>
      <c r="J31" s="10" t="e">
        <f ca="1">_xll.RiskBinomial(1,I31)+J30</f>
        <v>#NAME?</v>
      </c>
    </row>
    <row r="32" spans="2:10" ht="13.5" thickBot="1" x14ac:dyDescent="0.35">
      <c r="G32" s="36">
        <v>12</v>
      </c>
      <c r="H32" s="11" t="e">
        <f ca="1">_xll.RiskPoisson($D$10*$D$14/1000)</f>
        <v>#NAME?</v>
      </c>
      <c r="I32" s="12" t="e">
        <f t="shared" ca="1" si="1"/>
        <v>#NAME?</v>
      </c>
      <c r="J32" s="13" t="e">
        <f ca="1">_xll.RiskBinomial(1,I32)+J31</f>
        <v>#NAME?</v>
      </c>
    </row>
  </sheetData>
  <mergeCells count="3">
    <mergeCell ref="H10:J10"/>
    <mergeCell ref="B18:J18"/>
    <mergeCell ref="B4:M8"/>
  </mergeCells>
  <phoneticPr fontId="0" type="noConversion"/>
  <pageMargins left="0.75" right="0.75" top="1" bottom="1" header="0.5" footer="0.5"/>
  <pageSetup orientation="portrait" horizontalDpi="1200" verticalDpi="1200" r:id="rId1"/>
  <headerFooter alignWithMargins="0">
    <oddHeader>&amp;C&amp;A</oddHeader>
    <oddFooter>&amp;CPage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Wine problem</vt:lpstr>
    </vt:vector>
  </TitlesOfParts>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EpiX Analytics</dc:creator>
  <cp:keywords/>
  <dc:description/>
  <cp:lastModifiedBy>EpixAnalytics</cp:lastModifiedBy>
  <dcterms:created xsi:type="dcterms:W3CDTF">2003-06-26T09:55:56Z</dcterms:created>
  <dcterms:modified xsi:type="dcterms:W3CDTF">2017-09-22T16:21:14Z</dcterms:modified>
  <cp:category/>
</cp:coreProperties>
</file>