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7380" windowHeight="5330"/>
  </bookViews>
  <sheets>
    <sheet name="Model" sheetId="1" r:id="rId1"/>
  </sheets>
  <definedNames>
    <definedName name="BootHigh">FORECAST(PlotX,Yboot,Xboot)+Sboot</definedName>
    <definedName name="BootlHigh">FORECAST(PlotX,Yboot,Xboot)+Sboot</definedName>
    <definedName name="BootLow">FORECAST(PlotX,Yboot,Xboot)-Sboot</definedName>
    <definedName name="BootTrend">FORECAST(PlotX,Yboot,Xboot)</definedName>
    <definedName name="Cboot">Model!$J$15</definedName>
    <definedName name="Coriginal">Model!$I$15</definedName>
    <definedName name="DataMax">MAX(Xdata)</definedName>
    <definedName name="DataMin">MIN(Xdata)</definedName>
    <definedName name="Mboot">Model!$J$14</definedName>
    <definedName name="Moriginal">Model!$I$14</definedName>
    <definedName name="n">Model!$D$6</definedName>
    <definedName name="OriginalHigh">FORECAST(PlotX,Ydata,Xdata)+Soriginal</definedName>
    <definedName name="OriginalLow">FORECAST(PlotX,Ydata,Xdata)-Soriginal</definedName>
    <definedName name="OriginalTrend">FORECAST(PlotX,Ydata,Xdata)</definedName>
    <definedName name="PlotX">DataMin+(ROW(OFFSET(Model!$B$1,0,0,10,1))-1)*(DataMax-DataMin)/9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boot">Model!$J$16</definedName>
    <definedName name="Soriginal">Model!$I$16</definedName>
    <definedName name="Xboot">Model!$D$9:$D$79</definedName>
    <definedName name="Xdata">Model!$B$9:$B$79</definedName>
    <definedName name="Yboot">Model!$E$9:$E$79</definedName>
    <definedName name="Ydata">Model!$C$9:$C$79</definedName>
  </definedNames>
  <calcPr calcId="171027" calcMode="manual"/>
</workbook>
</file>

<file path=xl/calcChain.xml><?xml version="1.0" encoding="utf-8"?>
<calcChain xmlns="http://schemas.openxmlformats.org/spreadsheetml/2006/main">
  <c r="I16" i="1" l="1"/>
  <c r="I15" i="1"/>
  <c r="I14" i="1"/>
  <c r="F39" i="1"/>
  <c r="F15" i="1"/>
  <c r="F52" i="1"/>
  <c r="F62" i="1"/>
  <c r="F36" i="1"/>
  <c r="F26" i="1"/>
  <c r="F12" i="1"/>
  <c r="F28" i="1"/>
  <c r="F22" i="1"/>
  <c r="F78" i="1"/>
  <c r="F61" i="1"/>
  <c r="F20" i="1"/>
  <c r="F30" i="1"/>
  <c r="F64" i="1"/>
  <c r="F31" i="1"/>
  <c r="F51" i="1"/>
  <c r="F70" i="1"/>
  <c r="F40" i="1"/>
  <c r="F53" i="1"/>
  <c r="F27" i="1"/>
  <c r="F9" i="1"/>
  <c r="F76" i="1"/>
  <c r="F41" i="1"/>
  <c r="F45" i="1"/>
  <c r="F54" i="1"/>
  <c r="F79" i="1"/>
  <c r="F37" i="1"/>
  <c r="F21" i="1"/>
  <c r="F58" i="1"/>
  <c r="F25" i="1"/>
  <c r="F44" i="1"/>
  <c r="F46" i="1"/>
  <c r="F75" i="1"/>
  <c r="F71" i="1"/>
  <c r="F35" i="1"/>
  <c r="F29" i="1"/>
  <c r="F17" i="1"/>
  <c r="F33" i="1"/>
  <c r="F43" i="1"/>
  <c r="F11" i="1"/>
  <c r="F60" i="1"/>
  <c r="F19" i="1"/>
  <c r="F66" i="1"/>
  <c r="F65" i="1"/>
  <c r="F74" i="1"/>
  <c r="F67" i="1"/>
  <c r="F63" i="1"/>
  <c r="F24" i="1"/>
  <c r="F59" i="1"/>
  <c r="F32" i="1"/>
  <c r="F50" i="1"/>
  <c r="F56" i="1"/>
  <c r="F18" i="1"/>
  <c r="F34" i="1"/>
  <c r="F48" i="1"/>
  <c r="F38" i="1"/>
  <c r="F57" i="1"/>
  <c r="F49" i="1"/>
  <c r="F10" i="1"/>
  <c r="F55" i="1"/>
  <c r="F14" i="1"/>
  <c r="F13" i="1"/>
  <c r="F73" i="1"/>
  <c r="F42" i="1"/>
  <c r="F77" i="1"/>
  <c r="F72" i="1"/>
  <c r="F47" i="1"/>
  <c r="F68" i="1"/>
  <c r="F69" i="1"/>
  <c r="F16" i="1"/>
  <c r="F23" i="1"/>
  <c r="D29" i="1" l="1"/>
  <c r="E29" i="1"/>
  <c r="E40" i="1"/>
  <c r="D40" i="1"/>
  <c r="E23" i="1"/>
  <c r="D23" i="1"/>
  <c r="E18" i="1"/>
  <c r="D18" i="1"/>
  <c r="E35" i="1"/>
  <c r="D35" i="1"/>
  <c r="D70" i="1"/>
  <c r="E70" i="1"/>
  <c r="D16" i="1"/>
  <c r="E16" i="1"/>
  <c r="E56" i="1"/>
  <c r="D56" i="1"/>
  <c r="E71" i="1"/>
  <c r="D71" i="1"/>
  <c r="E51" i="1"/>
  <c r="D51" i="1"/>
  <c r="D69" i="1"/>
  <c r="E69" i="1"/>
  <c r="E50" i="1"/>
  <c r="D50" i="1"/>
  <c r="D75" i="1"/>
  <c r="E75" i="1"/>
  <c r="D31" i="1"/>
  <c r="E31" i="1"/>
  <c r="D68" i="1"/>
  <c r="E68" i="1"/>
  <c r="E32" i="1"/>
  <c r="D32" i="1"/>
  <c r="E46" i="1"/>
  <c r="D46" i="1"/>
  <c r="E64" i="1"/>
  <c r="D64" i="1"/>
  <c r="E47" i="1"/>
  <c r="D47" i="1"/>
  <c r="E59" i="1"/>
  <c r="D59" i="1"/>
  <c r="E44" i="1"/>
  <c r="D44" i="1"/>
  <c r="D30" i="1"/>
  <c r="E30" i="1"/>
  <c r="E72" i="1"/>
  <c r="D72" i="1"/>
  <c r="D24" i="1"/>
  <c r="E24" i="1"/>
  <c r="D25" i="1"/>
  <c r="E25" i="1"/>
  <c r="D20" i="1"/>
  <c r="E20" i="1"/>
  <c r="D77" i="1"/>
  <c r="E77" i="1"/>
  <c r="E63" i="1"/>
  <c r="D63" i="1"/>
  <c r="D58" i="1"/>
  <c r="E58" i="1"/>
  <c r="E61" i="1"/>
  <c r="D61" i="1"/>
  <c r="E42" i="1"/>
  <c r="D42" i="1"/>
  <c r="E67" i="1"/>
  <c r="D67" i="1"/>
  <c r="D21" i="1"/>
  <c r="E21" i="1"/>
  <c r="E78" i="1"/>
  <c r="D78" i="1"/>
  <c r="D73" i="1"/>
  <c r="E73" i="1"/>
  <c r="D74" i="1"/>
  <c r="E74" i="1"/>
  <c r="D37" i="1"/>
  <c r="E37" i="1"/>
  <c r="D22" i="1"/>
  <c r="E22" i="1"/>
  <c r="E13" i="1"/>
  <c r="D13" i="1"/>
  <c r="E65" i="1"/>
  <c r="D65" i="1"/>
  <c r="D79" i="1"/>
  <c r="E79" i="1"/>
  <c r="E28" i="1"/>
  <c r="D28" i="1"/>
  <c r="E14" i="1"/>
  <c r="D14" i="1"/>
  <c r="E66" i="1"/>
  <c r="D66" i="1"/>
  <c r="D54" i="1"/>
  <c r="E54" i="1"/>
  <c r="E12" i="1"/>
  <c r="D12" i="1"/>
  <c r="E55" i="1"/>
  <c r="D55" i="1"/>
  <c r="E19" i="1"/>
  <c r="D19" i="1"/>
  <c r="E45" i="1"/>
  <c r="D45" i="1"/>
  <c r="D26" i="1"/>
  <c r="E26" i="1"/>
  <c r="E10" i="1"/>
  <c r="D10" i="1"/>
  <c r="E60" i="1"/>
  <c r="D60" i="1"/>
  <c r="D41" i="1"/>
  <c r="E41" i="1"/>
  <c r="D36" i="1"/>
  <c r="E36" i="1"/>
  <c r="D49" i="1"/>
  <c r="E49" i="1"/>
  <c r="E11" i="1"/>
  <c r="D11" i="1"/>
  <c r="E76" i="1"/>
  <c r="D76" i="1"/>
  <c r="E62" i="1"/>
  <c r="D62" i="1"/>
  <c r="D57" i="1"/>
  <c r="E57" i="1"/>
  <c r="E43" i="1"/>
  <c r="D43" i="1"/>
  <c r="E9" i="1"/>
  <c r="D9" i="1"/>
  <c r="E52" i="1"/>
  <c r="D52" i="1"/>
  <c r="E38" i="1"/>
  <c r="D38" i="1"/>
  <c r="E33" i="1"/>
  <c r="D33" i="1"/>
  <c r="D27" i="1"/>
  <c r="E27" i="1"/>
  <c r="E15" i="1"/>
  <c r="D15" i="1"/>
  <c r="E48" i="1"/>
  <c r="D48" i="1"/>
  <c r="D17" i="1"/>
  <c r="E17" i="1"/>
  <c r="D53" i="1"/>
  <c r="E53" i="1"/>
  <c r="E39" i="1"/>
  <c r="D39" i="1"/>
  <c r="E34" i="1"/>
  <c r="D34" i="1"/>
  <c r="J14" i="1" l="1"/>
  <c r="J16" i="1"/>
  <c r="J15" i="1"/>
</calcChain>
</file>

<file path=xl/sharedStrings.xml><?xml version="1.0" encoding="utf-8"?>
<sst xmlns="http://schemas.openxmlformats.org/spreadsheetml/2006/main" count="17" uniqueCount="14">
  <si>
    <t>Independent variable X</t>
  </si>
  <si>
    <t>Dependent Variable Y</t>
  </si>
  <si>
    <t>Data</t>
  </si>
  <si>
    <t>Bootstrap</t>
  </si>
  <si>
    <t>Index</t>
  </si>
  <si>
    <t>Regression parameter estimates</t>
  </si>
  <si>
    <r>
      <t>Y=Normal(m*X+c,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)</t>
    </r>
  </si>
  <si>
    <t>m</t>
  </si>
  <si>
    <t>c</t>
  </si>
  <si>
    <t>s</t>
  </si>
  <si>
    <t>Original</t>
  </si>
  <si>
    <t>Parameter</t>
  </si>
  <si>
    <t>Regression Bootstrap X Y random using VLOOKUP</t>
  </si>
  <si>
    <r>
      <t>Problem:</t>
    </r>
    <r>
      <rPr>
        <sz val="10"/>
        <rFont val="Times New Roman"/>
        <family val="1"/>
      </rPr>
      <t xml:space="preserve"> Regression Bootstrap X Y random using VLOOKUP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</si>
</sst>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name val="Arial"/>
      <family val="2"/>
    </font>
    <font>
      <sz val="10"/>
      <name val="Symbol"/>
      <family val="1"/>
      <charset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 applyAlignment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2" xfId="0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3" borderId="15" xfId="0" applyFont="1" applyFill="1" applyBorder="1" applyAlignment="1">
      <alignment horizontal="left" vertical="distributed" wrapText="1"/>
    </xf>
    <xf numFmtId="0" fontId="7" fillId="3" borderId="16" xfId="0" applyFont="1" applyFill="1" applyBorder="1" applyAlignment="1">
      <alignment horizontal="left" vertical="distributed" wrapText="1"/>
    </xf>
    <xf numFmtId="0" fontId="7" fillId="3" borderId="17" xfId="0" applyFont="1" applyFill="1" applyBorder="1" applyAlignment="1">
      <alignment horizontal="left" vertical="distributed" wrapText="1"/>
    </xf>
    <xf numFmtId="0" fontId="7" fillId="3" borderId="18" xfId="0" applyFont="1" applyFill="1" applyBorder="1" applyAlignment="1">
      <alignment horizontal="left" vertical="distributed" wrapText="1"/>
    </xf>
    <xf numFmtId="0" fontId="7" fillId="3" borderId="19" xfId="0" applyFont="1" applyFill="1" applyBorder="1" applyAlignment="1">
      <alignment horizontal="left" vertical="distributed" wrapText="1"/>
    </xf>
    <xf numFmtId="0" fontId="7" fillId="3" borderId="20" xfId="0" applyFont="1" applyFill="1" applyBorder="1" applyAlignment="1">
      <alignment horizontal="left" vertical="distributed" wrapText="1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</a:t>
            </a:r>
          </a:p>
        </c:rich>
      </c:tx>
      <c:layout>
        <c:manualLayout>
          <c:xMode val="edge"/>
          <c:yMode val="edge"/>
          <c:x val="0.42171191396624802"/>
          <c:y val="3.4810126582278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9937369519833"/>
          <c:y val="0.12658247407547046"/>
          <c:w val="0.81837160751565763"/>
          <c:h val="0.67405167445188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6-475B-A593-ABA90A0F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42184"/>
        <c:axId val="1"/>
      </c:scatterChart>
      <c:valAx>
        <c:axId val="71254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91857676344004"/>
              <c:y val="0.88607727831489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40291086701784E-2"/>
              <c:y val="0.27215223097112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2542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Bootstrap</a:t>
            </a:r>
          </a:p>
        </c:rich>
      </c:tx>
      <c:layout>
        <c:manualLayout>
          <c:xMode val="edge"/>
          <c:yMode val="edge"/>
          <c:x val="0.35000065616797904"/>
          <c:y val="3.4700387027892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694217314082"/>
          <c:y val="0.12618296529968454"/>
          <c:w val="0.8166683281826338"/>
          <c:h val="0.67507886435331232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F-4E07-AF83-1974D3299F6F}"/>
            </c:ext>
          </c:extLst>
        </c:ser>
        <c:ser>
          <c:idx val="1"/>
          <c:order val="1"/>
          <c:tx>
            <c:v>Bootstrap replicate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Model!$D$9:$D$79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Model!$E$9:$E$79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F-4E07-AF83-1974D329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50384"/>
        <c:axId val="1"/>
      </c:scatterChart>
      <c:valAx>
        <c:axId val="71255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33420822397198"/>
              <c:y val="0.88643533965034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7444781796343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25503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333355205599304"/>
          <c:y val="0.64163352462298151"/>
          <c:w val="0.96111132983377079"/>
          <c:h val="0.768243360469771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regression</a:t>
            </a:r>
          </a:p>
        </c:rich>
      </c:tx>
      <c:layout>
        <c:manualLayout>
          <c:xMode val="edge"/>
          <c:yMode val="edge"/>
          <c:x val="0.34511483848452462"/>
          <c:y val="3.4591194968553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3527231604924"/>
          <c:y val="0.12578654980637594"/>
          <c:w val="0.81704864646472852"/>
          <c:h val="0.67610270520927063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[0]!OriginalTrend</c:f>
              <c:numCache>
                <c:formatCode>General</c:formatCode>
                <c:ptCount val="10"/>
                <c:pt idx="0">
                  <c:v>29.991432145058546</c:v>
                </c:pt>
                <c:pt idx="1">
                  <c:v>44.941930477750191</c:v>
                </c:pt>
                <c:pt idx="2">
                  <c:v>59.892428810441842</c:v>
                </c:pt>
                <c:pt idx="3">
                  <c:v>74.842927143133494</c:v>
                </c:pt>
                <c:pt idx="4">
                  <c:v>89.793425475825146</c:v>
                </c:pt>
                <c:pt idx="5">
                  <c:v>104.74392380851678</c:v>
                </c:pt>
                <c:pt idx="6">
                  <c:v>119.69442214120843</c:v>
                </c:pt>
                <c:pt idx="7">
                  <c:v>134.64492047390007</c:v>
                </c:pt>
                <c:pt idx="8">
                  <c:v>149.59541880659174</c:v>
                </c:pt>
                <c:pt idx="9">
                  <c:v>164.54591713928335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E-4C07-A4FC-46361A09079A}"/>
            </c:ext>
          </c:extLst>
        </c:ser>
        <c:ser>
          <c:idx val="1"/>
          <c:order val="1"/>
          <c:tx>
            <c:v>Regression line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E-4C07-A4FC-46361A09079A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[0]!OriginalLow</c:f>
              <c:numCache>
                <c:formatCode>General</c:formatCode>
                <c:ptCount val="10"/>
                <c:pt idx="0">
                  <c:v>17.496475778060727</c:v>
                </c:pt>
                <c:pt idx="1">
                  <c:v>32.446974110752372</c:v>
                </c:pt>
                <c:pt idx="2">
                  <c:v>47.397472443444023</c:v>
                </c:pt>
                <c:pt idx="3">
                  <c:v>62.347970776135675</c:v>
                </c:pt>
                <c:pt idx="4">
                  <c:v>77.298469108827334</c:v>
                </c:pt>
                <c:pt idx="5">
                  <c:v>92.248967441518971</c:v>
                </c:pt>
                <c:pt idx="6">
                  <c:v>107.19946577421062</c:v>
                </c:pt>
                <c:pt idx="7">
                  <c:v>122.14996410690226</c:v>
                </c:pt>
                <c:pt idx="8">
                  <c:v>137.10046243959391</c:v>
                </c:pt>
                <c:pt idx="9">
                  <c:v>152.05096077228552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4E-4C07-A4FC-46361A09079A}"/>
            </c:ext>
          </c:extLst>
        </c:ser>
        <c:ser>
          <c:idx val="3"/>
          <c:order val="3"/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[0]!OriginalHigh</c:f>
              <c:numCache>
                <c:formatCode>General</c:formatCode>
                <c:ptCount val="10"/>
                <c:pt idx="0">
                  <c:v>42.486388512056365</c:v>
                </c:pt>
                <c:pt idx="1">
                  <c:v>57.43688684474801</c:v>
                </c:pt>
                <c:pt idx="2">
                  <c:v>72.387385177439654</c:v>
                </c:pt>
                <c:pt idx="3">
                  <c:v>87.337883510131306</c:v>
                </c:pt>
                <c:pt idx="4">
                  <c:v>102.28838184282296</c:v>
                </c:pt>
                <c:pt idx="5">
                  <c:v>117.23888017551459</c:v>
                </c:pt>
                <c:pt idx="6">
                  <c:v>132.18937850820626</c:v>
                </c:pt>
                <c:pt idx="7">
                  <c:v>147.1398768408979</c:v>
                </c:pt>
                <c:pt idx="8">
                  <c:v>162.09037517358956</c:v>
                </c:pt>
                <c:pt idx="9">
                  <c:v>177.04087350628117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E-4C07-A4FC-46361A09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49072"/>
        <c:axId val="1"/>
      </c:scatterChart>
      <c:valAx>
        <c:axId val="71254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748489541300409"/>
              <c:y val="0.8867950940094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26411760856763E-2"/>
              <c:y val="0.2735858961026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2549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wMode val="edge"/>
          <c:hMode val="edge"/>
          <c:x val="0.67313084825615632"/>
          <c:y val="0.56808597038577724"/>
          <c:w val="0.94459921041725736"/>
          <c:h val="0.753192690536324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Bootstrap + regression</a:t>
            </a:r>
          </a:p>
        </c:rich>
      </c:tx>
      <c:layout>
        <c:manualLayout>
          <c:xMode val="edge"/>
          <c:yMode val="edge"/>
          <c:x val="0.36099585062240663"/>
          <c:y val="3.44828955204128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5477178423236"/>
          <c:y val="0.12539204146264182"/>
          <c:w val="0.81742738589211617"/>
          <c:h val="0.67711702389826589"/>
        </c:manualLayout>
      </c:layout>
      <c:scatterChart>
        <c:scatterStyle val="lineMarker"/>
        <c:varyColors val="0"/>
        <c:ser>
          <c:idx val="0"/>
          <c:order val="0"/>
          <c:tx>
            <c:v>Regression line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[0]!BootTrend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0-461D-8F4C-0F9D6AF11EE1}"/>
            </c:ext>
          </c:extLst>
        </c:ser>
        <c:ser>
          <c:idx val="1"/>
          <c:order val="1"/>
          <c:tx>
            <c:v>Bootstrap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[0]!Xboot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[0]!Yboot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0-461D-8F4C-0F9D6AF11EE1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[0]!BootLow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A0-461D-8F4C-0F9D6AF11EE1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[0]!BootHigh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A0-461D-8F4C-0F9D6AF11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44152"/>
        <c:axId val="1"/>
      </c:scatterChart>
      <c:valAx>
        <c:axId val="71254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71369294605808"/>
              <c:y val="0.887148812280817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2758625024813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2544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wMode val="edge"/>
          <c:hMode val="edge"/>
          <c:x val="0.67496629311377565"/>
          <c:y val="0.56808608482763179"/>
          <c:w val="0.94605939817688756"/>
          <c:h val="0.75319261562892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http://www.epixanalytics.com/" TargetMode="Externa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18</xdr:col>
      <xdr:colOff>298450</xdr:colOff>
      <xdr:row>27</xdr:row>
      <xdr:rowOff>95250</xdr:rowOff>
    </xdr:to>
    <xdr:graphicFrame macro="">
      <xdr:nvGraphicFramePr>
        <xdr:cNvPr id="1062" name="Chart 1">
          <a:extLst>
            <a:ext uri="{FF2B5EF4-FFF2-40B4-BE49-F238E27FC236}">
              <a16:creationId xmlns:a16="http://schemas.microsoft.com/office/drawing/2014/main" id="{B59706F7-945F-4EE2-8179-9449DF33D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38100</xdr:rowOff>
    </xdr:from>
    <xdr:to>
      <xdr:col>18</xdr:col>
      <xdr:colOff>304800</xdr:colOff>
      <xdr:row>46</xdr:row>
      <xdr:rowOff>139700</xdr:rowOff>
    </xdr:to>
    <xdr:graphicFrame macro="">
      <xdr:nvGraphicFramePr>
        <xdr:cNvPr id="1063" name="Chart 2">
          <a:extLst>
            <a:ext uri="{FF2B5EF4-FFF2-40B4-BE49-F238E27FC236}">
              <a16:creationId xmlns:a16="http://schemas.microsoft.com/office/drawing/2014/main" id="{8BB3C229-5969-4586-9E07-A039B3AB4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9</xdr:row>
      <xdr:rowOff>0</xdr:rowOff>
    </xdr:from>
    <xdr:to>
      <xdr:col>26</xdr:col>
      <xdr:colOff>317500</xdr:colOff>
      <xdr:row>27</xdr:row>
      <xdr:rowOff>114300</xdr:rowOff>
    </xdr:to>
    <xdr:graphicFrame macro="">
      <xdr:nvGraphicFramePr>
        <xdr:cNvPr id="1064" name="Chart 5">
          <a:extLst>
            <a:ext uri="{FF2B5EF4-FFF2-40B4-BE49-F238E27FC236}">
              <a16:creationId xmlns:a16="http://schemas.microsoft.com/office/drawing/2014/main" id="{01A58E13-7BDC-4DA3-AF6D-82DB36592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28</xdr:row>
      <xdr:rowOff>25400</xdr:rowOff>
    </xdr:from>
    <xdr:to>
      <xdr:col>26</xdr:col>
      <xdr:colOff>323850</xdr:colOff>
      <xdr:row>46</xdr:row>
      <xdr:rowOff>152400</xdr:rowOff>
    </xdr:to>
    <xdr:graphicFrame macro="">
      <xdr:nvGraphicFramePr>
        <xdr:cNvPr id="1065" name="Chart 6">
          <a:extLst>
            <a:ext uri="{FF2B5EF4-FFF2-40B4-BE49-F238E27FC236}">
              <a16:creationId xmlns:a16="http://schemas.microsoft.com/office/drawing/2014/main" id="{BAD6B5DC-41D9-4436-9118-69558D47C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349250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332583-9F78-4DBE-92C9-A6F7B8FC3C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0"/>
          <a:ext cx="26225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9"/>
  <sheetViews>
    <sheetView showGridLines="0" tabSelected="1" zoomScale="75" workbookViewId="0"/>
  </sheetViews>
  <sheetFormatPr defaultRowHeight="12.5" x14ac:dyDescent="0.25"/>
  <cols>
    <col min="1" max="1" width="3.453125" customWidth="1"/>
    <col min="2" max="2" width="10.7265625" customWidth="1"/>
    <col min="3" max="3" width="10.26953125" customWidth="1"/>
    <col min="4" max="4" width="11.54296875" customWidth="1"/>
    <col min="5" max="5" width="10.7265625" customWidth="1"/>
    <col min="6" max="7" width="7.54296875" customWidth="1"/>
    <col min="8" max="8" width="11" customWidth="1"/>
    <col min="9" max="9" width="10.81640625" customWidth="1"/>
    <col min="10" max="10" width="10.453125" customWidth="1"/>
  </cols>
  <sheetData>
    <row r="1" spans="1:11" s="21" customFormat="1" ht="91.5" customHeight="1" x14ac:dyDescent="0.25"/>
    <row r="2" spans="1:11" s="21" customFormat="1" ht="17.25" customHeight="1" x14ac:dyDescent="0.4">
      <c r="F2" s="22" t="s">
        <v>12</v>
      </c>
    </row>
    <row r="3" spans="1:11" s="21" customFormat="1" ht="17.25" customHeight="1" thickBot="1" x14ac:dyDescent="0.4">
      <c r="E3" s="23"/>
    </row>
    <row r="4" spans="1:11" s="21" customFormat="1" ht="12.75" customHeight="1" x14ac:dyDescent="0.25">
      <c r="B4" s="32" t="s">
        <v>13</v>
      </c>
      <c r="C4" s="33"/>
      <c r="D4" s="33"/>
      <c r="E4" s="33"/>
      <c r="F4" s="34"/>
    </row>
    <row r="5" spans="1:11" s="21" customFormat="1" ht="12.75" customHeight="1" thickBot="1" x14ac:dyDescent="0.3">
      <c r="B5" s="35"/>
      <c r="C5" s="36"/>
      <c r="D5" s="36"/>
      <c r="E5" s="36"/>
      <c r="F5" s="37"/>
    </row>
    <row r="7" spans="1:11" x14ac:dyDescent="0.25">
      <c r="B7" s="38" t="s">
        <v>2</v>
      </c>
      <c r="C7" s="39"/>
      <c r="D7" s="38" t="s">
        <v>3</v>
      </c>
      <c r="E7" s="40"/>
      <c r="F7" s="39"/>
      <c r="G7" s="3"/>
      <c r="H7" s="3"/>
      <c r="I7" s="3"/>
      <c r="J7" s="3"/>
    </row>
    <row r="8" spans="1:11" ht="25" x14ac:dyDescent="0.25">
      <c r="B8" s="25" t="s">
        <v>0</v>
      </c>
      <c r="C8" s="25" t="s">
        <v>1</v>
      </c>
      <c r="D8" s="25" t="s">
        <v>0</v>
      </c>
      <c r="E8" s="25" t="s">
        <v>1</v>
      </c>
      <c r="F8" s="25" t="s">
        <v>4</v>
      </c>
      <c r="G8" s="10"/>
      <c r="H8" s="10"/>
      <c r="I8" s="10"/>
      <c r="J8" s="10"/>
    </row>
    <row r="9" spans="1:11" x14ac:dyDescent="0.25">
      <c r="A9" s="7">
        <v>1</v>
      </c>
      <c r="B9" s="11">
        <v>16.149999999999999</v>
      </c>
      <c r="C9" s="12">
        <v>69.62</v>
      </c>
      <c r="D9" s="1" t="e">
        <f ca="1">VLOOKUP(F9,$A$9:$C$79,2)</f>
        <v>#NAME?</v>
      </c>
      <c r="E9" s="7" t="e">
        <f ca="1">VLOOKUP(F9,$A$9:$C$79,3)</f>
        <v>#NAME?</v>
      </c>
      <c r="F9" s="2" t="e">
        <f ca="1">_xll.RiskIntUniform(1,COUNT(Xdata))</f>
        <v>#NAME?</v>
      </c>
      <c r="G9" s="3"/>
      <c r="H9" s="3"/>
      <c r="I9" s="3"/>
      <c r="J9" s="3"/>
    </row>
    <row r="10" spans="1:11" x14ac:dyDescent="0.25">
      <c r="A10" s="8">
        <v>2</v>
      </c>
      <c r="B10" s="13">
        <v>23.33</v>
      </c>
      <c r="C10" s="14">
        <v>103.17</v>
      </c>
      <c r="D10" s="3" t="e">
        <f t="shared" ref="D10:D73" ca="1" si="0">VLOOKUP(F10,$A$9:$C$79,2)</f>
        <v>#NAME?</v>
      </c>
      <c r="E10" s="8" t="e">
        <f t="shared" ref="E10:E73" ca="1" si="1">VLOOKUP(F10,$A$9:$C$79,3)</f>
        <v>#NAME?</v>
      </c>
      <c r="F10" s="4" t="e">
        <f ca="1">_xll.RiskIntUniform(1,COUNT(Xdata))</f>
        <v>#NAME?</v>
      </c>
      <c r="G10" s="3"/>
      <c r="H10" s="3"/>
      <c r="I10" s="3"/>
      <c r="J10" s="3"/>
    </row>
    <row r="11" spans="1:11" x14ac:dyDescent="0.25">
      <c r="A11" s="8">
        <v>3</v>
      </c>
      <c r="B11" s="13">
        <v>4.13</v>
      </c>
      <c r="C11" s="14">
        <v>35.29</v>
      </c>
      <c r="D11" s="3" t="e">
        <f t="shared" ca="1" si="0"/>
        <v>#NAME?</v>
      </c>
      <c r="E11" s="8" t="e">
        <f t="shared" ca="1" si="1"/>
        <v>#NAME?</v>
      </c>
      <c r="F11" s="4" t="e">
        <f ca="1">_xll.RiskIntUniform(1,COUNT(Xdata))</f>
        <v>#NAME?</v>
      </c>
      <c r="G11" s="3"/>
      <c r="H11" s="41" t="s">
        <v>5</v>
      </c>
      <c r="I11" s="42"/>
      <c r="J11" s="43"/>
      <c r="K11" s="17"/>
    </row>
    <row r="12" spans="1:11" x14ac:dyDescent="0.25">
      <c r="A12" s="8">
        <v>4</v>
      </c>
      <c r="B12" s="13">
        <v>14.25</v>
      </c>
      <c r="C12" s="14">
        <v>73.27</v>
      </c>
      <c r="D12" s="3" t="e">
        <f t="shared" ca="1" si="0"/>
        <v>#NAME?</v>
      </c>
      <c r="E12" s="8" t="e">
        <f t="shared" ca="1" si="1"/>
        <v>#NAME?</v>
      </c>
      <c r="F12" s="4" t="e">
        <f ca="1">_xll.RiskIntUniform(1,COUNT(Xdata))</f>
        <v>#NAME?</v>
      </c>
      <c r="G12" s="3"/>
      <c r="H12" s="44" t="s">
        <v>6</v>
      </c>
      <c r="I12" s="45"/>
      <c r="J12" s="46"/>
      <c r="K12" s="17"/>
    </row>
    <row r="13" spans="1:11" x14ac:dyDescent="0.25">
      <c r="A13" s="8">
        <v>5</v>
      </c>
      <c r="B13" s="13">
        <v>30.47</v>
      </c>
      <c r="C13" s="14">
        <v>113.04</v>
      </c>
      <c r="D13" s="3" t="e">
        <f t="shared" ca="1" si="0"/>
        <v>#NAME?</v>
      </c>
      <c r="E13" s="8" t="e">
        <f t="shared" ca="1" si="1"/>
        <v>#NAME?</v>
      </c>
      <c r="F13" s="4" t="e">
        <f ca="1">_xll.RiskIntUniform(1,COUNT(Xdata))</f>
        <v>#NAME?</v>
      </c>
      <c r="G13" s="3"/>
      <c r="H13" s="26" t="s">
        <v>11</v>
      </c>
      <c r="I13" s="27" t="s">
        <v>10</v>
      </c>
      <c r="J13" s="24" t="s">
        <v>3</v>
      </c>
    </row>
    <row r="14" spans="1:11" ht="13" x14ac:dyDescent="0.3">
      <c r="A14" s="8">
        <v>6</v>
      </c>
      <c r="B14" s="13">
        <v>4.18</v>
      </c>
      <c r="C14" s="14">
        <v>46.58</v>
      </c>
      <c r="D14" s="3" t="e">
        <f t="shared" ca="1" si="0"/>
        <v>#NAME?</v>
      </c>
      <c r="E14" s="8" t="e">
        <f t="shared" ca="1" si="1"/>
        <v>#NAME?</v>
      </c>
      <c r="F14" s="4" t="e">
        <f ca="1">_xll.RiskIntUniform(1,COUNT(Xdata))</f>
        <v>#NAME?</v>
      </c>
      <c r="G14" s="3"/>
      <c r="H14" s="28" t="s">
        <v>7</v>
      </c>
      <c r="I14" s="8">
        <f>SLOPE(Ydata,Xdata)</f>
        <v>2.95659162808668</v>
      </c>
      <c r="J14" s="18" t="e">
        <f ca="1">SLOPE(Yboot,Xboot)</f>
        <v>#NAME?</v>
      </c>
    </row>
    <row r="15" spans="1:11" ht="13" x14ac:dyDescent="0.3">
      <c r="A15" s="8">
        <v>7</v>
      </c>
      <c r="B15" s="13">
        <v>15.85</v>
      </c>
      <c r="C15" s="14">
        <v>89.55</v>
      </c>
      <c r="D15" s="3" t="e">
        <f t="shared" ca="1" si="0"/>
        <v>#NAME?</v>
      </c>
      <c r="E15" s="8" t="e">
        <f t="shared" ca="1" si="1"/>
        <v>#NAME?</v>
      </c>
      <c r="F15" s="4" t="e">
        <f ca="1">_xll.RiskIntUniform(1,COUNT(Xdata))</f>
        <v>#NAME?</v>
      </c>
      <c r="G15" s="3"/>
      <c r="H15" s="30" t="s">
        <v>8</v>
      </c>
      <c r="I15" s="20">
        <f>INTERCEPT(Ydata,Xdata)</f>
        <v>25.32001737268159</v>
      </c>
      <c r="J15" s="31" t="e">
        <f ca="1">INTERCEPT(Yboot,Xboot)</f>
        <v>#NAME?</v>
      </c>
    </row>
    <row r="16" spans="1:11" x14ac:dyDescent="0.25">
      <c r="A16" s="8">
        <v>8</v>
      </c>
      <c r="B16" s="13">
        <v>1.58</v>
      </c>
      <c r="C16" s="14">
        <v>7.02</v>
      </c>
      <c r="D16" s="3" t="e">
        <f t="shared" ca="1" si="0"/>
        <v>#NAME?</v>
      </c>
      <c r="E16" s="8" t="e">
        <f t="shared" ca="1" si="1"/>
        <v>#NAME?</v>
      </c>
      <c r="F16" s="4" t="e">
        <f ca="1">_xll.RiskIntUniform(1,COUNT(Xdata))</f>
        <v>#NAME?</v>
      </c>
      <c r="G16" s="3"/>
      <c r="H16" s="29" t="s">
        <v>9</v>
      </c>
      <c r="I16" s="9">
        <f>STEYX(Ydata,Xdata)</f>
        <v>12.494956366997817</v>
      </c>
      <c r="J16" s="19" t="e">
        <f ca="1">STEYX(Yboot,Xboot)</f>
        <v>#NAME?</v>
      </c>
    </row>
    <row r="17" spans="1:10" x14ac:dyDescent="0.25">
      <c r="A17" s="8">
        <v>9</v>
      </c>
      <c r="B17" s="13">
        <v>41.89</v>
      </c>
      <c r="C17" s="14">
        <v>147.33000000000001</v>
      </c>
      <c r="D17" s="3" t="e">
        <f t="shared" ca="1" si="0"/>
        <v>#NAME?</v>
      </c>
      <c r="E17" s="8" t="e">
        <f t="shared" ca="1" si="1"/>
        <v>#NAME?</v>
      </c>
      <c r="F17" s="4" t="e">
        <f ca="1">_xll.RiskIntUniform(1,COUNT(Xdata))</f>
        <v>#NAME?</v>
      </c>
      <c r="G17" s="3"/>
      <c r="H17" s="3"/>
      <c r="I17" s="3"/>
      <c r="J17" s="3"/>
    </row>
    <row r="18" spans="1:10" x14ac:dyDescent="0.25">
      <c r="A18" s="8">
        <v>10</v>
      </c>
      <c r="B18" s="13">
        <v>14.02</v>
      </c>
      <c r="C18" s="14">
        <v>77.28</v>
      </c>
      <c r="D18" s="3" t="e">
        <f t="shared" ca="1" si="0"/>
        <v>#NAME?</v>
      </c>
      <c r="E18" s="8" t="e">
        <f t="shared" ca="1" si="1"/>
        <v>#NAME?</v>
      </c>
      <c r="F18" s="4" t="e">
        <f ca="1">_xll.RiskIntUniform(1,COUNT(Xdata))</f>
        <v>#NAME?</v>
      </c>
      <c r="G18" s="3"/>
      <c r="H18" s="3"/>
      <c r="I18" s="3"/>
      <c r="J18" s="3"/>
    </row>
    <row r="19" spans="1:10" x14ac:dyDescent="0.25">
      <c r="A19" s="8">
        <v>11</v>
      </c>
      <c r="B19" s="13">
        <v>22.41</v>
      </c>
      <c r="C19" s="14">
        <v>85.09</v>
      </c>
      <c r="D19" s="3" t="e">
        <f t="shared" ca="1" si="0"/>
        <v>#NAME?</v>
      </c>
      <c r="E19" s="8" t="e">
        <f t="shared" ca="1" si="1"/>
        <v>#NAME?</v>
      </c>
      <c r="F19" s="4" t="e">
        <f ca="1">_xll.RiskIntUniform(1,COUNT(Xdata))</f>
        <v>#NAME?</v>
      </c>
      <c r="G19" s="3"/>
      <c r="H19" s="3"/>
      <c r="I19" s="3"/>
      <c r="J19" s="3"/>
    </row>
    <row r="20" spans="1:10" x14ac:dyDescent="0.25">
      <c r="A20" s="8">
        <v>12</v>
      </c>
      <c r="B20" s="13">
        <v>11.55</v>
      </c>
      <c r="C20" s="14">
        <v>56.2</v>
      </c>
      <c r="D20" s="3" t="e">
        <f t="shared" ca="1" si="0"/>
        <v>#NAME?</v>
      </c>
      <c r="E20" s="8" t="e">
        <f t="shared" ca="1" si="1"/>
        <v>#NAME?</v>
      </c>
      <c r="F20" s="4" t="e">
        <f ca="1">_xll.RiskIntUniform(1,COUNT(Xdata))</f>
        <v>#NAME?</v>
      </c>
      <c r="G20" s="3"/>
      <c r="H20" s="3"/>
      <c r="I20" s="3"/>
      <c r="J20" s="3"/>
    </row>
    <row r="21" spans="1:10" x14ac:dyDescent="0.25">
      <c r="A21" s="8">
        <v>13</v>
      </c>
      <c r="B21" s="13">
        <v>14.57</v>
      </c>
      <c r="C21" s="14">
        <v>64.819999999999993</v>
      </c>
      <c r="D21" s="3" t="e">
        <f t="shared" ca="1" si="0"/>
        <v>#NAME?</v>
      </c>
      <c r="E21" s="8" t="e">
        <f t="shared" ca="1" si="1"/>
        <v>#NAME?</v>
      </c>
      <c r="F21" s="4" t="e">
        <f ca="1">_xll.RiskIntUniform(1,COUNT(Xdata))</f>
        <v>#NAME?</v>
      </c>
      <c r="G21" s="3"/>
      <c r="H21" s="3"/>
      <c r="I21" s="3"/>
      <c r="J21" s="3"/>
    </row>
    <row r="22" spans="1:10" x14ac:dyDescent="0.25">
      <c r="A22" s="8">
        <v>14</v>
      </c>
      <c r="B22" s="13">
        <v>7.73</v>
      </c>
      <c r="C22" s="14">
        <v>49.06</v>
      </c>
      <c r="D22" s="3" t="e">
        <f t="shared" ca="1" si="0"/>
        <v>#NAME?</v>
      </c>
      <c r="E22" s="8" t="e">
        <f t="shared" ca="1" si="1"/>
        <v>#NAME?</v>
      </c>
      <c r="F22" s="4" t="e">
        <f ca="1">_xll.RiskIntUniform(1,COUNT(Xdata))</f>
        <v>#NAME?</v>
      </c>
      <c r="G22" s="3"/>
      <c r="H22" s="3"/>
      <c r="I22" s="3"/>
      <c r="J22" s="3"/>
    </row>
    <row r="23" spans="1:10" x14ac:dyDescent="0.25">
      <c r="A23" s="8">
        <v>15</v>
      </c>
      <c r="B23" s="13">
        <v>4.97</v>
      </c>
      <c r="C23" s="14">
        <v>51.09</v>
      </c>
      <c r="D23" s="3" t="e">
        <f t="shared" ca="1" si="0"/>
        <v>#NAME?</v>
      </c>
      <c r="E23" s="8" t="e">
        <f t="shared" ca="1" si="1"/>
        <v>#NAME?</v>
      </c>
      <c r="F23" s="4" t="e">
        <f ca="1">_xll.RiskIntUniform(1,COUNT(Xdata))</f>
        <v>#NAME?</v>
      </c>
      <c r="G23" s="3"/>
      <c r="H23" s="3"/>
      <c r="I23" s="3"/>
      <c r="J23" s="3"/>
    </row>
    <row r="24" spans="1:10" x14ac:dyDescent="0.25">
      <c r="A24" s="8">
        <v>16</v>
      </c>
      <c r="B24" s="13">
        <v>8.8699999999999992</v>
      </c>
      <c r="C24" s="14">
        <v>27.37</v>
      </c>
      <c r="D24" s="3" t="e">
        <f t="shared" ca="1" si="0"/>
        <v>#NAME?</v>
      </c>
      <c r="E24" s="8" t="e">
        <f t="shared" ca="1" si="1"/>
        <v>#NAME?</v>
      </c>
      <c r="F24" s="4" t="e">
        <f ca="1">_xll.RiskIntUniform(1,COUNT(Xdata))</f>
        <v>#NAME?</v>
      </c>
      <c r="G24" s="3"/>
      <c r="H24" s="3"/>
      <c r="I24" s="3"/>
      <c r="J24" s="3"/>
    </row>
    <row r="25" spans="1:10" x14ac:dyDescent="0.25">
      <c r="A25" s="8">
        <v>17</v>
      </c>
      <c r="B25" s="13">
        <v>47.09</v>
      </c>
      <c r="C25" s="14">
        <v>168.91</v>
      </c>
      <c r="D25" s="3" t="e">
        <f t="shared" ca="1" si="0"/>
        <v>#NAME?</v>
      </c>
      <c r="E25" s="8" t="e">
        <f t="shared" ca="1" si="1"/>
        <v>#NAME?</v>
      </c>
      <c r="F25" s="4" t="e">
        <f ca="1">_xll.RiskIntUniform(1,COUNT(Xdata))</f>
        <v>#NAME?</v>
      </c>
      <c r="G25" s="3"/>
      <c r="H25" s="3"/>
      <c r="I25" s="3"/>
      <c r="J25" s="3"/>
    </row>
    <row r="26" spans="1:10" x14ac:dyDescent="0.25">
      <c r="A26" s="8">
        <v>18</v>
      </c>
      <c r="B26" s="13">
        <v>5.88</v>
      </c>
      <c r="C26" s="14">
        <v>37.159999999999997</v>
      </c>
      <c r="D26" s="3" t="e">
        <f t="shared" ca="1" si="0"/>
        <v>#NAME?</v>
      </c>
      <c r="E26" s="8" t="e">
        <f t="shared" ca="1" si="1"/>
        <v>#NAME?</v>
      </c>
      <c r="F26" s="4" t="e">
        <f ca="1">_xll.RiskIntUniform(1,COUNT(Xdata))</f>
        <v>#NAME?</v>
      </c>
      <c r="G26" s="3"/>
      <c r="H26" s="3"/>
      <c r="I26" s="3"/>
      <c r="J26" s="3"/>
    </row>
    <row r="27" spans="1:10" x14ac:dyDescent="0.25">
      <c r="A27" s="8">
        <v>19</v>
      </c>
      <c r="B27" s="13">
        <v>22.09</v>
      </c>
      <c r="C27" s="14">
        <v>101.81</v>
      </c>
      <c r="D27" s="3" t="e">
        <f t="shared" ca="1" si="0"/>
        <v>#NAME?</v>
      </c>
      <c r="E27" s="8" t="e">
        <f t="shared" ca="1" si="1"/>
        <v>#NAME?</v>
      </c>
      <c r="F27" s="4" t="e">
        <f ca="1">_xll.RiskIntUniform(1,COUNT(Xdata))</f>
        <v>#NAME?</v>
      </c>
      <c r="G27" s="3"/>
      <c r="H27" s="3"/>
      <c r="I27" s="3"/>
      <c r="J27" s="3"/>
    </row>
    <row r="28" spans="1:10" x14ac:dyDescent="0.25">
      <c r="A28" s="8">
        <v>20</v>
      </c>
      <c r="B28" s="13">
        <v>6.39</v>
      </c>
      <c r="C28" s="14">
        <v>57.23</v>
      </c>
      <c r="D28" s="3" t="e">
        <f t="shared" ca="1" si="0"/>
        <v>#NAME?</v>
      </c>
      <c r="E28" s="8" t="e">
        <f t="shared" ca="1" si="1"/>
        <v>#NAME?</v>
      </c>
      <c r="F28" s="4" t="e">
        <f ca="1">_xll.RiskIntUniform(1,COUNT(Xdata))</f>
        <v>#NAME?</v>
      </c>
      <c r="G28" s="3"/>
      <c r="H28" s="3"/>
      <c r="I28" s="3"/>
      <c r="J28" s="3"/>
    </row>
    <row r="29" spans="1:10" x14ac:dyDescent="0.25">
      <c r="A29" s="8">
        <v>21</v>
      </c>
      <c r="B29" s="13">
        <v>3.7</v>
      </c>
      <c r="C29" s="14">
        <v>29.95</v>
      </c>
      <c r="D29" s="3" t="e">
        <f t="shared" ca="1" si="0"/>
        <v>#NAME?</v>
      </c>
      <c r="E29" s="8" t="e">
        <f t="shared" ca="1" si="1"/>
        <v>#NAME?</v>
      </c>
      <c r="F29" s="4" t="e">
        <f ca="1">_xll.RiskIntUniform(1,COUNT(Xdata))</f>
        <v>#NAME?</v>
      </c>
      <c r="G29" s="3"/>
      <c r="H29" s="3"/>
      <c r="I29" s="3"/>
      <c r="J29" s="3"/>
    </row>
    <row r="30" spans="1:10" x14ac:dyDescent="0.25">
      <c r="A30" s="8">
        <v>22</v>
      </c>
      <c r="B30" s="13">
        <v>8.85</v>
      </c>
      <c r="C30" s="14">
        <v>54.81</v>
      </c>
      <c r="D30" s="3" t="e">
        <f t="shared" ca="1" si="0"/>
        <v>#NAME?</v>
      </c>
      <c r="E30" s="8" t="e">
        <f t="shared" ca="1" si="1"/>
        <v>#NAME?</v>
      </c>
      <c r="F30" s="4" t="e">
        <f ca="1">_xll.RiskIntUniform(1,COUNT(Xdata))</f>
        <v>#NAME?</v>
      </c>
      <c r="G30" s="3"/>
      <c r="H30" s="3"/>
      <c r="I30" s="3"/>
      <c r="J30" s="3"/>
    </row>
    <row r="31" spans="1:10" x14ac:dyDescent="0.25">
      <c r="A31" s="8">
        <v>23</v>
      </c>
      <c r="B31" s="13">
        <v>15.78</v>
      </c>
      <c r="C31" s="14">
        <v>81.08</v>
      </c>
      <c r="D31" s="3" t="e">
        <f t="shared" ca="1" si="0"/>
        <v>#NAME?</v>
      </c>
      <c r="E31" s="8" t="e">
        <f t="shared" ca="1" si="1"/>
        <v>#NAME?</v>
      </c>
      <c r="F31" s="4" t="e">
        <f ca="1">_xll.RiskIntUniform(1,COUNT(Xdata))</f>
        <v>#NAME?</v>
      </c>
      <c r="G31" s="3"/>
      <c r="H31" s="3"/>
      <c r="I31" s="3"/>
      <c r="J31" s="3"/>
    </row>
    <row r="32" spans="1:10" x14ac:dyDescent="0.25">
      <c r="A32" s="8">
        <v>24</v>
      </c>
      <c r="B32" s="13">
        <v>23.04</v>
      </c>
      <c r="C32" s="14">
        <v>94.16</v>
      </c>
      <c r="D32" s="3" t="e">
        <f t="shared" ca="1" si="0"/>
        <v>#NAME?</v>
      </c>
      <c r="E32" s="8" t="e">
        <f t="shared" ca="1" si="1"/>
        <v>#NAME?</v>
      </c>
      <c r="F32" s="4" t="e">
        <f ca="1">_xll.RiskIntUniform(1,COUNT(Xdata))</f>
        <v>#NAME?</v>
      </c>
      <c r="G32" s="3"/>
      <c r="H32" s="3"/>
      <c r="I32" s="3"/>
      <c r="J32" s="3"/>
    </row>
    <row r="33" spans="1:10" x14ac:dyDescent="0.25">
      <c r="A33" s="8">
        <v>25</v>
      </c>
      <c r="B33" s="13">
        <v>12.59</v>
      </c>
      <c r="C33" s="14">
        <v>60.32</v>
      </c>
      <c r="D33" s="3" t="e">
        <f t="shared" ca="1" si="0"/>
        <v>#NAME?</v>
      </c>
      <c r="E33" s="8" t="e">
        <f t="shared" ca="1" si="1"/>
        <v>#NAME?</v>
      </c>
      <c r="F33" s="4" t="e">
        <f ca="1">_xll.RiskIntUniform(1,COUNT(Xdata))</f>
        <v>#NAME?</v>
      </c>
      <c r="G33" s="3"/>
      <c r="H33" s="3"/>
      <c r="I33" s="3"/>
      <c r="J33" s="3"/>
    </row>
    <row r="34" spans="1:10" x14ac:dyDescent="0.25">
      <c r="A34" s="8">
        <v>26</v>
      </c>
      <c r="B34" s="13">
        <v>23.71</v>
      </c>
      <c r="C34" s="14">
        <v>103.77</v>
      </c>
      <c r="D34" s="3" t="e">
        <f t="shared" ca="1" si="0"/>
        <v>#NAME?</v>
      </c>
      <c r="E34" s="8" t="e">
        <f t="shared" ca="1" si="1"/>
        <v>#NAME?</v>
      </c>
      <c r="F34" s="4" t="e">
        <f ca="1">_xll.RiskIntUniform(1,COUNT(Xdata))</f>
        <v>#NAME?</v>
      </c>
      <c r="G34" s="3"/>
      <c r="H34" s="3"/>
      <c r="I34" s="3"/>
      <c r="J34" s="3"/>
    </row>
    <row r="35" spans="1:10" x14ac:dyDescent="0.25">
      <c r="A35" s="8">
        <v>27</v>
      </c>
      <c r="B35" s="13">
        <v>2.91</v>
      </c>
      <c r="C35" s="14">
        <v>20.74</v>
      </c>
      <c r="D35" s="3" t="e">
        <f t="shared" ca="1" si="0"/>
        <v>#NAME?</v>
      </c>
      <c r="E35" s="8" t="e">
        <f t="shared" ca="1" si="1"/>
        <v>#NAME?</v>
      </c>
      <c r="F35" s="4" t="e">
        <f ca="1">_xll.RiskIntUniform(1,COUNT(Xdata))</f>
        <v>#NAME?</v>
      </c>
      <c r="G35" s="3"/>
      <c r="H35" s="3"/>
      <c r="I35" s="3"/>
      <c r="J35" s="3"/>
    </row>
    <row r="36" spans="1:10" x14ac:dyDescent="0.25">
      <c r="A36" s="8">
        <v>28</v>
      </c>
      <c r="B36" s="13">
        <v>3.89</v>
      </c>
      <c r="C36" s="14">
        <v>36.11</v>
      </c>
      <c r="D36" s="3" t="e">
        <f t="shared" ca="1" si="0"/>
        <v>#NAME?</v>
      </c>
      <c r="E36" s="8" t="e">
        <f t="shared" ca="1" si="1"/>
        <v>#NAME?</v>
      </c>
      <c r="F36" s="4" t="e">
        <f ca="1">_xll.RiskIntUniform(1,COUNT(Xdata))</f>
        <v>#NAME?</v>
      </c>
      <c r="G36" s="3"/>
      <c r="H36" s="3"/>
      <c r="I36" s="3"/>
      <c r="J36" s="3"/>
    </row>
    <row r="37" spans="1:10" x14ac:dyDescent="0.25">
      <c r="A37" s="8">
        <v>29</v>
      </c>
      <c r="B37" s="13">
        <v>10.67</v>
      </c>
      <c r="C37" s="14">
        <v>40.6</v>
      </c>
      <c r="D37" s="3" t="e">
        <f t="shared" ca="1" si="0"/>
        <v>#NAME?</v>
      </c>
      <c r="E37" s="8" t="e">
        <f t="shared" ca="1" si="1"/>
        <v>#NAME?</v>
      </c>
      <c r="F37" s="4" t="e">
        <f ca="1">_xll.RiskIntUniform(1,COUNT(Xdata))</f>
        <v>#NAME?</v>
      </c>
      <c r="G37" s="3"/>
      <c r="H37" s="3"/>
      <c r="I37" s="3"/>
      <c r="J37" s="3"/>
    </row>
    <row r="38" spans="1:10" x14ac:dyDescent="0.25">
      <c r="A38" s="8">
        <v>30</v>
      </c>
      <c r="B38" s="13">
        <v>16</v>
      </c>
      <c r="C38" s="14">
        <v>73.63</v>
      </c>
      <c r="D38" s="3" t="e">
        <f t="shared" ca="1" si="0"/>
        <v>#NAME?</v>
      </c>
      <c r="E38" s="8" t="e">
        <f t="shared" ca="1" si="1"/>
        <v>#NAME?</v>
      </c>
      <c r="F38" s="4" t="e">
        <f ca="1">_xll.RiskIntUniform(1,COUNT(Xdata))</f>
        <v>#NAME?</v>
      </c>
      <c r="G38" s="3"/>
      <c r="H38" s="3"/>
      <c r="I38" s="3"/>
      <c r="J38" s="3"/>
    </row>
    <row r="39" spans="1:10" x14ac:dyDescent="0.25">
      <c r="A39" s="8">
        <v>31</v>
      </c>
      <c r="B39" s="13">
        <v>18.03</v>
      </c>
      <c r="C39" s="14">
        <v>82.98</v>
      </c>
      <c r="D39" s="3" t="e">
        <f t="shared" ca="1" si="0"/>
        <v>#NAME?</v>
      </c>
      <c r="E39" s="8" t="e">
        <f t="shared" ca="1" si="1"/>
        <v>#NAME?</v>
      </c>
      <c r="F39" s="4" t="e">
        <f ca="1">_xll.RiskIntUniform(1,COUNT(Xdata))</f>
        <v>#NAME?</v>
      </c>
      <c r="G39" s="3"/>
      <c r="H39" s="3"/>
      <c r="I39" s="3"/>
      <c r="J39" s="3"/>
    </row>
    <row r="40" spans="1:10" x14ac:dyDescent="0.25">
      <c r="A40" s="8">
        <v>32</v>
      </c>
      <c r="B40" s="13">
        <v>13.49</v>
      </c>
      <c r="C40" s="14">
        <v>94.72</v>
      </c>
      <c r="D40" s="3" t="e">
        <f t="shared" ca="1" si="0"/>
        <v>#NAME?</v>
      </c>
      <c r="E40" s="8" t="e">
        <f t="shared" ca="1" si="1"/>
        <v>#NAME?</v>
      </c>
      <c r="F40" s="4" t="e">
        <f ca="1">_xll.RiskIntUniform(1,COUNT(Xdata))</f>
        <v>#NAME?</v>
      </c>
      <c r="G40" s="3"/>
      <c r="H40" s="3"/>
      <c r="I40" s="3"/>
      <c r="J40" s="3"/>
    </row>
    <row r="41" spans="1:10" x14ac:dyDescent="0.25">
      <c r="A41" s="8">
        <v>33</v>
      </c>
      <c r="B41" s="13">
        <v>10.8</v>
      </c>
      <c r="C41" s="14">
        <v>58.81</v>
      </c>
      <c r="D41" s="3" t="e">
        <f t="shared" ca="1" si="0"/>
        <v>#NAME?</v>
      </c>
      <c r="E41" s="8" t="e">
        <f t="shared" ca="1" si="1"/>
        <v>#NAME?</v>
      </c>
      <c r="F41" s="4" t="e">
        <f ca="1">_xll.RiskIntUniform(1,COUNT(Xdata))</f>
        <v>#NAME?</v>
      </c>
      <c r="G41" s="3"/>
      <c r="H41" s="3"/>
      <c r="I41" s="3"/>
      <c r="J41" s="3"/>
    </row>
    <row r="42" spans="1:10" x14ac:dyDescent="0.25">
      <c r="A42" s="8">
        <v>34</v>
      </c>
      <c r="B42" s="13">
        <v>11.86</v>
      </c>
      <c r="C42" s="14">
        <v>77.19</v>
      </c>
      <c r="D42" s="3" t="e">
        <f t="shared" ca="1" si="0"/>
        <v>#NAME?</v>
      </c>
      <c r="E42" s="8" t="e">
        <f t="shared" ca="1" si="1"/>
        <v>#NAME?</v>
      </c>
      <c r="F42" s="4" t="e">
        <f ca="1">_xll.RiskIntUniform(1,COUNT(Xdata))</f>
        <v>#NAME?</v>
      </c>
      <c r="G42" s="3"/>
      <c r="H42" s="3"/>
      <c r="I42" s="3"/>
      <c r="J42" s="3"/>
    </row>
    <row r="43" spans="1:10" x14ac:dyDescent="0.25">
      <c r="A43" s="8">
        <v>35</v>
      </c>
      <c r="B43" s="13">
        <v>7.97</v>
      </c>
      <c r="C43" s="14">
        <v>33.28</v>
      </c>
      <c r="D43" s="3" t="e">
        <f t="shared" ca="1" si="0"/>
        <v>#NAME?</v>
      </c>
      <c r="E43" s="8" t="e">
        <f t="shared" ca="1" si="1"/>
        <v>#NAME?</v>
      </c>
      <c r="F43" s="4" t="e">
        <f ca="1">_xll.RiskIntUniform(1,COUNT(Xdata))</f>
        <v>#NAME?</v>
      </c>
      <c r="G43" s="3"/>
      <c r="H43" s="3"/>
      <c r="I43" s="3"/>
      <c r="J43" s="3"/>
    </row>
    <row r="44" spans="1:10" x14ac:dyDescent="0.25">
      <c r="A44" s="8">
        <v>36</v>
      </c>
      <c r="B44" s="13">
        <v>6.85</v>
      </c>
      <c r="C44" s="14">
        <v>37.4</v>
      </c>
      <c r="D44" s="3" t="e">
        <f t="shared" ca="1" si="0"/>
        <v>#NAME?</v>
      </c>
      <c r="E44" s="8" t="e">
        <f t="shared" ca="1" si="1"/>
        <v>#NAME?</v>
      </c>
      <c r="F44" s="4" t="e">
        <f ca="1">_xll.RiskIntUniform(1,COUNT(Xdata))</f>
        <v>#NAME?</v>
      </c>
      <c r="G44" s="3"/>
      <c r="H44" s="3"/>
      <c r="I44" s="3"/>
      <c r="J44" s="3"/>
    </row>
    <row r="45" spans="1:10" x14ac:dyDescent="0.25">
      <c r="A45" s="8">
        <v>37</v>
      </c>
      <c r="B45" s="13">
        <v>41.65</v>
      </c>
      <c r="C45" s="14">
        <v>128.37</v>
      </c>
      <c r="D45" s="3" t="e">
        <f t="shared" ca="1" si="0"/>
        <v>#NAME?</v>
      </c>
      <c r="E45" s="8" t="e">
        <f t="shared" ca="1" si="1"/>
        <v>#NAME?</v>
      </c>
      <c r="F45" s="4" t="e">
        <f ca="1">_xll.RiskIntUniform(1,COUNT(Xdata))</f>
        <v>#NAME?</v>
      </c>
      <c r="G45" s="3"/>
      <c r="H45" s="3"/>
      <c r="I45" s="3"/>
      <c r="J45" s="3"/>
    </row>
    <row r="46" spans="1:10" x14ac:dyDescent="0.25">
      <c r="A46" s="8">
        <v>38</v>
      </c>
      <c r="B46" s="13">
        <v>3.17</v>
      </c>
      <c r="C46" s="14">
        <v>66.86</v>
      </c>
      <c r="D46" s="3" t="e">
        <f t="shared" ca="1" si="0"/>
        <v>#NAME?</v>
      </c>
      <c r="E46" s="8" t="e">
        <f t="shared" ca="1" si="1"/>
        <v>#NAME?</v>
      </c>
      <c r="F46" s="4" t="e">
        <f ca="1">_xll.RiskIntUniform(1,COUNT(Xdata))</f>
        <v>#NAME?</v>
      </c>
      <c r="G46" s="3"/>
      <c r="H46" s="3"/>
      <c r="I46" s="3"/>
      <c r="J46" s="3"/>
    </row>
    <row r="47" spans="1:10" x14ac:dyDescent="0.25">
      <c r="A47" s="8">
        <v>39</v>
      </c>
      <c r="B47" s="13">
        <v>9.0500000000000007</v>
      </c>
      <c r="C47" s="14">
        <v>41.57</v>
      </c>
      <c r="D47" s="3" t="e">
        <f t="shared" ca="1" si="0"/>
        <v>#NAME?</v>
      </c>
      <c r="E47" s="8" t="e">
        <f t="shared" ca="1" si="1"/>
        <v>#NAME?</v>
      </c>
      <c r="F47" s="4" t="e">
        <f ca="1">_xll.RiskIntUniform(1,COUNT(Xdata))</f>
        <v>#NAME?</v>
      </c>
      <c r="G47" s="3"/>
      <c r="H47" s="3"/>
      <c r="I47" s="3"/>
      <c r="J47" s="3"/>
    </row>
    <row r="48" spans="1:10" x14ac:dyDescent="0.25">
      <c r="A48" s="8">
        <v>40</v>
      </c>
      <c r="B48" s="13">
        <v>10.59</v>
      </c>
      <c r="C48" s="14">
        <v>29.71</v>
      </c>
      <c r="D48" s="3" t="e">
        <f t="shared" ca="1" si="0"/>
        <v>#NAME?</v>
      </c>
      <c r="E48" s="8" t="e">
        <f t="shared" ca="1" si="1"/>
        <v>#NAME?</v>
      </c>
      <c r="F48" s="4" t="e">
        <f ca="1">_xll.RiskIntUniform(1,COUNT(Xdata))</f>
        <v>#NAME?</v>
      </c>
      <c r="G48" s="3"/>
      <c r="H48" s="3"/>
      <c r="I48" s="3"/>
      <c r="J48" s="3"/>
    </row>
    <row r="49" spans="1:10" x14ac:dyDescent="0.25">
      <c r="A49" s="8">
        <v>41</v>
      </c>
      <c r="B49" s="13">
        <v>3.41</v>
      </c>
      <c r="C49" s="14">
        <v>18.579999999999998</v>
      </c>
      <c r="D49" s="3" t="e">
        <f t="shared" ca="1" si="0"/>
        <v>#NAME?</v>
      </c>
      <c r="E49" s="8" t="e">
        <f t="shared" ca="1" si="1"/>
        <v>#NAME?</v>
      </c>
      <c r="F49" s="4" t="e">
        <f ca="1">_xll.RiskIntUniform(1,COUNT(Xdata))</f>
        <v>#NAME?</v>
      </c>
      <c r="G49" s="3"/>
      <c r="H49" s="3"/>
      <c r="I49" s="3"/>
      <c r="J49" s="3"/>
    </row>
    <row r="50" spans="1:10" x14ac:dyDescent="0.25">
      <c r="A50" s="8">
        <v>42</v>
      </c>
      <c r="B50" s="13">
        <v>44.44</v>
      </c>
      <c r="C50" s="14">
        <v>154.13</v>
      </c>
      <c r="D50" s="3" t="e">
        <f t="shared" ca="1" si="0"/>
        <v>#NAME?</v>
      </c>
      <c r="E50" s="8" t="e">
        <f t="shared" ca="1" si="1"/>
        <v>#NAME?</v>
      </c>
      <c r="F50" s="4" t="e">
        <f ca="1">_xll.RiskIntUniform(1,COUNT(Xdata))</f>
        <v>#NAME?</v>
      </c>
      <c r="G50" s="3"/>
      <c r="H50" s="3"/>
      <c r="I50" s="3"/>
      <c r="J50" s="3"/>
    </row>
    <row r="51" spans="1:10" x14ac:dyDescent="0.25">
      <c r="A51" s="8">
        <v>43</v>
      </c>
      <c r="B51" s="13">
        <v>5.81</v>
      </c>
      <c r="C51" s="14">
        <v>42.45</v>
      </c>
      <c r="D51" s="3" t="e">
        <f t="shared" ca="1" si="0"/>
        <v>#NAME?</v>
      </c>
      <c r="E51" s="8" t="e">
        <f t="shared" ca="1" si="1"/>
        <v>#NAME?</v>
      </c>
      <c r="F51" s="4" t="e">
        <f ca="1">_xll.RiskIntUniform(1,COUNT(Xdata))</f>
        <v>#NAME?</v>
      </c>
      <c r="G51" s="3"/>
      <c r="H51" s="3"/>
      <c r="I51" s="3"/>
      <c r="J51" s="3"/>
    </row>
    <row r="52" spans="1:10" x14ac:dyDescent="0.25">
      <c r="A52" s="8">
        <v>44</v>
      </c>
      <c r="B52" s="13">
        <v>10.96</v>
      </c>
      <c r="C52" s="14">
        <v>78.83</v>
      </c>
      <c r="D52" s="3" t="e">
        <f t="shared" ca="1" si="0"/>
        <v>#NAME?</v>
      </c>
      <c r="E52" s="8" t="e">
        <f t="shared" ca="1" si="1"/>
        <v>#NAME?</v>
      </c>
      <c r="F52" s="4" t="e">
        <f ca="1">_xll.RiskIntUniform(1,COUNT(Xdata))</f>
        <v>#NAME?</v>
      </c>
      <c r="G52" s="3"/>
      <c r="H52" s="3"/>
      <c r="I52" s="3"/>
      <c r="J52" s="3"/>
    </row>
    <row r="53" spans="1:10" x14ac:dyDescent="0.25">
      <c r="A53" s="8">
        <v>45</v>
      </c>
      <c r="B53" s="13">
        <v>7.15</v>
      </c>
      <c r="C53" s="14">
        <v>43.1</v>
      </c>
      <c r="D53" s="3" t="e">
        <f t="shared" ca="1" si="0"/>
        <v>#NAME?</v>
      </c>
      <c r="E53" s="8" t="e">
        <f t="shared" ca="1" si="1"/>
        <v>#NAME?</v>
      </c>
      <c r="F53" s="4" t="e">
        <f ca="1">_xll.RiskIntUniform(1,COUNT(Xdata))</f>
        <v>#NAME?</v>
      </c>
      <c r="G53" s="3"/>
      <c r="H53" s="3"/>
      <c r="I53" s="3"/>
      <c r="J53" s="3"/>
    </row>
    <row r="54" spans="1:10" x14ac:dyDescent="0.25">
      <c r="A54" s="8">
        <v>46</v>
      </c>
      <c r="B54" s="13">
        <v>32.65</v>
      </c>
      <c r="C54" s="14">
        <v>132.6</v>
      </c>
      <c r="D54" s="3" t="e">
        <f t="shared" ca="1" si="0"/>
        <v>#NAME?</v>
      </c>
      <c r="E54" s="8" t="e">
        <f t="shared" ca="1" si="1"/>
        <v>#NAME?</v>
      </c>
      <c r="F54" s="4" t="e">
        <f ca="1">_xll.RiskIntUniform(1,COUNT(Xdata))</f>
        <v>#NAME?</v>
      </c>
      <c r="G54" s="3"/>
      <c r="H54" s="3"/>
      <c r="I54" s="3"/>
      <c r="J54" s="3"/>
    </row>
    <row r="55" spans="1:10" x14ac:dyDescent="0.25">
      <c r="A55" s="8">
        <v>47</v>
      </c>
      <c r="B55" s="13">
        <v>13.67</v>
      </c>
      <c r="C55" s="14">
        <v>41.28</v>
      </c>
      <c r="D55" s="3" t="e">
        <f t="shared" ca="1" si="0"/>
        <v>#NAME?</v>
      </c>
      <c r="E55" s="8" t="e">
        <f t="shared" ca="1" si="1"/>
        <v>#NAME?</v>
      </c>
      <c r="F55" s="4" t="e">
        <f ca="1">_xll.RiskIntUniform(1,COUNT(Xdata))</f>
        <v>#NAME?</v>
      </c>
      <c r="G55" s="3"/>
      <c r="H55" s="3"/>
      <c r="I55" s="3"/>
      <c r="J55" s="3"/>
    </row>
    <row r="56" spans="1:10" x14ac:dyDescent="0.25">
      <c r="A56" s="8">
        <v>48</v>
      </c>
      <c r="B56" s="13">
        <v>16.72</v>
      </c>
      <c r="C56" s="14">
        <v>78</v>
      </c>
      <c r="D56" s="3" t="e">
        <f t="shared" ca="1" si="0"/>
        <v>#NAME?</v>
      </c>
      <c r="E56" s="8" t="e">
        <f t="shared" ca="1" si="1"/>
        <v>#NAME?</v>
      </c>
      <c r="F56" s="4" t="e">
        <f ca="1">_xll.RiskIntUniform(1,COUNT(Xdata))</f>
        <v>#NAME?</v>
      </c>
      <c r="G56" s="3"/>
      <c r="H56" s="3"/>
      <c r="I56" s="3"/>
      <c r="J56" s="3"/>
    </row>
    <row r="57" spans="1:10" x14ac:dyDescent="0.25">
      <c r="A57" s="8">
        <v>49</v>
      </c>
      <c r="B57" s="13">
        <v>10.69</v>
      </c>
      <c r="C57" s="14">
        <v>46.54</v>
      </c>
      <c r="D57" s="3" t="e">
        <f t="shared" ca="1" si="0"/>
        <v>#NAME?</v>
      </c>
      <c r="E57" s="8" t="e">
        <f t="shared" ca="1" si="1"/>
        <v>#NAME?</v>
      </c>
      <c r="F57" s="4" t="e">
        <f ca="1">_xll.RiskIntUniform(1,COUNT(Xdata))</f>
        <v>#NAME?</v>
      </c>
      <c r="G57" s="3"/>
      <c r="H57" s="3"/>
      <c r="I57" s="3"/>
      <c r="J57" s="3"/>
    </row>
    <row r="58" spans="1:10" x14ac:dyDescent="0.25">
      <c r="A58" s="8">
        <v>50</v>
      </c>
      <c r="B58" s="13">
        <v>16.329999999999998</v>
      </c>
      <c r="C58" s="14">
        <v>75.62</v>
      </c>
      <c r="D58" s="3" t="e">
        <f t="shared" ca="1" si="0"/>
        <v>#NAME?</v>
      </c>
      <c r="E58" s="8" t="e">
        <f t="shared" ca="1" si="1"/>
        <v>#NAME?</v>
      </c>
      <c r="F58" s="4" t="e">
        <f ca="1">_xll.RiskIntUniform(1,COUNT(Xdata))</f>
        <v>#NAME?</v>
      </c>
      <c r="G58" s="3"/>
      <c r="H58" s="3"/>
      <c r="I58" s="3"/>
      <c r="J58" s="3"/>
    </row>
    <row r="59" spans="1:10" x14ac:dyDescent="0.25">
      <c r="A59" s="8">
        <v>51</v>
      </c>
      <c r="B59" s="13">
        <v>11.5</v>
      </c>
      <c r="C59" s="14">
        <v>57.64</v>
      </c>
      <c r="D59" s="3" t="e">
        <f t="shared" ca="1" si="0"/>
        <v>#NAME?</v>
      </c>
      <c r="E59" s="8" t="e">
        <f t="shared" ca="1" si="1"/>
        <v>#NAME?</v>
      </c>
      <c r="F59" s="4" t="e">
        <f ca="1">_xll.RiskIntUniform(1,COUNT(Xdata))</f>
        <v>#NAME?</v>
      </c>
      <c r="G59" s="3"/>
      <c r="H59" s="3"/>
      <c r="I59" s="3"/>
      <c r="J59" s="3"/>
    </row>
    <row r="60" spans="1:10" x14ac:dyDescent="0.25">
      <c r="A60" s="8">
        <v>52</v>
      </c>
      <c r="B60" s="13">
        <v>6.04</v>
      </c>
      <c r="C60" s="14">
        <v>40.11</v>
      </c>
      <c r="D60" s="3" t="e">
        <f t="shared" ca="1" si="0"/>
        <v>#NAME?</v>
      </c>
      <c r="E60" s="8" t="e">
        <f t="shared" ca="1" si="1"/>
        <v>#NAME?</v>
      </c>
      <c r="F60" s="4" t="e">
        <f ca="1">_xll.RiskIntUniform(1,COUNT(Xdata))</f>
        <v>#NAME?</v>
      </c>
      <c r="G60" s="3"/>
      <c r="H60" s="3"/>
      <c r="I60" s="3"/>
      <c r="J60" s="3"/>
    </row>
    <row r="61" spans="1:10" x14ac:dyDescent="0.25">
      <c r="A61" s="8">
        <v>53</v>
      </c>
      <c r="B61" s="13">
        <v>11.61</v>
      </c>
      <c r="C61" s="14">
        <v>62.81</v>
      </c>
      <c r="D61" s="3" t="e">
        <f t="shared" ca="1" si="0"/>
        <v>#NAME?</v>
      </c>
      <c r="E61" s="8" t="e">
        <f t="shared" ca="1" si="1"/>
        <v>#NAME?</v>
      </c>
      <c r="F61" s="4" t="e">
        <f ca="1">_xll.RiskIntUniform(1,COUNT(Xdata))</f>
        <v>#NAME?</v>
      </c>
      <c r="G61" s="3"/>
      <c r="H61" s="3"/>
      <c r="I61" s="3"/>
      <c r="J61" s="3"/>
    </row>
    <row r="62" spans="1:10" x14ac:dyDescent="0.25">
      <c r="A62" s="8">
        <v>54</v>
      </c>
      <c r="B62" s="13">
        <v>24.45</v>
      </c>
      <c r="C62" s="14">
        <v>96.26</v>
      </c>
      <c r="D62" s="3" t="e">
        <f t="shared" ca="1" si="0"/>
        <v>#NAME?</v>
      </c>
      <c r="E62" s="8" t="e">
        <f t="shared" ca="1" si="1"/>
        <v>#NAME?</v>
      </c>
      <c r="F62" s="4" t="e">
        <f ca="1">_xll.RiskIntUniform(1,COUNT(Xdata))</f>
        <v>#NAME?</v>
      </c>
      <c r="G62" s="3"/>
      <c r="H62" s="3"/>
      <c r="I62" s="3"/>
      <c r="J62" s="3"/>
    </row>
    <row r="63" spans="1:10" x14ac:dyDescent="0.25">
      <c r="A63" s="8">
        <v>55</v>
      </c>
      <c r="B63" s="13">
        <v>3.81</v>
      </c>
      <c r="C63" s="14">
        <v>31.22</v>
      </c>
      <c r="D63" s="3" t="e">
        <f t="shared" ca="1" si="0"/>
        <v>#NAME?</v>
      </c>
      <c r="E63" s="8" t="e">
        <f t="shared" ca="1" si="1"/>
        <v>#NAME?</v>
      </c>
      <c r="F63" s="4" t="e">
        <f ca="1">_xll.RiskIntUniform(1,COUNT(Xdata))</f>
        <v>#NAME?</v>
      </c>
      <c r="G63" s="3"/>
      <c r="H63" s="3"/>
      <c r="I63" s="3"/>
      <c r="J63" s="3"/>
    </row>
    <row r="64" spans="1:10" x14ac:dyDescent="0.25">
      <c r="A64" s="8">
        <v>56</v>
      </c>
      <c r="B64" s="13">
        <v>5.38</v>
      </c>
      <c r="C64" s="14">
        <v>36.68</v>
      </c>
      <c r="D64" s="3" t="e">
        <f t="shared" ca="1" si="0"/>
        <v>#NAME?</v>
      </c>
      <c r="E64" s="8" t="e">
        <f t="shared" ca="1" si="1"/>
        <v>#NAME?</v>
      </c>
      <c r="F64" s="4" t="e">
        <f ca="1">_xll.RiskIntUniform(1,COUNT(Xdata))</f>
        <v>#NAME?</v>
      </c>
      <c r="G64" s="3"/>
      <c r="H64" s="3"/>
      <c r="I64" s="3"/>
      <c r="J64" s="3"/>
    </row>
    <row r="65" spans="1:10" x14ac:dyDescent="0.25">
      <c r="A65" s="8">
        <v>57</v>
      </c>
      <c r="B65" s="13">
        <v>28.78</v>
      </c>
      <c r="C65" s="14">
        <v>96.22</v>
      </c>
      <c r="D65" s="3" t="e">
        <f t="shared" ca="1" si="0"/>
        <v>#NAME?</v>
      </c>
      <c r="E65" s="8" t="e">
        <f t="shared" ca="1" si="1"/>
        <v>#NAME?</v>
      </c>
      <c r="F65" s="4" t="e">
        <f ca="1">_xll.RiskIntUniform(1,COUNT(Xdata))</f>
        <v>#NAME?</v>
      </c>
      <c r="G65" s="3"/>
      <c r="H65" s="3"/>
      <c r="I65" s="3"/>
      <c r="J65" s="3"/>
    </row>
    <row r="66" spans="1:10" x14ac:dyDescent="0.25">
      <c r="A66" s="8">
        <v>58</v>
      </c>
      <c r="B66" s="13">
        <v>17.18</v>
      </c>
      <c r="C66" s="14">
        <v>86.37</v>
      </c>
      <c r="D66" s="3" t="e">
        <f t="shared" ca="1" si="0"/>
        <v>#NAME?</v>
      </c>
      <c r="E66" s="8" t="e">
        <f t="shared" ca="1" si="1"/>
        <v>#NAME?</v>
      </c>
      <c r="F66" s="4" t="e">
        <f ca="1">_xll.RiskIntUniform(1,COUNT(Xdata))</f>
        <v>#NAME?</v>
      </c>
      <c r="G66" s="3"/>
      <c r="H66" s="3"/>
      <c r="I66" s="3"/>
      <c r="J66" s="3"/>
    </row>
    <row r="67" spans="1:10" x14ac:dyDescent="0.25">
      <c r="A67" s="8">
        <v>59</v>
      </c>
      <c r="B67" s="13">
        <v>5.55</v>
      </c>
      <c r="C67" s="14">
        <v>39.380000000000003</v>
      </c>
      <c r="D67" s="3" t="e">
        <f t="shared" ca="1" si="0"/>
        <v>#NAME?</v>
      </c>
      <c r="E67" s="8" t="e">
        <f t="shared" ca="1" si="1"/>
        <v>#NAME?</v>
      </c>
      <c r="F67" s="4" t="e">
        <f ca="1">_xll.RiskIntUniform(1,COUNT(Xdata))</f>
        <v>#NAME?</v>
      </c>
      <c r="G67" s="3"/>
      <c r="H67" s="3"/>
      <c r="I67" s="3"/>
      <c r="J67" s="3"/>
    </row>
    <row r="68" spans="1:10" x14ac:dyDescent="0.25">
      <c r="A68" s="8">
        <v>60</v>
      </c>
      <c r="B68" s="13">
        <v>8.15</v>
      </c>
      <c r="C68" s="14">
        <v>54.14</v>
      </c>
      <c r="D68" s="3" t="e">
        <f t="shared" ca="1" si="0"/>
        <v>#NAME?</v>
      </c>
      <c r="E68" s="8" t="e">
        <f t="shared" ca="1" si="1"/>
        <v>#NAME?</v>
      </c>
      <c r="F68" s="4" t="e">
        <f ca="1">_xll.RiskIntUniform(1,COUNT(Xdata))</f>
        <v>#NAME?</v>
      </c>
      <c r="G68" s="3"/>
      <c r="H68" s="3"/>
      <c r="I68" s="3"/>
      <c r="J68" s="3"/>
    </row>
    <row r="69" spans="1:10" x14ac:dyDescent="0.25">
      <c r="A69" s="8">
        <v>61</v>
      </c>
      <c r="B69" s="13">
        <v>6.65</v>
      </c>
      <c r="C69" s="14">
        <v>32.51</v>
      </c>
      <c r="D69" s="3" t="e">
        <f t="shared" ca="1" si="0"/>
        <v>#NAME?</v>
      </c>
      <c r="E69" s="8" t="e">
        <f t="shared" ca="1" si="1"/>
        <v>#NAME?</v>
      </c>
      <c r="F69" s="4" t="e">
        <f ca="1">_xll.RiskIntUniform(1,COUNT(Xdata))</f>
        <v>#NAME?</v>
      </c>
      <c r="G69" s="3"/>
      <c r="H69" s="3"/>
      <c r="I69" s="3"/>
      <c r="J69" s="3"/>
    </row>
    <row r="70" spans="1:10" x14ac:dyDescent="0.25">
      <c r="A70" s="8">
        <v>62</v>
      </c>
      <c r="B70" s="13">
        <v>7.63</v>
      </c>
      <c r="C70" s="14">
        <v>48.27</v>
      </c>
      <c r="D70" s="3" t="e">
        <f t="shared" ca="1" si="0"/>
        <v>#NAME?</v>
      </c>
      <c r="E70" s="8" t="e">
        <f t="shared" ca="1" si="1"/>
        <v>#NAME?</v>
      </c>
      <c r="F70" s="4" t="e">
        <f ca="1">_xll.RiskIntUniform(1,COUNT(Xdata))</f>
        <v>#NAME?</v>
      </c>
      <c r="G70" s="3"/>
      <c r="H70" s="3"/>
      <c r="I70" s="3"/>
      <c r="J70" s="3"/>
    </row>
    <row r="71" spans="1:10" x14ac:dyDescent="0.25">
      <c r="A71" s="8">
        <v>63</v>
      </c>
      <c r="B71" s="13">
        <v>15.86</v>
      </c>
      <c r="C71" s="14">
        <v>74.3</v>
      </c>
      <c r="D71" s="3" t="e">
        <f t="shared" ca="1" si="0"/>
        <v>#NAME?</v>
      </c>
      <c r="E71" s="8" t="e">
        <f t="shared" ca="1" si="1"/>
        <v>#NAME?</v>
      </c>
      <c r="F71" s="4" t="e">
        <f ca="1">_xll.RiskIntUniform(1,COUNT(Xdata))</f>
        <v>#NAME?</v>
      </c>
      <c r="G71" s="3"/>
      <c r="H71" s="3"/>
      <c r="I71" s="3"/>
      <c r="J71" s="3"/>
    </row>
    <row r="72" spans="1:10" x14ac:dyDescent="0.25">
      <c r="A72" s="8">
        <v>64</v>
      </c>
      <c r="B72" s="13">
        <v>6.09</v>
      </c>
      <c r="C72" s="14">
        <v>38.21</v>
      </c>
      <c r="D72" s="3" t="e">
        <f t="shared" ca="1" si="0"/>
        <v>#NAME?</v>
      </c>
      <c r="E72" s="8" t="e">
        <f t="shared" ca="1" si="1"/>
        <v>#NAME?</v>
      </c>
      <c r="F72" s="4" t="e">
        <f ca="1">_xll.RiskIntUniform(1,COUNT(Xdata))</f>
        <v>#NAME?</v>
      </c>
      <c r="G72" s="3"/>
      <c r="H72" s="3"/>
      <c r="I72" s="3"/>
      <c r="J72" s="3"/>
    </row>
    <row r="73" spans="1:10" x14ac:dyDescent="0.25">
      <c r="A73" s="8">
        <v>65</v>
      </c>
      <c r="B73" s="13">
        <v>13.28</v>
      </c>
      <c r="C73" s="14">
        <v>55.93</v>
      </c>
      <c r="D73" s="3" t="e">
        <f t="shared" ca="1" si="0"/>
        <v>#NAME?</v>
      </c>
      <c r="E73" s="8" t="e">
        <f t="shared" ca="1" si="1"/>
        <v>#NAME?</v>
      </c>
      <c r="F73" s="4" t="e">
        <f ca="1">_xll.RiskIntUniform(1,COUNT(Xdata))</f>
        <v>#NAME?</v>
      </c>
      <c r="G73" s="3"/>
      <c r="H73" s="3"/>
      <c r="I73" s="3"/>
      <c r="J73" s="3"/>
    </row>
    <row r="74" spans="1:10" x14ac:dyDescent="0.25">
      <c r="A74" s="8">
        <v>66</v>
      </c>
      <c r="B74" s="13">
        <v>5.59</v>
      </c>
      <c r="C74" s="14">
        <v>48.8</v>
      </c>
      <c r="D74" s="3" t="e">
        <f t="shared" ref="D74:D79" ca="1" si="2">VLOOKUP(F74,$A$9:$C$79,2)</f>
        <v>#NAME?</v>
      </c>
      <c r="E74" s="8" t="e">
        <f t="shared" ref="E74:E79" ca="1" si="3">VLOOKUP(F74,$A$9:$C$79,3)</f>
        <v>#NAME?</v>
      </c>
      <c r="F74" s="4" t="e">
        <f ca="1">_xll.RiskIntUniform(1,COUNT(Xdata))</f>
        <v>#NAME?</v>
      </c>
      <c r="G74" s="3"/>
      <c r="H74" s="3"/>
      <c r="I74" s="3"/>
      <c r="J74" s="3"/>
    </row>
    <row r="75" spans="1:10" x14ac:dyDescent="0.25">
      <c r="A75" s="8">
        <v>67</v>
      </c>
      <c r="B75" s="13">
        <v>6.85</v>
      </c>
      <c r="C75" s="14">
        <v>83.87</v>
      </c>
      <c r="D75" s="3" t="e">
        <f t="shared" ca="1" si="2"/>
        <v>#NAME?</v>
      </c>
      <c r="E75" s="8" t="e">
        <f t="shared" ca="1" si="3"/>
        <v>#NAME?</v>
      </c>
      <c r="F75" s="4" t="e">
        <f ca="1">_xll.RiskIntUniform(1,COUNT(Xdata))</f>
        <v>#NAME?</v>
      </c>
      <c r="G75" s="3"/>
      <c r="H75" s="3"/>
      <c r="I75" s="3"/>
      <c r="J75" s="3"/>
    </row>
    <row r="76" spans="1:10" x14ac:dyDescent="0.25">
      <c r="A76" s="8">
        <v>68</v>
      </c>
      <c r="B76" s="13">
        <v>27.8</v>
      </c>
      <c r="C76" s="14">
        <v>107.06</v>
      </c>
      <c r="D76" s="3" t="e">
        <f t="shared" ca="1" si="2"/>
        <v>#NAME?</v>
      </c>
      <c r="E76" s="8" t="e">
        <f t="shared" ca="1" si="3"/>
        <v>#NAME?</v>
      </c>
      <c r="F76" s="4" t="e">
        <f ca="1">_xll.RiskIntUniform(1,COUNT(Xdata))</f>
        <v>#NAME?</v>
      </c>
      <c r="G76" s="3"/>
      <c r="H76" s="3"/>
      <c r="I76" s="3"/>
      <c r="J76" s="3"/>
    </row>
    <row r="77" spans="1:10" x14ac:dyDescent="0.25">
      <c r="A77" s="8">
        <v>69</v>
      </c>
      <c r="B77" s="13">
        <v>7.08</v>
      </c>
      <c r="C77" s="14">
        <v>53.04</v>
      </c>
      <c r="D77" s="3" t="e">
        <f t="shared" ca="1" si="2"/>
        <v>#NAME?</v>
      </c>
      <c r="E77" s="8" t="e">
        <f t="shared" ca="1" si="3"/>
        <v>#NAME?</v>
      </c>
      <c r="F77" s="4" t="e">
        <f ca="1">_xll.RiskIntUniform(1,COUNT(Xdata))</f>
        <v>#NAME?</v>
      </c>
      <c r="G77" s="3"/>
      <c r="H77" s="3"/>
      <c r="I77" s="3"/>
      <c r="J77" s="3"/>
    </row>
    <row r="78" spans="1:10" x14ac:dyDescent="0.25">
      <c r="A78" s="8">
        <v>70</v>
      </c>
      <c r="B78" s="13">
        <v>19.690000000000001</v>
      </c>
      <c r="C78" s="14">
        <v>74.02</v>
      </c>
      <c r="D78" s="3" t="e">
        <f t="shared" ca="1" si="2"/>
        <v>#NAME?</v>
      </c>
      <c r="E78" s="8" t="e">
        <f t="shared" ca="1" si="3"/>
        <v>#NAME?</v>
      </c>
      <c r="F78" s="4" t="e">
        <f ca="1">_xll.RiskIntUniform(1,COUNT(Xdata))</f>
        <v>#NAME?</v>
      </c>
      <c r="G78" s="3"/>
      <c r="H78" s="3"/>
      <c r="I78" s="3"/>
      <c r="J78" s="3"/>
    </row>
    <row r="79" spans="1:10" x14ac:dyDescent="0.25">
      <c r="A79" s="9">
        <v>71</v>
      </c>
      <c r="B79" s="15">
        <v>11.14</v>
      </c>
      <c r="C79" s="16">
        <v>71.91</v>
      </c>
      <c r="D79" s="5" t="e">
        <f t="shared" ca="1" si="2"/>
        <v>#NAME?</v>
      </c>
      <c r="E79" s="9" t="e">
        <f t="shared" ca="1" si="3"/>
        <v>#NAME?</v>
      </c>
      <c r="F79" s="6" t="e">
        <f ca="1">_xll.RiskIntUniform(1,COUNT(Xdata))</f>
        <v>#NAME?</v>
      </c>
      <c r="G79" s="3"/>
      <c r="H79" s="3"/>
      <c r="I79" s="3"/>
      <c r="J79" s="3"/>
    </row>
  </sheetData>
  <mergeCells count="5">
    <mergeCell ref="B4:F5"/>
    <mergeCell ref="B7:C7"/>
    <mergeCell ref="D7:F7"/>
    <mergeCell ref="H11:J11"/>
    <mergeCell ref="H12:J12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Model</vt:lpstr>
      <vt:lpstr>Cboot</vt:lpstr>
      <vt:lpstr>Coriginal</vt:lpstr>
      <vt:lpstr>Mboot</vt:lpstr>
      <vt:lpstr>Moriginal</vt:lpstr>
      <vt:lpstr>n</vt:lpstr>
      <vt:lpstr>Sboot</vt:lpstr>
      <vt:lpstr>Soriginal</vt:lpstr>
      <vt:lpstr>Xboot</vt:lpstr>
      <vt:lpstr>Xdata</vt:lpstr>
      <vt:lpstr>Yboot</vt:lpstr>
      <vt:lpstr>Ydata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2004-05-16T05:59:20Z</dcterms:created>
  <dcterms:modified xsi:type="dcterms:W3CDTF">2017-09-22T16:20:38Z</dcterms:modified>
  <cp:category/>
</cp:coreProperties>
</file>