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@RiskM\At Risk-Changed Name Models\"/>
    </mc:Choice>
  </mc:AlternateContent>
  <bookViews>
    <workbookView xWindow="0" yWindow="60" windowWidth="15480" windowHeight="8450"/>
  </bookViews>
  <sheets>
    <sheet name="Model" sheetId="1" r:id="rId1"/>
  </sheets>
  <definedNames>
    <definedName name="alpha">Model!$E$16</definedName>
    <definedName name="alphaincr">Model!$E$11</definedName>
    <definedName name="alphastart">Model!$E$10</definedName>
    <definedName name="beta">Model!$E$17</definedName>
    <definedName name="betaincr">Model!$E$13</definedName>
    <definedName name="betastart">Model!$E$12</definedName>
    <definedName name="Data">Model!$B$8:$B$103</definedName>
    <definedName name="Likelihood">Model!$S$10</definedName>
    <definedName name="nT">Model!$D$7</definedName>
    <definedName name="solver_adj" localSheetId="0" hidden="1">Model!$O$9:$O$10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Model!$O$9</definedName>
    <definedName name="solver_lhs2" localSheetId="0" hidden="1">Model!$O$10</definedName>
    <definedName name="solver_lin" localSheetId="0" hidden="1">2</definedName>
    <definedName name="solver_neg" localSheetId="0" hidden="1">2</definedName>
    <definedName name="solver_num" localSheetId="0" hidden="1">2</definedName>
    <definedName name="solver_nwt" localSheetId="0" hidden="1">1</definedName>
    <definedName name="solver_opt" localSheetId="0" hidden="1">Model!$S$10</definedName>
    <definedName name="solver_pre" localSheetId="0" hidden="1">0.000001</definedName>
    <definedName name="solver_rel1" localSheetId="0" hidden="1">3</definedName>
    <definedName name="solver_rel2" localSheetId="0" hidden="1">3</definedName>
    <definedName name="solver_rhs1" localSheetId="0" hidden="1">0.0000000001</definedName>
    <definedName name="solver_rhs2" localSheetId="0" hidden="1">0.0000001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T">Model!$G$7</definedName>
  </definedNames>
  <calcPr calcId="171027" calcMode="manual"/>
</workbook>
</file>

<file path=xl/calcChain.xml><?xml version="1.0" encoding="utf-8"?>
<calcChain xmlns="http://schemas.openxmlformats.org/spreadsheetml/2006/main">
  <c r="S9" i="1" l="1"/>
  <c r="T9" i="1"/>
  <c r="R10" i="1"/>
  <c r="R11" i="1"/>
  <c r="S10" i="1" a="1"/>
  <c r="S10" i="1"/>
  <c r="S11" i="1" a="1"/>
  <c r="S11" i="1"/>
  <c r="R12" i="1"/>
  <c r="U9" i="1"/>
  <c r="T12" i="1" a="1"/>
  <c r="T12" i="1"/>
  <c r="T10" i="1" a="1"/>
  <c r="T10" i="1"/>
  <c r="T11" i="1" a="1"/>
  <c r="T11" i="1"/>
  <c r="S12" i="1" a="1"/>
  <c r="S12" i="1"/>
  <c r="R13" i="1"/>
  <c r="V9" i="1"/>
  <c r="U13" i="1" a="1"/>
  <c r="U13" i="1"/>
  <c r="U12" i="1" a="1"/>
  <c r="U12" i="1"/>
  <c r="U10" i="1" a="1"/>
  <c r="U10" i="1"/>
  <c r="U11" i="1" a="1"/>
  <c r="U11" i="1"/>
  <c r="V12" i="1" a="1"/>
  <c r="V12" i="1"/>
  <c r="V11" i="1" a="1"/>
  <c r="V11" i="1"/>
  <c r="V10" i="1" a="1"/>
  <c r="V10" i="1"/>
  <c r="V13" i="1" a="1"/>
  <c r="V13" i="1"/>
  <c r="W9" i="1"/>
  <c r="R14" i="1"/>
  <c r="S13" i="1" a="1"/>
  <c r="S13" i="1"/>
  <c r="T13" i="1" a="1"/>
  <c r="T13" i="1"/>
  <c r="W14" i="1" a="1"/>
  <c r="W14" i="1"/>
  <c r="W11" i="1" a="1"/>
  <c r="W11" i="1"/>
  <c r="X9" i="1"/>
  <c r="W12" i="1" a="1"/>
  <c r="W12" i="1"/>
  <c r="W13" i="1" a="1"/>
  <c r="W13" i="1"/>
  <c r="W10" i="1" a="1"/>
  <c r="W10" i="1"/>
  <c r="R15" i="1"/>
  <c r="S14" i="1" a="1"/>
  <c r="S14" i="1"/>
  <c r="T14" i="1" a="1"/>
  <c r="T14" i="1"/>
  <c r="U14" i="1" a="1"/>
  <c r="U14" i="1"/>
  <c r="V14" i="1" a="1"/>
  <c r="V14" i="1"/>
  <c r="S15" i="1" a="1"/>
  <c r="S15" i="1"/>
  <c r="R16" i="1"/>
  <c r="T15" i="1" a="1"/>
  <c r="T15" i="1"/>
  <c r="U15" i="1" a="1"/>
  <c r="U15" i="1"/>
  <c r="V15" i="1" a="1"/>
  <c r="V15" i="1"/>
  <c r="W15" i="1" a="1"/>
  <c r="W15" i="1"/>
  <c r="X16" i="1" a="1"/>
  <c r="X16" i="1"/>
  <c r="X15" i="1" a="1"/>
  <c r="X15" i="1"/>
  <c r="X11" i="1" a="1"/>
  <c r="X11" i="1"/>
  <c r="X12" i="1" a="1"/>
  <c r="X12" i="1"/>
  <c r="X10" i="1" a="1"/>
  <c r="X10" i="1"/>
  <c r="X14" i="1" a="1"/>
  <c r="X14" i="1"/>
  <c r="X13" i="1" a="1"/>
  <c r="X13" i="1"/>
  <c r="Y9" i="1"/>
  <c r="Y13" i="1" a="1"/>
  <c r="Y13" i="1"/>
  <c r="Y12" i="1" a="1"/>
  <c r="Y12" i="1"/>
  <c r="Y14" i="1" a="1"/>
  <c r="Y14" i="1"/>
  <c r="Y11" i="1" a="1"/>
  <c r="Y11" i="1"/>
  <c r="Y15" i="1" a="1"/>
  <c r="Y15" i="1"/>
  <c r="Y17" i="1" a="1"/>
  <c r="Y17" i="1"/>
  <c r="Y16" i="1" a="1"/>
  <c r="Y16" i="1"/>
  <c r="Z9" i="1"/>
  <c r="Y10" i="1" a="1"/>
  <c r="Y10" i="1"/>
  <c r="R17" i="1"/>
  <c r="S16" i="1" a="1"/>
  <c r="S16" i="1"/>
  <c r="T16" i="1" a="1"/>
  <c r="T16" i="1"/>
  <c r="U16" i="1" a="1"/>
  <c r="U16" i="1"/>
  <c r="V16" i="1" a="1"/>
  <c r="V16" i="1"/>
  <c r="W16" i="1" a="1"/>
  <c r="W16" i="1"/>
  <c r="Z11" i="1" a="1"/>
  <c r="Z11" i="1"/>
  <c r="Z14" i="1" a="1"/>
  <c r="Z14" i="1"/>
  <c r="Z12" i="1" a="1"/>
  <c r="Z12" i="1"/>
  <c r="Z13" i="1" a="1"/>
  <c r="Z13" i="1"/>
  <c r="Z15" i="1" a="1"/>
  <c r="Z15" i="1"/>
  <c r="Z17" i="1" a="1"/>
  <c r="Z17" i="1"/>
  <c r="Z10" i="1" a="1"/>
  <c r="Z10" i="1"/>
  <c r="AA9" i="1"/>
  <c r="Z16" i="1" a="1"/>
  <c r="Z16" i="1"/>
  <c r="R18" i="1"/>
  <c r="S17" i="1" a="1"/>
  <c r="S17" i="1"/>
  <c r="T17" i="1" a="1"/>
  <c r="T17" i="1"/>
  <c r="U17" i="1" a="1"/>
  <c r="U17" i="1"/>
  <c r="V17" i="1" a="1"/>
  <c r="V17" i="1"/>
  <c r="W17" i="1" a="1"/>
  <c r="W17" i="1"/>
  <c r="X17" i="1" a="1"/>
  <c r="X17" i="1"/>
  <c r="AA11" i="1" a="1"/>
  <c r="AA11" i="1"/>
  <c r="AB9" i="1"/>
  <c r="AA17" i="1" a="1"/>
  <c r="AA17" i="1"/>
  <c r="AA13" i="1" a="1"/>
  <c r="AA13" i="1"/>
  <c r="AA12" i="1" a="1"/>
  <c r="AA12" i="1"/>
  <c r="AA10" i="1" a="1"/>
  <c r="AA10" i="1"/>
  <c r="AA14" i="1" a="1"/>
  <c r="AA14" i="1"/>
  <c r="AA18" i="1" a="1"/>
  <c r="AA18" i="1"/>
  <c r="AA15" i="1" a="1"/>
  <c r="AA15" i="1"/>
  <c r="AA16" i="1" a="1"/>
  <c r="AA16" i="1"/>
  <c r="AA19" i="1" a="1"/>
  <c r="AA19" i="1"/>
  <c r="S18" i="1" a="1"/>
  <c r="S18" i="1"/>
  <c r="R19" i="1"/>
  <c r="T18" i="1" a="1"/>
  <c r="T18" i="1"/>
  <c r="U18" i="1" a="1"/>
  <c r="U18" i="1"/>
  <c r="V18" i="1" a="1"/>
  <c r="V18" i="1"/>
  <c r="W18" i="1" a="1"/>
  <c r="W18" i="1"/>
  <c r="X18" i="1" a="1"/>
  <c r="X18" i="1"/>
  <c r="Y18" i="1" a="1"/>
  <c r="Y18" i="1"/>
  <c r="Z18" i="1" a="1"/>
  <c r="Z18" i="1"/>
  <c r="AB13" i="1" a="1"/>
  <c r="AB13" i="1"/>
  <c r="AB11" i="1" a="1"/>
  <c r="AB11" i="1"/>
  <c r="AC9" i="1"/>
  <c r="AB12" i="1" a="1"/>
  <c r="AB12" i="1"/>
  <c r="AB18" i="1" a="1"/>
  <c r="AB18" i="1"/>
  <c r="AB15" i="1" a="1"/>
  <c r="AB15" i="1"/>
  <c r="AB10" i="1" a="1"/>
  <c r="AB10" i="1"/>
  <c r="AB16" i="1" a="1"/>
  <c r="AB16" i="1"/>
  <c r="AB19" i="1" a="1"/>
  <c r="AB19" i="1"/>
  <c r="AB17" i="1" a="1"/>
  <c r="AB17" i="1"/>
  <c r="AB14" i="1" a="1"/>
  <c r="AB14" i="1"/>
  <c r="R20" i="1"/>
  <c r="S19" i="1" a="1"/>
  <c r="S19" i="1"/>
  <c r="T19" i="1" a="1"/>
  <c r="T19" i="1"/>
  <c r="U19" i="1" a="1"/>
  <c r="U19" i="1"/>
  <c r="V19" i="1" a="1"/>
  <c r="V19" i="1"/>
  <c r="W19" i="1" a="1"/>
  <c r="W19" i="1"/>
  <c r="X19" i="1" a="1"/>
  <c r="X19" i="1"/>
  <c r="Y19" i="1" a="1"/>
  <c r="Y19" i="1"/>
  <c r="Z19" i="1" a="1"/>
  <c r="Z19" i="1"/>
  <c r="S20" i="1" a="1"/>
  <c r="S20" i="1"/>
  <c r="R21" i="1"/>
  <c r="T20" i="1" a="1"/>
  <c r="T20" i="1"/>
  <c r="U20" i="1" a="1"/>
  <c r="U20" i="1"/>
  <c r="V20" i="1" a="1"/>
  <c r="V20" i="1"/>
  <c r="W20" i="1" a="1"/>
  <c r="W20" i="1"/>
  <c r="X20" i="1" a="1"/>
  <c r="X20" i="1"/>
  <c r="Y20" i="1" a="1"/>
  <c r="Y20" i="1"/>
  <c r="Z20" i="1" a="1"/>
  <c r="Z20" i="1"/>
  <c r="AA20" i="1" a="1"/>
  <c r="AA20" i="1"/>
  <c r="AC15" i="1" a="1"/>
  <c r="AC15" i="1"/>
  <c r="AC14" i="1" a="1"/>
  <c r="AC14" i="1"/>
  <c r="AC11" i="1" a="1"/>
  <c r="AC11" i="1"/>
  <c r="AC17" i="1" a="1"/>
  <c r="AC17" i="1"/>
  <c r="AC12" i="1" a="1"/>
  <c r="AC12" i="1"/>
  <c r="AC21" i="1" a="1"/>
  <c r="AC21" i="1"/>
  <c r="AC19" i="1" a="1"/>
  <c r="AC19" i="1"/>
  <c r="AC13" i="1" a="1"/>
  <c r="AC13" i="1"/>
  <c r="AC10" i="1" a="1"/>
  <c r="AC10" i="1"/>
  <c r="AC20" i="1" a="1"/>
  <c r="AC20" i="1"/>
  <c r="AC16" i="1" a="1"/>
  <c r="AC16" i="1"/>
  <c r="AC18" i="1" a="1"/>
  <c r="AC18" i="1"/>
  <c r="AD9" i="1"/>
  <c r="AB20" i="1" a="1"/>
  <c r="AB20" i="1"/>
  <c r="AD14" i="1" a="1"/>
  <c r="AD14" i="1"/>
  <c r="AD13" i="1" a="1"/>
  <c r="AD13" i="1"/>
  <c r="AD10" i="1" a="1"/>
  <c r="AD10" i="1"/>
  <c r="AD15" i="1" a="1"/>
  <c r="AD15" i="1"/>
  <c r="AD17" i="1" a="1"/>
  <c r="AD17" i="1"/>
  <c r="AD11" i="1" a="1"/>
  <c r="AD11" i="1"/>
  <c r="AD21" i="1" a="1"/>
  <c r="AD21" i="1"/>
  <c r="AD18" i="1" a="1"/>
  <c r="AD18" i="1"/>
  <c r="AD16" i="1" a="1"/>
  <c r="AD16" i="1"/>
  <c r="AD19" i="1" a="1"/>
  <c r="AD19" i="1"/>
  <c r="AE9" i="1"/>
  <c r="AD20" i="1" a="1"/>
  <c r="AD20" i="1"/>
  <c r="AD12" i="1" a="1"/>
  <c r="AD12" i="1"/>
  <c r="S21" i="1" a="1"/>
  <c r="S21" i="1"/>
  <c r="R22" i="1"/>
  <c r="T21" i="1" a="1"/>
  <c r="T21" i="1"/>
  <c r="U21" i="1" a="1"/>
  <c r="U21" i="1"/>
  <c r="V21" i="1" a="1"/>
  <c r="V21" i="1"/>
  <c r="W21" i="1" a="1"/>
  <c r="W21" i="1"/>
  <c r="X21" i="1" a="1"/>
  <c r="X21" i="1"/>
  <c r="Y21" i="1" a="1"/>
  <c r="Y21" i="1"/>
  <c r="Z21" i="1" a="1"/>
  <c r="Z21" i="1"/>
  <c r="AA21" i="1" a="1"/>
  <c r="AA21" i="1"/>
  <c r="AB21" i="1" a="1"/>
  <c r="AB21" i="1"/>
  <c r="S22" i="1" a="1"/>
  <c r="S22" i="1"/>
  <c r="R23" i="1"/>
  <c r="T22" i="1" a="1"/>
  <c r="T22" i="1"/>
  <c r="U22" i="1" a="1"/>
  <c r="U22" i="1"/>
  <c r="V22" i="1" a="1"/>
  <c r="V22" i="1"/>
  <c r="W22" i="1" a="1"/>
  <c r="W22" i="1"/>
  <c r="X22" i="1" a="1"/>
  <c r="X22" i="1"/>
  <c r="Y22" i="1" a="1"/>
  <c r="Y22" i="1"/>
  <c r="Z22" i="1" a="1"/>
  <c r="Z22" i="1"/>
  <c r="AA22" i="1" a="1"/>
  <c r="AA22" i="1"/>
  <c r="AB22" i="1" a="1"/>
  <c r="AB22" i="1"/>
  <c r="AC22" i="1" a="1"/>
  <c r="AC22" i="1"/>
  <c r="AE11" i="1" a="1"/>
  <c r="AE11" i="1"/>
  <c r="AE17" i="1" a="1"/>
  <c r="AE17" i="1"/>
  <c r="AE15" i="1" a="1"/>
  <c r="AE15" i="1"/>
  <c r="AE22" i="1" a="1"/>
  <c r="AE22" i="1"/>
  <c r="AE23" i="1" a="1"/>
  <c r="AE23" i="1"/>
  <c r="AE10" i="1" a="1"/>
  <c r="AE10" i="1"/>
  <c r="AE21" i="1" a="1"/>
  <c r="AE21" i="1"/>
  <c r="AE14" i="1" a="1"/>
  <c r="AE14" i="1"/>
  <c r="AE16" i="1" a="1"/>
  <c r="AE16" i="1"/>
  <c r="AE12" i="1" a="1"/>
  <c r="AE12" i="1"/>
  <c r="AE18" i="1" a="1"/>
  <c r="AE18" i="1"/>
  <c r="AE19" i="1" a="1"/>
  <c r="AE19" i="1"/>
  <c r="AE20" i="1" a="1"/>
  <c r="AE20" i="1"/>
  <c r="AF9" i="1"/>
  <c r="AE13" i="1" a="1"/>
  <c r="AE13" i="1"/>
  <c r="AD22" i="1" a="1"/>
  <c r="AD22" i="1"/>
  <c r="S23" i="1" a="1"/>
  <c r="S23" i="1"/>
  <c r="R24" i="1"/>
  <c r="T23" i="1" a="1"/>
  <c r="T23" i="1"/>
  <c r="U23" i="1" a="1"/>
  <c r="U23" i="1"/>
  <c r="V23" i="1" a="1"/>
  <c r="V23" i="1"/>
  <c r="W23" i="1" a="1"/>
  <c r="W23" i="1"/>
  <c r="X23" i="1" a="1"/>
  <c r="X23" i="1"/>
  <c r="Y23" i="1" a="1"/>
  <c r="Y23" i="1"/>
  <c r="Z23" i="1" a="1"/>
  <c r="Z23" i="1"/>
  <c r="AA23" i="1" a="1"/>
  <c r="AA23" i="1"/>
  <c r="AB23" i="1" a="1"/>
  <c r="AB23" i="1"/>
  <c r="AC23" i="1" a="1"/>
  <c r="AC23" i="1"/>
  <c r="AD23" i="1" a="1"/>
  <c r="AD23" i="1"/>
  <c r="AG9" i="1"/>
  <c r="AF16" i="1" a="1"/>
  <c r="AF16" i="1"/>
  <c r="AF19" i="1" a="1"/>
  <c r="AF19" i="1"/>
  <c r="AF20" i="1" a="1"/>
  <c r="AF20" i="1"/>
  <c r="AF24" i="1" a="1"/>
  <c r="AF24" i="1"/>
  <c r="AF18" i="1" a="1"/>
  <c r="AF18" i="1"/>
  <c r="AF23" i="1" a="1"/>
  <c r="AF23" i="1"/>
  <c r="AF13" i="1" a="1"/>
  <c r="AF13" i="1"/>
  <c r="AF11" i="1" a="1"/>
  <c r="AF11" i="1"/>
  <c r="AF21" i="1" a="1"/>
  <c r="AF21" i="1"/>
  <c r="AF12" i="1" a="1"/>
  <c r="AF12" i="1"/>
  <c r="AF22" i="1" a="1"/>
  <c r="AF22" i="1"/>
  <c r="AF15" i="1" a="1"/>
  <c r="AF15" i="1"/>
  <c r="AF14" i="1" a="1"/>
  <c r="AF14" i="1"/>
  <c r="AF10" i="1" a="1"/>
  <c r="AF10" i="1"/>
  <c r="AF17" i="1" a="1"/>
  <c r="AF17" i="1"/>
  <c r="AG10" i="1" a="1"/>
  <c r="AG10" i="1"/>
  <c r="AG14" i="1" a="1"/>
  <c r="AG14" i="1"/>
  <c r="AG12" i="1" a="1"/>
  <c r="AG12" i="1"/>
  <c r="AG16" i="1" a="1"/>
  <c r="AG16" i="1"/>
  <c r="AG24" i="1" a="1"/>
  <c r="AG24" i="1"/>
  <c r="AH9" i="1"/>
  <c r="AG15" i="1" a="1"/>
  <c r="AG15" i="1"/>
  <c r="AG13" i="1" a="1"/>
  <c r="AG13" i="1"/>
  <c r="AG18" i="1" a="1"/>
  <c r="AG18" i="1"/>
  <c r="AG19" i="1" a="1"/>
  <c r="AG19" i="1"/>
  <c r="AG20" i="1" a="1"/>
  <c r="AG20" i="1"/>
  <c r="AG21" i="1" a="1"/>
  <c r="AG21" i="1"/>
  <c r="AG11" i="1" a="1"/>
  <c r="AG11" i="1"/>
  <c r="AG23" i="1" a="1"/>
  <c r="AG23" i="1"/>
  <c r="AG17" i="1" a="1"/>
  <c r="AG17" i="1"/>
  <c r="AG22" i="1" a="1"/>
  <c r="AG22" i="1"/>
  <c r="R25" i="1"/>
  <c r="S24" i="1" a="1"/>
  <c r="S24" i="1"/>
  <c r="T24" i="1" a="1"/>
  <c r="T24" i="1"/>
  <c r="U24" i="1" a="1"/>
  <c r="U24" i="1"/>
  <c r="V24" i="1" a="1"/>
  <c r="V24" i="1"/>
  <c r="W24" i="1" a="1"/>
  <c r="W24" i="1"/>
  <c r="X24" i="1" a="1"/>
  <c r="X24" i="1"/>
  <c r="Y24" i="1" a="1"/>
  <c r="Y24" i="1"/>
  <c r="Z24" i="1" a="1"/>
  <c r="Z24" i="1"/>
  <c r="AA24" i="1" a="1"/>
  <c r="AA24" i="1"/>
  <c r="AB24" i="1" a="1"/>
  <c r="AB24" i="1"/>
  <c r="AC24" i="1" a="1"/>
  <c r="AC24" i="1"/>
  <c r="AD24" i="1" a="1"/>
  <c r="AD24" i="1"/>
  <c r="AE24" i="1" a="1"/>
  <c r="AE24" i="1"/>
  <c r="S25" i="1" a="1"/>
  <c r="S25" i="1"/>
  <c r="R26" i="1"/>
  <c r="T25" i="1" a="1"/>
  <c r="T25" i="1"/>
  <c r="U25" i="1" a="1"/>
  <c r="U25" i="1"/>
  <c r="V25" i="1" a="1"/>
  <c r="V25" i="1"/>
  <c r="W25" i="1" a="1"/>
  <c r="W25" i="1"/>
  <c r="X25" i="1" a="1"/>
  <c r="X25" i="1"/>
  <c r="Y25" i="1" a="1"/>
  <c r="Y25" i="1"/>
  <c r="Z25" i="1" a="1"/>
  <c r="Z25" i="1"/>
  <c r="AA25" i="1" a="1"/>
  <c r="AA25" i="1"/>
  <c r="AB25" i="1" a="1"/>
  <c r="AB25" i="1"/>
  <c r="AC25" i="1" a="1"/>
  <c r="AC25" i="1"/>
  <c r="AD25" i="1" a="1"/>
  <c r="AD25" i="1"/>
  <c r="AE25" i="1" a="1"/>
  <c r="AE25" i="1"/>
  <c r="AF25" i="1" a="1"/>
  <c r="AF25" i="1"/>
  <c r="AG25" i="1" a="1"/>
  <c r="AG25" i="1"/>
  <c r="AH11" i="1" a="1"/>
  <c r="AH11" i="1"/>
  <c r="AH19" i="1" a="1"/>
  <c r="AH19" i="1"/>
  <c r="AH26" i="1" a="1"/>
  <c r="AH26" i="1"/>
  <c r="AH17" i="1" a="1"/>
  <c r="AH17" i="1"/>
  <c r="AH25" i="1" a="1"/>
  <c r="AH25" i="1"/>
  <c r="AH24" i="1" a="1"/>
  <c r="AH24" i="1"/>
  <c r="AH15" i="1" a="1"/>
  <c r="AH15" i="1"/>
  <c r="AH16" i="1" a="1"/>
  <c r="AH16" i="1"/>
  <c r="AI9" i="1"/>
  <c r="AH18" i="1" a="1"/>
  <c r="AH18" i="1"/>
  <c r="AH21" i="1" a="1"/>
  <c r="AH21" i="1"/>
  <c r="AH20" i="1" a="1"/>
  <c r="AH20" i="1"/>
  <c r="AH23" i="1" a="1"/>
  <c r="AH23" i="1"/>
  <c r="AH14" i="1" a="1"/>
  <c r="AH14" i="1"/>
  <c r="AH22" i="1" a="1"/>
  <c r="AH22" i="1"/>
  <c r="AH12" i="1" a="1"/>
  <c r="AH12" i="1"/>
  <c r="AH10" i="1" a="1"/>
  <c r="AH10" i="1"/>
  <c r="AH13" i="1" a="1"/>
  <c r="AH13" i="1"/>
  <c r="T26" i="1" a="1"/>
  <c r="T26" i="1"/>
  <c r="S26" i="1" a="1"/>
  <c r="S26" i="1"/>
  <c r="R27" i="1"/>
  <c r="U26" i="1" a="1"/>
  <c r="U26" i="1"/>
  <c r="V26" i="1" a="1"/>
  <c r="V26" i="1"/>
  <c r="W26" i="1" a="1"/>
  <c r="W26" i="1"/>
  <c r="X26" i="1" a="1"/>
  <c r="X26" i="1"/>
  <c r="Y26" i="1" a="1"/>
  <c r="Y26" i="1"/>
  <c r="Z26" i="1" a="1"/>
  <c r="Z26" i="1"/>
  <c r="AA26" i="1" a="1"/>
  <c r="AA26" i="1"/>
  <c r="AB26" i="1" a="1"/>
  <c r="AB26" i="1"/>
  <c r="AC26" i="1" a="1"/>
  <c r="AC26" i="1"/>
  <c r="AD26" i="1" a="1"/>
  <c r="AD26" i="1"/>
  <c r="AE26" i="1" a="1"/>
  <c r="AE26" i="1"/>
  <c r="AF26" i="1" a="1"/>
  <c r="AF26" i="1"/>
  <c r="AG26" i="1" a="1"/>
  <c r="AG26" i="1"/>
  <c r="AI17" i="1" a="1"/>
  <c r="AI17" i="1"/>
  <c r="AI13" i="1" a="1"/>
  <c r="AI13" i="1"/>
  <c r="AI22" i="1" a="1"/>
  <c r="AI22" i="1"/>
  <c r="AI25" i="1" a="1"/>
  <c r="AI25" i="1"/>
  <c r="AI15" i="1" a="1"/>
  <c r="AI15" i="1"/>
  <c r="AI21" i="1" a="1"/>
  <c r="AI21" i="1"/>
  <c r="AI10" i="1" a="1"/>
  <c r="AI10" i="1"/>
  <c r="AI14" i="1" a="1"/>
  <c r="AI14" i="1"/>
  <c r="AI18" i="1" a="1"/>
  <c r="AI18" i="1"/>
  <c r="AI16" i="1" a="1"/>
  <c r="AI16" i="1"/>
  <c r="AI23" i="1" a="1"/>
  <c r="AI23" i="1"/>
  <c r="AI19" i="1" a="1"/>
  <c r="AI19" i="1"/>
  <c r="AI27" i="1" a="1"/>
  <c r="AI27" i="1"/>
  <c r="AI24" i="1" a="1"/>
  <c r="AI24" i="1"/>
  <c r="AI20" i="1" a="1"/>
  <c r="AI20" i="1"/>
  <c r="AI12" i="1" a="1"/>
  <c r="AI12" i="1"/>
  <c r="AI26" i="1" a="1"/>
  <c r="AI26" i="1"/>
  <c r="AI11" i="1" a="1"/>
  <c r="AI11" i="1"/>
  <c r="AJ9" i="1"/>
  <c r="AJ13" i="1" a="1"/>
  <c r="AJ13" i="1"/>
  <c r="AJ11" i="1" a="1"/>
  <c r="AJ11" i="1"/>
  <c r="AK9" i="1"/>
  <c r="AJ12" i="1" a="1"/>
  <c r="AJ12" i="1"/>
  <c r="AJ17" i="1" a="1"/>
  <c r="AJ17" i="1"/>
  <c r="AJ24" i="1" a="1"/>
  <c r="AJ24" i="1"/>
  <c r="AJ18" i="1" a="1"/>
  <c r="AJ18" i="1"/>
  <c r="AJ23" i="1" a="1"/>
  <c r="AJ23" i="1"/>
  <c r="AJ14" i="1" a="1"/>
  <c r="AJ14" i="1"/>
  <c r="AJ22" i="1" a="1"/>
  <c r="AJ22" i="1"/>
  <c r="AJ16" i="1" a="1"/>
  <c r="AJ16" i="1"/>
  <c r="AJ19" i="1" a="1"/>
  <c r="AJ19" i="1"/>
  <c r="AJ20" i="1" a="1"/>
  <c r="AJ20" i="1"/>
  <c r="AJ21" i="1" a="1"/>
  <c r="AJ21" i="1"/>
  <c r="AJ10" i="1" a="1"/>
  <c r="AJ10" i="1"/>
  <c r="AJ25" i="1" a="1"/>
  <c r="AJ25" i="1"/>
  <c r="AJ15" i="1" a="1"/>
  <c r="AJ15" i="1"/>
  <c r="AJ27" i="1" a="1"/>
  <c r="AJ27" i="1"/>
  <c r="AJ26" i="1" a="1"/>
  <c r="AJ26" i="1"/>
  <c r="T27" i="1" a="1"/>
  <c r="T27" i="1"/>
  <c r="S27" i="1" a="1"/>
  <c r="S27" i="1"/>
  <c r="R28" i="1"/>
  <c r="AJ28" i="1" a="1"/>
  <c r="AJ28" i="1"/>
  <c r="U27" i="1" a="1"/>
  <c r="U27" i="1"/>
  <c r="V27" i="1" a="1"/>
  <c r="V27" i="1"/>
  <c r="W27" i="1" a="1"/>
  <c r="W27" i="1"/>
  <c r="X27" i="1" a="1"/>
  <c r="X27" i="1"/>
  <c r="Y27" i="1" a="1"/>
  <c r="Y27" i="1"/>
  <c r="Z27" i="1" a="1"/>
  <c r="Z27" i="1"/>
  <c r="AA27" i="1" a="1"/>
  <c r="AA27" i="1"/>
  <c r="AB27" i="1" a="1"/>
  <c r="AB27" i="1"/>
  <c r="AC27" i="1" a="1"/>
  <c r="AC27" i="1"/>
  <c r="AD27" i="1" a="1"/>
  <c r="AD27" i="1"/>
  <c r="AE27" i="1" a="1"/>
  <c r="AE27" i="1"/>
  <c r="AF27" i="1" a="1"/>
  <c r="AF27" i="1"/>
  <c r="AG27" i="1" a="1"/>
  <c r="AG27" i="1"/>
  <c r="AH27" i="1" a="1"/>
  <c r="AH27" i="1"/>
  <c r="AK13" i="1" a="1"/>
  <c r="AK13" i="1"/>
  <c r="AK11" i="1" a="1"/>
  <c r="AK11" i="1"/>
  <c r="AK12" i="1" a="1"/>
  <c r="AK12" i="1"/>
  <c r="AK23" i="1" a="1"/>
  <c r="AK23" i="1"/>
  <c r="AK28" i="1" a="1"/>
  <c r="AK28" i="1"/>
  <c r="AK25" i="1" a="1"/>
  <c r="AK25" i="1"/>
  <c r="AK18" i="1" a="1"/>
  <c r="AK18" i="1"/>
  <c r="AK26" i="1" a="1"/>
  <c r="AK26" i="1"/>
  <c r="AK20" i="1" a="1"/>
  <c r="AK20" i="1"/>
  <c r="AL9" i="1"/>
  <c r="AK15" i="1" a="1"/>
  <c r="AK15" i="1"/>
  <c r="AK14" i="1" a="1"/>
  <c r="AK14" i="1"/>
  <c r="AK17" i="1" a="1"/>
  <c r="AK17" i="1"/>
  <c r="AK21" i="1" a="1"/>
  <c r="AK21" i="1"/>
  <c r="AK24" i="1" a="1"/>
  <c r="AK24" i="1"/>
  <c r="AK16" i="1" a="1"/>
  <c r="AK16" i="1"/>
  <c r="AK10" i="1" a="1"/>
  <c r="AK10" i="1"/>
  <c r="AK19" i="1" a="1"/>
  <c r="AK19" i="1"/>
  <c r="AK22" i="1" a="1"/>
  <c r="AK22" i="1"/>
  <c r="AK27" i="1" a="1"/>
  <c r="AK27" i="1"/>
  <c r="T28" i="1" a="1"/>
  <c r="T28" i="1"/>
  <c r="R29" i="1"/>
  <c r="S28" i="1" a="1"/>
  <c r="S28" i="1"/>
  <c r="U28" i="1" a="1"/>
  <c r="U28" i="1"/>
  <c r="V28" i="1" a="1"/>
  <c r="V28" i="1"/>
  <c r="W28" i="1" a="1"/>
  <c r="W28" i="1"/>
  <c r="X28" i="1" a="1"/>
  <c r="X28" i="1"/>
  <c r="Y28" i="1" a="1"/>
  <c r="Y28" i="1"/>
  <c r="Z28" i="1" a="1"/>
  <c r="Z28" i="1"/>
  <c r="AA28" i="1" a="1"/>
  <c r="AA28" i="1"/>
  <c r="AB28" i="1" a="1"/>
  <c r="AB28" i="1"/>
  <c r="AC28" i="1" a="1"/>
  <c r="AC28" i="1"/>
  <c r="AD28" i="1" a="1"/>
  <c r="AD28" i="1"/>
  <c r="AE28" i="1" a="1"/>
  <c r="AE28" i="1"/>
  <c r="AF28" i="1" a="1"/>
  <c r="AF28" i="1"/>
  <c r="AG28" i="1" a="1"/>
  <c r="AG28" i="1"/>
  <c r="AH28" i="1" a="1"/>
  <c r="AH28" i="1"/>
  <c r="AI28" i="1" a="1"/>
  <c r="AI28" i="1"/>
  <c r="R30" i="1"/>
  <c r="T29" i="1" a="1"/>
  <c r="T29" i="1"/>
  <c r="S29" i="1" a="1"/>
  <c r="S29" i="1"/>
  <c r="U29" i="1" a="1"/>
  <c r="U29" i="1"/>
  <c r="V29" i="1" a="1"/>
  <c r="V29" i="1"/>
  <c r="W29" i="1" a="1"/>
  <c r="W29" i="1"/>
  <c r="X29" i="1" a="1"/>
  <c r="X29" i="1"/>
  <c r="Y29" i="1" a="1"/>
  <c r="Y29" i="1"/>
  <c r="Z29" i="1" a="1"/>
  <c r="Z29" i="1"/>
  <c r="AA29" i="1" a="1"/>
  <c r="AA29" i="1"/>
  <c r="AB29" i="1" a="1"/>
  <c r="AB29" i="1"/>
  <c r="AC29" i="1" a="1"/>
  <c r="AC29" i="1"/>
  <c r="AD29" i="1" a="1"/>
  <c r="AD29" i="1"/>
  <c r="AE29" i="1" a="1"/>
  <c r="AE29" i="1"/>
  <c r="AF29" i="1" a="1"/>
  <c r="AF29" i="1"/>
  <c r="AG29" i="1" a="1"/>
  <c r="AG29" i="1"/>
  <c r="AH29" i="1" a="1"/>
  <c r="AH29" i="1"/>
  <c r="AI29" i="1" a="1"/>
  <c r="AI29" i="1"/>
  <c r="AJ29" i="1" a="1"/>
  <c r="AJ29" i="1"/>
  <c r="AK29" i="1" a="1"/>
  <c r="AK29" i="1"/>
  <c r="AL26" i="1" a="1"/>
  <c r="AL26" i="1"/>
  <c r="AL17" i="1" a="1"/>
  <c r="AL17" i="1"/>
  <c r="AL30" i="1" a="1"/>
  <c r="AL30" i="1"/>
  <c r="AL19" i="1" a="1"/>
  <c r="AL19" i="1"/>
  <c r="AL28" i="1" a="1"/>
  <c r="AL28" i="1"/>
  <c r="AL27" i="1" a="1"/>
  <c r="AL27" i="1"/>
  <c r="AL29" i="1" a="1"/>
  <c r="AL29" i="1"/>
  <c r="AL12" i="1" a="1"/>
  <c r="AL12" i="1"/>
  <c r="AL16" i="1" a="1"/>
  <c r="AL16" i="1"/>
  <c r="AL11" i="1" a="1"/>
  <c r="AL11" i="1"/>
  <c r="AL20" i="1" a="1"/>
  <c r="AL20" i="1"/>
  <c r="AM9" i="1"/>
  <c r="AL23" i="1" a="1"/>
  <c r="AL23" i="1"/>
  <c r="AL13" i="1" a="1"/>
  <c r="AL13" i="1"/>
  <c r="AL25" i="1" a="1"/>
  <c r="AL25" i="1"/>
  <c r="AL22" i="1" a="1"/>
  <c r="AL22" i="1"/>
  <c r="AL24" i="1" a="1"/>
  <c r="AL24" i="1"/>
  <c r="AL18" i="1" a="1"/>
  <c r="AL18" i="1"/>
  <c r="AL14" i="1" a="1"/>
  <c r="AL14" i="1"/>
  <c r="AL10" i="1" a="1"/>
  <c r="AL10" i="1"/>
  <c r="AL21" i="1" a="1"/>
  <c r="AL21" i="1"/>
  <c r="AL15" i="1" a="1"/>
  <c r="AL15" i="1"/>
  <c r="AM22" i="1" a="1"/>
  <c r="AM22" i="1"/>
  <c r="AM23" i="1" a="1"/>
  <c r="AM23" i="1"/>
  <c r="AM12" i="1" a="1"/>
  <c r="AM12" i="1"/>
  <c r="AM25" i="1" a="1"/>
  <c r="AM25" i="1"/>
  <c r="AM16" i="1" a="1"/>
  <c r="AM16" i="1"/>
  <c r="AM26" i="1" a="1"/>
  <c r="AM26" i="1"/>
  <c r="AM27" i="1" a="1"/>
  <c r="AM27" i="1"/>
  <c r="AM19" i="1" a="1"/>
  <c r="AM19" i="1"/>
  <c r="AM11" i="1" a="1"/>
  <c r="AM11" i="1"/>
  <c r="AM17" i="1" a="1"/>
  <c r="AM17" i="1"/>
  <c r="AN9" i="1"/>
  <c r="AM15" i="1" a="1"/>
  <c r="AM15" i="1"/>
  <c r="AM13" i="1" a="1"/>
  <c r="AM13" i="1"/>
  <c r="AM10" i="1" a="1"/>
  <c r="AM10" i="1"/>
  <c r="AM20" i="1" a="1"/>
  <c r="AM20" i="1"/>
  <c r="AM28" i="1" a="1"/>
  <c r="AM28" i="1"/>
  <c r="AM21" i="1" a="1"/>
  <c r="AM21" i="1"/>
  <c r="AM30" i="1" a="1"/>
  <c r="AM30" i="1"/>
  <c r="AM29" i="1" a="1"/>
  <c r="AM29" i="1"/>
  <c r="AM18" i="1" a="1"/>
  <c r="AM18" i="1"/>
  <c r="AM31" i="1" a="1"/>
  <c r="AM31" i="1"/>
  <c r="AM24" i="1" a="1"/>
  <c r="AM24" i="1"/>
  <c r="AM14" i="1" a="1"/>
  <c r="AM14" i="1"/>
  <c r="S30" i="1" a="1"/>
  <c r="S30" i="1"/>
  <c r="R31" i="1"/>
  <c r="T30" i="1" a="1"/>
  <c r="T30" i="1"/>
  <c r="U30" i="1" a="1"/>
  <c r="U30" i="1"/>
  <c r="V30" i="1" a="1"/>
  <c r="V30" i="1"/>
  <c r="W30" i="1" a="1"/>
  <c r="W30" i="1"/>
  <c r="X30" i="1" a="1"/>
  <c r="X30" i="1"/>
  <c r="Y30" i="1" a="1"/>
  <c r="Y30" i="1"/>
  <c r="Z30" i="1" a="1"/>
  <c r="Z30" i="1"/>
  <c r="AA30" i="1" a="1"/>
  <c r="AA30" i="1"/>
  <c r="AB30" i="1" a="1"/>
  <c r="AB30" i="1"/>
  <c r="AC30" i="1" a="1"/>
  <c r="AC30" i="1"/>
  <c r="AD30" i="1" a="1"/>
  <c r="AD30" i="1"/>
  <c r="AE30" i="1" a="1"/>
  <c r="AE30" i="1"/>
  <c r="AF30" i="1" a="1"/>
  <c r="AF30" i="1"/>
  <c r="AG30" i="1" a="1"/>
  <c r="AG30" i="1"/>
  <c r="AH30" i="1" a="1"/>
  <c r="AH30" i="1"/>
  <c r="AI30" i="1" a="1"/>
  <c r="AI30" i="1"/>
  <c r="AJ30" i="1" a="1"/>
  <c r="AJ30" i="1"/>
  <c r="AK30" i="1" a="1"/>
  <c r="AK30" i="1"/>
  <c r="T31" i="1" a="1"/>
  <c r="T31" i="1"/>
  <c r="S31" i="1" a="1"/>
  <c r="S31" i="1"/>
  <c r="R32" i="1"/>
  <c r="U31" i="1" a="1"/>
  <c r="U31" i="1"/>
  <c r="V31" i="1" a="1"/>
  <c r="V31" i="1"/>
  <c r="W31" i="1" a="1"/>
  <c r="W31" i="1"/>
  <c r="X31" i="1" a="1"/>
  <c r="X31" i="1"/>
  <c r="Y31" i="1" a="1"/>
  <c r="Y31" i="1"/>
  <c r="Z31" i="1" a="1"/>
  <c r="Z31" i="1"/>
  <c r="AA31" i="1" a="1"/>
  <c r="AA31" i="1"/>
  <c r="AB31" i="1" a="1"/>
  <c r="AB31" i="1"/>
  <c r="AC31" i="1" a="1"/>
  <c r="AC31" i="1"/>
  <c r="AD31" i="1" a="1"/>
  <c r="AD31" i="1"/>
  <c r="AE31" i="1" a="1"/>
  <c r="AE31" i="1"/>
  <c r="AF31" i="1" a="1"/>
  <c r="AF31" i="1"/>
  <c r="AG31" i="1" a="1"/>
  <c r="AG31" i="1"/>
  <c r="AH31" i="1" a="1"/>
  <c r="AH31" i="1"/>
  <c r="AI31" i="1" a="1"/>
  <c r="AI31" i="1"/>
  <c r="AJ31" i="1" a="1"/>
  <c r="AJ31" i="1"/>
  <c r="AK31" i="1" a="1"/>
  <c r="AK31" i="1"/>
  <c r="AL31" i="1" a="1"/>
  <c r="AL31" i="1"/>
  <c r="AO9" i="1"/>
  <c r="AN13" i="1" a="1"/>
  <c r="AN13" i="1"/>
  <c r="AN11" i="1" a="1"/>
  <c r="AN11" i="1"/>
  <c r="AN20" i="1" a="1"/>
  <c r="AN20" i="1"/>
  <c r="AN19" i="1" a="1"/>
  <c r="AN19" i="1"/>
  <c r="AN24" i="1" a="1"/>
  <c r="AN24" i="1"/>
  <c r="AN22" i="1" a="1"/>
  <c r="AN22" i="1"/>
  <c r="AN30" i="1" a="1"/>
  <c r="AN30" i="1"/>
  <c r="AN29" i="1" a="1"/>
  <c r="AN29" i="1"/>
  <c r="AN28" i="1" a="1"/>
  <c r="AN28" i="1"/>
  <c r="AN14" i="1" a="1"/>
  <c r="AN14" i="1"/>
  <c r="AN25" i="1" a="1"/>
  <c r="AN25" i="1"/>
  <c r="AN21" i="1" a="1"/>
  <c r="AN21" i="1"/>
  <c r="AN16" i="1" a="1"/>
  <c r="AN16" i="1"/>
  <c r="AN10" i="1" a="1"/>
  <c r="AN10" i="1"/>
  <c r="AN27" i="1" a="1"/>
  <c r="AN27" i="1"/>
  <c r="AN12" i="1" a="1"/>
  <c r="AN12" i="1"/>
  <c r="AN18" i="1" a="1"/>
  <c r="AN18" i="1"/>
  <c r="AN23" i="1" a="1"/>
  <c r="AN23" i="1"/>
  <c r="AN15" i="1" a="1"/>
  <c r="AN15" i="1"/>
  <c r="AN31" i="1" a="1"/>
  <c r="AN31" i="1"/>
  <c r="AN17" i="1" a="1"/>
  <c r="AN17" i="1"/>
  <c r="AN26" i="1" a="1"/>
  <c r="AN26" i="1"/>
  <c r="AN32" i="1" a="1"/>
  <c r="AN32" i="1"/>
  <c r="T32" i="1" a="1"/>
  <c r="T32" i="1"/>
  <c r="S32" i="1" a="1"/>
  <c r="S32" i="1"/>
  <c r="R33" i="1"/>
  <c r="U32" i="1" a="1"/>
  <c r="U32" i="1"/>
  <c r="V32" i="1" a="1"/>
  <c r="V32" i="1"/>
  <c r="W32" i="1" a="1"/>
  <c r="W32" i="1"/>
  <c r="X32" i="1" a="1"/>
  <c r="X32" i="1"/>
  <c r="Y32" i="1" a="1"/>
  <c r="Y32" i="1"/>
  <c r="Z32" i="1" a="1"/>
  <c r="Z32" i="1"/>
  <c r="AA32" i="1" a="1"/>
  <c r="AA32" i="1"/>
  <c r="AB32" i="1" a="1"/>
  <c r="AB32" i="1"/>
  <c r="AC32" i="1" a="1"/>
  <c r="AC32" i="1"/>
  <c r="AD32" i="1" a="1"/>
  <c r="AD32" i="1"/>
  <c r="AE32" i="1" a="1"/>
  <c r="AE32" i="1"/>
  <c r="AF32" i="1" a="1"/>
  <c r="AF32" i="1"/>
  <c r="AG32" i="1" a="1"/>
  <c r="AG32" i="1"/>
  <c r="AH32" i="1" a="1"/>
  <c r="AH32" i="1"/>
  <c r="AI32" i="1" a="1"/>
  <c r="AI32" i="1"/>
  <c r="AJ32" i="1" a="1"/>
  <c r="AJ32" i="1"/>
  <c r="AK32" i="1" a="1"/>
  <c r="AK32" i="1"/>
  <c r="AL32" i="1" a="1"/>
  <c r="AL32" i="1"/>
  <c r="AM32" i="1" a="1"/>
  <c r="AM32" i="1"/>
  <c r="AO22" i="1" a="1"/>
  <c r="AO22" i="1"/>
  <c r="AO23" i="1" a="1"/>
  <c r="AO23" i="1"/>
  <c r="AO16" i="1" a="1"/>
  <c r="AO16" i="1"/>
  <c r="AO33" i="1" a="1"/>
  <c r="AO33" i="1"/>
  <c r="AO26" i="1" a="1"/>
  <c r="AO26" i="1"/>
  <c r="AO30" i="1" a="1"/>
  <c r="AO30" i="1"/>
  <c r="AO24" i="1" a="1"/>
  <c r="AO24" i="1"/>
  <c r="AO10" i="1" a="1"/>
  <c r="AO10" i="1"/>
  <c r="AO14" i="1" a="1"/>
  <c r="AO14" i="1"/>
  <c r="AO19" i="1" a="1"/>
  <c r="AO19" i="1"/>
  <c r="AO20" i="1" a="1"/>
  <c r="AO20" i="1"/>
  <c r="AO29" i="1" a="1"/>
  <c r="AO29" i="1"/>
  <c r="AO32" i="1" a="1"/>
  <c r="AO32" i="1"/>
  <c r="AO27" i="1" a="1"/>
  <c r="AO27" i="1"/>
  <c r="AO25" i="1" a="1"/>
  <c r="AO25" i="1"/>
  <c r="AO11" i="1" a="1"/>
  <c r="AO11" i="1"/>
  <c r="AO31" i="1" a="1"/>
  <c r="AO31" i="1"/>
  <c r="AO28" i="1" a="1"/>
  <c r="AO28" i="1"/>
  <c r="AO21" i="1" a="1"/>
  <c r="AO21" i="1"/>
  <c r="AO17" i="1" a="1"/>
  <c r="AO17" i="1"/>
  <c r="AO12" i="1" a="1"/>
  <c r="AO12" i="1"/>
  <c r="AO15" i="1" a="1"/>
  <c r="AO15" i="1"/>
  <c r="AO18" i="1" a="1"/>
  <c r="AO18" i="1"/>
  <c r="AO13" i="1" a="1"/>
  <c r="AO13" i="1"/>
  <c r="AP9" i="1"/>
  <c r="AP15" i="1" a="1"/>
  <c r="AP15" i="1"/>
  <c r="AP16" i="1" a="1"/>
  <c r="AP16" i="1"/>
  <c r="AP17" i="1" a="1"/>
  <c r="AP17" i="1"/>
  <c r="AQ9" i="1"/>
  <c r="AP11" i="1" a="1"/>
  <c r="AP11" i="1"/>
  <c r="AP14" i="1" a="1"/>
  <c r="AP14" i="1"/>
  <c r="AP24" i="1" a="1"/>
  <c r="AP24" i="1"/>
  <c r="AP25" i="1" a="1"/>
  <c r="AP25" i="1"/>
  <c r="AP28" i="1" a="1"/>
  <c r="AP28" i="1"/>
  <c r="AP30" i="1" a="1"/>
  <c r="AP30" i="1"/>
  <c r="AP33" i="1" a="1"/>
  <c r="AP33" i="1"/>
  <c r="AP32" i="1" a="1"/>
  <c r="AP32" i="1"/>
  <c r="AP31" i="1" a="1"/>
  <c r="AP31" i="1"/>
  <c r="AP27" i="1" a="1"/>
  <c r="AP27" i="1"/>
  <c r="AP12" i="1" a="1"/>
  <c r="AP12" i="1"/>
  <c r="AP10" i="1" a="1"/>
  <c r="AP10" i="1"/>
  <c r="AP13" i="1" a="1"/>
  <c r="AP13" i="1"/>
  <c r="AP19" i="1" a="1"/>
  <c r="AP19" i="1"/>
  <c r="AP26" i="1" a="1"/>
  <c r="AP26" i="1"/>
  <c r="AP22" i="1" a="1"/>
  <c r="AP22" i="1"/>
  <c r="AP29" i="1" a="1"/>
  <c r="AP29" i="1"/>
  <c r="AP23" i="1" a="1"/>
  <c r="AP23" i="1"/>
  <c r="AP21" i="1" a="1"/>
  <c r="AP21" i="1"/>
  <c r="AP20" i="1" a="1"/>
  <c r="AP20" i="1"/>
  <c r="AP18" i="1" a="1"/>
  <c r="AP18" i="1"/>
  <c r="T33" i="1" a="1"/>
  <c r="T33" i="1"/>
  <c r="S33" i="1" a="1"/>
  <c r="S33" i="1"/>
  <c r="R34" i="1"/>
  <c r="U33" i="1" a="1"/>
  <c r="U33" i="1"/>
  <c r="V33" i="1" a="1"/>
  <c r="V33" i="1"/>
  <c r="W33" i="1" a="1"/>
  <c r="W33" i="1"/>
  <c r="X33" i="1" a="1"/>
  <c r="X33" i="1"/>
  <c r="Y33" i="1" a="1"/>
  <c r="Y33" i="1"/>
  <c r="Z33" i="1" a="1"/>
  <c r="Z33" i="1"/>
  <c r="AA33" i="1" a="1"/>
  <c r="AA33" i="1"/>
  <c r="AB33" i="1" a="1"/>
  <c r="AB33" i="1"/>
  <c r="AC33" i="1" a="1"/>
  <c r="AC33" i="1"/>
  <c r="AD33" i="1" a="1"/>
  <c r="AD33" i="1"/>
  <c r="AE33" i="1" a="1"/>
  <c r="AE33" i="1"/>
  <c r="AF33" i="1" a="1"/>
  <c r="AF33" i="1"/>
  <c r="AG33" i="1" a="1"/>
  <c r="AG33" i="1"/>
  <c r="AH33" i="1" a="1"/>
  <c r="AH33" i="1"/>
  <c r="AI33" i="1" a="1"/>
  <c r="AI33" i="1"/>
  <c r="AJ33" i="1" a="1"/>
  <c r="AJ33" i="1"/>
  <c r="AK33" i="1" a="1"/>
  <c r="AK33" i="1"/>
  <c r="AL33" i="1" a="1"/>
  <c r="AL33" i="1"/>
  <c r="AM33" i="1" a="1"/>
  <c r="AM33" i="1"/>
  <c r="AN33" i="1" a="1"/>
  <c r="AN33" i="1"/>
  <c r="R35" i="1"/>
  <c r="S34" i="1" a="1"/>
  <c r="S34" i="1"/>
  <c r="T34" i="1" a="1"/>
  <c r="T34" i="1"/>
  <c r="U34" i="1" a="1"/>
  <c r="U34" i="1"/>
  <c r="V34" i="1" a="1"/>
  <c r="V34" i="1"/>
  <c r="W34" i="1" a="1"/>
  <c r="W34" i="1"/>
  <c r="X34" i="1" a="1"/>
  <c r="X34" i="1"/>
  <c r="Y34" i="1" a="1"/>
  <c r="Y34" i="1"/>
  <c r="Z34" i="1" a="1"/>
  <c r="Z34" i="1"/>
  <c r="AA34" i="1" a="1"/>
  <c r="AA34" i="1"/>
  <c r="AB34" i="1" a="1"/>
  <c r="AB34" i="1"/>
  <c r="AC34" i="1" a="1"/>
  <c r="AC34" i="1"/>
  <c r="AD34" i="1" a="1"/>
  <c r="AD34" i="1"/>
  <c r="AE34" i="1" a="1"/>
  <c r="AE34" i="1"/>
  <c r="AF34" i="1" a="1"/>
  <c r="AF34" i="1"/>
  <c r="AG34" i="1" a="1"/>
  <c r="AG34" i="1"/>
  <c r="AH34" i="1" a="1"/>
  <c r="AH34" i="1"/>
  <c r="AI34" i="1" a="1"/>
  <c r="AI34" i="1"/>
  <c r="AJ34" i="1" a="1"/>
  <c r="AJ34" i="1"/>
  <c r="AK34" i="1" a="1"/>
  <c r="AK34" i="1"/>
  <c r="AL34" i="1" a="1"/>
  <c r="AL34" i="1"/>
  <c r="AM34" i="1" a="1"/>
  <c r="AM34" i="1"/>
  <c r="AN34" i="1" a="1"/>
  <c r="AN34" i="1"/>
  <c r="AO34" i="1" a="1"/>
  <c r="AO34" i="1"/>
  <c r="AP34" i="1" a="1"/>
  <c r="AP34" i="1"/>
  <c r="AQ17" i="1" a="1"/>
  <c r="AQ17" i="1"/>
  <c r="AQ13" i="1" a="1"/>
  <c r="AQ13" i="1"/>
  <c r="AQ22" i="1" a="1"/>
  <c r="AQ22" i="1"/>
  <c r="AQ19" i="1" a="1"/>
  <c r="AQ19" i="1"/>
  <c r="AQ25" i="1" a="1"/>
  <c r="AQ25" i="1"/>
  <c r="AQ28" i="1" a="1"/>
  <c r="AQ28" i="1"/>
  <c r="AQ20" i="1" a="1"/>
  <c r="AQ20" i="1"/>
  <c r="AQ30" i="1" a="1"/>
  <c r="AQ30" i="1"/>
  <c r="AQ35" i="1" a="1"/>
  <c r="AQ35" i="1"/>
  <c r="AQ31" i="1" a="1"/>
  <c r="AQ31" i="1"/>
  <c r="AQ26" i="1" a="1"/>
  <c r="AQ26" i="1"/>
  <c r="AQ27" i="1" a="1"/>
  <c r="AQ27" i="1"/>
  <c r="AQ10" i="1" a="1"/>
  <c r="AQ10" i="1"/>
  <c r="AQ14" i="1" a="1"/>
  <c r="AQ14" i="1"/>
  <c r="AQ18" i="1" a="1"/>
  <c r="AQ18" i="1"/>
  <c r="AQ16" i="1" a="1"/>
  <c r="AQ16" i="1"/>
  <c r="AQ23" i="1" a="1"/>
  <c r="AQ23" i="1"/>
  <c r="AQ21" i="1" a="1"/>
  <c r="AQ21" i="1"/>
  <c r="AQ12" i="1" a="1"/>
  <c r="AQ12" i="1"/>
  <c r="AQ15" i="1" a="1"/>
  <c r="AQ15" i="1"/>
  <c r="AQ24" i="1" a="1"/>
  <c r="AQ24" i="1"/>
  <c r="AQ32" i="1" a="1"/>
  <c r="AQ32" i="1"/>
  <c r="AQ29" i="1" a="1"/>
  <c r="AQ29" i="1"/>
  <c r="AQ34" i="1" a="1"/>
  <c r="AQ34" i="1"/>
  <c r="AQ33" i="1" a="1"/>
  <c r="AQ33" i="1"/>
  <c r="AQ11" i="1" a="1"/>
  <c r="AQ11" i="1"/>
  <c r="AR9" i="1"/>
  <c r="AR13" i="1" a="1"/>
  <c r="AR13" i="1"/>
  <c r="AR11" i="1" a="1"/>
  <c r="AR11" i="1"/>
  <c r="AS9" i="1"/>
  <c r="AR12" i="1" a="1"/>
  <c r="AR12" i="1"/>
  <c r="AR18" i="1" a="1"/>
  <c r="AR18" i="1"/>
  <c r="AR15" i="1" a="1"/>
  <c r="AR15" i="1"/>
  <c r="AR16" i="1" a="1"/>
  <c r="AR16" i="1"/>
  <c r="AR19" i="1" a="1"/>
  <c r="AR19" i="1"/>
  <c r="AR20" i="1" a="1"/>
  <c r="AR20" i="1"/>
  <c r="AR27" i="1" a="1"/>
  <c r="AR27" i="1"/>
  <c r="AR23" i="1" a="1"/>
  <c r="AR23" i="1"/>
  <c r="AR34" i="1" a="1"/>
  <c r="AR34" i="1"/>
  <c r="AR35" i="1" a="1"/>
  <c r="AR35" i="1"/>
  <c r="AR21" i="1" a="1"/>
  <c r="AR21" i="1"/>
  <c r="AR29" i="1" a="1"/>
  <c r="AR29" i="1"/>
  <c r="AR24" i="1" a="1"/>
  <c r="AR24" i="1"/>
  <c r="AR30" i="1" a="1"/>
  <c r="AR30" i="1"/>
  <c r="AR25" i="1" a="1"/>
  <c r="AR25" i="1"/>
  <c r="AR10" i="1" a="1"/>
  <c r="AR10" i="1"/>
  <c r="AR17" i="1" a="1"/>
  <c r="AR17" i="1"/>
  <c r="AR22" i="1" a="1"/>
  <c r="AR22" i="1"/>
  <c r="AR28" i="1" a="1"/>
  <c r="AR28" i="1"/>
  <c r="AR32" i="1" a="1"/>
  <c r="AR32" i="1"/>
  <c r="AR33" i="1" a="1"/>
  <c r="AR33" i="1"/>
  <c r="AR14" i="1" a="1"/>
  <c r="AR14" i="1"/>
  <c r="AR26" i="1" a="1"/>
  <c r="AR26" i="1"/>
  <c r="AR31" i="1" a="1"/>
  <c r="AR31" i="1"/>
  <c r="T35" i="1" a="1"/>
  <c r="T35" i="1"/>
  <c r="R36" i="1"/>
  <c r="AR36" i="1" a="1"/>
  <c r="AR36" i="1"/>
  <c r="S35" i="1" a="1"/>
  <c r="S35" i="1"/>
  <c r="U35" i="1" a="1"/>
  <c r="U35" i="1"/>
  <c r="V35" i="1" a="1"/>
  <c r="V35" i="1"/>
  <c r="W35" i="1" a="1"/>
  <c r="W35" i="1"/>
  <c r="X35" i="1" a="1"/>
  <c r="X35" i="1"/>
  <c r="Y35" i="1" a="1"/>
  <c r="Y35" i="1"/>
  <c r="Z35" i="1" a="1"/>
  <c r="Z35" i="1"/>
  <c r="AA35" i="1" a="1"/>
  <c r="AA35" i="1"/>
  <c r="AB35" i="1" a="1"/>
  <c r="AB35" i="1"/>
  <c r="AC35" i="1" a="1"/>
  <c r="AC35" i="1"/>
  <c r="AD35" i="1" a="1"/>
  <c r="AD35" i="1"/>
  <c r="AE35" i="1" a="1"/>
  <c r="AE35" i="1"/>
  <c r="AF35" i="1" a="1"/>
  <c r="AF35" i="1"/>
  <c r="AG35" i="1" a="1"/>
  <c r="AG35" i="1"/>
  <c r="AH35" i="1" a="1"/>
  <c r="AH35" i="1"/>
  <c r="AI35" i="1" a="1"/>
  <c r="AI35" i="1"/>
  <c r="AJ35" i="1" a="1"/>
  <c r="AJ35" i="1"/>
  <c r="AK35" i="1" a="1"/>
  <c r="AK35" i="1"/>
  <c r="AL35" i="1" a="1"/>
  <c r="AL35" i="1"/>
  <c r="AM35" i="1" a="1"/>
  <c r="AM35" i="1"/>
  <c r="AN35" i="1" a="1"/>
  <c r="AN35" i="1"/>
  <c r="AO35" i="1" a="1"/>
  <c r="AO35" i="1"/>
  <c r="AP35" i="1" a="1"/>
  <c r="AP35" i="1"/>
  <c r="T36" i="1" a="1"/>
  <c r="T36" i="1"/>
  <c r="R37" i="1"/>
  <c r="S36" i="1" a="1"/>
  <c r="S36" i="1"/>
  <c r="U36" i="1" a="1"/>
  <c r="U36" i="1"/>
  <c r="V36" i="1" a="1"/>
  <c r="V36" i="1"/>
  <c r="W36" i="1" a="1"/>
  <c r="W36" i="1"/>
  <c r="X36" i="1" a="1"/>
  <c r="X36" i="1"/>
  <c r="Y36" i="1" a="1"/>
  <c r="Y36" i="1"/>
  <c r="Z36" i="1" a="1"/>
  <c r="Z36" i="1"/>
  <c r="AA36" i="1" a="1"/>
  <c r="AA36" i="1"/>
  <c r="AB36" i="1" a="1"/>
  <c r="AB36" i="1"/>
  <c r="AC36" i="1" a="1"/>
  <c r="AC36" i="1"/>
  <c r="AD36" i="1" a="1"/>
  <c r="AD36" i="1"/>
  <c r="AE36" i="1" a="1"/>
  <c r="AE36" i="1"/>
  <c r="AF36" i="1" a="1"/>
  <c r="AF36" i="1"/>
  <c r="AG36" i="1" a="1"/>
  <c r="AG36" i="1"/>
  <c r="AH36" i="1" a="1"/>
  <c r="AH36" i="1"/>
  <c r="AI36" i="1" a="1"/>
  <c r="AI36" i="1"/>
  <c r="AJ36" i="1" a="1"/>
  <c r="AJ36" i="1"/>
  <c r="AK36" i="1" a="1"/>
  <c r="AK36" i="1"/>
  <c r="AL36" i="1" a="1"/>
  <c r="AL36" i="1"/>
  <c r="AM36" i="1" a="1"/>
  <c r="AM36" i="1"/>
  <c r="AN36" i="1" a="1"/>
  <c r="AN36" i="1"/>
  <c r="AO36" i="1" a="1"/>
  <c r="AO36" i="1"/>
  <c r="AP36" i="1" a="1"/>
  <c r="AP36" i="1"/>
  <c r="AQ36" i="1" a="1"/>
  <c r="AQ36" i="1"/>
  <c r="AS13" i="1" a="1"/>
  <c r="AS13" i="1"/>
  <c r="AS10" i="1" a="1"/>
  <c r="AS10" i="1"/>
  <c r="AS20" i="1" a="1"/>
  <c r="AS20" i="1"/>
  <c r="AS32" i="1" a="1"/>
  <c r="AS32" i="1"/>
  <c r="AS26" i="1" a="1"/>
  <c r="AS26" i="1"/>
  <c r="AS22" i="1" a="1"/>
  <c r="AS22" i="1"/>
  <c r="AS23" i="1" a="1"/>
  <c r="AS23" i="1"/>
  <c r="AS12" i="1" a="1"/>
  <c r="AS12" i="1"/>
  <c r="AS19" i="1" a="1"/>
  <c r="AS19" i="1"/>
  <c r="AS16" i="1" a="1"/>
  <c r="AS16" i="1"/>
  <c r="AS31" i="1" a="1"/>
  <c r="AS31" i="1"/>
  <c r="AS28" i="1" a="1"/>
  <c r="AS28" i="1"/>
  <c r="AS35" i="1" a="1"/>
  <c r="AS35" i="1"/>
  <c r="AS17" i="1" a="1"/>
  <c r="AS17" i="1"/>
  <c r="AS37" i="1" a="1"/>
  <c r="AS37" i="1"/>
  <c r="AS15" i="1" a="1"/>
  <c r="AS15" i="1"/>
  <c r="AS14" i="1" a="1"/>
  <c r="AS14" i="1"/>
  <c r="AS11" i="1" a="1"/>
  <c r="AS11" i="1"/>
  <c r="AS18" i="1" a="1"/>
  <c r="AS18" i="1"/>
  <c r="AS24" i="1" a="1"/>
  <c r="AS24" i="1"/>
  <c r="AS29" i="1" a="1"/>
  <c r="AS29" i="1"/>
  <c r="AS27" i="1" a="1"/>
  <c r="AS27" i="1"/>
  <c r="AS36" i="1" a="1"/>
  <c r="AS36" i="1"/>
  <c r="AS25" i="1" a="1"/>
  <c r="AS25" i="1"/>
  <c r="AS34" i="1" a="1"/>
  <c r="AS34" i="1"/>
  <c r="AS21" i="1" a="1"/>
  <c r="AS21" i="1"/>
  <c r="AS33" i="1" a="1"/>
  <c r="AS33" i="1"/>
  <c r="AS30" i="1" a="1"/>
  <c r="AS30" i="1"/>
  <c r="AT9" i="1"/>
  <c r="T37" i="1" a="1"/>
  <c r="T37" i="1"/>
  <c r="R38" i="1"/>
  <c r="S37" i="1" a="1"/>
  <c r="S37" i="1"/>
  <c r="U37" i="1" a="1"/>
  <c r="U37" i="1"/>
  <c r="V37" i="1" a="1"/>
  <c r="V37" i="1"/>
  <c r="W37" i="1" a="1"/>
  <c r="W37" i="1"/>
  <c r="X37" i="1" a="1"/>
  <c r="X37" i="1"/>
  <c r="Y37" i="1" a="1"/>
  <c r="Y37" i="1"/>
  <c r="Z37" i="1" a="1"/>
  <c r="Z37" i="1"/>
  <c r="AA37" i="1" a="1"/>
  <c r="AA37" i="1"/>
  <c r="AB37" i="1" a="1"/>
  <c r="AB37" i="1"/>
  <c r="AC37" i="1" a="1"/>
  <c r="AC37" i="1"/>
  <c r="AD37" i="1" a="1"/>
  <c r="AD37" i="1"/>
  <c r="AE37" i="1" a="1"/>
  <c r="AE37" i="1"/>
  <c r="AF37" i="1" a="1"/>
  <c r="AF37" i="1"/>
  <c r="AG37" i="1" a="1"/>
  <c r="AG37" i="1"/>
  <c r="AH37" i="1" a="1"/>
  <c r="AH37" i="1"/>
  <c r="AI37" i="1" a="1"/>
  <c r="AI37" i="1"/>
  <c r="AJ37" i="1" a="1"/>
  <c r="AJ37" i="1"/>
  <c r="AK37" i="1" a="1"/>
  <c r="AK37" i="1"/>
  <c r="AL37" i="1" a="1"/>
  <c r="AL37" i="1"/>
  <c r="AM37" i="1" a="1"/>
  <c r="AM37" i="1"/>
  <c r="AN37" i="1" a="1"/>
  <c r="AN37" i="1"/>
  <c r="AO37" i="1" a="1"/>
  <c r="AO37" i="1"/>
  <c r="AP37" i="1" a="1"/>
  <c r="AP37" i="1"/>
  <c r="AQ37" i="1" a="1"/>
  <c r="AQ37" i="1"/>
  <c r="AR37" i="1" a="1"/>
  <c r="AR37" i="1"/>
  <c r="AT10" i="1" a="1"/>
  <c r="AT10" i="1"/>
  <c r="AT15" i="1" a="1"/>
  <c r="AT15" i="1"/>
  <c r="AT17" i="1" a="1"/>
  <c r="AT17" i="1"/>
  <c r="AU9" i="1"/>
  <c r="AT12" i="1" a="1"/>
  <c r="AT12" i="1"/>
  <c r="AT16" i="1" a="1"/>
  <c r="AT16" i="1"/>
  <c r="AT11" i="1" a="1"/>
  <c r="AT11" i="1"/>
  <c r="AT21" i="1" a="1"/>
  <c r="AT21" i="1"/>
  <c r="AT26" i="1" a="1"/>
  <c r="AT26" i="1"/>
  <c r="AT31" i="1" a="1"/>
  <c r="AT31" i="1"/>
  <c r="AT38" i="1" a="1"/>
  <c r="AT38" i="1"/>
  <c r="AT36" i="1" a="1"/>
  <c r="AT36" i="1"/>
  <c r="AT30" i="1" a="1"/>
  <c r="AT30" i="1"/>
  <c r="AT13" i="1" a="1"/>
  <c r="AT13" i="1"/>
  <c r="AT37" i="1" a="1"/>
  <c r="AT37" i="1"/>
  <c r="AT18" i="1" a="1"/>
  <c r="AT18" i="1"/>
  <c r="AT24" i="1" a="1"/>
  <c r="AT24" i="1"/>
  <c r="AT27" i="1" a="1"/>
  <c r="AT27" i="1"/>
  <c r="AT14" i="1" a="1"/>
  <c r="AT14" i="1"/>
  <c r="AT20" i="1" a="1"/>
  <c r="AT20" i="1"/>
  <c r="AT25" i="1" a="1"/>
  <c r="AT25" i="1"/>
  <c r="AT29" i="1" a="1"/>
  <c r="AT29" i="1"/>
  <c r="AT33" i="1" a="1"/>
  <c r="AT33" i="1"/>
  <c r="AT23" i="1" a="1"/>
  <c r="AT23" i="1"/>
  <c r="AT28" i="1" a="1"/>
  <c r="AT28" i="1"/>
  <c r="AT35" i="1" a="1"/>
  <c r="AT35" i="1"/>
  <c r="AT32" i="1" a="1"/>
  <c r="AT32" i="1"/>
  <c r="AT19" i="1" a="1"/>
  <c r="AT19" i="1"/>
  <c r="AT34" i="1" a="1"/>
  <c r="AT34" i="1"/>
  <c r="AT22" i="1" a="1"/>
  <c r="AT22" i="1"/>
  <c r="AU11" i="1" a="1"/>
  <c r="AU11" i="1"/>
  <c r="AU17" i="1" a="1"/>
  <c r="AU17" i="1"/>
  <c r="AU15" i="1" a="1"/>
  <c r="AU15" i="1"/>
  <c r="AU22" i="1" a="1"/>
  <c r="AU22" i="1"/>
  <c r="AU20" i="1" a="1"/>
  <c r="AU20" i="1"/>
  <c r="AU16" i="1" a="1"/>
  <c r="AU16" i="1"/>
  <c r="AU28" i="1" a="1"/>
  <c r="AU28" i="1"/>
  <c r="AU27" i="1" a="1"/>
  <c r="AU27" i="1"/>
  <c r="AU38" i="1" a="1"/>
  <c r="AU38" i="1"/>
  <c r="AU34" i="1" a="1"/>
  <c r="AU34" i="1"/>
  <c r="AU30" i="1" a="1"/>
  <c r="AU30" i="1"/>
  <c r="AU10" i="1" a="1"/>
  <c r="AU10" i="1"/>
  <c r="AU24" i="1" a="1"/>
  <c r="AU24" i="1"/>
  <c r="AU35" i="1" a="1"/>
  <c r="AU35" i="1"/>
  <c r="AU33" i="1" a="1"/>
  <c r="AU33" i="1"/>
  <c r="AU37" i="1" a="1"/>
  <c r="AU37" i="1"/>
  <c r="AU26" i="1" a="1"/>
  <c r="AU26" i="1"/>
  <c r="AU21" i="1" a="1"/>
  <c r="AU21" i="1"/>
  <c r="AU31" i="1" a="1"/>
  <c r="AU31" i="1"/>
  <c r="AU36" i="1" a="1"/>
  <c r="AU36" i="1"/>
  <c r="AU14" i="1" a="1"/>
  <c r="AU14" i="1"/>
  <c r="AU18" i="1" a="1"/>
  <c r="AU18" i="1"/>
  <c r="AU19" i="1" a="1"/>
  <c r="AU19" i="1"/>
  <c r="AU13" i="1" a="1"/>
  <c r="AU13" i="1"/>
  <c r="AU23" i="1" a="1"/>
  <c r="AU23" i="1"/>
  <c r="AU25" i="1" a="1"/>
  <c r="AU25" i="1"/>
  <c r="AV9" i="1"/>
  <c r="AU32" i="1" a="1"/>
  <c r="AU32" i="1"/>
  <c r="AU12" i="1" a="1"/>
  <c r="AU12" i="1"/>
  <c r="AU29" i="1" a="1"/>
  <c r="AU29" i="1"/>
  <c r="S38" i="1" a="1"/>
  <c r="S38" i="1"/>
  <c r="T38" i="1" a="1"/>
  <c r="T38" i="1"/>
  <c r="R39" i="1"/>
  <c r="U38" i="1" a="1"/>
  <c r="U38" i="1"/>
  <c r="V38" i="1" a="1"/>
  <c r="V38" i="1"/>
  <c r="W38" i="1" a="1"/>
  <c r="W38" i="1"/>
  <c r="X38" i="1" a="1"/>
  <c r="X38" i="1"/>
  <c r="Y38" i="1" a="1"/>
  <c r="Y38" i="1"/>
  <c r="Z38" i="1" a="1"/>
  <c r="Z38" i="1"/>
  <c r="AA38" i="1" a="1"/>
  <c r="AA38" i="1"/>
  <c r="AB38" i="1" a="1"/>
  <c r="AB38" i="1"/>
  <c r="AC38" i="1" a="1"/>
  <c r="AC38" i="1"/>
  <c r="AD38" i="1" a="1"/>
  <c r="AD38" i="1"/>
  <c r="AE38" i="1" a="1"/>
  <c r="AE38" i="1"/>
  <c r="AF38" i="1" a="1"/>
  <c r="AF38" i="1"/>
  <c r="AG38" i="1" a="1"/>
  <c r="AG38" i="1"/>
  <c r="AH38" i="1" a="1"/>
  <c r="AH38" i="1"/>
  <c r="AI38" i="1" a="1"/>
  <c r="AI38" i="1"/>
  <c r="AJ38" i="1" a="1"/>
  <c r="AJ38" i="1"/>
  <c r="AK38" i="1" a="1"/>
  <c r="AK38" i="1"/>
  <c r="AL38" i="1" a="1"/>
  <c r="AL38" i="1"/>
  <c r="AM38" i="1" a="1"/>
  <c r="AM38" i="1"/>
  <c r="AN38" i="1" a="1"/>
  <c r="AN38" i="1"/>
  <c r="AO38" i="1" a="1"/>
  <c r="AO38" i="1"/>
  <c r="AP38" i="1" a="1"/>
  <c r="AP38" i="1"/>
  <c r="AQ38" i="1" a="1"/>
  <c r="AQ38" i="1"/>
  <c r="AR38" i="1" a="1"/>
  <c r="AR38" i="1"/>
  <c r="AS38" i="1" a="1"/>
  <c r="AS38" i="1"/>
  <c r="T39" i="1" a="1"/>
  <c r="T39" i="1"/>
  <c r="T7" i="1" a="1"/>
  <c r="T7" i="1"/>
  <c r="S39" i="1" a="1"/>
  <c r="S39" i="1"/>
  <c r="U39" i="1" a="1"/>
  <c r="U39" i="1"/>
  <c r="U7" i="1" a="1"/>
  <c r="U7" i="1"/>
  <c r="V39" i="1" a="1"/>
  <c r="V39" i="1"/>
  <c r="V7" i="1" a="1"/>
  <c r="V7" i="1"/>
  <c r="W39" i="1" a="1"/>
  <c r="W39" i="1"/>
  <c r="W7" i="1" a="1"/>
  <c r="W7" i="1"/>
  <c r="X39" i="1" a="1"/>
  <c r="X39" i="1"/>
  <c r="X7" i="1" a="1"/>
  <c r="X7" i="1"/>
  <c r="Y39" i="1" a="1"/>
  <c r="Y39" i="1"/>
  <c r="Y7" i="1" a="1"/>
  <c r="Y7" i="1"/>
  <c r="Z39" i="1" a="1"/>
  <c r="Z39" i="1"/>
  <c r="Z7" i="1" a="1"/>
  <c r="Z7" i="1"/>
  <c r="AA39" i="1" a="1"/>
  <c r="AA39" i="1"/>
  <c r="AA7" i="1" a="1"/>
  <c r="AA7" i="1"/>
  <c r="AB39" i="1" a="1"/>
  <c r="AB39" i="1"/>
  <c r="AB7" i="1" a="1"/>
  <c r="AB7" i="1"/>
  <c r="AC39" i="1" a="1"/>
  <c r="AC39" i="1"/>
  <c r="AC7" i="1" a="1"/>
  <c r="AC7" i="1"/>
  <c r="AD39" i="1" a="1"/>
  <c r="AD39" i="1"/>
  <c r="AD7" i="1" a="1"/>
  <c r="AD7" i="1"/>
  <c r="AE39" i="1" a="1"/>
  <c r="AE39" i="1"/>
  <c r="AE7" i="1" a="1"/>
  <c r="AE7" i="1"/>
  <c r="AF39" i="1" a="1"/>
  <c r="AF39" i="1"/>
  <c r="AF7" i="1" a="1"/>
  <c r="AF7" i="1"/>
  <c r="AG39" i="1" a="1"/>
  <c r="AG39" i="1"/>
  <c r="AG7" i="1" a="1"/>
  <c r="AG7" i="1"/>
  <c r="AH39" i="1" a="1"/>
  <c r="AH39" i="1"/>
  <c r="AH7" i="1" a="1"/>
  <c r="AH7" i="1"/>
  <c r="AI39" i="1" a="1"/>
  <c r="AI39" i="1"/>
  <c r="AI7" i="1" a="1"/>
  <c r="AI7" i="1"/>
  <c r="AJ39" i="1" a="1"/>
  <c r="AJ39" i="1"/>
  <c r="AJ7" i="1" a="1"/>
  <c r="AJ7" i="1"/>
  <c r="AK39" i="1" a="1"/>
  <c r="AK39" i="1"/>
  <c r="AK7" i="1" a="1"/>
  <c r="AK7" i="1"/>
  <c r="AL39" i="1" a="1"/>
  <c r="AL39" i="1"/>
  <c r="AL7" i="1" a="1"/>
  <c r="AL7" i="1"/>
  <c r="AM39" i="1" a="1"/>
  <c r="AM39" i="1"/>
  <c r="AM7" i="1" a="1"/>
  <c r="AM7" i="1"/>
  <c r="AN39" i="1" a="1"/>
  <c r="AN39" i="1"/>
  <c r="AN7" i="1" a="1"/>
  <c r="AN7" i="1"/>
  <c r="AO39" i="1" a="1"/>
  <c r="AO39" i="1"/>
  <c r="AO7" i="1" a="1"/>
  <c r="AO7" i="1"/>
  <c r="AP39" i="1" a="1"/>
  <c r="AP39" i="1"/>
  <c r="AP7" i="1" a="1"/>
  <c r="AP7" i="1"/>
  <c r="AQ39" i="1" a="1"/>
  <c r="AQ39" i="1"/>
  <c r="AQ7" i="1" a="1"/>
  <c r="AQ7" i="1"/>
  <c r="AR39" i="1" a="1"/>
  <c r="AR39" i="1"/>
  <c r="AR7" i="1" a="1"/>
  <c r="AR7" i="1"/>
  <c r="AS39" i="1" a="1"/>
  <c r="AS39" i="1"/>
  <c r="AS7" i="1" a="1"/>
  <c r="AS7" i="1"/>
  <c r="AT39" i="1" a="1"/>
  <c r="AT39" i="1"/>
  <c r="AT7" i="1" a="1"/>
  <c r="AT7" i="1"/>
  <c r="AV23" i="1" a="1"/>
  <c r="AV23" i="1"/>
  <c r="P23" i="1" a="1"/>
  <c r="P23" i="1"/>
  <c r="AV30" i="1" a="1"/>
  <c r="AV30" i="1"/>
  <c r="P30" i="1" a="1"/>
  <c r="P30" i="1"/>
  <c r="AV22" i="1" a="1"/>
  <c r="AV22" i="1"/>
  <c r="P22" i="1" a="1"/>
  <c r="P22" i="1"/>
  <c r="AV25" i="1" a="1"/>
  <c r="AV25" i="1"/>
  <c r="P25" i="1" a="1"/>
  <c r="P25" i="1"/>
  <c r="AV34" i="1" a="1"/>
  <c r="AV34" i="1"/>
  <c r="P34" i="1" a="1"/>
  <c r="P34" i="1"/>
  <c r="AV29" i="1" a="1"/>
  <c r="AV29" i="1"/>
  <c r="P29" i="1" a="1"/>
  <c r="P29" i="1"/>
  <c r="AV18" i="1" a="1"/>
  <c r="AV18" i="1"/>
  <c r="P18" i="1" a="1"/>
  <c r="P18" i="1"/>
  <c r="AV35" i="1" a="1"/>
  <c r="AV35" i="1"/>
  <c r="P35" i="1" a="1"/>
  <c r="P35" i="1"/>
  <c r="AV31" i="1" a="1"/>
  <c r="AV31" i="1"/>
  <c r="P31" i="1" a="1"/>
  <c r="P31" i="1"/>
  <c r="AV19" i="1" a="1"/>
  <c r="AV19" i="1"/>
  <c r="P19" i="1" a="1"/>
  <c r="P19" i="1"/>
  <c r="AV15" i="1" a="1"/>
  <c r="AV15" i="1"/>
  <c r="P15" i="1" a="1"/>
  <c r="P15" i="1"/>
  <c r="AV16" i="1" a="1"/>
  <c r="AV16" i="1"/>
  <c r="P16" i="1" a="1"/>
  <c r="P16" i="1"/>
  <c r="AV21" i="1" a="1"/>
  <c r="AV21" i="1"/>
  <c r="P21" i="1" a="1"/>
  <c r="P21" i="1"/>
  <c r="AV27" i="1" a="1"/>
  <c r="AV27" i="1"/>
  <c r="P27" i="1" a="1"/>
  <c r="P27" i="1"/>
  <c r="AV14" i="1" a="1"/>
  <c r="AV14" i="1"/>
  <c r="P14" i="1" a="1"/>
  <c r="P14" i="1"/>
  <c r="AV28" i="1" a="1"/>
  <c r="AV28" i="1"/>
  <c r="P28" i="1" a="1"/>
  <c r="P28" i="1"/>
  <c r="AV17" i="1" a="1"/>
  <c r="AV17" i="1"/>
  <c r="P17" i="1" a="1"/>
  <c r="P17" i="1"/>
  <c r="AV32" i="1" a="1"/>
  <c r="AV32" i="1"/>
  <c r="P32" i="1" a="1"/>
  <c r="P32" i="1"/>
  <c r="AV37" i="1" a="1"/>
  <c r="AV37" i="1"/>
  <c r="P37" i="1" a="1"/>
  <c r="P37" i="1"/>
  <c r="AV39" i="1" a="1"/>
  <c r="AV39" i="1"/>
  <c r="AV36" i="1" a="1"/>
  <c r="AV36" i="1"/>
  <c r="P36" i="1" a="1"/>
  <c r="P36" i="1"/>
  <c r="AV38" i="1" a="1"/>
  <c r="AV38" i="1"/>
  <c r="AV33" i="1" a="1"/>
  <c r="AV33" i="1"/>
  <c r="P33" i="1" a="1"/>
  <c r="P33" i="1"/>
  <c r="AV26" i="1" a="1"/>
  <c r="AV26" i="1"/>
  <c r="P26" i="1" a="1"/>
  <c r="P26" i="1"/>
  <c r="AV13" i="1" a="1"/>
  <c r="AV13" i="1"/>
  <c r="P13" i="1" a="1"/>
  <c r="P13" i="1"/>
  <c r="AV12" i="1" a="1"/>
  <c r="AV12" i="1"/>
  <c r="P12" i="1" a="1"/>
  <c r="P12" i="1"/>
  <c r="AV24" i="1" a="1"/>
  <c r="AV24" i="1"/>
  <c r="P24" i="1" a="1"/>
  <c r="P24" i="1"/>
  <c r="AV11" i="1" a="1"/>
  <c r="AV11" i="1"/>
  <c r="P11" i="1" a="1"/>
  <c r="P11" i="1"/>
  <c r="AV20" i="1" a="1"/>
  <c r="AV20" i="1"/>
  <c r="P20" i="1" a="1"/>
  <c r="P20" i="1"/>
  <c r="AV10" i="1" a="1"/>
  <c r="AV10" i="1"/>
  <c r="P38" i="1" a="1"/>
  <c r="P38" i="1"/>
  <c r="AU39" i="1" a="1"/>
  <c r="AU39" i="1"/>
  <c r="AU7" i="1" a="1"/>
  <c r="AU7" i="1"/>
  <c r="AV7" i="1" a="1"/>
  <c r="AV7" i="1"/>
  <c r="P10" i="1" a="1"/>
  <c r="P10" i="1"/>
  <c r="P39" i="1" a="1"/>
  <c r="P39" i="1"/>
  <c r="S7" i="1" a="1"/>
  <c r="S7" i="1"/>
  <c r="Q7" i="1"/>
  <c r="S6" i="1"/>
  <c r="P8" i="1"/>
  <c r="O10" i="1"/>
  <c r="AV6" i="1"/>
  <c r="O20" i="1"/>
  <c r="O31" i="1"/>
  <c r="O26" i="1"/>
  <c r="O25" i="1"/>
  <c r="O24" i="1"/>
  <c r="O15" i="1"/>
  <c r="O32" i="1"/>
  <c r="O30" i="1"/>
  <c r="O27" i="1"/>
  <c r="O19" i="1"/>
  <c r="O13" i="1"/>
  <c r="O34" i="1"/>
  <c r="O28" i="1"/>
  <c r="O33" i="1"/>
  <c r="O18" i="1"/>
  <c r="O17" i="1"/>
  <c r="O23" i="1"/>
  <c r="O38" i="1"/>
  <c r="O16" i="1"/>
  <c r="O37" i="1"/>
  <c r="O22" i="1"/>
  <c r="O36" i="1"/>
  <c r="O21" i="1"/>
  <c r="O11" i="1"/>
  <c r="O35" i="1"/>
  <c r="O14" i="1"/>
  <c r="O12" i="1"/>
  <c r="O29" i="1"/>
  <c r="O39" i="1"/>
  <c r="AU6" i="1"/>
  <c r="AM6" i="1"/>
  <c r="W6" i="1"/>
  <c r="AH6" i="1"/>
  <c r="AK6" i="1"/>
  <c r="U6" i="1"/>
  <c r="AB6" i="1"/>
  <c r="AN6" i="1"/>
  <c r="X6" i="1"/>
  <c r="AJ6" i="1"/>
  <c r="AS6" i="1"/>
  <c r="AI6" i="1"/>
  <c r="T6" i="1"/>
  <c r="AT6" i="1"/>
  <c r="AD6" i="1"/>
  <c r="AG6" i="1"/>
  <c r="AR6" i="1"/>
  <c r="AE6" i="1"/>
  <c r="AP6" i="1"/>
  <c r="Z6" i="1"/>
  <c r="AC6" i="1"/>
  <c r="AQ6" i="1"/>
  <c r="AA6" i="1"/>
  <c r="AL6" i="1"/>
  <c r="V6" i="1"/>
  <c r="AO6" i="1"/>
  <c r="Y6" i="1"/>
  <c r="AF6" i="1"/>
  <c r="E17" i="1"/>
  <c r="E16" i="1"/>
  <c r="AW37" i="1" l="1"/>
  <c r="AW19" i="1"/>
  <c r="AW14" i="1"/>
  <c r="AW33" i="1"/>
  <c r="AW22" i="1"/>
  <c r="AW26" i="1"/>
  <c r="AW32" i="1"/>
  <c r="AW35" i="1"/>
  <c r="AW39" i="1"/>
  <c r="AW16" i="1"/>
  <c r="AW10" i="1"/>
  <c r="AW17" i="1"/>
  <c r="AW36" i="1"/>
  <c r="AW28" i="1"/>
  <c r="AW18" i="1"/>
  <c r="AW11" i="1"/>
  <c r="AW25" i="1"/>
  <c r="AW21" i="1"/>
  <c r="AW29" i="1"/>
  <c r="AW38" i="1"/>
  <c r="AW20" i="1"/>
  <c r="AW15" i="1"/>
  <c r="AW34" i="1"/>
  <c r="AW23" i="1"/>
  <c r="AW24" i="1"/>
  <c r="AW30" i="1"/>
  <c r="AW12" i="1"/>
  <c r="AW13" i="1"/>
  <c r="AW27" i="1"/>
  <c r="AW31" i="1"/>
  <c r="AW8" i="1" l="1"/>
  <c r="AX13" i="1" s="1"/>
  <c r="AX36" i="1" l="1"/>
  <c r="AX16" i="1"/>
  <c r="AX27" i="1"/>
  <c r="AX30" i="1"/>
  <c r="AX12" i="1"/>
  <c r="AX37" i="1"/>
  <c r="AX35" i="1"/>
  <c r="AX29" i="1"/>
  <c r="AX10" i="1"/>
  <c r="AX38" i="1"/>
  <c r="AX28" i="1"/>
  <c r="AX31" i="1"/>
  <c r="AX17" i="1"/>
  <c r="AX33" i="1"/>
  <c r="AX19" i="1"/>
  <c r="AX21" i="1"/>
  <c r="AX32" i="1"/>
  <c r="AX23" i="1"/>
  <c r="AX11" i="1"/>
  <c r="AX25" i="1"/>
  <c r="AX22" i="1"/>
  <c r="AX20" i="1"/>
  <c r="AX39" i="1"/>
  <c r="AX24" i="1"/>
  <c r="AX34" i="1"/>
  <c r="AX26" i="1"/>
  <c r="AX15" i="1"/>
  <c r="AX18" i="1"/>
  <c r="AX14" i="1"/>
</calcChain>
</file>

<file path=xl/sharedStrings.xml><?xml version="1.0" encoding="utf-8"?>
<sst xmlns="http://schemas.openxmlformats.org/spreadsheetml/2006/main" count="17" uniqueCount="16">
  <si>
    <t>alpha</t>
  </si>
  <si>
    <t>beta</t>
  </si>
  <si>
    <t>Data</t>
  </si>
  <si>
    <t>Generate values</t>
  </si>
  <si>
    <t>Alpha</t>
  </si>
  <si>
    <t>Beta</t>
  </si>
  <si>
    <t>Beta conditional density</t>
  </si>
  <si>
    <t>Alpha start</t>
  </si>
  <si>
    <t>Alpha increment</t>
  </si>
  <si>
    <t>Beta start</t>
  </si>
  <si>
    <t>Beta increment</t>
  </si>
  <si>
    <t>Range settings</t>
  </si>
  <si>
    <t>observations below</t>
  </si>
  <si>
    <t>Prior</t>
  </si>
  <si>
    <t>Weibull left censored joint distribution</t>
  </si>
  <si>
    <r>
      <t xml:space="preserve">Technique: </t>
    </r>
    <r>
      <rPr>
        <sz val="10"/>
        <rFont val="Times New Roman"/>
        <family val="1"/>
      </rPr>
      <t>Bayesian inference.</t>
    </r>
    <r>
      <rPr>
        <b/>
        <sz val="10"/>
        <rFont val="Times New Roman"/>
        <family val="1"/>
      </rPr>
      <t xml:space="preserve"> Problem: </t>
    </r>
    <r>
      <rPr>
        <sz val="10"/>
        <rFont val="Times New Roman"/>
        <family val="1"/>
      </rPr>
      <t>Find joint uncertainty distribution for parameters of a Weibull distribution fitted to left censored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</si>
</sst>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20"/>
      <name val="Arial"/>
      <family val="2"/>
    </font>
    <font>
      <sz val="10"/>
      <color indexed="57"/>
      <name val="Arial"/>
      <family val="2"/>
    </font>
    <font>
      <sz val="10"/>
      <color indexed="20"/>
      <name val="Arial"/>
      <family val="2"/>
    </font>
    <font>
      <sz val="10"/>
      <color indexed="9"/>
      <name val="Arial"/>
      <family val="2"/>
    </font>
    <font>
      <sz val="16"/>
      <name val="Arial"/>
      <family val="2"/>
    </font>
    <font>
      <sz val="12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  <charset val="204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darkUp"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0" xfId="0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" fillId="0" borderId="3" xfId="0" applyFont="1" applyBorder="1"/>
    <xf numFmtId="0" fontId="2" fillId="0" borderId="5" xfId="0" applyFont="1" applyBorder="1" applyAlignment="1">
      <alignment horizontal="center"/>
    </xf>
    <xf numFmtId="0" fontId="1" fillId="0" borderId="7" xfId="0" applyFont="1" applyBorder="1"/>
    <xf numFmtId="0" fontId="2" fillId="0" borderId="8" xfId="0" applyFont="1" applyBorder="1" applyAlignment="1">
      <alignment horizontal="center"/>
    </xf>
    <xf numFmtId="0" fontId="1" fillId="0" borderId="6" xfId="0" applyFont="1" applyBorder="1"/>
    <xf numFmtId="0" fontId="2" fillId="0" borderId="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left" vertical="distributed" wrapText="1"/>
    </xf>
    <xf numFmtId="0" fontId="10" fillId="4" borderId="17" xfId="0" applyFont="1" applyFill="1" applyBorder="1" applyAlignment="1">
      <alignment horizontal="left" vertical="distributed" wrapText="1"/>
    </xf>
    <xf numFmtId="0" fontId="10" fillId="4" borderId="18" xfId="0" applyFont="1" applyFill="1" applyBorder="1" applyAlignment="1">
      <alignment horizontal="left" vertical="distributed" wrapText="1"/>
    </xf>
    <xf numFmtId="0" fontId="10" fillId="4" borderId="19" xfId="0" applyFont="1" applyFill="1" applyBorder="1" applyAlignment="1">
      <alignment horizontal="left" vertical="distributed" wrapText="1"/>
    </xf>
    <xf numFmtId="0" fontId="10" fillId="4" borderId="20" xfId="0" applyFont="1" applyFill="1" applyBorder="1" applyAlignment="1">
      <alignment horizontal="left" vertical="distributed" wrapText="1"/>
    </xf>
    <xf numFmtId="0" fontId="10" fillId="4" borderId="21" xfId="0" applyFont="1" applyFill="1" applyBorder="1" applyAlignment="1">
      <alignment horizontal="left" vertical="distributed" wrapText="1"/>
    </xf>
    <xf numFmtId="0" fontId="4" fillId="0" borderId="5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Left censored data</a:t>
            </a:r>
          </a:p>
        </c:rich>
      </c:tx>
      <c:layout>
        <c:manualLayout>
          <c:xMode val="edge"/>
          <c:yMode val="edge"/>
          <c:x val="0.35229796066286695"/>
          <c:y val="3.470018170805572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7527445816215868E-2"/>
          <c:y val="0.11041009463722397"/>
          <c:w val="0.85776896899891553"/>
          <c:h val="0.76025236593059942"/>
        </c:manualLayout>
      </c:layout>
      <c:scatterChart>
        <c:scatterStyle val="smoothMarker"/>
        <c:varyColors val="0"/>
        <c:ser>
          <c:idx val="1"/>
          <c:order val="0"/>
          <c:tx>
            <c:v>Alpha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Model!$S$9:$AV$9</c:f>
              <c:numCache>
                <c:formatCode>General</c:formatCode>
                <c:ptCount val="30"/>
                <c:pt idx="0">
                  <c:v>0.9</c:v>
                </c:pt>
                <c:pt idx="1">
                  <c:v>0.95000000000000007</c:v>
                </c:pt>
                <c:pt idx="2">
                  <c:v>1</c:v>
                </c:pt>
                <c:pt idx="3">
                  <c:v>1.05</c:v>
                </c:pt>
                <c:pt idx="4">
                  <c:v>1.1000000000000001</c:v>
                </c:pt>
                <c:pt idx="5">
                  <c:v>1.1500000000000001</c:v>
                </c:pt>
                <c:pt idx="6">
                  <c:v>1.2000000000000002</c:v>
                </c:pt>
                <c:pt idx="7">
                  <c:v>1.2500000000000002</c:v>
                </c:pt>
                <c:pt idx="8">
                  <c:v>1.3000000000000003</c:v>
                </c:pt>
                <c:pt idx="9">
                  <c:v>1.3500000000000003</c:v>
                </c:pt>
                <c:pt idx="10">
                  <c:v>1.4000000000000004</c:v>
                </c:pt>
                <c:pt idx="11">
                  <c:v>1.4500000000000004</c:v>
                </c:pt>
                <c:pt idx="12">
                  <c:v>1.5000000000000004</c:v>
                </c:pt>
                <c:pt idx="13">
                  <c:v>1.5500000000000005</c:v>
                </c:pt>
                <c:pt idx="14">
                  <c:v>1.6000000000000005</c:v>
                </c:pt>
                <c:pt idx="15">
                  <c:v>1.6500000000000006</c:v>
                </c:pt>
                <c:pt idx="16">
                  <c:v>1.7000000000000006</c:v>
                </c:pt>
                <c:pt idx="17">
                  <c:v>1.7500000000000007</c:v>
                </c:pt>
                <c:pt idx="18">
                  <c:v>1.8000000000000007</c:v>
                </c:pt>
                <c:pt idx="19">
                  <c:v>1.8500000000000008</c:v>
                </c:pt>
                <c:pt idx="20">
                  <c:v>1.9000000000000008</c:v>
                </c:pt>
                <c:pt idx="21">
                  <c:v>1.9500000000000008</c:v>
                </c:pt>
                <c:pt idx="22">
                  <c:v>2.0000000000000009</c:v>
                </c:pt>
                <c:pt idx="23">
                  <c:v>2.0500000000000007</c:v>
                </c:pt>
                <c:pt idx="24">
                  <c:v>2.1000000000000005</c:v>
                </c:pt>
                <c:pt idx="25">
                  <c:v>2.1500000000000004</c:v>
                </c:pt>
                <c:pt idx="26">
                  <c:v>2.2000000000000002</c:v>
                </c:pt>
                <c:pt idx="27">
                  <c:v>2.25</c:v>
                </c:pt>
                <c:pt idx="28">
                  <c:v>2.2999999999999998</c:v>
                </c:pt>
                <c:pt idx="29">
                  <c:v>2.3499999999999996</c:v>
                </c:pt>
              </c:numCache>
            </c:numRef>
          </c:xVal>
          <c:yVal>
            <c:numRef>
              <c:f>Model!$S$6:$AV$6</c:f>
              <c:numCache>
                <c:formatCode>General</c:formatCode>
                <c:ptCount val="30"/>
                <c:pt idx="0">
                  <c:v>5.9525158223885152E-4</c:v>
                </c:pt>
                <c:pt idx="1">
                  <c:v>2.1312586575371541E-3</c:v>
                </c:pt>
                <c:pt idx="2">
                  <c:v>6.5733746415043001E-3</c:v>
                </c:pt>
                <c:pt idx="3">
                  <c:v>1.7670955848094055E-2</c:v>
                </c:pt>
                <c:pt idx="4">
                  <c:v>4.1823569218631264E-2</c:v>
                </c:pt>
                <c:pt idx="5">
                  <c:v>8.7913343200849578E-2</c:v>
                </c:pt>
                <c:pt idx="6">
                  <c:v>0.16537548700183854</c:v>
                </c:pt>
                <c:pt idx="7">
                  <c:v>0.28028068808560425</c:v>
                </c:pt>
                <c:pt idx="8">
                  <c:v>0.43054922531235068</c:v>
                </c:pt>
                <c:pt idx="9">
                  <c:v>0.60268687612824989</c:v>
                </c:pt>
                <c:pt idx="10">
                  <c:v>0.77250596515802172</c:v>
                </c:pt>
                <c:pt idx="11">
                  <c:v>0.91066365767320367</c:v>
                </c:pt>
                <c:pt idx="12">
                  <c:v>0.9912769789935385</c:v>
                </c:pt>
                <c:pt idx="13">
                  <c:v>1</c:v>
                </c:pt>
                <c:pt idx="14">
                  <c:v>0.93806108379002107</c:v>
                </c:pt>
                <c:pt idx="15">
                  <c:v>0.82079253395953489</c:v>
                </c:pt>
                <c:pt idx="16">
                  <c:v>0.67181864917760614</c:v>
                </c:pt>
                <c:pt idx="17">
                  <c:v>0.51575551307680056</c:v>
                </c:pt>
                <c:pt idx="18">
                  <c:v>0.37229476504048564</c:v>
                </c:pt>
                <c:pt idx="19">
                  <c:v>0.25327299122568353</c:v>
                </c:pt>
                <c:pt idx="20">
                  <c:v>0.16273995787608919</c:v>
                </c:pt>
                <c:pt idx="21">
                  <c:v>9.8966993405085316E-2</c:v>
                </c:pt>
                <c:pt idx="22">
                  <c:v>5.7070716309173188E-2</c:v>
                </c:pt>
                <c:pt idx="23">
                  <c:v>3.1264543410095789E-2</c:v>
                </c:pt>
                <c:pt idx="24">
                  <c:v>1.6298701165982699E-2</c:v>
                </c:pt>
                <c:pt idx="25">
                  <c:v>8.098848208843757E-3</c:v>
                </c:pt>
                <c:pt idx="26">
                  <c:v>3.841795036382259E-3</c:v>
                </c:pt>
                <c:pt idx="27">
                  <c:v>1.7423044108657683E-3</c:v>
                </c:pt>
                <c:pt idx="28">
                  <c:v>7.5648528352407617E-4</c:v>
                </c:pt>
                <c:pt idx="29">
                  <c:v>3.1487842977903283E-4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A3-4556-8CB4-C6687DD86ED3}"/>
            </c:ext>
          </c:extLst>
        </c:ser>
        <c:ser>
          <c:idx val="0"/>
          <c:order val="1"/>
          <c:tx>
            <c:v>Beta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Model!$R$10:$R$39</c:f>
              <c:numCache>
                <c:formatCode>General</c:formatCode>
                <c:ptCount val="30"/>
                <c:pt idx="0">
                  <c:v>3.5</c:v>
                </c:pt>
                <c:pt idx="1">
                  <c:v>3.67</c:v>
                </c:pt>
                <c:pt idx="2">
                  <c:v>3.84</c:v>
                </c:pt>
                <c:pt idx="3">
                  <c:v>4.01</c:v>
                </c:pt>
                <c:pt idx="4">
                  <c:v>4.18</c:v>
                </c:pt>
                <c:pt idx="5">
                  <c:v>4.3499999999999996</c:v>
                </c:pt>
                <c:pt idx="6">
                  <c:v>4.5199999999999996</c:v>
                </c:pt>
                <c:pt idx="7">
                  <c:v>4.6899999999999995</c:v>
                </c:pt>
                <c:pt idx="8">
                  <c:v>4.8599999999999994</c:v>
                </c:pt>
                <c:pt idx="9">
                  <c:v>5.0299999999999994</c:v>
                </c:pt>
                <c:pt idx="10">
                  <c:v>5.1999999999999993</c:v>
                </c:pt>
                <c:pt idx="11">
                  <c:v>5.3699999999999992</c:v>
                </c:pt>
                <c:pt idx="12">
                  <c:v>5.5399999999999991</c:v>
                </c:pt>
                <c:pt idx="13">
                  <c:v>5.7099999999999991</c:v>
                </c:pt>
                <c:pt idx="14">
                  <c:v>5.879999999999999</c:v>
                </c:pt>
                <c:pt idx="15">
                  <c:v>6.0499999999999989</c:v>
                </c:pt>
                <c:pt idx="16">
                  <c:v>6.2199999999999989</c:v>
                </c:pt>
                <c:pt idx="17">
                  <c:v>6.3899999999999988</c:v>
                </c:pt>
                <c:pt idx="18">
                  <c:v>6.5599999999999987</c:v>
                </c:pt>
                <c:pt idx="19">
                  <c:v>6.7299999999999986</c:v>
                </c:pt>
                <c:pt idx="20">
                  <c:v>6.8999999999999986</c:v>
                </c:pt>
                <c:pt idx="21">
                  <c:v>7.0699999999999985</c:v>
                </c:pt>
                <c:pt idx="22">
                  <c:v>7.2399999999999984</c:v>
                </c:pt>
                <c:pt idx="23">
                  <c:v>7.4099999999999984</c:v>
                </c:pt>
                <c:pt idx="24">
                  <c:v>7.5799999999999983</c:v>
                </c:pt>
                <c:pt idx="25">
                  <c:v>7.7499999999999982</c:v>
                </c:pt>
                <c:pt idx="26">
                  <c:v>7.9199999999999982</c:v>
                </c:pt>
                <c:pt idx="27">
                  <c:v>8.0899999999999981</c:v>
                </c:pt>
                <c:pt idx="28">
                  <c:v>8.259999999999998</c:v>
                </c:pt>
                <c:pt idx="29">
                  <c:v>8.4299999999999979</c:v>
                </c:pt>
              </c:numCache>
            </c:numRef>
          </c:xVal>
          <c:yVal>
            <c:numRef>
              <c:f>Model!$O$10:$O$39</c:f>
              <c:numCache>
                <c:formatCode>General</c:formatCode>
                <c:ptCount val="30"/>
                <c:pt idx="0">
                  <c:v>3.2577697680078569E-5</c:v>
                </c:pt>
                <c:pt idx="1">
                  <c:v>1.3955988827706259E-4</c:v>
                </c:pt>
                <c:pt idx="2">
                  <c:v>5.3321027851363067E-4</c:v>
                </c:pt>
                <c:pt idx="3">
                  <c:v>1.8243281837582585E-3</c:v>
                </c:pt>
                <c:pt idx="4">
                  <c:v>5.5954341994275073E-3</c:v>
                </c:pt>
                <c:pt idx="5">
                  <c:v>1.5380510433058873E-2</c:v>
                </c:pt>
                <c:pt idx="6">
                  <c:v>3.7863253392134789E-2</c:v>
                </c:pt>
                <c:pt idx="7">
                  <c:v>8.3429298662702489E-2</c:v>
                </c:pt>
                <c:pt idx="8">
                  <c:v>0.16450255793974253</c:v>
                </c:pt>
                <c:pt idx="9">
                  <c:v>0.2903401010111567</c:v>
                </c:pt>
                <c:pt idx="10">
                  <c:v>0.45911612465327539</c:v>
                </c:pt>
                <c:pt idx="11">
                  <c:v>0.65151964894666048</c:v>
                </c:pt>
                <c:pt idx="12">
                  <c:v>0.8316894486891262</c:v>
                </c:pt>
                <c:pt idx="13">
                  <c:v>0.95809320355611927</c:v>
                </c:pt>
                <c:pt idx="14">
                  <c:v>1</c:v>
                </c:pt>
                <c:pt idx="15">
                  <c:v>0.95019217785983023</c:v>
                </c:pt>
                <c:pt idx="16">
                  <c:v>0.82648731076452842</c:v>
                </c:pt>
                <c:pt idx="17">
                  <c:v>0.66214898077451467</c:v>
                </c:pt>
                <c:pt idx="18">
                  <c:v>0.49191817930163334</c:v>
                </c:pt>
                <c:pt idx="19">
                  <c:v>0.34131367995916539</c:v>
                </c:pt>
                <c:pt idx="20">
                  <c:v>0.22282274570707591</c:v>
                </c:pt>
                <c:pt idx="21">
                  <c:v>0.13790294166054315</c:v>
                </c:pt>
                <c:pt idx="22">
                  <c:v>8.1513017357735487E-2</c:v>
                </c:pt>
                <c:pt idx="23">
                  <c:v>4.6350076042731794E-2</c:v>
                </c:pt>
                <c:pt idx="24">
                  <c:v>2.5527882107868272E-2</c:v>
                </c:pt>
                <c:pt idx="25">
                  <c:v>1.3705167511125649E-2</c:v>
                </c:pt>
                <c:pt idx="26">
                  <c:v>7.2141360791499924E-3</c:v>
                </c:pt>
                <c:pt idx="27">
                  <c:v>3.7426720454721324E-3</c:v>
                </c:pt>
                <c:pt idx="28">
                  <c:v>1.9225565525208188E-3</c:v>
                </c:pt>
                <c:pt idx="29">
                  <c:v>9.8178925366805211E-4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5A3-4556-8CB4-C6687DD86ED3}"/>
            </c:ext>
          </c:extLst>
        </c:ser>
        <c:ser>
          <c:idx val="3"/>
          <c:order val="2"/>
          <c:tx>
            <c:v>Sampled alpha</c:v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Model!$E$15:$E$16</c:f>
              <c:numCache>
                <c:formatCode>General</c:formatCode>
                <c:ptCount val="2"/>
                <c:pt idx="1">
                  <c:v>0</c:v>
                </c:pt>
              </c:numCache>
            </c:numRef>
          </c:xVal>
          <c:yVal>
            <c:numRef>
              <c:f>Model!$F$15:$F$16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5A3-4556-8CB4-C6687DD86ED3}"/>
            </c:ext>
          </c:extLst>
        </c:ser>
        <c:ser>
          <c:idx val="2"/>
          <c:order val="3"/>
          <c:tx>
            <c:v>Conditional Beta</c:v>
          </c:tx>
          <c:spPr>
            <a:ln w="25400">
              <a:solidFill>
                <a:srgbClr val="0000FF"/>
              </a:solidFill>
              <a:prstDash val="sysDash"/>
            </a:ln>
          </c:spPr>
          <c:marker>
            <c:symbol val="none"/>
          </c:marker>
          <c:xVal>
            <c:numRef>
              <c:f>Model!$R$10:$R$39</c:f>
              <c:numCache>
                <c:formatCode>General</c:formatCode>
                <c:ptCount val="30"/>
                <c:pt idx="0">
                  <c:v>3.5</c:v>
                </c:pt>
                <c:pt idx="1">
                  <c:v>3.67</c:v>
                </c:pt>
                <c:pt idx="2">
                  <c:v>3.84</c:v>
                </c:pt>
                <c:pt idx="3">
                  <c:v>4.01</c:v>
                </c:pt>
                <c:pt idx="4">
                  <c:v>4.18</c:v>
                </c:pt>
                <c:pt idx="5">
                  <c:v>4.3499999999999996</c:v>
                </c:pt>
                <c:pt idx="6">
                  <c:v>4.5199999999999996</c:v>
                </c:pt>
                <c:pt idx="7">
                  <c:v>4.6899999999999995</c:v>
                </c:pt>
                <c:pt idx="8">
                  <c:v>4.8599999999999994</c:v>
                </c:pt>
                <c:pt idx="9">
                  <c:v>5.0299999999999994</c:v>
                </c:pt>
                <c:pt idx="10">
                  <c:v>5.1999999999999993</c:v>
                </c:pt>
                <c:pt idx="11">
                  <c:v>5.3699999999999992</c:v>
                </c:pt>
                <c:pt idx="12">
                  <c:v>5.5399999999999991</c:v>
                </c:pt>
                <c:pt idx="13">
                  <c:v>5.7099999999999991</c:v>
                </c:pt>
                <c:pt idx="14">
                  <c:v>5.879999999999999</c:v>
                </c:pt>
                <c:pt idx="15">
                  <c:v>6.0499999999999989</c:v>
                </c:pt>
                <c:pt idx="16">
                  <c:v>6.2199999999999989</c:v>
                </c:pt>
                <c:pt idx="17">
                  <c:v>6.3899999999999988</c:v>
                </c:pt>
                <c:pt idx="18">
                  <c:v>6.5599999999999987</c:v>
                </c:pt>
                <c:pt idx="19">
                  <c:v>6.7299999999999986</c:v>
                </c:pt>
                <c:pt idx="20">
                  <c:v>6.8999999999999986</c:v>
                </c:pt>
                <c:pt idx="21">
                  <c:v>7.0699999999999985</c:v>
                </c:pt>
                <c:pt idx="22">
                  <c:v>7.2399999999999984</c:v>
                </c:pt>
                <c:pt idx="23">
                  <c:v>7.4099999999999984</c:v>
                </c:pt>
                <c:pt idx="24">
                  <c:v>7.5799999999999983</c:v>
                </c:pt>
                <c:pt idx="25">
                  <c:v>7.7499999999999982</c:v>
                </c:pt>
                <c:pt idx="26">
                  <c:v>7.9199999999999982</c:v>
                </c:pt>
                <c:pt idx="27">
                  <c:v>8.0899999999999981</c:v>
                </c:pt>
                <c:pt idx="28">
                  <c:v>8.259999999999998</c:v>
                </c:pt>
                <c:pt idx="29">
                  <c:v>8.4299999999999979</c:v>
                </c:pt>
              </c:numCache>
            </c:numRef>
          </c:xVal>
          <c:yVal>
            <c:numRef>
              <c:f>Model!$AX$10:$AX$39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5A3-4556-8CB4-C6687DD86ED3}"/>
            </c:ext>
          </c:extLst>
        </c:ser>
        <c:ser>
          <c:idx val="4"/>
          <c:order val="4"/>
          <c:tx>
            <c:v>Sampled beta</c:v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Model!$E$17:$E$18</c:f>
              <c:numCache>
                <c:formatCode>General</c:formatCode>
                <c:ptCount val="2"/>
                <c:pt idx="0">
                  <c:v>0</c:v>
                </c:pt>
              </c:numCache>
            </c:numRef>
          </c:xVal>
          <c:yVal>
            <c:numRef>
              <c:f>Model!$F$15:$F$16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5A3-4556-8CB4-C6687DD86E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383176"/>
        <c:axId val="1"/>
      </c:scatterChart>
      <c:valAx>
        <c:axId val="580383176"/>
        <c:scaling>
          <c:orientation val="minMax"/>
          <c:max val="10"/>
          <c:min val="0"/>
        </c:scaling>
        <c:delete val="0"/>
        <c:axPos val="b"/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</c:valAx>
      <c:valAx>
        <c:axId val="1"/>
        <c:scaling>
          <c:orientation val="minMax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80383176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0990412809277503"/>
          <c:y val="0.11752136752136752"/>
          <c:w val="0.97210841322658936"/>
          <c:h val="0.4230769230769231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www.epixanalytics.com/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317500</xdr:colOff>
      <xdr:row>7</xdr:row>
      <xdr:rowOff>120650</xdr:rowOff>
    </xdr:from>
    <xdr:to>
      <xdr:col>12</xdr:col>
      <xdr:colOff>336550</xdr:colOff>
      <xdr:row>25</xdr:row>
      <xdr:rowOff>63500</xdr:rowOff>
    </xdr:to>
    <xdr:graphicFrame macro="">
      <xdr:nvGraphicFramePr>
        <xdr:cNvPr id="1053" name="Chart 3">
          <a:extLst>
            <a:ext uri="{FF2B5EF4-FFF2-40B4-BE49-F238E27FC236}">
              <a16:creationId xmlns:a16="http://schemas.microsoft.com/office/drawing/2014/main" id="{6E6BEC7C-91E8-44BE-96A5-107DF077C1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330200</xdr:colOff>
      <xdr:row>2</xdr:row>
      <xdr:rowOff>19050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DC9A3FA-6E08-4B86-A8D6-D1D55EFAA3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0"/>
          <a:ext cx="2622550" cy="136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X128"/>
  <sheetViews>
    <sheetView showGridLines="0" tabSelected="1" workbookViewId="0"/>
  </sheetViews>
  <sheetFormatPr defaultRowHeight="12.5" x14ac:dyDescent="0.25"/>
  <cols>
    <col min="1" max="1" width="2.26953125" customWidth="1"/>
    <col min="2" max="2" width="9.26953125" bestFit="1" customWidth="1"/>
    <col min="3" max="3" width="9.26953125" customWidth="1"/>
    <col min="4" max="4" width="14.26953125" bestFit="1" customWidth="1"/>
    <col min="5" max="5" width="7.26953125" customWidth="1"/>
    <col min="6" max="14" width="9.26953125" customWidth="1"/>
    <col min="15" max="15" width="9.26953125" style="2" bestFit="1" customWidth="1"/>
    <col min="16" max="16" width="9.26953125" style="2" customWidth="1"/>
    <col min="17" max="17" width="12.453125" bestFit="1" customWidth="1"/>
    <col min="18" max="18" width="9.26953125" bestFit="1" customWidth="1"/>
    <col min="19" max="19" width="10.1796875" customWidth="1"/>
    <col min="20" max="48" width="6.7265625" customWidth="1"/>
    <col min="49" max="49" width="12.453125" bestFit="1" customWidth="1"/>
  </cols>
  <sheetData>
    <row r="1" spans="1:50" ht="86.25" customHeight="1" x14ac:dyDescent="0.25">
      <c r="A1" s="40"/>
      <c r="B1" s="40"/>
      <c r="C1" s="40"/>
      <c r="D1" s="40"/>
      <c r="E1" s="40"/>
      <c r="F1" s="40"/>
      <c r="G1" s="40"/>
      <c r="H1" s="40"/>
    </row>
    <row r="2" spans="1:50" ht="20" x14ac:dyDescent="0.4">
      <c r="A2" s="40"/>
      <c r="B2" s="40"/>
      <c r="C2" s="40"/>
      <c r="D2" s="40"/>
      <c r="E2" s="40"/>
      <c r="F2" s="41" t="s">
        <v>14</v>
      </c>
      <c r="G2" s="40"/>
      <c r="H2" s="40"/>
    </row>
    <row r="3" spans="1:50" ht="14.25" customHeight="1" thickBot="1" x14ac:dyDescent="0.4">
      <c r="A3" s="40"/>
      <c r="B3" s="40"/>
      <c r="C3" s="40"/>
      <c r="D3" s="40"/>
      <c r="E3" s="42"/>
      <c r="F3" s="40"/>
      <c r="G3" s="40"/>
      <c r="H3" s="40"/>
    </row>
    <row r="4" spans="1:50" ht="12.75" customHeight="1" x14ac:dyDescent="0.25">
      <c r="A4" s="40"/>
      <c r="B4" s="58" t="s">
        <v>15</v>
      </c>
      <c r="C4" s="59"/>
      <c r="D4" s="59"/>
      <c r="E4" s="59"/>
      <c r="F4" s="59"/>
      <c r="G4" s="60"/>
      <c r="H4" s="40"/>
    </row>
    <row r="5" spans="1:50" ht="12.75" customHeight="1" thickBot="1" x14ac:dyDescent="0.3">
      <c r="A5" s="40"/>
      <c r="B5" s="61"/>
      <c r="C5" s="62"/>
      <c r="D5" s="62"/>
      <c r="E5" s="62"/>
      <c r="F5" s="62"/>
      <c r="G5" s="63"/>
      <c r="H5" s="40"/>
      <c r="R5" s="27" t="s">
        <v>13</v>
      </c>
      <c r="S5" s="36">
        <v>1</v>
      </c>
      <c r="T5" s="36">
        <v>1</v>
      </c>
      <c r="U5" s="36">
        <v>1</v>
      </c>
      <c r="V5" s="36">
        <v>1</v>
      </c>
      <c r="W5" s="36">
        <v>1</v>
      </c>
      <c r="X5" s="36">
        <v>1</v>
      </c>
      <c r="Y5" s="36">
        <v>1</v>
      </c>
      <c r="Z5" s="36">
        <v>1</v>
      </c>
      <c r="AA5" s="36">
        <v>1</v>
      </c>
      <c r="AB5" s="36">
        <v>1</v>
      </c>
      <c r="AC5" s="36">
        <v>1</v>
      </c>
      <c r="AD5" s="36">
        <v>1</v>
      </c>
      <c r="AE5" s="36">
        <v>1</v>
      </c>
      <c r="AF5" s="36">
        <v>1</v>
      </c>
      <c r="AG5" s="36">
        <v>1</v>
      </c>
      <c r="AH5" s="36">
        <v>1</v>
      </c>
      <c r="AI5" s="36">
        <v>1</v>
      </c>
      <c r="AJ5" s="36">
        <v>1</v>
      </c>
      <c r="AK5" s="36">
        <v>1</v>
      </c>
      <c r="AL5" s="36">
        <v>1</v>
      </c>
      <c r="AM5" s="36">
        <v>1</v>
      </c>
      <c r="AN5" s="36">
        <v>1</v>
      </c>
      <c r="AO5" s="36">
        <v>1</v>
      </c>
      <c r="AP5" s="36">
        <v>1</v>
      </c>
      <c r="AQ5" s="36">
        <v>1</v>
      </c>
      <c r="AR5" s="36">
        <v>1</v>
      </c>
      <c r="AS5" s="36">
        <v>1</v>
      </c>
      <c r="AT5" s="36">
        <v>1</v>
      </c>
      <c r="AU5" s="36">
        <v>1</v>
      </c>
      <c r="AV5" s="28">
        <v>1</v>
      </c>
    </row>
    <row r="6" spans="1:50" x14ac:dyDescent="0.25">
      <c r="O6" s="11"/>
      <c r="P6" s="11"/>
      <c r="Q6" s="5"/>
      <c r="R6" s="6"/>
      <c r="S6" s="6">
        <f>S7/$Q$7</f>
        <v>5.9525158223885152E-4</v>
      </c>
      <c r="T6" s="6">
        <f t="shared" ref="T6:AV6" si="0">T7/$Q$7</f>
        <v>2.1312586575371541E-3</v>
      </c>
      <c r="U6" s="6">
        <f t="shared" si="0"/>
        <v>6.5733746415043001E-3</v>
      </c>
      <c r="V6" s="6">
        <f t="shared" si="0"/>
        <v>1.7670955848094055E-2</v>
      </c>
      <c r="W6" s="6">
        <f t="shared" si="0"/>
        <v>4.1823569218631264E-2</v>
      </c>
      <c r="X6" s="6">
        <f t="shared" si="0"/>
        <v>8.7913343200849578E-2</v>
      </c>
      <c r="Y6" s="6">
        <f t="shared" si="0"/>
        <v>0.16537548700183854</v>
      </c>
      <c r="Z6" s="6">
        <f t="shared" si="0"/>
        <v>0.28028068808560425</v>
      </c>
      <c r="AA6" s="6">
        <f t="shared" si="0"/>
        <v>0.43054922531235068</v>
      </c>
      <c r="AB6" s="6">
        <f t="shared" si="0"/>
        <v>0.60268687612824989</v>
      </c>
      <c r="AC6" s="6">
        <f t="shared" si="0"/>
        <v>0.77250596515802172</v>
      </c>
      <c r="AD6" s="6">
        <f t="shared" si="0"/>
        <v>0.91066365767320367</v>
      </c>
      <c r="AE6" s="6">
        <f t="shared" si="0"/>
        <v>0.9912769789935385</v>
      </c>
      <c r="AF6" s="6">
        <f t="shared" si="0"/>
        <v>1</v>
      </c>
      <c r="AG6" s="6">
        <f t="shared" si="0"/>
        <v>0.93806108379002107</v>
      </c>
      <c r="AH6" s="6">
        <f t="shared" si="0"/>
        <v>0.82079253395953489</v>
      </c>
      <c r="AI6" s="6">
        <f t="shared" si="0"/>
        <v>0.67181864917760614</v>
      </c>
      <c r="AJ6" s="6">
        <f t="shared" si="0"/>
        <v>0.51575551307680056</v>
      </c>
      <c r="AK6" s="6">
        <f t="shared" si="0"/>
        <v>0.37229476504048564</v>
      </c>
      <c r="AL6" s="6">
        <f t="shared" si="0"/>
        <v>0.25327299122568353</v>
      </c>
      <c r="AM6" s="6">
        <f t="shared" si="0"/>
        <v>0.16273995787608919</v>
      </c>
      <c r="AN6" s="6">
        <f t="shared" si="0"/>
        <v>9.8966993405085316E-2</v>
      </c>
      <c r="AO6" s="6">
        <f t="shared" si="0"/>
        <v>5.7070716309173188E-2</v>
      </c>
      <c r="AP6" s="6">
        <f t="shared" si="0"/>
        <v>3.1264543410095789E-2</v>
      </c>
      <c r="AQ6" s="6">
        <f t="shared" si="0"/>
        <v>1.6298701165982699E-2</v>
      </c>
      <c r="AR6" s="6">
        <f t="shared" si="0"/>
        <v>8.098848208843757E-3</v>
      </c>
      <c r="AS6" s="6">
        <f t="shared" si="0"/>
        <v>3.841795036382259E-3</v>
      </c>
      <c r="AT6" s="6">
        <f t="shared" si="0"/>
        <v>1.7423044108657683E-3</v>
      </c>
      <c r="AU6" s="6">
        <f t="shared" si="0"/>
        <v>7.5648528352407617E-4</v>
      </c>
      <c r="AV6" s="7">
        <f t="shared" si="0"/>
        <v>3.1487842977903283E-4</v>
      </c>
    </row>
    <row r="7" spans="1:50" x14ac:dyDescent="0.25">
      <c r="B7" s="51" t="s">
        <v>2</v>
      </c>
      <c r="D7" s="29">
        <v>24</v>
      </c>
      <c r="E7" t="s">
        <v>12</v>
      </c>
      <c r="G7" s="29">
        <v>2.15</v>
      </c>
      <c r="O7" s="11"/>
      <c r="P7" s="11"/>
      <c r="Q7" s="8">
        <f>MAX(S7:AV7)</f>
        <v>5.8861688935422154E-54</v>
      </c>
      <c r="R7" s="9"/>
      <c r="S7" s="9">
        <f t="array" ref="S7">SUM(EXP(S10:S39))*S5</f>
        <v>3.5037513472061138E-57</v>
      </c>
      <c r="T7" s="9">
        <f t="array" ref="T7">SUM(EXP(T10:T39))*T5</f>
        <v>1.2544948414087738E-56</v>
      </c>
      <c r="U7" s="9">
        <f t="array" ref="U7">SUM(EXP(U10:U39))*U5</f>
        <v>3.8691993340421821E-56</v>
      </c>
      <c r="V7" s="9">
        <f t="array" ref="V7">SUM(EXP(V10:V39))*V5</f>
        <v>1.0401423063220913E-55</v>
      </c>
      <c r="W7" s="9">
        <f t="array" ref="W7">SUM(EXP(W10:W39))*W5</f>
        <v>2.4618059215161706E-55</v>
      </c>
      <c r="X7" s="9">
        <f t="array" ref="X7">SUM(EXP(X10:X39))*X5</f>
        <v>5.1747278607614179E-55</v>
      </c>
      <c r="Y7" s="9">
        <f t="array" ref="Y7">SUM(EXP(Y10:Y39))*Y5</f>
        <v>9.7342804734461695E-55</v>
      </c>
      <c r="Z7" s="9">
        <f t="array" ref="Z7">SUM(EXP(Z10:Z39))*Z5</f>
        <v>1.6497794676700919E-54</v>
      </c>
      <c r="AA7" s="9">
        <f t="array" ref="AA7">SUM(EXP(AA10:AA39))*AA5</f>
        <v>2.5342854571722572E-54</v>
      </c>
      <c r="AB7" s="9">
        <f t="array" ref="AB7">SUM(EXP(AB10:AB39))*AB5</f>
        <v>3.5475167428122346E-54</v>
      </c>
      <c r="AC7" s="9">
        <f t="array" ref="AC7">SUM(EXP(AC10:AC39))*AC5</f>
        <v>4.5471005821889541E-54</v>
      </c>
      <c r="AD7" s="9">
        <f t="array" ref="AD7">SUM(EXP(AD10:AD39))*AD5</f>
        <v>5.3603200942753878E-54</v>
      </c>
      <c r="AE7" s="9">
        <f t="array" ref="AE7">SUM(EXP(AE10:AE39))*AE5</f>
        <v>5.8348237186362664E-54</v>
      </c>
      <c r="AF7" s="9">
        <f t="array" ref="AF7">SUM(EXP(AF10:AF39))*AF5</f>
        <v>5.8861688935422154E-54</v>
      </c>
      <c r="AG7" s="9">
        <f t="array" ref="AG7">SUM(EXP(AG10:AG39))*AG5</f>
        <v>5.5215859716473194E-54</v>
      </c>
      <c r="AH7" s="9">
        <f t="array" ref="AH7">SUM(EXP(AH10:AH39))*AH5</f>
        <v>4.8313234814443067E-54</v>
      </c>
      <c r="AI7" s="9">
        <f t="array" ref="AI7">SUM(EXP(AI10:AI39))*AI5</f>
        <v>3.9544380348907758E-54</v>
      </c>
      <c r="AJ7" s="9">
        <f t="array" ref="AJ7">SUM(EXP(AJ10:AJ39))*AJ5</f>
        <v>3.0358240577455687E-54</v>
      </c>
      <c r="AK7" s="9">
        <f t="array" ref="AK7">SUM(EXP(AK10:AK39))*AK5</f>
        <v>2.1913898652099143E-54</v>
      </c>
      <c r="AL7" s="9">
        <f t="array" ref="AL7">SUM(EXP(AL10:AL39))*AL5</f>
        <v>1.4908076025270088E-54</v>
      </c>
      <c r="AM7" s="9">
        <f t="array" ref="AM7">SUM(EXP(AM10:AM39))*AM5</f>
        <v>9.5791487778660667E-55</v>
      </c>
      <c r="AN7" s="9">
        <f t="array" ref="AN7">SUM(EXP(AN10:AN39))*AN5</f>
        <v>5.8253643806841076E-55</v>
      </c>
      <c r="AO7" s="9">
        <f t="array" ref="AO7">SUM(EXP(AO10:AO39))*AO5</f>
        <v>3.359278750712276E-55</v>
      </c>
      <c r="AP7" s="9">
        <f t="array" ref="AP7">SUM(EXP(AP10:AP39))*AP5</f>
        <v>1.840283828913061E-55</v>
      </c>
      <c r="AQ7" s="9">
        <f t="array" ref="AQ7">SUM(EXP(AQ10:AQ39))*AQ5</f>
        <v>9.5936907808347595E-56</v>
      </c>
      <c r="AR7" s="9">
        <f t="array" ref="AR7">SUM(EXP(AR10:AR39))*AR5</f>
        <v>4.7671188400416215E-56</v>
      </c>
      <c r="AS7" s="9">
        <f t="array" ref="AS7">SUM(EXP(AS10:AS39))*AS5</f>
        <v>2.2613454438518136E-56</v>
      </c>
      <c r="AT7" s="9">
        <f t="array" ref="AT7">SUM(EXP(AT10:AT39))*AT5</f>
        <v>1.0255498026319481E-56</v>
      </c>
      <c r="AU7" s="9">
        <f t="array" ref="AU7">SUM(EXP(AU10:AU39))*AU5</f>
        <v>4.4528001443018806E-57</v>
      </c>
      <c r="AV7" s="9">
        <f t="array" ref="AV7">SUM(EXP(AV10:AV39))*AV5</f>
        <v>1.8534276186127598E-57</v>
      </c>
      <c r="AW7" s="54" t="s">
        <v>6</v>
      </c>
      <c r="AX7" s="55"/>
    </row>
    <row r="8" spans="1:50" ht="25" x14ac:dyDescent="0.5">
      <c r="B8" s="52">
        <v>5.4519392422954027</v>
      </c>
      <c r="O8" s="5"/>
      <c r="P8" s="7">
        <f>MAX(P10:P39)</f>
        <v>6.558297566835678E-54</v>
      </c>
      <c r="Q8" s="11"/>
      <c r="R8" s="11"/>
      <c r="S8" s="67" t="s">
        <v>0</v>
      </c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9"/>
      <c r="AW8" s="24" t="e">
        <f ca="1">MAX(AW10:AW39)</f>
        <v>#NAME?</v>
      </c>
      <c r="AX8" s="25"/>
    </row>
    <row r="9" spans="1:50" ht="13" x14ac:dyDescent="0.3">
      <c r="B9" s="52">
        <v>9.497755682226968</v>
      </c>
      <c r="C9" s="1"/>
      <c r="D9" s="56" t="s">
        <v>11</v>
      </c>
      <c r="E9" s="57"/>
      <c r="F9" s="1"/>
      <c r="G9" s="1"/>
      <c r="H9" s="1"/>
      <c r="I9" s="1"/>
      <c r="J9" s="1"/>
      <c r="N9" s="37" t="s">
        <v>13</v>
      </c>
      <c r="O9" s="12"/>
      <c r="P9" s="13"/>
      <c r="Q9" s="11"/>
      <c r="R9" s="11"/>
      <c r="S9" s="30">
        <f>alphastart</f>
        <v>0.9</v>
      </c>
      <c r="T9" s="34">
        <f t="shared" ref="T9:AV9" si="1">S9+alphaincr</f>
        <v>0.95000000000000007</v>
      </c>
      <c r="U9" s="34">
        <f t="shared" si="1"/>
        <v>1</v>
      </c>
      <c r="V9" s="34">
        <f t="shared" si="1"/>
        <v>1.05</v>
      </c>
      <c r="W9" s="34">
        <f t="shared" si="1"/>
        <v>1.1000000000000001</v>
      </c>
      <c r="X9" s="34">
        <f t="shared" si="1"/>
        <v>1.1500000000000001</v>
      </c>
      <c r="Y9" s="34">
        <f t="shared" si="1"/>
        <v>1.2000000000000002</v>
      </c>
      <c r="Z9" s="34">
        <f t="shared" si="1"/>
        <v>1.2500000000000002</v>
      </c>
      <c r="AA9" s="34">
        <f t="shared" si="1"/>
        <v>1.3000000000000003</v>
      </c>
      <c r="AB9" s="34">
        <f t="shared" si="1"/>
        <v>1.3500000000000003</v>
      </c>
      <c r="AC9" s="34">
        <f t="shared" si="1"/>
        <v>1.4000000000000004</v>
      </c>
      <c r="AD9" s="34">
        <f t="shared" si="1"/>
        <v>1.4500000000000004</v>
      </c>
      <c r="AE9" s="34">
        <f t="shared" si="1"/>
        <v>1.5000000000000004</v>
      </c>
      <c r="AF9" s="34">
        <f t="shared" si="1"/>
        <v>1.5500000000000005</v>
      </c>
      <c r="AG9" s="34">
        <f t="shared" si="1"/>
        <v>1.6000000000000005</v>
      </c>
      <c r="AH9" s="34">
        <f t="shared" si="1"/>
        <v>1.6500000000000006</v>
      </c>
      <c r="AI9" s="34">
        <f t="shared" si="1"/>
        <v>1.7000000000000006</v>
      </c>
      <c r="AJ9" s="34">
        <f t="shared" si="1"/>
        <v>1.7500000000000007</v>
      </c>
      <c r="AK9" s="34">
        <f t="shared" si="1"/>
        <v>1.8000000000000007</v>
      </c>
      <c r="AL9" s="34">
        <f t="shared" si="1"/>
        <v>1.8500000000000008</v>
      </c>
      <c r="AM9" s="34">
        <f t="shared" si="1"/>
        <v>1.9000000000000008</v>
      </c>
      <c r="AN9" s="34">
        <f t="shared" si="1"/>
        <v>1.9500000000000008</v>
      </c>
      <c r="AO9" s="34">
        <f t="shared" si="1"/>
        <v>2.0000000000000009</v>
      </c>
      <c r="AP9" s="34">
        <f t="shared" si="1"/>
        <v>2.0500000000000007</v>
      </c>
      <c r="AQ9" s="34">
        <f t="shared" si="1"/>
        <v>2.1000000000000005</v>
      </c>
      <c r="AR9" s="34">
        <f t="shared" si="1"/>
        <v>2.1500000000000004</v>
      </c>
      <c r="AS9" s="34">
        <f t="shared" si="1"/>
        <v>2.2000000000000002</v>
      </c>
      <c r="AT9" s="34">
        <f t="shared" si="1"/>
        <v>2.25</v>
      </c>
      <c r="AU9" s="34">
        <f t="shared" si="1"/>
        <v>2.2999999999999998</v>
      </c>
      <c r="AV9" s="35">
        <f t="shared" si="1"/>
        <v>2.3499999999999996</v>
      </c>
      <c r="AW9" s="24"/>
      <c r="AX9" s="25"/>
    </row>
    <row r="10" spans="1:50" x14ac:dyDescent="0.25">
      <c r="B10" s="52">
        <v>7.2211047745320123</v>
      </c>
      <c r="C10" s="1"/>
      <c r="D10" s="43" t="s">
        <v>7</v>
      </c>
      <c r="E10" s="44">
        <v>0.9</v>
      </c>
      <c r="F10" s="1"/>
      <c r="G10" s="1"/>
      <c r="H10" s="1"/>
      <c r="I10" s="1"/>
      <c r="J10" s="1"/>
      <c r="N10" s="38">
        <v>1</v>
      </c>
      <c r="O10" s="12">
        <f>P10/$P$8</f>
        <v>3.2577697680078569E-5</v>
      </c>
      <c r="P10" s="13">
        <f t="array" ref="P10">SUM(EXP(S10:AV10))*N10</f>
        <v>2.136542354283676E-58</v>
      </c>
      <c r="Q10" s="64" t="s">
        <v>1</v>
      </c>
      <c r="R10" s="30">
        <f>betastart</f>
        <v>3.5</v>
      </c>
      <c r="S10" s="14">
        <f t="array" ref="S10">SUM(LOG(WEIBULL(Data,S$9,$R10,0)))+LOG(WEIBULL(T,S$9,$R10,1))*nT</f>
        <v>-135.59635461676169</v>
      </c>
      <c r="T10" s="15">
        <f t="array" ref="T10">SUM(LOG(WEIBULL(Data,T$9,$R10,0)))+LOG(WEIBULL(T,T$9,$R10,1))*nT</f>
        <v>-134.95707117954981</v>
      </c>
      <c r="U10" s="15">
        <f t="array" ref="U10">SUM(LOG(WEIBULL(Data,U$9,$R10,0)))+LOG(WEIBULL(T,U$9,$R10,1))*nT</f>
        <v>-134.55963679210313</v>
      </c>
      <c r="V10" s="15">
        <f t="array" ref="V10">SUM(LOG(WEIBULL(Data,V$9,$R10,0)))+LOG(WEIBULL(T,V$9,$R10,1))*nT</f>
        <v>-134.39969875001998</v>
      </c>
      <c r="W10" s="15">
        <f t="array" ref="W10">SUM(LOG(WEIBULL(Data,W$9,$R10,0)))+LOG(WEIBULL(T,W$9,$R10,1))*nT</f>
        <v>-134.47490161948781</v>
      </c>
      <c r="X10" s="15">
        <f t="array" ref="X10">SUM(LOG(WEIBULL(Data,X$9,$R10,0)))+LOG(WEIBULL(T,X$9,$R10,1))*nT</f>
        <v>-134.78463315763929</v>
      </c>
      <c r="Y10" s="15">
        <f t="array" ref="Y10">SUM(LOG(WEIBULL(Data,Y$9,$R10,0)))+LOG(WEIBULL(T,Y$9,$R10,1))*nT</f>
        <v>-135.3298317018486</v>
      </c>
      <c r="Z10" s="15">
        <f t="array" ref="Z10">SUM(LOG(WEIBULL(Data,Z$9,$R10,0)))+LOG(WEIBULL(T,Z$9,$R10,1))*nT</f>
        <v>-136.11284049373864</v>
      </c>
      <c r="AA10" s="15">
        <f t="array" ref="AA10">SUM(LOG(WEIBULL(Data,AA$9,$R10,0)))+LOG(WEIBULL(T,AA$9,$R10,1))*nT</f>
        <v>-137.13729843756164</v>
      </c>
      <c r="AB10" s="15">
        <f t="array" ref="AB10">SUM(LOG(WEIBULL(Data,AB$9,$R10,0)))+LOG(WEIBULL(T,AB$9,$R10,1))*nT</f>
        <v>-138.4080596100778</v>
      </c>
      <c r="AC10" s="15">
        <f t="array" ref="AC10">SUM(LOG(WEIBULL(Data,AC$9,$R10,0)))+LOG(WEIBULL(T,AC$9,$R10,1))*nT</f>
        <v>-139.93113583892298</v>
      </c>
      <c r="AD10" s="15">
        <f t="array" ref="AD10">SUM(LOG(WEIBULL(Data,AD$9,$R10,0)))+LOG(WEIBULL(T,AD$9,$R10,1))*nT</f>
        <v>-141.71365810747008</v>
      </c>
      <c r="AE10" s="15">
        <f t="array" ref="AE10">SUM(LOG(WEIBULL(Data,AE$9,$R10,0)))+LOG(WEIBULL(T,AE$9,$R10,1))*nT</f>
        <v>-143.76385359726666</v>
      </c>
      <c r="AF10" s="15">
        <f t="array" ref="AF10">SUM(LOG(WEIBULL(Data,AF$9,$R10,0)))+LOG(WEIBULL(T,AF$9,$R10,1))*nT</f>
        <v>-146.09103595910577</v>
      </c>
      <c r="AG10" s="15">
        <f t="array" ref="AG10">SUM(LOG(WEIBULL(Data,AG$9,$R10,0)))+LOG(WEIBULL(T,AG$9,$R10,1))*nT</f>
        <v>-148.7056069890256</v>
      </c>
      <c r="AH10" s="15">
        <f t="array" ref="AH10">SUM(LOG(WEIBULL(Data,AH$9,$R10,0)))+LOG(WEIBULL(T,AH$9,$R10,1))*nT</f>
        <v>-151.61906833026271</v>
      </c>
      <c r="AI10" s="15">
        <f t="array" ref="AI10">SUM(LOG(WEIBULL(Data,AI$9,$R10,0)))+LOG(WEIBULL(T,AI$9,$R10,1))*nT</f>
        <v>-154.8440421644668</v>
      </c>
      <c r="AJ10" s="15">
        <f t="array" ref="AJ10">SUM(LOG(WEIBULL(Data,AJ$9,$R10,0)))+LOG(WEIBULL(T,AJ$9,$R10,1))*nT</f>
        <v>-158.39430012235502</v>
      </c>
      <c r="AK10" s="15">
        <f t="array" ref="AK10">SUM(LOG(WEIBULL(Data,AK$9,$R10,0)))+LOG(WEIBULL(T,AK$9,$R10,1))*nT</f>
        <v>-162.28479985486538</v>
      </c>
      <c r="AL10" s="15">
        <f t="array" ref="AL10">SUM(LOG(WEIBULL(Data,AL$9,$R10,0)))+LOG(WEIBULL(T,AL$9,$R10,1))*nT</f>
        <v>-166.53172887489987</v>
      </c>
      <c r="AM10" s="15">
        <f t="array" ref="AM10">SUM(LOG(WEIBULL(Data,AM$9,$R10,0)))+LOG(WEIBULL(T,AM$9,$R10,1))*nT</f>
        <v>-171.1525554173063</v>
      </c>
      <c r="AN10" s="15">
        <f t="array" ref="AN10">SUM(LOG(WEIBULL(Data,AN$9,$R10,0)))+LOG(WEIBULL(T,AN$9,$R10,1))*nT</f>
        <v>-176.16608617853052</v>
      </c>
      <c r="AO10" s="15">
        <f t="array" ref="AO10">SUM(LOG(WEIBULL(Data,AO$9,$R10,0)))+LOG(WEIBULL(T,AO$9,$R10,1))*nT</f>
        <v>-181.59253089318074</v>
      </c>
      <c r="AP10" s="15">
        <f t="array" ref="AP10">SUM(LOG(WEIBULL(Data,AP$9,$R10,0)))+LOG(WEIBULL(T,AP$9,$R10,1))*nT</f>
        <v>-187.45357378693046</v>
      </c>
      <c r="AQ10" s="15">
        <f t="array" ref="AQ10">SUM(LOG(WEIBULL(Data,AQ$9,$R10,0)))+LOG(WEIBULL(T,AQ$9,$R10,1))*nT</f>
        <v>-193.772452017136</v>
      </c>
      <c r="AR10" s="15">
        <f t="array" ref="AR10">SUM(LOG(WEIBULL(Data,AR$9,$R10,0)))+LOG(WEIBULL(T,AR$9,$R10,1))*nT</f>
        <v>-200.57404127681099</v>
      </c>
      <c r="AS10" s="15">
        <f t="array" ref="AS10">SUM(LOG(WEIBULL(Data,AS$9,$R10,0)))+LOG(WEIBULL(T,AS$9,$R10,1))*nT</f>
        <v>-207.88494879625512</v>
      </c>
      <c r="AT10" s="15">
        <f t="array" ref="AT10">SUM(LOG(WEIBULL(Data,AT$9,$R10,0)))+LOG(WEIBULL(T,AT$9,$R10,1))*nT</f>
        <v>-215.73361403123619</v>
      </c>
      <c r="AU10" s="15">
        <f t="array" ref="AU10">SUM(LOG(WEIBULL(Data,AU$9,$R10,0)))+LOG(WEIBULL(T,AU$9,$R10,1))*nT</f>
        <v>-224.15041737850942</v>
      </c>
      <c r="AV10" s="16">
        <f t="array" ref="AV10">SUM(LOG(WEIBULL(Data,AV$9,$R10,0)))+LOG(WEIBULL(T,AV$9,$R10,1))*nT</f>
        <v>-233.16779730962782</v>
      </c>
      <c r="AW10" s="33" t="e">
        <f t="shared" ref="AW10:AW39" ca="1" si="2">EXP(INDEX(S10:AV10,1,(HLOOKUP(alpha,S$9:AV$9,1)-alphastart)/alphaincr+1)+(alpha-HLOOKUP(alpha,S$9:AV$9,1))*((INDEX(S10:AV10,1,(HLOOKUP(alpha,S$9:AV$9,1)-alphastart)/alphaincr+2)-INDEX(S10:AV10,1,(HLOOKUP(alpha,S$9:AV$9,1)-alphastart)/alphaincr+1))/(HLOOKUP(alpha,S$9:AV$9,1)+alphaincr-HLOOKUP(alpha,S$9:AV$9,1))))</f>
        <v>#NAME?</v>
      </c>
      <c r="AX10" s="25" t="e">
        <f ca="1">AW10/$AW$8</f>
        <v>#NAME?</v>
      </c>
    </row>
    <row r="11" spans="1:50" x14ac:dyDescent="0.25">
      <c r="B11" s="52">
        <v>3.7654717502321819</v>
      </c>
      <c r="C11" s="1"/>
      <c r="D11" s="45" t="s">
        <v>8</v>
      </c>
      <c r="E11" s="46">
        <v>0.05</v>
      </c>
      <c r="F11" s="1"/>
      <c r="G11" s="1"/>
      <c r="H11" s="1"/>
      <c r="I11" s="1"/>
      <c r="J11" s="1"/>
      <c r="N11" s="38">
        <v>1</v>
      </c>
      <c r="O11" s="12">
        <f t="shared" ref="O11:O39" si="3">P11/$P$8</f>
        <v>1.3955988827706259E-4</v>
      </c>
      <c r="P11" s="13">
        <f t="array" ref="P11">SUM(EXP(S11:AV11))*N11</f>
        <v>9.1527527571531868E-58</v>
      </c>
      <c r="Q11" s="65"/>
      <c r="R11" s="31">
        <f>R10+betaincr</f>
        <v>3.67</v>
      </c>
      <c r="S11" s="17">
        <f t="array" ref="S11">SUM(LOG(WEIBULL(Data,S$9,$R11,0)))+LOG(WEIBULL(T,S$9,$R11,1))*nT</f>
        <v>-134.79869268034892</v>
      </c>
      <c r="T11" s="18">
        <f t="array" ref="T11">SUM(LOG(WEIBULL(Data,T$9,$R11,0)))+LOG(WEIBULL(T,T$9,$R11,1))*nT</f>
        <v>-134.01651802227644</v>
      </c>
      <c r="U11" s="18">
        <f t="array" ref="U11">SUM(LOG(WEIBULL(Data,U$9,$R11,0)))+LOG(WEIBULL(T,U$9,$R11,1))*nT</f>
        <v>-133.46023651855097</v>
      </c>
      <c r="V11" s="18">
        <f t="array" ref="V11">SUM(LOG(WEIBULL(Data,V$9,$R11,0)))+LOG(WEIBULL(T,V$9,$R11,1))*nT</f>
        <v>-133.12434152263077</v>
      </c>
      <c r="W11" s="18">
        <f t="array" ref="W11">SUM(LOG(WEIBULL(Data,W$9,$R11,0)))+LOG(WEIBULL(T,W$9,$R11,1))*nT</f>
        <v>-133.00524352815123</v>
      </c>
      <c r="X11" s="18">
        <f t="array" ref="X11">SUM(LOG(WEIBULL(Data,X$9,$R11,0)))+LOG(WEIBULL(T,X$9,$R11,1))*nT</f>
        <v>-133.10101031998138</v>
      </c>
      <c r="Y11" s="18">
        <f t="array" ref="Y11">SUM(LOG(WEIBULL(Data,Y$9,$R11,0)))+LOG(WEIBULL(T,Y$9,$R11,1))*nT</f>
        <v>-133.41116817442432</v>
      </c>
      <c r="Z11" s="18">
        <f t="array" ref="Z11">SUM(LOG(WEIBULL(Data,Z$9,$R11,0)))+LOG(WEIBULL(T,Z$9,$R11,1))*nT</f>
        <v>-133.93654954359917</v>
      </c>
      <c r="AA11" s="18">
        <f t="array" ref="AA11">SUM(LOG(WEIBULL(Data,AA$9,$R11,0)))+LOG(WEIBULL(T,AA$9,$R11,1))*nT</f>
        <v>-134.67917669065824</v>
      </c>
      <c r="AB11" s="18">
        <f t="array" ref="AB11">SUM(LOG(WEIBULL(Data,AB$9,$R11,0)))+LOG(WEIBULL(T,AB$9,$R11,1))*nT</f>
        <v>-135.64217355750503</v>
      </c>
      <c r="AC11" s="18">
        <f t="array" ref="AC11">SUM(LOG(WEIBULL(Data,AC$9,$R11,0)))+LOG(WEIBULL(T,AC$9,$R11,1))*nT</f>
        <v>-136.82970014392043</v>
      </c>
      <c r="AD11" s="18">
        <f t="array" ref="AD11">SUM(LOG(WEIBULL(Data,AD$9,$R11,0)))+LOG(WEIBULL(T,AD$9,$R11,1))*nT</f>
        <v>-138.2469051151904</v>
      </c>
      <c r="AE11" s="18">
        <f t="array" ref="AE11">SUM(LOG(WEIBULL(Data,AE$9,$R11,0)))+LOG(WEIBULL(T,AE$9,$R11,1))*nT</f>
        <v>-139.89989340537085</v>
      </c>
      <c r="AF11" s="18">
        <f t="array" ref="AF11">SUM(LOG(WEIBULL(Data,AF$9,$R11,0)))+LOG(WEIBULL(T,AF$9,$R11,1))*nT</f>
        <v>-141.79570636004271</v>
      </c>
      <c r="AG11" s="18">
        <f t="array" ref="AG11">SUM(LOG(WEIBULL(Data,AG$9,$R11,0)))+LOG(WEIBULL(T,AG$9,$R11,1))*nT</f>
        <v>-143.9423125441397</v>
      </c>
      <c r="AH11" s="18">
        <f t="array" ref="AH11">SUM(LOG(WEIBULL(Data,AH$9,$R11,0)))+LOG(WEIBULL(T,AH$9,$R11,1))*nT</f>
        <v>-146.34860778139961</v>
      </c>
      <c r="AI11" s="18">
        <f t="array" ref="AI11">SUM(LOG(WEIBULL(Data,AI$9,$R11,0)))+LOG(WEIBULL(T,AI$9,$R11,1))*nT</f>
        <v>-149.02442333022572</v>
      </c>
      <c r="AJ11" s="18">
        <f t="array" ref="AJ11">SUM(LOG(WEIBULL(Data,AJ$9,$R11,0)))+LOG(WEIBULL(T,AJ$9,$R11,1))*nT</f>
        <v>-151.98054136326559</v>
      </c>
      <c r="AK11" s="18">
        <f t="array" ref="AK11">SUM(LOG(WEIBULL(Data,AK$9,$R11,0)))+LOG(WEIBULL(T,AK$9,$R11,1))*nT</f>
        <v>-155.22871712422776</v>
      </c>
      <c r="AL11" s="18">
        <f t="array" ref="AL11">SUM(LOG(WEIBULL(Data,AL$9,$R11,0)))+LOG(WEIBULL(T,AL$9,$R11,1))*nT</f>
        <v>-158.78170729946453</v>
      </c>
      <c r="AM11" s="18">
        <f t="array" ref="AM11">SUM(LOG(WEIBULL(Data,AM$9,$R11,0)))+LOG(WEIBULL(T,AM$9,$R11,1))*nT</f>
        <v>-162.65330427401091</v>
      </c>
      <c r="AN11" s="18">
        <f t="array" ref="AN11">SUM(LOG(WEIBULL(Data,AN$9,$R11,0)))+LOG(WEIBULL(T,AN$9,$R11,1))*nT</f>
        <v>-166.85837604976047</v>
      </c>
      <c r="AO11" s="18">
        <f t="array" ref="AO11">SUM(LOG(WEIBULL(Data,AO$9,$R11,0)))+LOG(WEIBULL(T,AO$9,$R11,1))*nT</f>
        <v>-171.4129116930244</v>
      </c>
      <c r="AP11" s="18">
        <f t="array" ref="AP11">SUM(LOG(WEIBULL(Data,AP$9,$R11,0)))+LOG(WEIBULL(T,AP$9,$R11,1))*nT</f>
        <v>-176.33407225422482</v>
      </c>
      <c r="AQ11" s="18">
        <f t="array" ref="AQ11">SUM(LOG(WEIBULL(Data,AQ$9,$R11,0)))+LOG(WEIBULL(T,AQ$9,$R11,1))*nT</f>
        <v>-181.64024716720553</v>
      </c>
      <c r="AR11" s="18">
        <f t="array" ref="AR11">SUM(LOG(WEIBULL(Data,AR$9,$R11,0)))+LOG(WEIBULL(T,AR$9,$R11,1))*nT</f>
        <v>-187.3511161921906</v>
      </c>
      <c r="AS11" s="18">
        <f t="array" ref="AS11">SUM(LOG(WEIBULL(Data,AS$9,$R11,0)))+LOG(WEIBULL(T,AS$9,$R11,1))*nT</f>
        <v>-193.48771701674642</v>
      </c>
      <c r="AT11" s="18">
        <f t="array" ref="AT11">SUM(LOG(WEIBULL(Data,AT$9,$R11,0)))+LOG(WEIBULL(T,AT$9,$R11,1))*nT</f>
        <v>-200.07251867477785</v>
      </c>
      <c r="AU11" s="18">
        <f t="array" ref="AU11">SUM(LOG(WEIBULL(Data,AU$9,$R11,0)))+LOG(WEIBULL(T,AU$9,$R11,1))*nT</f>
        <v>-207.12950098585969</v>
      </c>
      <c r="AV11" s="19">
        <f t="array" ref="AV11">SUM(LOG(WEIBULL(Data,AV$9,$R11,0)))+LOG(WEIBULL(T,AV$9,$R11,1))*nT</f>
        <v>-214.68424025705295</v>
      </c>
      <c r="AW11" s="33" t="e">
        <f t="shared" ca="1" si="2"/>
        <v>#NAME?</v>
      </c>
      <c r="AX11" s="25" t="e">
        <f t="shared" ref="AX11:AX39" ca="1" si="4">AW11/$AW$8</f>
        <v>#NAME?</v>
      </c>
    </row>
    <row r="12" spans="1:50" x14ac:dyDescent="0.25">
      <c r="B12" s="52">
        <v>12.106067005537881</v>
      </c>
      <c r="C12" s="1"/>
      <c r="D12" s="45" t="s">
        <v>9</v>
      </c>
      <c r="E12" s="46">
        <v>3.5</v>
      </c>
      <c r="F12" s="1"/>
      <c r="G12" s="1"/>
      <c r="H12" s="1"/>
      <c r="I12" s="1"/>
      <c r="J12" s="1"/>
      <c r="N12" s="38">
        <v>1</v>
      </c>
      <c r="O12" s="12">
        <f t="shared" si="3"/>
        <v>5.3321027851363067E-4</v>
      </c>
      <c r="P12" s="13">
        <f t="array" ref="P12">SUM(EXP(S12:AV12))*N12</f>
        <v>3.4969516721877183E-57</v>
      </c>
      <c r="Q12" s="65"/>
      <c r="R12" s="31">
        <f t="shared" ref="R12:R39" si="5">R11+betaincr</f>
        <v>3.84</v>
      </c>
      <c r="S12" s="17">
        <f t="array" ref="S12">SUM(LOG(WEIBULL(Data,S$9,$R12,0)))+LOG(WEIBULL(T,S$9,$R12,1))*nT</f>
        <v>-134.1545307118966</v>
      </c>
      <c r="T12" s="18">
        <f t="array" ref="T12">SUM(LOG(WEIBULL(Data,T$9,$R12,0)))+LOG(WEIBULL(T,T$9,$R12,1))*nT</f>
        <v>-133.25327685575311</v>
      </c>
      <c r="U12" s="18">
        <f t="array" ref="U12">SUM(LOG(WEIBULL(Data,U$9,$R12,0)))+LOG(WEIBULL(T,U$9,$R12,1))*nT</f>
        <v>-132.56448754664669</v>
      </c>
      <c r="V12" s="18">
        <f t="array" ref="V12">SUM(LOG(WEIBULL(Data,V$9,$R12,0)))+LOG(WEIBULL(T,V$9,$R12,1))*nT</f>
        <v>-132.08170406275448</v>
      </c>
      <c r="W12" s="18">
        <f t="array" ref="W12">SUM(LOG(WEIBULL(Data,W$9,$R12,0)))+LOG(WEIBULL(T,W$9,$R12,1))*nT</f>
        <v>-131.80032137242642</v>
      </c>
      <c r="X12" s="18">
        <f t="array" ref="X12">SUM(LOG(WEIBULL(Data,X$9,$R12,0)))+LOG(WEIBULL(T,X$9,$R12,1))*nT</f>
        <v>-131.71732385327633</v>
      </c>
      <c r="Y12" s="18">
        <f t="array" ref="Y12">SUM(LOG(WEIBULL(Data,Y$9,$R12,0)))+LOG(WEIBULL(T,Y$9,$R12,1))*nT</f>
        <v>-131.83108174813421</v>
      </c>
      <c r="Z12" s="18">
        <f t="array" ref="Z12">SUM(LOG(WEIBULL(Data,Z$9,$R12,0)))+LOG(WEIBULL(T,Z$9,$R12,1))*nT</f>
        <v>-132.14119377081064</v>
      </c>
      <c r="AA12" s="18">
        <f t="array" ref="AA12">SUM(LOG(WEIBULL(Data,AA$9,$R12,0)))+LOG(WEIBULL(T,AA$9,$R12,1))*nT</f>
        <v>-132.64836530466064</v>
      </c>
      <c r="AB12" s="18">
        <f t="array" ref="AB12">SUM(LOG(WEIBULL(Data,AB$9,$R12,0)))+LOG(WEIBULL(T,AB$9,$R12,1))*nT</f>
        <v>-133.35431445023767</v>
      </c>
      <c r="AC12" s="18">
        <f t="array" ref="AC12">SUM(LOG(WEIBULL(Data,AC$9,$R12,0)))+LOG(WEIBULL(T,AC$9,$R12,1))*nT</f>
        <v>-134.26170017374841</v>
      </c>
      <c r="AD12" s="18">
        <f t="array" ref="AD12">SUM(LOG(WEIBULL(Data,AD$9,$R12,0)))+LOG(WEIBULL(T,AD$9,$R12,1))*nT</f>
        <v>-135.37406824424991</v>
      </c>
      <c r="AE12" s="18">
        <f t="array" ref="AE12">SUM(LOG(WEIBULL(Data,AE$9,$R12,0)))+LOG(WEIBULL(T,AE$9,$R12,1))*nT</f>
        <v>-136.69581169547453</v>
      </c>
      <c r="AF12" s="18">
        <f t="array" ref="AF12">SUM(LOG(WEIBULL(Data,AF$9,$R12,0)))+LOG(WEIBULL(T,AF$9,$R12,1))*nT</f>
        <v>-138.23214332263794</v>
      </c>
      <c r="AG12" s="18">
        <f t="array" ref="AG12">SUM(LOG(WEIBULL(Data,AG$9,$R12,0)))+LOG(WEIBULL(T,AG$9,$R12,1))*nT</f>
        <v>-139.98907830390846</v>
      </c>
      <c r="AH12" s="18">
        <f t="array" ref="AH12">SUM(LOG(WEIBULL(Data,AH$9,$R12,0)))+LOG(WEIBULL(T,AH$9,$R12,1))*nT</f>
        <v>-141.97342547459562</v>
      </c>
      <c r="AI12" s="18">
        <f t="array" ref="AI12">SUM(LOG(WEIBULL(Data,AI$9,$R12,0)))+LOG(WEIBULL(T,AI$9,$R12,1))*nT</f>
        <v>-144.19278611758853</v>
      </c>
      <c r="AJ12" s="18">
        <f t="array" ref="AJ12">SUM(LOG(WEIBULL(Data,AJ$9,$R12,0)))+LOG(WEIBULL(T,AJ$9,$R12,1))*nT</f>
        <v>-146.65555939312088</v>
      </c>
      <c r="AK12" s="18">
        <f t="array" ref="AK12">SUM(LOG(WEIBULL(Data,AK$9,$R12,0)))+LOG(WEIBULL(T,AK$9,$R12,1))*nT</f>
        <v>-149.37095373397113</v>
      </c>
      <c r="AL12" s="18">
        <f t="array" ref="AL12">SUM(LOG(WEIBULL(Data,AL$9,$R12,0)))+LOG(WEIBULL(T,AL$9,$R12,1))*nT</f>
        <v>-152.34900369280231</v>
      </c>
      <c r="AM12" s="18">
        <f t="array" ref="AM12">SUM(LOG(WEIBULL(Data,AM$9,$R12,0)))+LOG(WEIBULL(T,AM$9,$R12,1))*nT</f>
        <v>-155.60059185684463</v>
      </c>
      <c r="AN12" s="18">
        <f t="array" ref="AN12">SUM(LOG(WEIBULL(Data,AN$9,$R12,0)))+LOG(WEIBULL(T,AN$9,$R12,1))*nT</f>
        <v>-159.13747554919209</v>
      </c>
      <c r="AO12" s="18">
        <f t="array" ref="AO12">SUM(LOG(WEIBULL(Data,AO$9,$R12,0)))+LOG(WEIBULL(T,AO$9,$R12,1))*nT</f>
        <v>-162.97231812134336</v>
      </c>
      <c r="AP12" s="18">
        <f t="array" ref="AP12">SUM(LOG(WEIBULL(Data,AP$9,$R12,0)))+LOG(WEIBULL(T,AP$9,$R12,1))*nT</f>
        <v>-167.118724712605</v>
      </c>
      <c r="AQ12" s="18">
        <f t="array" ref="AQ12">SUM(LOG(WEIBULL(Data,AQ$9,$R12,0)))+LOG(WEIBULL(T,AQ$9,$R12,1))*nT</f>
        <v>-171.59128241187426</v>
      </c>
      <c r="AR12" s="18">
        <f t="array" ref="AR12">SUM(LOG(WEIBULL(Data,AR$9,$R12,0)))+LOG(WEIBULL(T,AR$9,$R12,1))*nT</f>
        <v>-176.40560480867208</v>
      </c>
      <c r="AS12" s="18">
        <f t="array" ref="AS12">SUM(LOG(WEIBULL(Data,AS$9,$R12,0)))+LOG(WEIBULL(T,AS$9,$R12,1))*nT</f>
        <v>-181.5783809650604</v>
      </c>
      <c r="AT12" s="18">
        <f t="array" ref="AT12">SUM(LOG(WEIBULL(Data,AT$9,$R12,0)))+LOG(WEIBULL(T,AT$9,$R12,1))*nT</f>
        <v>-187.12742887978445</v>
      </c>
      <c r="AU12" s="18">
        <f t="array" ref="AU12">SUM(LOG(WEIBULL(Data,AU$9,$R12,0)))+LOG(WEIBULL(T,AU$9,$R12,1))*nT</f>
        <v>-193.07175355185149</v>
      </c>
      <c r="AV12" s="19">
        <f t="array" ref="AV12">SUM(LOG(WEIBULL(Data,AV$9,$R12,0)))+LOG(WEIBULL(T,AV$9,$R12,1))*nT</f>
        <v>-199.43160978374198</v>
      </c>
      <c r="AW12" s="33" t="e">
        <f t="shared" ca="1" si="2"/>
        <v>#NAME?</v>
      </c>
      <c r="AX12" s="25" t="e">
        <f t="shared" ca="1" si="4"/>
        <v>#NAME?</v>
      </c>
    </row>
    <row r="13" spans="1:50" x14ac:dyDescent="0.25">
      <c r="B13" s="52">
        <v>7.1092669199151182</v>
      </c>
      <c r="C13" s="1"/>
      <c r="D13" s="47" t="s">
        <v>10</v>
      </c>
      <c r="E13" s="48">
        <v>0.17</v>
      </c>
      <c r="F13" s="1"/>
      <c r="G13" s="1"/>
      <c r="H13" s="1"/>
      <c r="I13" s="1"/>
      <c r="J13" s="1"/>
      <c r="K13" s="1"/>
      <c r="L13" s="1"/>
      <c r="M13" s="1"/>
      <c r="N13" s="38">
        <v>1</v>
      </c>
      <c r="O13" s="12">
        <f t="shared" si="3"/>
        <v>1.8243281837582585E-3</v>
      </c>
      <c r="P13" s="13">
        <f t="array" ref="P13">SUM(EXP(S13:AV13))*N13</f>
        <v>1.1964487088651539E-56</v>
      </c>
      <c r="Q13" s="65"/>
      <c r="R13" s="31">
        <f t="shared" si="5"/>
        <v>4.01</v>
      </c>
      <c r="S13" s="17">
        <f t="array" ref="S13">SUM(LOG(WEIBULL(Data,S$9,$R13,0)))+LOG(WEIBULL(T,S$9,$R13,1))*nT</f>
        <v>-133.64133520655639</v>
      </c>
      <c r="T13" s="18">
        <f t="array" ref="T13">SUM(LOG(WEIBULL(Data,T$9,$R13,0)))+LOG(WEIBULL(T,T$9,$R13,1))*nT</f>
        <v>-132.64111758333524</v>
      </c>
      <c r="U13" s="18">
        <f t="array" ref="U13">SUM(LOG(WEIBULL(Data,U$9,$R13,0)))+LOG(WEIBULL(T,U$9,$R13,1))*nT</f>
        <v>-131.8420262749554</v>
      </c>
      <c r="V13" s="18">
        <f t="array" ref="V13">SUM(LOG(WEIBULL(Data,V$9,$R13,0)))+LOG(WEIBULL(T,V$9,$R13,1))*nT</f>
        <v>-131.23681163512811</v>
      </c>
      <c r="W13" s="18">
        <f t="array" ref="W13">SUM(LOG(WEIBULL(Data,W$9,$R13,0)))+LOG(WEIBULL(T,W$9,$R13,1))*nT</f>
        <v>-130.82002722417738</v>
      </c>
      <c r="X13" s="18">
        <f t="array" ref="X13">SUM(LOG(WEIBULL(Data,X$9,$R13,0)))+LOG(WEIBULL(T,X$9,$R13,1))*nT</f>
        <v>-130.58776209996327</v>
      </c>
      <c r="Y13" s="18">
        <f t="array" ref="Y13">SUM(LOG(WEIBULL(Data,Y$9,$R13,0)))+LOG(WEIBULL(T,Y$9,$R13,1))*nT</f>
        <v>-130.53743361163149</v>
      </c>
      <c r="Z13" s="18">
        <f t="array" ref="Z13">SUM(LOG(WEIBULL(Data,Z$9,$R13,0)))+LOG(WEIBULL(T,Z$9,$R13,1))*nT</f>
        <v>-130.66762609317084</v>
      </c>
      <c r="AA13" s="18">
        <f t="array" ref="AA13">SUM(LOG(WEIBULL(Data,AA$9,$R13,0)))+LOG(WEIBULL(T,AA$9,$R13,1))*nT</f>
        <v>-130.97796488267525</v>
      </c>
      <c r="AB13" s="18">
        <f t="array" ref="AB13">SUM(LOG(WEIBULL(Data,AB$9,$R13,0)))+LOG(WEIBULL(T,AB$9,$R13,1))*nT</f>
        <v>-131.46901790531672</v>
      </c>
      <c r="AC13" s="18">
        <f t="array" ref="AC13">SUM(LOG(WEIBULL(Data,AC$9,$R13,0)))+LOG(WEIBULL(T,AC$9,$R13,1))*nT</f>
        <v>-132.14221905217852</v>
      </c>
      <c r="AD13" s="18">
        <f t="array" ref="AD13">SUM(LOG(WEIBULL(Data,AD$9,$R13,0)))+LOG(WEIBULL(T,AD$9,$R13,1))*nT</f>
        <v>-132.99980902195898</v>
      </c>
      <c r="AE13" s="18">
        <f t="array" ref="AE13">SUM(LOG(WEIBULL(Data,AE$9,$R13,0)))+LOG(WEIBULL(T,AE$9,$R13,1))*nT</f>
        <v>-134.04479033904317</v>
      </c>
      <c r="AF13" s="18">
        <f t="array" ref="AF13">SUM(LOG(WEIBULL(Data,AF$9,$R13,0)))+LOG(WEIBULL(T,AF$9,$R13,1))*nT</f>
        <v>-135.28089403434265</v>
      </c>
      <c r="AG13" s="18">
        <f t="array" ref="AG13">SUM(LOG(WEIBULL(Data,AG$9,$R13,0)))+LOG(WEIBULL(T,AG$9,$R13,1))*nT</f>
        <v>-136.71255605295289</v>
      </c>
      <c r="AH13" s="18">
        <f t="array" ref="AH13">SUM(LOG(WEIBULL(Data,AH$9,$R13,0)))+LOG(WEIBULL(T,AH$9,$R13,1))*nT</f>
        <v>-138.34490188927498</v>
      </c>
      <c r="AI13" s="18">
        <f t="array" ref="AI13">SUM(LOG(WEIBULL(Data,AI$9,$R13,0)))+LOG(WEIBULL(T,AI$9,$R13,1))*nT</f>
        <v>-140.18373828379868</v>
      </c>
      <c r="AJ13" s="18">
        <f t="array" ref="AJ13">SUM(LOG(WEIBULL(Data,AJ$9,$R13,0)))+LOG(WEIBULL(T,AJ$9,$R13,1))*nT</f>
        <v>-142.23555107325126</v>
      </c>
      <c r="AK13" s="18">
        <f t="array" ref="AK13">SUM(LOG(WEIBULL(Data,AK$9,$R13,0)))+LOG(WEIBULL(T,AK$9,$R13,1))*nT</f>
        <v>-144.50750848665405</v>
      </c>
      <c r="AL13" s="18">
        <f t="array" ref="AL13">SUM(LOG(WEIBULL(Data,AL$9,$R13,0)))+LOG(WEIBULL(T,AL$9,$R13,1))*nT</f>
        <v>-147.00746933808085</v>
      </c>
      <c r="AM13" s="18">
        <f t="array" ref="AM13">SUM(LOG(WEIBULL(Data,AM$9,$R13,0)))+LOG(WEIBULL(T,AM$9,$R13,1))*nT</f>
        <v>-149.74399569291032</v>
      </c>
      <c r="AN13" s="18">
        <f t="array" ref="AN13">SUM(LOG(WEIBULL(Data,AN$9,$R13,0)))+LOG(WEIBULL(T,AN$9,$R13,1))*nT</f>
        <v>-152.72636968574361</v>
      </c>
      <c r="AO13" s="18">
        <f t="array" ref="AO13">SUM(LOG(WEIBULL(Data,AO$9,$R13,0)))+LOG(WEIBULL(T,AO$9,$R13,1))*nT</f>
        <v>-155.96461425065388</v>
      </c>
      <c r="AP13" s="18">
        <f t="array" ref="AP13">SUM(LOG(WEIBULL(Data,AP$9,$R13,0)))+LOG(WEIBULL(T,AP$9,$R13,1))*nT</f>
        <v>-159.46951759235077</v>
      </c>
      <c r="AQ13" s="18">
        <f t="array" ref="AQ13">SUM(LOG(WEIBULL(Data,AQ$9,$R13,0)))+LOG(WEIBULL(T,AQ$9,$R13,1))*nT</f>
        <v>-163.25266128345493</v>
      </c>
      <c r="AR13" s="18">
        <f t="array" ref="AR13">SUM(LOG(WEIBULL(Data,AR$9,$R13,0)))+LOG(WEIBULL(T,AR$9,$R13,1))*nT</f>
        <v>-167.32645192092195</v>
      </c>
      <c r="AS13" s="18">
        <f t="array" ref="AS13">SUM(LOG(WEIBULL(Data,AS$9,$R13,0)))+LOG(WEIBULL(T,AS$9,$R13,1))*nT</f>
        <v>-171.70415631564907</v>
      </c>
      <c r="AT13" s="18">
        <f t="array" ref="AT13">SUM(LOG(WEIBULL(Data,AT$9,$R13,0)))+LOG(WEIBULL(T,AT$9,$R13,1))*nT</f>
        <v>-176.39994022498976</v>
      </c>
      <c r="AU13" s="18">
        <f t="array" ref="AU13">SUM(LOG(WEIBULL(Data,AU$9,$R13,0)))+LOG(WEIBULL(T,AU$9,$R13,1))*nT</f>
        <v>-181.42891066945549</v>
      </c>
      <c r="AV13" s="19">
        <f t="array" ref="AV13">SUM(LOG(WEIBULL(Data,AV$9,$R13,0)))+LOG(WEIBULL(T,AV$9,$R13,1))*nT</f>
        <v>-186.80716190326888</v>
      </c>
      <c r="AW13" s="33" t="e">
        <f t="shared" ca="1" si="2"/>
        <v>#NAME?</v>
      </c>
      <c r="AX13" s="25" t="e">
        <f t="shared" ca="1" si="4"/>
        <v>#NAME?</v>
      </c>
    </row>
    <row r="14" spans="1:50" x14ac:dyDescent="0.25">
      <c r="B14" s="52">
        <v>9.3040454667061141</v>
      </c>
      <c r="C14" s="1"/>
      <c r="D14" s="1"/>
      <c r="E14" s="1"/>
      <c r="F14" s="1"/>
      <c r="H14" s="1"/>
      <c r="I14" s="1"/>
      <c r="J14" s="1"/>
      <c r="K14" s="1"/>
      <c r="L14" s="1"/>
      <c r="M14" s="1"/>
      <c r="N14" s="38">
        <v>1</v>
      </c>
      <c r="O14" s="12">
        <f t="shared" si="3"/>
        <v>5.5954341994275073E-3</v>
      </c>
      <c r="P14" s="13">
        <f t="array" ref="P14">SUM(EXP(S14:AV14))*N14</f>
        <v>3.6696522495494559E-56</v>
      </c>
      <c r="Q14" s="65"/>
      <c r="R14" s="31">
        <f t="shared" si="5"/>
        <v>4.18</v>
      </c>
      <c r="S14" s="17">
        <f t="array" ref="S14">SUM(LOG(WEIBULL(Data,S$9,$R14,0)))+LOG(WEIBULL(T,S$9,$R14,1))*nT</f>
        <v>-133.24044503301928</v>
      </c>
      <c r="T14" s="18">
        <f t="array" ref="T14">SUM(LOG(WEIBULL(Data,T$9,$R14,0)))+LOG(WEIBULL(T,T$9,$R14,1))*nT</f>
        <v>-132.15835184485024</v>
      </c>
      <c r="U14" s="18">
        <f t="array" ref="U14">SUM(LOG(WEIBULL(Data,U$9,$R14,0)))+LOG(WEIBULL(T,U$9,$R14,1))*nT</f>
        <v>-131.26778669698885</v>
      </c>
      <c r="V14" s="18">
        <f t="array" ref="V14">SUM(LOG(WEIBULL(Data,V$9,$R14,0)))+LOG(WEIBULL(T,V$9,$R14,1))*nT</f>
        <v>-130.56083854479607</v>
      </c>
      <c r="W14" s="18">
        <f t="array" ref="W14">SUM(LOG(WEIBULL(Data,W$9,$R14,0)))+LOG(WEIBULL(T,W$9,$R14,1))*nT</f>
        <v>-130.03135922912602</v>
      </c>
      <c r="X14" s="18">
        <f t="array" ref="X14">SUM(LOG(WEIBULL(Data,X$9,$R14,0)))+LOG(WEIBULL(T,X$9,$R14,1))*nT</f>
        <v>-129.67469309819066</v>
      </c>
      <c r="Y14" s="18">
        <f t="array" ref="Y14">SUM(LOG(WEIBULL(Data,Y$9,$R14,0)))+LOG(WEIBULL(T,Y$9,$R14,1))*nT</f>
        <v>-129.48746695566811</v>
      </c>
      <c r="Z14" s="18">
        <f t="array" ref="Z14">SUM(LOG(WEIBULL(Data,Z$9,$R14,0)))+LOG(WEIBULL(T,Z$9,$R14,1))*nT</f>
        <v>-129.46742572042464</v>
      </c>
      <c r="AA14" s="18">
        <f t="array" ref="AA14">SUM(LOG(WEIBULL(Data,AA$9,$R14,0)))+LOG(WEIBULL(T,AA$9,$R14,1))*nT</f>
        <v>-129.61330321133789</v>
      </c>
      <c r="AB14" s="18">
        <f t="array" ref="AB14">SUM(LOG(WEIBULL(Data,AB$9,$R14,0)))+LOG(WEIBULL(T,AB$9,$R14,1))*nT</f>
        <v>-129.9247202819754</v>
      </c>
      <c r="AC14" s="18">
        <f t="array" ref="AC14">SUM(LOG(WEIBULL(Data,AC$9,$R14,0)))+LOG(WEIBULL(T,AC$9,$R14,1))*nT</f>
        <v>-130.40210452311862</v>
      </c>
      <c r="AD14" s="18">
        <f t="array" ref="AD14">SUM(LOG(WEIBULL(Data,AD$9,$R14,0)))+LOG(WEIBULL(T,AD$9,$R14,1))*nT</f>
        <v>-131.04662718502581</v>
      </c>
      <c r="AE14" s="18">
        <f t="array" ref="AE14">SUM(LOG(WEIBULL(Data,AE$9,$R14,0)))+LOG(WEIBULL(T,AE$9,$R14,1))*nT</f>
        <v>-131.86015401677608</v>
      </c>
      <c r="AF14" s="18">
        <f t="array" ref="AF14">SUM(LOG(WEIBULL(Data,AF$9,$R14,0)))+LOG(WEIBULL(T,AF$9,$R14,1))*nT</f>
        <v>-132.84520749185378</v>
      </c>
      <c r="AG14" s="18">
        <f t="array" ref="AG14">SUM(LOG(WEIBULL(Data,AG$9,$R14,0)))+LOG(WEIBULL(T,AG$9,$R14,1))*nT</f>
        <v>-134.00493846560096</v>
      </c>
      <c r="AH14" s="18">
        <f t="array" ref="AH14">SUM(LOG(WEIBULL(Data,AH$9,$R14,0)))+LOG(WEIBULL(T,AH$9,$R14,1))*nT</f>
        <v>-135.34310574552023</v>
      </c>
      <c r="AI14" s="18">
        <f t="array" ref="AI14">SUM(LOG(WEIBULL(Data,AI$9,$R14,0)))+LOG(WEIBULL(T,AI$9,$R14,1))*nT</f>
        <v>-136.86406238762368</v>
      </c>
      <c r="AJ14" s="18">
        <f t="array" ref="AJ14">SUM(LOG(WEIBULL(Data,AJ$9,$R14,0)))+LOG(WEIBULL(T,AJ$9,$R14,1))*nT</f>
        <v>-138.57274778810549</v>
      </c>
      <c r="AK14" s="18">
        <f t="array" ref="AK14">SUM(LOG(WEIBULL(Data,AK$9,$R14,0)))+LOG(WEIBULL(T,AK$9,$R14,1))*nT</f>
        <v>-140.47468483894033</v>
      </c>
      <c r="AL14" s="18">
        <f t="array" ref="AL14">SUM(LOG(WEIBULL(Data,AL$9,$R14,0)))+LOG(WEIBULL(T,AL$9,$R14,1))*nT</f>
        <v>-142.57598157263254</v>
      </c>
      <c r="AM14" s="18">
        <f t="array" ref="AM14">SUM(LOG(WEIBULL(Data,AM$9,$R14,0)))+LOG(WEIBULL(T,AM$9,$R14,1))*nT</f>
        <v>-144.88333684561147</v>
      </c>
      <c r="AN14" s="18">
        <f t="array" ref="AN14">SUM(LOG(WEIBULL(Data,AN$9,$R14,0)))+LOG(WEIBULL(T,AN$9,$R14,1))*nT</f>
        <v>-147.40404970929896</v>
      </c>
      <c r="AO14" s="18">
        <f t="array" ref="AO14">SUM(LOG(WEIBULL(Data,AO$9,$R14,0)))+LOG(WEIBULL(T,AO$9,$R14,1))*nT</f>
        <v>-150.14603219839691</v>
      </c>
      <c r="AP14" s="18">
        <f t="array" ref="AP14">SUM(LOG(WEIBULL(Data,AP$9,$R14,0)))+LOG(WEIBULL(T,AP$9,$R14,1))*nT</f>
        <v>-153.11782533174684</v>
      </c>
      <c r="AQ14" s="18">
        <f t="array" ref="AQ14">SUM(LOG(WEIBULL(Data,AQ$9,$R14,0)))+LOG(WEIBULL(T,AQ$9,$R14,1))*nT</f>
        <v>-156.3286181754865</v>
      </c>
      <c r="AR14" s="18">
        <f t="array" ref="AR14">SUM(LOG(WEIBULL(Data,AR$9,$R14,0)))+LOG(WEIBULL(T,AR$9,$R14,1))*nT</f>
        <v>-159.78826986365817</v>
      </c>
      <c r="AS14" s="18">
        <f t="array" ref="AS14">SUM(LOG(WEIBULL(Data,AS$9,$R14,0)))+LOG(WEIBULL(T,AS$9,$R14,1))*nT</f>
        <v>-163.50733450986183</v>
      </c>
      <c r="AT14" s="18">
        <f t="array" ref="AT14">SUM(LOG(WEIBULL(Data,AT$9,$R14,0)))+LOG(WEIBULL(T,AT$9,$R14,1))*nT</f>
        <v>-167.49708897649177</v>
      </c>
      <c r="AU14" s="18">
        <f t="array" ref="AU14">SUM(LOG(WEIBULL(Data,AU$9,$R14,0)))+LOG(WEIBULL(T,AU$9,$R14,1))*nT</f>
        <v>-171.76956349673145</v>
      </c>
      <c r="AV14" s="19">
        <f t="array" ref="AV14">SUM(LOG(WEIBULL(Data,AV$9,$R14,0)))+LOG(WEIBULL(T,AV$9,$R14,1))*nT</f>
        <v>-176.33757516973347</v>
      </c>
      <c r="AW14" s="33" t="e">
        <f t="shared" ca="1" si="2"/>
        <v>#NAME?</v>
      </c>
      <c r="AX14" s="25" t="e">
        <f t="shared" ca="1" si="4"/>
        <v>#NAME?</v>
      </c>
    </row>
    <row r="15" spans="1:50" ht="13" x14ac:dyDescent="0.3">
      <c r="B15" s="52">
        <v>4.8955086023727956</v>
      </c>
      <c r="C15" s="1"/>
      <c r="D15" s="56" t="s">
        <v>3</v>
      </c>
      <c r="E15" s="57"/>
      <c r="F15" s="23">
        <v>0</v>
      </c>
      <c r="G15" s="1"/>
      <c r="H15" s="1"/>
      <c r="I15" s="1"/>
      <c r="J15" s="1"/>
      <c r="K15" s="1"/>
      <c r="L15" s="1"/>
      <c r="M15" s="1"/>
      <c r="N15" s="38">
        <v>1</v>
      </c>
      <c r="O15" s="12">
        <f t="shared" si="3"/>
        <v>1.5380510433058873E-2</v>
      </c>
      <c r="P15" s="13">
        <f t="array" ref="P15">SUM(EXP(S15:AV15))*N15</f>
        <v>1.0086996414982077E-55</v>
      </c>
      <c r="Q15" s="65"/>
      <c r="R15" s="31">
        <f t="shared" si="5"/>
        <v>4.3499999999999996</v>
      </c>
      <c r="S15" s="17">
        <f t="array" ref="S15">SUM(LOG(WEIBULL(Data,S$9,$R15,0)))+LOG(WEIBULL(T,S$9,$R15,1))*nT</f>
        <v>-132.93629480869797</v>
      </c>
      <c r="T15" s="18">
        <f t="array" ref="T15">SUM(LOG(WEIBULL(Data,T$9,$R15,0)))+LOG(WEIBULL(T,T$9,$R15,1))*nT</f>
        <v>-131.78691620413048</v>
      </c>
      <c r="U15" s="18">
        <f t="array" ref="U15">SUM(LOG(WEIBULL(Data,U$9,$R15,0)))+LOG(WEIBULL(T,U$9,$R15,1))*nT</f>
        <v>-130.82092396931117</v>
      </c>
      <c r="V15" s="18">
        <f t="array" ref="V15">SUM(LOG(WEIBULL(Data,V$9,$R15,0)))+LOG(WEIBULL(T,V$9,$R15,1))*nT</f>
        <v>-130.02985041438998</v>
      </c>
      <c r="W15" s="18">
        <f t="array" ref="W15">SUM(LOG(WEIBULL(Data,W$9,$R15,0)))+LOG(WEIBULL(T,W$9,$R15,1))*nT</f>
        <v>-129.40695843948498</v>
      </c>
      <c r="X15" s="18">
        <f t="array" ref="X15">SUM(LOG(WEIBULL(Data,X$9,$R15,0)))+LOG(WEIBULL(T,X$9,$R15,1))*nT</f>
        <v>-128.94696906532957</v>
      </c>
      <c r="Y15" s="18">
        <f t="array" ref="Y15">SUM(LOG(WEIBULL(Data,Y$9,$R15,0)))+LOG(WEIBULL(T,Y$9,$R15,1))*nT</f>
        <v>-128.64584915610314</v>
      </c>
      <c r="Z15" s="18">
        <f t="array" ref="Z15">SUM(LOG(WEIBULL(Data,Z$9,$R15,0)))+LOG(WEIBULL(T,Z$9,$R15,1))*nT</f>
        <v>-128.50064471133834</v>
      </c>
      <c r="AA15" s="18">
        <f t="array" ref="AA15">SUM(LOG(WEIBULL(Data,AA$9,$R15,0)))+LOG(WEIBULL(T,AA$9,$R15,1))*nT</f>
        <v>-128.50934913134617</v>
      </c>
      <c r="AB15" s="18">
        <f t="array" ref="AB15">SUM(LOG(WEIBULL(Data,AB$9,$R15,0)))+LOG(WEIBULL(T,AB$9,$R15,1))*nT</f>
        <v>-128.67079867126114</v>
      </c>
      <c r="AC15" s="18">
        <f t="array" ref="AC15">SUM(LOG(WEIBULL(Data,AC$9,$R15,0)))+LOG(WEIBULL(T,AC$9,$R15,1))*nT</f>
        <v>-128.98458929140034</v>
      </c>
      <c r="AD15" s="18">
        <f t="array" ref="AD15">SUM(LOG(WEIBULL(Data,AD$9,$R15,0)))+LOG(WEIBULL(T,AD$9,$R15,1))*nT</f>
        <v>-129.45101054484496</v>
      </c>
      <c r="AE15" s="18">
        <f t="array" ref="AE15">SUM(LOG(WEIBULL(Data,AE$9,$R15,0)))+LOG(WEIBULL(T,AE$9,$R15,1))*nT</f>
        <v>-130.07099318787766</v>
      </c>
      <c r="AF15" s="18">
        <f t="array" ref="AF15">SUM(LOG(WEIBULL(Data,AF$9,$R15,0)))+LOG(WEIBULL(T,AF$9,$R15,1))*nT</f>
        <v>-130.84606796993995</v>
      </c>
      <c r="AG15" s="18">
        <f t="array" ref="AG15">SUM(LOG(WEIBULL(Data,AG$9,$R15,0)))+LOG(WEIBULL(T,AG$9,$R15,1))*nT</f>
        <v>-131.77833363542686</v>
      </c>
      <c r="AH15" s="18">
        <f t="array" ref="AH15">SUM(LOG(WEIBULL(Data,AH$9,$R15,0)))+LOG(WEIBULL(T,AH$9,$R15,1))*nT</f>
        <v>-132.87043260409797</v>
      </c>
      <c r="AI15" s="18">
        <f t="array" ref="AI15">SUM(LOG(WEIBULL(Data,AI$9,$R15,0)))+LOG(WEIBULL(T,AI$9,$R15,1))*nT</f>
        <v>-134.12553312816914</v>
      </c>
      <c r="AJ15" s="18">
        <f t="array" ref="AJ15">SUM(LOG(WEIBULL(Data,AJ$9,$R15,0)))+LOG(WEIBULL(T,AJ$9,$R15,1))*nT</f>
        <v>-135.54731697922998</v>
      </c>
      <c r="AK15" s="18">
        <f t="array" ref="AK15">SUM(LOG(WEIBULL(Data,AK$9,$R15,0)))+LOG(WEIBULL(T,AK$9,$R15,1))*nT</f>
        <v>-137.13997191638859</v>
      </c>
      <c r="AL15" s="18">
        <f t="array" ref="AL15">SUM(LOG(WEIBULL(Data,AL$9,$R15,0)))+LOG(WEIBULL(T,AL$9,$R15,1))*nT</f>
        <v>-138.90818834254662</v>
      </c>
      <c r="AM15" s="18">
        <f t="array" ref="AM15">SUM(LOG(WEIBULL(Data,AM$9,$R15,0)))+LOG(WEIBULL(T,AM$9,$R15,1))*nT</f>
        <v>-140.85715967875925</v>
      </c>
      <c r="AN15" s="18">
        <f t="array" ref="AN15">SUM(LOG(WEIBULL(Data,AN$9,$R15,0)))+LOG(WEIBULL(T,AN$9,$R15,1))*nT</f>
        <v>-142.99258608489043</v>
      </c>
      <c r="AO15" s="18">
        <f t="array" ref="AO15">SUM(LOG(WEIBULL(Data,AO$9,$R15,0)))+LOG(WEIBULL(T,AO$9,$R15,1))*nT</f>
        <v>-145.32068123392139</v>
      </c>
      <c r="AP15" s="18">
        <f t="array" ref="AP15">SUM(LOG(WEIBULL(Data,AP$9,$R15,0)))+LOG(WEIBULL(T,AP$9,$R15,1))*nT</f>
        <v>-147.84818191161972</v>
      </c>
      <c r="AQ15" s="18">
        <f t="array" ref="AQ15">SUM(LOG(WEIBULL(Data,AQ$9,$R15,0)))+LOG(WEIBULL(T,AQ$9,$R15,1))*nT</f>
        <v>-150.58236026609157</v>
      </c>
      <c r="AR15" s="18">
        <f t="array" ref="AR15">SUM(LOG(WEIBULL(Data,AR$9,$R15,0)))+LOG(WEIBULL(T,AR$9,$R15,1))*nT</f>
        <v>-153.53103857551821</v>
      </c>
      <c r="AS15" s="18">
        <f t="array" ref="AS15">SUM(LOG(WEIBULL(Data,AS$9,$R15,0)))+LOG(WEIBULL(T,AS$9,$R15,1))*nT</f>
        <v>-156.70260643904908</v>
      </c>
      <c r="AT15" s="18">
        <f t="array" ref="AT15">SUM(LOG(WEIBULL(Data,AT$9,$R15,0)))+LOG(WEIBULL(T,AT$9,$R15,1))*nT</f>
        <v>-160.1060403268913</v>
      </c>
      <c r="AU15" s="18">
        <f t="array" ref="AU15">SUM(LOG(WEIBULL(Data,AU$9,$R15,0)))+LOG(WEIBULL(T,AU$9,$R15,1))*nT</f>
        <v>-163.7509254522663</v>
      </c>
      <c r="AV15" s="19">
        <f t="array" ref="AV15">SUM(LOG(WEIBULL(Data,AV$9,$R15,0)))+LOG(WEIBULL(T,AV$9,$R15,1))*nT</f>
        <v>-167.64747995102331</v>
      </c>
      <c r="AW15" s="33" t="e">
        <f t="shared" ca="1" si="2"/>
        <v>#NAME?</v>
      </c>
      <c r="AX15" s="25" t="e">
        <f t="shared" ca="1" si="4"/>
        <v>#NAME?</v>
      </c>
    </row>
    <row r="16" spans="1:50" x14ac:dyDescent="0.25">
      <c r="B16" s="52">
        <v>3.5484577340308165</v>
      </c>
      <c r="C16" s="1"/>
      <c r="D16" s="45" t="s">
        <v>4</v>
      </c>
      <c r="E16" s="49" t="e">
        <f ca="1">_xll.RiskGeneral(S9,AV9,S9:AV9,S6:AV6)</f>
        <v>#NAME?</v>
      </c>
      <c r="F16" s="23">
        <v>0</v>
      </c>
      <c r="H16" s="1"/>
      <c r="I16" s="1"/>
      <c r="J16" s="1"/>
      <c r="K16" s="1"/>
      <c r="L16" s="1"/>
      <c r="M16" s="1"/>
      <c r="N16" s="38">
        <v>1</v>
      </c>
      <c r="O16" s="12">
        <f t="shared" si="3"/>
        <v>3.7863253392134789E-2</v>
      </c>
      <c r="P16" s="13">
        <f t="array" ref="P16">SUM(EXP(S16:AV16))*N16</f>
        <v>2.4831848259412034E-55</v>
      </c>
      <c r="Q16" s="65"/>
      <c r="R16" s="31">
        <f t="shared" si="5"/>
        <v>4.5199999999999996</v>
      </c>
      <c r="S16" s="17">
        <f t="array" ref="S16">SUM(LOG(WEIBULL(Data,S$9,$R16,0)))+LOG(WEIBULL(T,S$9,$R16,1))*nT</f>
        <v>-132.71581591668811</v>
      </c>
      <c r="T16" s="18">
        <f t="array" ref="T16">SUM(LOG(WEIBULL(Data,T$9,$R16,0)))+LOG(WEIBULL(T,T$9,$R16,1))*nT</f>
        <v>-131.51166621911088</v>
      </c>
      <c r="U16" s="18">
        <f t="array" ref="U16">SUM(LOG(WEIBULL(Data,U$9,$R16,0)))+LOG(WEIBULL(T,U$9,$R16,1))*nT</f>
        <v>-130.48398697738767</v>
      </c>
      <c r="V16" s="18">
        <f t="array" ref="V16">SUM(LOG(WEIBULL(Data,V$9,$R16,0)))+LOG(WEIBULL(T,V$9,$R16,1))*nT</f>
        <v>-129.62383905279864</v>
      </c>
      <c r="W16" s="18">
        <f t="array" ref="W16">SUM(LOG(WEIBULL(Data,W$9,$R16,0)))+LOG(WEIBULL(T,W$9,$R16,1))*nT</f>
        <v>-128.92398798420496</v>
      </c>
      <c r="X16" s="18">
        <f t="array" ref="X16">SUM(LOG(WEIBULL(Data,X$9,$R16,0)))+LOG(WEIBULL(T,X$9,$R16,1))*nT</f>
        <v>-128.3786298698318</v>
      </c>
      <c r="Y16" s="18">
        <f t="array" ref="Y16">SUM(LOG(WEIBULL(Data,Y$9,$R16,0)))+LOG(WEIBULL(T,Y$9,$R16,1))*nT</f>
        <v>-127.98317733888366</v>
      </c>
      <c r="Z16" s="18">
        <f t="array" ref="Z16">SUM(LOG(WEIBULL(Data,Z$9,$R16,0)))+LOG(WEIBULL(T,Z$9,$R16,1))*nT</f>
        <v>-127.73409098368599</v>
      </c>
      <c r="AA16" s="18">
        <f t="array" ref="AA16">SUM(LOG(WEIBULL(Data,AA$9,$R16,0)))+LOG(WEIBULL(T,AA$9,$R16,1))*nT</f>
        <v>-127.6287456501797</v>
      </c>
      <c r="AB16" s="18">
        <f t="array" ref="AB16">SUM(LOG(WEIBULL(Data,AB$9,$R16,0)))+LOG(WEIBULL(T,AB$9,$R16,1))*nT</f>
        <v>-127.665323794819</v>
      </c>
      <c r="AC16" s="18">
        <f t="array" ref="AC16">SUM(LOG(WEIBULL(Data,AC$9,$R16,0)))+LOG(WEIBULL(T,AC$9,$R16,1))*nT</f>
        <v>-127.84273010804905</v>
      </c>
      <c r="AD16" s="18">
        <f t="array" ref="AD16">SUM(LOG(WEIBULL(Data,AD$9,$R16,0)))+LOG(WEIBULL(T,AD$9,$R16,1))*nT</f>
        <v>-128.16052303726056</v>
      </c>
      <c r="AE16" s="18">
        <f t="array" ref="AE16">SUM(LOG(WEIBULL(Data,AE$9,$R16,0)))+LOG(WEIBULL(T,AE$9,$R16,1))*nT</f>
        <v>-128.61885988632127</v>
      </c>
      <c r="AF16" s="18">
        <f t="array" ref="AF16">SUM(LOG(WEIBULL(Data,AF$9,$R16,0)))+LOG(WEIBULL(T,AF$9,$R16,1))*nT</f>
        <v>-129.21845293926023</v>
      </c>
      <c r="AG16" s="18">
        <f t="array" ref="AG16">SUM(LOG(WEIBULL(Data,AG$9,$R16,0)))+LOG(WEIBULL(T,AG$9,$R16,1))*nT</f>
        <v>-129.96053463074071</v>
      </c>
      <c r="AH16" s="18">
        <f t="array" ref="AH16">SUM(LOG(WEIBULL(Data,AH$9,$R16,0)))+LOG(WEIBULL(T,AH$9,$R16,1))*nT</f>
        <v>-130.8468302197991</v>
      </c>
      <c r="AI16" s="18">
        <f t="array" ref="AI16">SUM(LOG(WEIBULL(Data,AI$9,$R16,0)))+LOG(WEIBULL(T,AI$9,$R16,1))*nT</f>
        <v>-131.87953675394309</v>
      </c>
      <c r="AJ16" s="18">
        <f t="array" ref="AJ16">SUM(LOG(WEIBULL(Data,AJ$9,$R16,0)))+LOG(WEIBULL(T,AJ$9,$R16,1))*nT</f>
        <v>-133.06130736508024</v>
      </c>
      <c r="AK16" s="18">
        <f t="array" ref="AK16">SUM(LOG(WEIBULL(Data,AK$9,$R16,0)))+LOG(WEIBULL(T,AK$9,$R16,1))*nT</f>
        <v>-134.39524013625325</v>
      </c>
      <c r="AL16" s="18">
        <f t="array" ref="AL16">SUM(LOG(WEIBULL(Data,AL$9,$R16,0)))+LOG(WEIBULL(T,AL$9,$R16,1))*nT</f>
        <v>-135.88487093286238</v>
      </c>
      <c r="AM16" s="18">
        <f t="array" ref="AM16">SUM(LOG(WEIBULL(Data,AM$9,$R16,0)))+LOG(WEIBULL(T,AM$9,$R16,1))*nT</f>
        <v>-137.53416971426299</v>
      </c>
      <c r="AN16" s="18">
        <f t="array" ref="AN16">SUM(LOG(WEIBULL(Data,AN$9,$R16,0)))+LOG(WEIBULL(T,AN$9,$R16,1))*nT</f>
        <v>-139.34753993897928</v>
      </c>
      <c r="AO16" s="18">
        <f t="array" ref="AO16">SUM(LOG(WEIBULL(Data,AO$9,$R16,0)))+LOG(WEIBULL(T,AO$9,$R16,1))*nT</f>
        <v>-141.3298207549671</v>
      </c>
      <c r="AP16" s="18">
        <f t="array" ref="AP16">SUM(LOG(WEIBULL(Data,AP$9,$R16,0)))+LOG(WEIBULL(T,AP$9,$R16,1))*nT</f>
        <v>-143.48629172969223</v>
      </c>
      <c r="AQ16" s="18">
        <f t="array" ref="AQ16">SUM(LOG(WEIBULL(Data,AQ$9,$R16,0)))+LOG(WEIBULL(T,AQ$9,$R16,1))*nT</f>
        <v>-145.82267992652419</v>
      </c>
      <c r="AR16" s="18">
        <f t="array" ref="AR16">SUM(LOG(WEIBULL(Data,AR$9,$R16,0)))+LOG(WEIBULL(T,AR$9,$R16,1))*nT</f>
        <v>-148.3451691765728</v>
      </c>
      <c r="AS16" s="18">
        <f t="array" ref="AS16">SUM(LOG(WEIBULL(Data,AS$9,$R16,0)))+LOG(WEIBULL(T,AS$9,$R16,1))*nT</f>
        <v>-151.0604114305462</v>
      </c>
      <c r="AT16" s="18">
        <f t="array" ref="AT16">SUM(LOG(WEIBULL(Data,AT$9,$R16,0)))+LOG(WEIBULL(T,AT$9,$R16,1))*nT</f>
        <v>-153.97554010497575</v>
      </c>
      <c r="AU16" s="18">
        <f t="array" ref="AU16">SUM(LOG(WEIBULL(Data,AU$9,$R16,0)))+LOG(WEIBULL(T,AU$9,$R16,1))*nT</f>
        <v>-157.09818536239823</v>
      </c>
      <c r="AV16" s="19">
        <f t="array" ref="AV16">SUM(LOG(WEIBULL(Data,AV$9,$R16,0)))+LOG(WEIBULL(T,AV$9,$R16,1))*nT</f>
        <v>-160.43649128674105</v>
      </c>
      <c r="AW16" s="33" t="e">
        <f t="shared" ca="1" si="2"/>
        <v>#NAME?</v>
      </c>
      <c r="AX16" s="25" t="e">
        <f t="shared" ca="1" si="4"/>
        <v>#NAME?</v>
      </c>
    </row>
    <row r="17" spans="2:50" x14ac:dyDescent="0.25">
      <c r="B17" s="52">
        <v>4.265540569322062</v>
      </c>
      <c r="C17" s="1"/>
      <c r="D17" s="47" t="s">
        <v>5</v>
      </c>
      <c r="E17" s="50" t="e">
        <f ca="1">_xll.RiskGeneral(R10,R39,R10:R39,AX10:AX39)</f>
        <v>#NAME?</v>
      </c>
      <c r="F17" s="1"/>
      <c r="H17" s="1"/>
      <c r="I17" s="1"/>
      <c r="J17" s="1"/>
      <c r="K17" s="1"/>
      <c r="L17" s="1"/>
      <c r="M17" s="1"/>
      <c r="N17" s="38">
        <v>1</v>
      </c>
      <c r="O17" s="12">
        <f t="shared" si="3"/>
        <v>8.3429298662702489E-2</v>
      </c>
      <c r="P17" s="13">
        <f t="array" ref="P17">SUM(EXP(S17:AV17))*N17</f>
        <v>5.4715416642240879E-55</v>
      </c>
      <c r="Q17" s="65"/>
      <c r="R17" s="31">
        <f t="shared" si="5"/>
        <v>4.6899999999999995</v>
      </c>
      <c r="S17" s="17">
        <f t="array" ref="S17">SUM(LOG(WEIBULL(Data,S$9,$R17,0)))+LOG(WEIBULL(T,S$9,$R17,1))*nT</f>
        <v>-132.56796976634899</v>
      </c>
      <c r="T17" s="18">
        <f t="array" ref="T17">SUM(LOG(WEIBULL(Data,T$9,$R17,0)))+LOG(WEIBULL(T,T$9,$R17,1))*nT</f>
        <v>-131.31982723933197</v>
      </c>
      <c r="U17" s="18">
        <f t="array" ref="U17">SUM(LOG(WEIBULL(Data,U$9,$R17,0)))+LOG(WEIBULL(T,U$9,$R17,1))*nT</f>
        <v>-130.24227564207618</v>
      </c>
      <c r="V17" s="18">
        <f t="array" ref="V17">SUM(LOG(WEIBULL(Data,V$9,$R17,0)))+LOG(WEIBULL(T,V$9,$R17,1))*nT</f>
        <v>-129.32597403447315</v>
      </c>
      <c r="W17" s="18">
        <f t="array" ref="W17">SUM(LOG(WEIBULL(Data,W$9,$R17,0)))+LOG(WEIBULL(T,W$9,$R17,1))*nT</f>
        <v>-128.5632653522633</v>
      </c>
      <c r="X17" s="18">
        <f t="array" ref="X17">SUM(LOG(WEIBULL(Data,X$9,$R17,0)))+LOG(WEIBULL(T,X$9,$R17,1))*nT</f>
        <v>-127.94790098020579</v>
      </c>
      <c r="Y17" s="18">
        <f t="array" ref="Y17">SUM(LOG(WEIBULL(Data,Y$9,$R17,0)))+LOG(WEIBULL(T,Y$9,$R17,1))*nT</f>
        <v>-127.47482533654969</v>
      </c>
      <c r="Z17" s="18">
        <f t="array" ref="Z17">SUM(LOG(WEIBULL(Data,Z$9,$R17,0)))+LOG(WEIBULL(T,Z$9,$R17,1))*nT</f>
        <v>-127.14000583496502</v>
      </c>
      <c r="AA17" s="18">
        <f t="array" ref="AA17">SUM(LOG(WEIBULL(Data,AA$9,$R17,0)))+LOG(WEIBULL(T,AA$9,$R17,1))*nT</f>
        <v>-126.9402976169191</v>
      </c>
      <c r="AB17" s="18">
        <f t="array" ref="AB17">SUM(LOG(WEIBULL(Data,AB$9,$R17,0)))+LOG(WEIBULL(T,AB$9,$R17,1))*nT</f>
        <v>-126.87333525738694</v>
      </c>
      <c r="AC17" s="18">
        <f t="array" ref="AC17">SUM(LOG(WEIBULL(Data,AC$9,$R17,0)))+LOG(WEIBULL(T,AC$9,$R17,1))*nT</f>
        <v>-126.93744563857129</v>
      </c>
      <c r="AD17" s="18">
        <f t="array" ref="AD17">SUM(LOG(WEIBULL(Data,AD$9,$R17,0)))+LOG(WEIBULL(T,AD$9,$R17,1))*nT</f>
        <v>-127.13157761866671</v>
      </c>
      <c r="AE17" s="18">
        <f t="array" ref="AE17">SUM(LOG(WEIBULL(Data,AE$9,$R17,0)))+LOG(WEIBULL(T,AE$9,$R17,1))*nT</f>
        <v>-127.45524516653035</v>
      </c>
      <c r="AF17" s="18">
        <f t="array" ref="AF17">SUM(LOG(WEIBULL(Data,AF$9,$R17,0)))+LOG(WEIBULL(T,AF$9,$R17,1))*nT</f>
        <v>-127.90848140319106</v>
      </c>
      <c r="AG17" s="18">
        <f t="array" ref="AG17">SUM(LOG(WEIBULL(Data,AG$9,$R17,0)))+LOG(WEIBULL(T,AG$9,$R17,1))*nT</f>
        <v>-128.49180156577108</v>
      </c>
      <c r="AH17" s="18">
        <f t="array" ref="AH17">SUM(LOG(WEIBULL(Data,AH$9,$R17,0)))+LOG(WEIBULL(T,AH$9,$R17,1))*nT</f>
        <v>-129.20617334278043</v>
      </c>
      <c r="AI17" s="18">
        <f t="array" ref="AI17">SUM(LOG(WEIBULL(Data,AI$9,$R17,0)))+LOG(WEIBULL(T,AI$9,$R17,1))*nT</f>
        <v>-130.05299335988832</v>
      </c>
      <c r="AJ17" s="18">
        <f t="array" ref="AJ17">SUM(LOG(WEIBULL(Data,AJ$9,$R17,0)))+LOG(WEIBULL(T,AJ$9,$R17,1))*nT</f>
        <v>-131.03406884915191</v>
      </c>
      <c r="AK17" s="18">
        <f t="array" ref="AK17">SUM(LOG(WEIBULL(Data,AK$9,$R17,0)))+LOG(WEIBULL(T,AK$9,$R17,1))*nT</f>
        <v>-132.15160373164935</v>
      </c>
      <c r="AL17" s="18">
        <f t="array" ref="AL17">SUM(LOG(WEIBULL(Data,AL$9,$R17,0)))+LOG(WEIBULL(T,AL$9,$R17,1))*nT</f>
        <v>-133.40818849760922</v>
      </c>
      <c r="AM17" s="18">
        <f t="array" ref="AM17">SUM(LOG(WEIBULL(Data,AM$9,$R17,0)))+LOG(WEIBULL(T,AM$9,$R17,1))*nT</f>
        <v>-134.80679338973295</v>
      </c>
      <c r="AN17" s="18">
        <f t="array" ref="AN17">SUM(LOG(WEIBULL(Data,AN$9,$R17,0)))+LOG(WEIBULL(T,AN$9,$R17,1))*nT</f>
        <v>-136.35076449212588</v>
      </c>
      <c r="AO17" s="18">
        <f t="array" ref="AO17">SUM(LOG(WEIBULL(Data,AO$9,$R17,0)))+LOG(WEIBULL(T,AO$9,$R17,1))*nT</f>
        <v>-138.04382240477221</v>
      </c>
      <c r="AP17" s="18">
        <f t="array" ref="AP17">SUM(LOG(WEIBULL(Data,AP$9,$R17,0)))+LOG(WEIBULL(T,AP$9,$R17,1))*nT</f>
        <v>-139.8900632461075</v>
      </c>
      <c r="AQ17" s="18">
        <f t="array" ref="AQ17">SUM(LOG(WEIBULL(Data,AQ$9,$R17,0)))+LOG(WEIBULL(T,AQ$9,$R17,1))*nT</f>
        <v>-141.89396177721673</v>
      </c>
      <c r="AR17" s="18">
        <f t="array" ref="AR17">SUM(LOG(WEIBULL(Data,AR$9,$R17,0)))+LOG(WEIBULL(T,AR$9,$R17,1))*nT</f>
        <v>-144.06037648301307</v>
      </c>
      <c r="AS17" s="18">
        <f t="array" ref="AS17">SUM(LOG(WEIBULL(Data,AS$9,$R17,0)))+LOG(WEIBULL(T,AS$9,$R17,1))*nT</f>
        <v>-146.39455648034715</v>
      </c>
      <c r="AT17" s="18">
        <f t="array" ref="AT17">SUM(LOG(WEIBULL(Data,AT$9,$R17,0)))+LOG(WEIBULL(T,AT$9,$R17,1))*nT</f>
        <v>-148.90215015185964</v>
      </c>
      <c r="AU17" s="18">
        <f t="array" ref="AU17">SUM(LOG(WEIBULL(Data,AU$9,$R17,0)))+LOG(WEIBULL(T,AU$9,$R17,1))*nT</f>
        <v>-151.58921542867358</v>
      </c>
      <c r="AV17" s="19">
        <f t="array" ref="AV17">SUM(LOG(WEIBULL(Data,AV$9,$R17,0)))+LOG(WEIBULL(T,AV$9,$R17,1))*nT</f>
        <v>-154.4622316656596</v>
      </c>
      <c r="AW17" s="33" t="e">
        <f t="shared" ca="1" si="2"/>
        <v>#NAME?</v>
      </c>
      <c r="AX17" s="25" t="e">
        <f t="shared" ca="1" si="4"/>
        <v>#NAME?</v>
      </c>
    </row>
    <row r="18" spans="2:50" x14ac:dyDescent="0.25">
      <c r="B18" s="52">
        <v>6.8910008029272092</v>
      </c>
      <c r="C18" s="1"/>
      <c r="D18" s="1"/>
      <c r="H18" s="1"/>
      <c r="I18" s="1"/>
      <c r="L18" s="1"/>
      <c r="M18" s="1"/>
      <c r="N18" s="38">
        <v>1</v>
      </c>
      <c r="O18" s="12">
        <f t="shared" si="3"/>
        <v>0.16450255793974253</v>
      </c>
      <c r="P18" s="13">
        <f t="array" ref="P18">SUM(EXP(S18:AV18))*N18</f>
        <v>1.0788567254744585E-54</v>
      </c>
      <c r="Q18" s="65"/>
      <c r="R18" s="31">
        <f t="shared" si="5"/>
        <v>4.8599999999999994</v>
      </c>
      <c r="S18" s="17">
        <f t="array" ref="S18">SUM(LOG(WEIBULL(Data,S$9,$R18,0)))+LOG(WEIBULL(T,S$9,$R18,1))*nT</f>
        <v>-132.48338064976321</v>
      </c>
      <c r="T18" s="18">
        <f t="array" ref="T18">SUM(LOG(WEIBULL(Data,T$9,$R18,0)))+LOG(WEIBULL(T,T$9,$R18,1))*nT</f>
        <v>-131.20056305050588</v>
      </c>
      <c r="U18" s="18">
        <f t="array" ref="U18">SUM(LOG(WEIBULL(Data,U$9,$R18,0)))+LOG(WEIBULL(T,U$9,$R18,1))*nT</f>
        <v>-130.08333691194562</v>
      </c>
      <c r="V18" s="18">
        <f t="array" ref="V18">SUM(LOG(WEIBULL(Data,V$9,$R18,0)))+LOG(WEIBULL(T,V$9,$R18,1))*nT</f>
        <v>-129.12201669707781</v>
      </c>
      <c r="W18" s="18">
        <f t="array" ref="W18">SUM(LOG(WEIBULL(Data,W$9,$R18,0)))+LOG(WEIBULL(T,W$9,$R18,1))*nT</f>
        <v>-128.30858406056058</v>
      </c>
      <c r="X18" s="18">
        <f t="array" ref="X18">SUM(LOG(WEIBULL(Data,X$9,$R18,0)))+LOG(WEIBULL(T,X$9,$R18,1))*nT</f>
        <v>-127.63641137600796</v>
      </c>
      <c r="Y18" s="18">
        <f t="array" ref="Y18">SUM(LOG(WEIBULL(Data,Y$9,$R18,0)))+LOG(WEIBULL(T,Y$9,$R18,1))*nT</f>
        <v>-127.10004521407251</v>
      </c>
      <c r="Z18" s="18">
        <f t="array" ref="Z18">SUM(LOG(WEIBULL(Data,Z$9,$R18,0)))+LOG(WEIBULL(T,Z$9,$R18,1))*nT</f>
        <v>-126.69503513416517</v>
      </c>
      <c r="AA18" s="18">
        <f t="array" ref="AA18">SUM(LOG(WEIBULL(Data,AA$9,$R18,0)))+LOG(WEIBULL(T,AA$9,$R18,1))*nT</f>
        <v>-126.41779717926062</v>
      </c>
      <c r="AB18" s="18">
        <f t="array" ref="AB18">SUM(LOG(WEIBULL(Data,AB$9,$R18,0)))+LOG(WEIBULL(T,AB$9,$R18,1))*nT</f>
        <v>-126.26550427289936</v>
      </c>
      <c r="AC18" s="18">
        <f t="array" ref="AC18">SUM(LOG(WEIBULL(Data,AC$9,$R18,0)))+LOG(WEIBULL(T,AC$9,$R18,1))*nT</f>
        <v>-126.2359977090286</v>
      </c>
      <c r="AD18" s="18">
        <f t="array" ref="AD18">SUM(LOG(WEIBULL(Data,AD$9,$R18,0)))+LOG(WEIBULL(T,AD$9,$R18,1))*nT</f>
        <v>-126.32771535742519</v>
      </c>
      <c r="AE18" s="18">
        <f t="array" ref="AE18">SUM(LOG(WEIBULL(Data,AE$9,$R18,0)))+LOG(WEIBULL(T,AE$9,$R18,1))*nT</f>
        <v>-126.53963325098499</v>
      </c>
      <c r="AF18" s="18">
        <f t="array" ref="AF18">SUM(LOG(WEIBULL(Data,AF$9,$R18,0)))+LOG(WEIBULL(T,AF$9,$R18,1))*nT</f>
        <v>-126.87121799094677</v>
      </c>
      <c r="AG18" s="18">
        <f t="array" ref="AG18">SUM(LOG(WEIBULL(Data,AG$9,$R18,0)))+LOG(WEIBULL(T,AG$9,$R18,1))*nT</f>
        <v>-127.32238798044561</v>
      </c>
      <c r="AH18" s="18">
        <f t="array" ref="AH18">SUM(LOG(WEIBULL(Data,AH$9,$R18,0)))+LOG(WEIBULL(T,AH$9,$R18,1))*nT</f>
        <v>-127.89348192985682</v>
      </c>
      <c r="AI18" s="18">
        <f t="array" ref="AI18">SUM(LOG(WEIBULL(Data,AI$9,$R18,0)))+LOG(WEIBULL(T,AI$9,$R18,1))*nT</f>
        <v>-128.58523340719088</v>
      </c>
      <c r="AJ18" s="18">
        <f t="array" ref="AJ18">SUM(LOG(WEIBULL(Data,AJ$9,$R18,0)))+LOG(WEIBULL(T,AJ$9,$R18,1))*nT</f>
        <v>-129.39875046030915</v>
      </c>
      <c r="AK18" s="18">
        <f t="array" ref="AK18">SUM(LOG(WEIBULL(Data,AK$9,$R18,0)))+LOG(WEIBULL(T,AK$9,$R18,1))*nT</f>
        <v>-130.33549953432293</v>
      </c>
      <c r="AL18" s="18">
        <f t="array" ref="AL18">SUM(LOG(WEIBULL(Data,AL$9,$R18,0)))+LOG(WEIBULL(T,AL$9,$R18,1))*nT</f>
        <v>-131.39729306127111</v>
      </c>
      <c r="AM18" s="18">
        <f t="array" ref="AM18">SUM(LOG(WEIBULL(Data,AM$9,$R18,0)))+LOG(WEIBULL(T,AM$9,$R18,1))*nT</f>
        <v>-132.5862802203558</v>
      </c>
      <c r="AN18" s="18">
        <f t="array" ref="AN18">SUM(LOG(WEIBULL(Data,AN$9,$R18,0)))+LOG(WEIBULL(T,AN$9,$R18,1))*nT</f>
        <v>-133.90494046327794</v>
      </c>
      <c r="AO18" s="18">
        <f t="array" ref="AO18">SUM(LOG(WEIBULL(Data,AO$9,$R18,0)))+LOG(WEIBULL(T,AO$9,$R18,1))*nT</f>
        <v>-135.35607947626107</v>
      </c>
      <c r="AP18" s="18">
        <f t="array" ref="AP18">SUM(LOG(WEIBULL(Data,AP$9,$R18,0)))+LOG(WEIBULL(T,AP$9,$R18,1))*nT</f>
        <v>-136.94282731246119</v>
      </c>
      <c r="AQ18" s="18">
        <f t="array" ref="AQ18">SUM(LOG(WEIBULL(Data,AQ$9,$R18,0)))+LOG(WEIBULL(T,AQ$9,$R18,1))*nT</f>
        <v>-138.66863847890409</v>
      </c>
      <c r="AR18" s="18">
        <f t="array" ref="AR18">SUM(LOG(WEIBULL(Data,AR$9,$R18,0)))+LOG(WEIBULL(T,AR$9,$R18,1))*nT</f>
        <v>-140.53729380334886</v>
      </c>
      <c r="AS18" s="18">
        <f t="array" ref="AS18">SUM(LOG(WEIBULL(Data,AS$9,$R18,0)))+LOG(WEIBULL(T,AS$9,$R18,1))*nT</f>
        <v>-142.55290394047424</v>
      </c>
      <c r="AT18" s="18">
        <f t="array" ref="AT18">SUM(LOG(WEIBULL(Data,AT$9,$R18,0)))+LOG(WEIBULL(T,AT$9,$R18,1))*nT</f>
        <v>-144.71991440501293</v>
      </c>
      <c r="AU18" s="18">
        <f t="array" ref="AU18">SUM(LOG(WEIBULL(Data,AU$9,$R18,0)))+LOG(WEIBULL(T,AU$9,$R18,1))*nT</f>
        <v>-147.04311204306893</v>
      </c>
      <c r="AV18" s="19">
        <f t="array" ref="AV18">SUM(LOG(WEIBULL(Data,AV$9,$R18,0)))+LOG(WEIBULL(T,AV$9,$R18,1))*nT</f>
        <v>-149.52763287277875</v>
      </c>
      <c r="AW18" s="33" t="e">
        <f t="shared" ca="1" si="2"/>
        <v>#NAME?</v>
      </c>
      <c r="AX18" s="25" t="e">
        <f t="shared" ca="1" si="4"/>
        <v>#NAME?</v>
      </c>
    </row>
    <row r="19" spans="2:50" x14ac:dyDescent="0.25">
      <c r="B19" s="52">
        <v>3.1035693286070525</v>
      </c>
      <c r="C19" s="1"/>
      <c r="D19" s="1"/>
      <c r="I19" s="1"/>
      <c r="L19" s="1"/>
      <c r="M19" s="1"/>
      <c r="N19" s="38">
        <v>1</v>
      </c>
      <c r="O19" s="12">
        <f t="shared" si="3"/>
        <v>0.2903401010111567</v>
      </c>
      <c r="P19" s="13">
        <f t="array" ref="P19">SUM(EXP(S19:AV19))*N19</f>
        <v>1.904136778016294E-54</v>
      </c>
      <c r="Q19" s="65"/>
      <c r="R19" s="31">
        <f t="shared" si="5"/>
        <v>5.0299999999999994</v>
      </c>
      <c r="S19" s="17">
        <f t="array" ref="S19">SUM(LOG(WEIBULL(Data,S$9,$R19,0)))+LOG(WEIBULL(T,S$9,$R19,1))*nT</f>
        <v>-132.454044412396</v>
      </c>
      <c r="T19" s="18">
        <f t="array" ref="T19">SUM(LOG(WEIBULL(Data,T$9,$R19,0)))+LOG(WEIBULL(T,T$9,$R19,1))*nT</f>
        <v>-131.14463408957627</v>
      </c>
      <c r="U19" s="18">
        <f t="array" ref="U19">SUM(LOG(WEIBULL(Data,U$9,$R19,0)))+LOG(WEIBULL(T,U$9,$R19,1))*nT</f>
        <v>-129.99656600132326</v>
      </c>
      <c r="V19" s="18">
        <f t="array" ref="V19">SUM(LOG(WEIBULL(Data,V$9,$R19,0)))+LOG(WEIBULL(T,V$9,$R19,1))*nT</f>
        <v>-128.99985720101699</v>
      </c>
      <c r="W19" s="18">
        <f t="array" ref="W19">SUM(LOG(WEIBULL(Data,W$9,$R19,0)))+LOG(WEIBULL(T,W$9,$R19,1))*nT</f>
        <v>-128.14617858668561</v>
      </c>
      <c r="X19" s="18">
        <f t="array" ref="X19">SUM(LOG(WEIBULL(Data,X$9,$R19,0)))+LOG(WEIBULL(T,X$9,$R19,1))*nT</f>
        <v>-127.42857758590502</v>
      </c>
      <c r="Y19" s="18">
        <f t="array" ref="Y19">SUM(LOG(WEIBULL(Data,Y$9,$R19,0)))+LOG(WEIBULL(T,Y$9,$R19,1))*nT</f>
        <v>-126.84126074470331</v>
      </c>
      <c r="Z19" s="18">
        <f t="array" ref="Z19">SUM(LOG(WEIBULL(Data,Z$9,$R19,0)))+LOG(WEIBULL(T,Z$9,$R19,1))*nT</f>
        <v>-126.3794215809182</v>
      </c>
      <c r="AA19" s="18">
        <f t="array" ref="AA19">SUM(LOG(WEIBULL(Data,AA$9,$R19,0)))+LOG(WEIBULL(T,AA$9,$R19,1))*nT</f>
        <v>-126.03910308887865</v>
      </c>
      <c r="AB19" s="18">
        <f t="array" ref="AB19">SUM(LOG(WEIBULL(Data,AB$9,$R19,0)))+LOG(WEIBULL(T,AB$9,$R19,1))*nT</f>
        <v>-125.81708709176331</v>
      </c>
      <c r="AC19" s="18">
        <f t="array" ref="AC19">SUM(LOG(WEIBULL(Data,AC$9,$R19,0)))+LOG(WEIBULL(T,AC$9,$R19,1))*nT</f>
        <v>-125.71080462932677</v>
      </c>
      <c r="AD19" s="18">
        <f t="array" ref="AD19">SUM(LOG(WEIBULL(Data,AD$9,$R19,0)))+LOG(WEIBULL(T,AD$9,$R19,1))*nT</f>
        <v>-125.7182630005871</v>
      </c>
      <c r="AE19" s="18">
        <f t="array" ref="AE19">SUM(LOG(WEIBULL(Data,AE$9,$R19,0)))+LOG(WEIBULL(T,AE$9,$R19,1))*nT</f>
        <v>-125.83798612440272</v>
      </c>
      <c r="AF19" s="18">
        <f t="array" ref="AF19">SUM(LOG(WEIBULL(Data,AF$9,$R19,0)))+LOG(WEIBULL(T,AF$9,$R19,1))*nT</f>
        <v>-126.06896565042967</v>
      </c>
      <c r="AG19" s="18">
        <f t="array" ref="AG19">SUM(LOG(WEIBULL(Data,AG$9,$R19,0)))+LOG(WEIBULL(T,AG$9,$R19,1))*nT</f>
        <v>-126.41062082705436</v>
      </c>
      <c r="AH19" s="18">
        <f t="array" ref="AH19">SUM(LOG(WEIBULL(Data,AH$9,$R19,0)))+LOG(WEIBULL(T,AH$9,$R19,1))*nT</f>
        <v>-126.86276556571904</v>
      </c>
      <c r="AI19" s="18">
        <f t="array" ref="AI19">SUM(LOG(WEIBULL(Data,AI$9,$R19,0)))+LOG(WEIBULL(T,AI$9,$R19,1))*nT</f>
        <v>-127.42558147060936</v>
      </c>
      <c r="AJ19" s="18">
        <f t="array" ref="AJ19">SUM(LOG(WEIBULL(Data,AJ$9,$R19,0)))+LOG(WEIBULL(T,AJ$9,$R19,1))*nT</f>
        <v>-128.09959585591966</v>
      </c>
      <c r="AK19" s="18">
        <f t="array" ref="AK19">SUM(LOG(WEIBULL(Data,AK$9,$R19,0)))+LOG(WEIBULL(T,AK$9,$R19,1))*nT</f>
        <v>-128.88566396922587</v>
      </c>
      <c r="AL19" s="18">
        <f t="array" ref="AL19">SUM(LOG(WEIBULL(Data,AL$9,$R19,0)))+LOG(WEIBULL(T,AL$9,$R19,1))*nT</f>
        <v>-129.78495479293804</v>
      </c>
      <c r="AM19" s="18">
        <f t="array" ref="AM19">SUM(LOG(WEIBULL(Data,AM$9,$R19,0)))+LOG(WEIBULL(T,AM$9,$R19,1))*nT</f>
        <v>-130.79893991668257</v>
      </c>
      <c r="AN19" s="18">
        <f t="array" ref="AN19">SUM(LOG(WEIBULL(Data,AN$9,$R19,0)))+LOG(WEIBULL(T,AN$9,$R19,1))*nT</f>
        <v>-131.92938506940331</v>
      </c>
      <c r="AO19" s="18">
        <f t="array" ref="AO19">SUM(LOG(WEIBULL(Data,AO$9,$R19,0)))+LOG(WEIBULL(T,AO$9,$R19,1))*nT</f>
        <v>-133.17834397667482</v>
      </c>
      <c r="AP19" s="18">
        <f t="array" ref="AP19">SUM(LOG(WEIBULL(Data,AP$9,$R19,0)))+LOG(WEIBULL(T,AP$9,$R19,1))*nT</f>
        <v>-134.54815427047305</v>
      </c>
      <c r="AQ19" s="18">
        <f t="array" ref="AQ19">SUM(LOG(WEIBULL(Data,AQ$9,$R19,0)))+LOG(WEIBULL(T,AQ$9,$R19,1))*nT</f>
        <v>-136.04143522871078</v>
      </c>
      <c r="AR19" s="18">
        <f t="array" ref="AR19">SUM(LOG(WEIBULL(Data,AR$9,$R19,0)))+LOG(WEIBULL(T,AR$9,$R19,1))*nT</f>
        <v>-137.66108716270242</v>
      </c>
      <c r="AS19" s="18">
        <f t="array" ref="AS19">SUM(LOG(WEIBULL(Data,AS$9,$R19,0)))+LOG(WEIBULL(T,AS$9,$R19,1))*nT</f>
        <v>-139.41029230429771</v>
      </c>
      <c r="AT19" s="18">
        <f t="array" ref="AT19">SUM(LOG(WEIBULL(Data,AT$9,$R19,0)))+LOG(WEIBULL(T,AT$9,$R19,1))*nT</f>
        <v>-141.29251707220337</v>
      </c>
      <c r="AU19" s="18">
        <f t="array" ref="AU19">SUM(LOG(WEIBULL(Data,AU$9,$R19,0)))+LOG(WEIBULL(T,AU$9,$R19,1))*nT</f>
        <v>-143.31151562015043</v>
      </c>
      <c r="AV19" s="19">
        <f t="array" ref="AV19">SUM(LOG(WEIBULL(Data,AV$9,$R19,0)))+LOG(WEIBULL(T,AV$9,$R19,1))*nT</f>
        <v>-145.47133458898995</v>
      </c>
      <c r="AW19" s="33" t="e">
        <f t="shared" ca="1" si="2"/>
        <v>#NAME?</v>
      </c>
      <c r="AX19" s="25" t="e">
        <f t="shared" ca="1" si="4"/>
        <v>#NAME?</v>
      </c>
    </row>
    <row r="20" spans="2:50" x14ac:dyDescent="0.25">
      <c r="B20" s="52">
        <v>7.446961241941219</v>
      </c>
      <c r="C20" s="1"/>
      <c r="D20" s="1"/>
      <c r="E20" s="1"/>
      <c r="F20" s="1"/>
      <c r="G20" s="1"/>
      <c r="I20" s="1"/>
      <c r="J20" s="1"/>
      <c r="K20" s="1"/>
      <c r="L20" s="1"/>
      <c r="M20" s="1"/>
      <c r="N20" s="38">
        <v>1</v>
      </c>
      <c r="O20" s="12">
        <f t="shared" si="3"/>
        <v>0.45911612465327539</v>
      </c>
      <c r="P20" s="13">
        <f t="array" ref="P20">SUM(EXP(S20:AV20))*N20</f>
        <v>3.011020163208602E-54</v>
      </c>
      <c r="Q20" s="65"/>
      <c r="R20" s="31">
        <f t="shared" si="5"/>
        <v>5.1999999999999993</v>
      </c>
      <c r="S20" s="17">
        <f t="array" ref="S20">SUM(LOG(WEIBULL(Data,S$9,$R20,0)))+LOG(WEIBULL(T,S$9,$R20,1))*nT</f>
        <v>-132.47309540817446</v>
      </c>
      <c r="T20" s="18">
        <f t="array" ref="T20">SUM(LOG(WEIBULL(Data,T$9,$R20,0)))+LOG(WEIBULL(T,T$9,$R20,1))*nT</f>
        <v>-131.14412441907086</v>
      </c>
      <c r="U20" s="18">
        <f t="array" ref="U20">SUM(LOG(WEIBULL(Data,U$9,$R20,0)))+LOG(WEIBULL(T,U$9,$R20,1))*nT</f>
        <v>-129.97288830075479</v>
      </c>
      <c r="V20" s="18">
        <f t="array" ref="V20">SUM(LOG(WEIBULL(Data,V$9,$R20,0)))+LOG(WEIBULL(T,V$9,$R20,1))*nT</f>
        <v>-128.94914577544549</v>
      </c>
      <c r="W20" s="18">
        <f t="array" ref="W20">SUM(LOG(WEIBULL(Data,W$9,$R20,0)))+LOG(WEIBULL(T,W$9,$R20,1))*nT</f>
        <v>-128.06429878304002</v>
      </c>
      <c r="X20" s="18">
        <f t="array" ref="X20">SUM(LOG(WEIBULL(Data,X$9,$R20,0)))+LOG(WEIBULL(T,X$9,$R20,1))*nT</f>
        <v>-127.31111448152474</v>
      </c>
      <c r="Y20" s="18">
        <f t="array" ref="Y20">SUM(LOG(WEIBULL(Data,Y$9,$R20,0)))+LOG(WEIBULL(T,Y$9,$R20,1))*nT</f>
        <v>-126.68350711514394</v>
      </c>
      <c r="Z20" s="18">
        <f t="array" ref="Z20">SUM(LOG(WEIBULL(Data,Z$9,$R20,0)))+LOG(WEIBULL(T,Z$9,$R20,1))*nT</f>
        <v>-126.17636510904971</v>
      </c>
      <c r="AA20" s="18">
        <f t="array" ref="AA20">SUM(LOG(WEIBULL(Data,AA$9,$R20,0)))+LOG(WEIBULL(T,AA$9,$R20,1))*nT</f>
        <v>-125.78541277544591</v>
      </c>
      <c r="AB20" s="18">
        <f t="array" ref="AB20">SUM(LOG(WEIBULL(Data,AB$9,$R20,0)))+LOG(WEIBULL(T,AB$9,$R20,1))*nT</f>
        <v>-125.50709882556856</v>
      </c>
      <c r="AC20" s="18">
        <f t="array" ref="AC20">SUM(LOG(WEIBULL(Data,AC$9,$R20,0)))+LOG(WEIBULL(T,AC$9,$R20,1))*nT</f>
        <v>-125.33850587304426</v>
      </c>
      <c r="AD20" s="18">
        <f t="array" ref="AD20">SUM(LOG(WEIBULL(Data,AD$9,$R20,0)))+LOG(WEIBULL(T,AD$9,$R20,1))*nT</f>
        <v>-125.27727654591004</v>
      </c>
      <c r="AE20" s="18">
        <f t="array" ref="AE20">SUM(LOG(WEIBULL(Data,AE$9,$R20,0)))+LOG(WEIBULL(T,AE$9,$R20,1))*nT</f>
        <v>-125.32155286775932</v>
      </c>
      <c r="AF20" s="18">
        <f t="array" ref="AF20">SUM(LOG(WEIBULL(Data,AF$9,$R20,0)))+LOG(WEIBULL(T,AF$9,$R20,1))*nT</f>
        <v>-125.4699263378746</v>
      </c>
      <c r="AG20" s="18">
        <f t="array" ref="AG20">SUM(LOG(WEIBULL(Data,AG$9,$R20,0)))+LOG(WEIBULL(T,AG$9,$R20,1))*nT</f>
        <v>-125.72139671414232</v>
      </c>
      <c r="AH20" s="18">
        <f t="array" ref="AH20">SUM(LOG(WEIBULL(Data,AH$9,$R20,0)))+LOG(WEIBULL(T,AH$9,$R20,1))*nT</f>
        <v>-126.07533793519023</v>
      </c>
      <c r="AI20" s="18">
        <f t="array" ref="AI20">SUM(LOG(WEIBULL(Data,AI$9,$R20,0)))+LOG(WEIBULL(T,AI$9,$R20,1))*nT</f>
        <v>-126.53146994755249</v>
      </c>
      <c r="AJ20" s="18">
        <f t="array" ref="AJ20">SUM(LOG(WEIBULL(Data,AJ$9,$R20,0)))+LOG(WEIBULL(T,AJ$9,$R20,1))*nT</f>
        <v>-127.08983545672326</v>
      </c>
      <c r="AK20" s="18">
        <f t="array" ref="AK20">SUM(LOG(WEIBULL(Data,AK$9,$R20,0)))+LOG(WEIBULL(T,AK$9,$R20,1))*nT</f>
        <v>-127.75078081706937</v>
      </c>
      <c r="AL20" s="18">
        <f t="array" ref="AL20">SUM(LOG(WEIBULL(Data,AL$9,$R20,0)))+LOG(WEIBULL(T,AL$9,$R20,1))*nT</f>
        <v>-128.51494042880398</v>
      </c>
      <c r="AM20" s="18">
        <f t="array" ref="AM20">SUM(LOG(WEIBULL(Data,AM$9,$R20,0)))+LOG(WEIBULL(T,AM$9,$R20,1))*nT</f>
        <v>-129.38322413087872</v>
      </c>
      <c r="AN20" s="18">
        <f t="array" ref="AN20">SUM(LOG(WEIBULL(Data,AN$9,$R20,0)))+LOG(WEIBULL(T,AN$9,$R20,1))*nT</f>
        <v>-130.3568071743567</v>
      </c>
      <c r="AO20" s="18">
        <f t="array" ref="AO20">SUM(LOG(WEIBULL(Data,AO$9,$R20,0)))+LOG(WEIBULL(T,AO$9,$R20,1))*nT</f>
        <v>-131.43712243728976</v>
      </c>
      <c r="AP20" s="18">
        <f t="array" ref="AP20">SUM(LOG(WEIBULL(Data,AP$9,$R20,0)))+LOG(WEIBULL(T,AP$9,$R20,1))*nT</f>
        <v>-132.62585460361512</v>
      </c>
      <c r="AQ20" s="18">
        <f t="array" ref="AQ20">SUM(LOG(WEIBULL(Data,AQ$9,$R20,0)))+LOG(WEIBULL(T,AQ$9,$R20,1))*nT</f>
        <v>-133.92493607837889</v>
      </c>
      <c r="AR20" s="18">
        <f t="array" ref="AR20">SUM(LOG(WEIBULL(Data,AR$9,$R20,0)))+LOG(WEIBULL(T,AR$9,$R20,1))*nT</f>
        <v>-135.33654445216541</v>
      </c>
      <c r="AS20" s="18">
        <f t="array" ref="AS20">SUM(LOG(WEIBULL(Data,AS$9,$R20,0)))+LOG(WEIBULL(T,AS$9,$R20,1))*nT</f>
        <v>-136.86310136088551</v>
      </c>
      <c r="AT20" s="18">
        <f t="array" ref="AT20">SUM(LOG(WEIBULL(Data,AT$9,$R20,0)))+LOG(WEIBULL(T,AT$9,$R20,1))*nT</f>
        <v>-138.50727261453633</v>
      </c>
      <c r="AU20" s="18">
        <f t="array" ref="AU20">SUM(LOG(WEIBULL(Data,AU$9,$R20,0)))+LOG(WEIBULL(T,AU$9,$R20,1))*nT</f>
        <v>-140.27196949135515</v>
      </c>
      <c r="AV20" s="19">
        <f t="array" ref="AV20">SUM(LOG(WEIBULL(Data,AV$9,$R20,0)))+LOG(WEIBULL(T,AV$9,$R20,1))*nT</f>
        <v>-142.16035111285473</v>
      </c>
      <c r="AW20" s="33" t="e">
        <f t="shared" ca="1" si="2"/>
        <v>#NAME?</v>
      </c>
      <c r="AX20" s="25" t="e">
        <f t="shared" ca="1" si="4"/>
        <v>#NAME?</v>
      </c>
    </row>
    <row r="21" spans="2:50" x14ac:dyDescent="0.25">
      <c r="B21" s="52">
        <v>3.5658556364649892</v>
      </c>
      <c r="C21" s="1"/>
      <c r="E21" s="1"/>
      <c r="F21" s="1"/>
      <c r="H21" s="1"/>
      <c r="I21" s="23"/>
      <c r="K21" s="1"/>
      <c r="L21" s="1"/>
      <c r="M21" s="1"/>
      <c r="N21" s="38">
        <v>1</v>
      </c>
      <c r="O21" s="12">
        <f t="shared" si="3"/>
        <v>0.65151964894666048</v>
      </c>
      <c r="P21" s="13">
        <f t="array" ref="P21">SUM(EXP(S21:AV21))*N21</f>
        <v>4.2728597284325186E-54</v>
      </c>
      <c r="Q21" s="65"/>
      <c r="R21" s="31">
        <f t="shared" si="5"/>
        <v>5.3699999999999992</v>
      </c>
      <c r="S21" s="17">
        <f t="array" ref="S21">SUM(LOG(WEIBULL(Data,S$9,$R21,0)))+LOG(WEIBULL(T,S$9,$R21,1))*nT</f>
        <v>-132.53461867507718</v>
      </c>
      <c r="T21" s="18">
        <f t="array" ref="T21">SUM(LOG(WEIBULL(Data,T$9,$R21,0)))+LOG(WEIBULL(T,T$9,$R21,1))*nT</f>
        <v>-131.19222197410738</v>
      </c>
      <c r="U21" s="18">
        <f t="array" ref="U21">SUM(LOG(WEIBULL(Data,U$9,$R21,0)))+LOG(WEIBULL(T,U$9,$R21,1))*nT</f>
        <v>-130.00450370088052</v>
      </c>
      <c r="V21" s="18">
        <f t="array" ref="V21">SUM(LOG(WEIBULL(Data,V$9,$R21,0)))+LOG(WEIBULL(T,V$9,$R21,1))*nT</f>
        <v>-128.96099672754616</v>
      </c>
      <c r="W21" s="18">
        <f t="array" ref="W21">SUM(LOG(WEIBULL(Data,W$9,$R21,0)))+LOG(WEIBULL(T,W$9,$R21,1))*nT</f>
        <v>-128.05286874605443</v>
      </c>
      <c r="X21" s="18">
        <f t="array" ref="X21">SUM(LOG(WEIBULL(Data,X$9,$R21,0)))+LOG(WEIBULL(T,X$9,$R21,1))*nT</f>
        <v>-127.27264370672766</v>
      </c>
      <c r="Y21" s="18">
        <f t="array" ref="Y21">SUM(LOG(WEIBULL(Data,Y$9,$R21,0)))+LOG(WEIBULL(T,Y$9,$R21,1))*nT</f>
        <v>-126.61398309649047</v>
      </c>
      <c r="Z21" s="18">
        <f t="array" ref="Z21">SUM(LOG(WEIBULL(Data,Z$9,$R21,0)))+LOG(WEIBULL(T,Z$9,$R21,1))*nT</f>
        <v>-126.07151241426882</v>
      </c>
      <c r="AA21" s="18">
        <f t="array" ref="AA21">SUM(LOG(WEIBULL(Data,AA$9,$R21,0)))+LOG(WEIBULL(T,AA$9,$R21,1))*nT</f>
        <v>-125.64068222724107</v>
      </c>
      <c r="AB21" s="18">
        <f t="array" ref="AB21">SUM(LOG(WEIBULL(Data,AB$9,$R21,0)))+LOG(WEIBULL(T,AB$9,$R21,1))*nT</f>
        <v>-125.31765600083911</v>
      </c>
      <c r="AC21" s="18">
        <f t="array" ref="AC21">SUM(LOG(WEIBULL(Data,AC$9,$R21,0)))+LOG(WEIBULL(T,AC$9,$R21,1))*nT</f>
        <v>-125.09921888647543</v>
      </c>
      <c r="AD21" s="18">
        <f t="array" ref="AD21">SUM(LOG(WEIBULL(Data,AD$9,$R21,0)))+LOG(WEIBULL(T,AD$9,$R21,1))*nT</f>
        <v>-124.98270308259573</v>
      </c>
      <c r="AE21" s="18">
        <f t="array" ref="AE21">SUM(LOG(WEIBULL(Data,AE$9,$R21,0)))+LOG(WEIBULL(T,AE$9,$R21,1))*nT</f>
        <v>-124.96592642771225</v>
      </c>
      <c r="AF21" s="18">
        <f t="array" ref="AF21">SUM(LOG(WEIBULL(Data,AF$9,$R21,0)))+LOG(WEIBULL(T,AF$9,$R21,1))*nT</f>
        <v>-125.0471416533438</v>
      </c>
      <c r="AG21" s="18">
        <f t="array" ref="AG21">SUM(LOG(WEIBULL(Data,AG$9,$R21,0)))+LOG(WEIBULL(T,AG$9,$R21,1))*nT</f>
        <v>-125.22499429859273</v>
      </c>
      <c r="AH21" s="18">
        <f t="array" ref="AH21">SUM(LOG(WEIBULL(Data,AH$9,$R21,0)))+LOG(WEIBULL(T,AH$9,$R21,1))*nT</f>
        <v>-125.49848772059786</v>
      </c>
      <c r="AI21" s="18">
        <f t="array" ref="AI21">SUM(LOG(WEIBULL(Data,AI$9,$R21,0)))+LOG(WEIBULL(T,AI$9,$R21,1))*nT</f>
        <v>-125.86695396433215</v>
      </c>
      <c r="AJ21" s="18">
        <f t="array" ref="AJ21">SUM(LOG(WEIBULL(Data,AJ$9,$R21,0)))+LOG(WEIBULL(T,AJ$9,$R21,1))*nT</f>
        <v>-126.33002950812065</v>
      </c>
      <c r="AK21" s="18">
        <f t="array" ref="AK21">SUM(LOG(WEIBULL(Data,AK$9,$R21,0)))+LOG(WEIBULL(T,AK$9,$R21,1))*nT</f>
        <v>-126.88763509721855</v>
      </c>
      <c r="AL21" s="18">
        <f t="array" ref="AL21">SUM(LOG(WEIBULL(Data,AL$9,$R21,0)))+LOG(WEIBULL(T,AL$9,$R21,1))*nT</f>
        <v>-127.53995903086258</v>
      </c>
      <c r="AM21" s="18">
        <f t="array" ref="AM21">SUM(LOG(WEIBULL(Data,AM$9,$R21,0)))+LOG(WEIBULL(T,AM$9,$R21,1))*nT</f>
        <v>-128.28744338870121</v>
      </c>
      <c r="AN21" s="18">
        <f t="array" ref="AN21">SUM(LOG(WEIBULL(Data,AN$9,$R21,0)))+LOG(WEIBULL(T,AN$9,$R21,1))*nT</f>
        <v>-129.13077277804817</v>
      </c>
      <c r="AO21" s="18">
        <f t="array" ref="AO21">SUM(LOG(WEIBULL(Data,AO$9,$R21,0)))+LOG(WEIBULL(T,AO$9,$R21,1))*nT</f>
        <v>-130.07086525968168</v>
      </c>
      <c r="AP21" s="18">
        <f t="array" ref="AP21">SUM(LOG(WEIBULL(Data,AP$9,$R21,0)))+LOG(WEIBULL(T,AP$9,$R21,1))*nT</f>
        <v>-131.10886517122336</v>
      </c>
      <c r="AQ21" s="18">
        <f t="array" ref="AQ21">SUM(LOG(WEIBULL(Data,AQ$9,$R21,0)))+LOG(WEIBULL(T,AQ$9,$R21,1))*nT</f>
        <v>-132.24613761672245</v>
      </c>
      <c r="AR21" s="18">
        <f t="array" ref="AR21">SUM(LOG(WEIBULL(Data,AR$9,$R21,0)))+LOG(WEIBULL(T,AR$9,$R21,1))*nT</f>
        <v>-133.48426443144311</v>
      </c>
      <c r="AS21" s="18">
        <f t="array" ref="AS21">SUM(LOG(WEIBULL(Data,AS$9,$R21,0)))+LOG(WEIBULL(T,AS$9,$R21,1))*nT</f>
        <v>-134.82504146390662</v>
      </c>
      <c r="AT21" s="18">
        <f t="array" ref="AT21">SUM(LOG(WEIBULL(Data,AT$9,$R21,0)))+LOG(WEIBULL(T,AT$9,$R21,1))*nT</f>
        <v>-136.27047704447855</v>
      </c>
      <c r="AU21" s="18">
        <f t="array" ref="AU21">SUM(LOG(WEIBULL(Data,AU$9,$R21,0)))+LOG(WEIBULL(T,AU$9,$R21,1))*nT</f>
        <v>-137.82279153235959</v>
      </c>
      <c r="AV21" s="19">
        <f t="array" ref="AV21">SUM(LOG(WEIBULL(Data,AV$9,$R21,0)))+LOG(WEIBULL(T,AV$9,$R21,1))*nT</f>
        <v>-139.484417851654</v>
      </c>
      <c r="AW21" s="33" t="e">
        <f t="shared" ca="1" si="2"/>
        <v>#NAME?</v>
      </c>
      <c r="AX21" s="25" t="e">
        <f t="shared" ca="1" si="4"/>
        <v>#NAME?</v>
      </c>
    </row>
    <row r="22" spans="2:50" x14ac:dyDescent="0.25">
      <c r="B22" s="52">
        <v>8.4621763218146118</v>
      </c>
      <c r="C22" s="1"/>
      <c r="E22" s="1"/>
      <c r="F22" s="1"/>
      <c r="H22" s="1"/>
      <c r="I22" s="23"/>
      <c r="K22" s="1"/>
      <c r="L22" s="1"/>
      <c r="M22" s="1"/>
      <c r="N22" s="38">
        <v>1</v>
      </c>
      <c r="O22" s="12">
        <f t="shared" si="3"/>
        <v>0.8316894486891262</v>
      </c>
      <c r="P22" s="13">
        <f t="array" ref="P22">SUM(EXP(S22:AV22))*N22</f>
        <v>5.4544668877008028E-54</v>
      </c>
      <c r="Q22" s="65"/>
      <c r="R22" s="31">
        <f t="shared" si="5"/>
        <v>5.5399999999999991</v>
      </c>
      <c r="S22" s="17">
        <f t="array" ref="S22">SUM(LOG(WEIBULL(Data,S$9,$R22,0)))+LOG(WEIBULL(T,S$9,$R22,1))*nT</f>
        <v>-132.63349749583594</v>
      </c>
      <c r="T22" s="18">
        <f t="array" ref="T22">SUM(LOG(WEIBULL(Data,T$9,$R22,0)))+LOG(WEIBULL(T,T$9,$R22,1))*nT</f>
        <v>-131.28304043906056</v>
      </c>
      <c r="U22" s="18">
        <f t="array" ref="U22">SUM(LOG(WEIBULL(Data,U$9,$R22,0)))+LOG(WEIBULL(T,U$9,$R22,1))*nT</f>
        <v>-130.08467962208459</v>
      </c>
      <c r="V22" s="18">
        <f t="array" ref="V22">SUM(LOG(WEIBULL(Data,V$9,$R22,0)))+LOG(WEIBULL(T,V$9,$R22,1))*nT</f>
        <v>-129.02774915529196</v>
      </c>
      <c r="W22" s="18">
        <f t="array" ref="W22">SUM(LOG(WEIBULL(Data,W$9,$R22,0)))+LOG(WEIBULL(T,W$9,$R22,1))*nT</f>
        <v>-128.10321140731261</v>
      </c>
      <c r="X22" s="18">
        <f t="array" ref="X22">SUM(LOG(WEIBULL(Data,X$9,$R22,0)))+LOG(WEIBULL(T,X$9,$R22,1))*nT</f>
        <v>-127.30337797698573</v>
      </c>
      <c r="Y22" s="18">
        <f t="array" ref="Y22">SUM(LOG(WEIBULL(Data,Y$9,$R22,0)))+LOG(WEIBULL(T,Y$9,$R22,1))*nT</f>
        <v>-126.62169048324091</v>
      </c>
      <c r="Z22" s="18">
        <f t="array" ref="Z22">SUM(LOG(WEIBULL(Data,Z$9,$R22,0)))+LOG(WEIBULL(T,Z$9,$R22,1))*nT</f>
        <v>-126.05254652957602</v>
      </c>
      <c r="AA22" s="18">
        <f t="array" ref="AA22">SUM(LOG(WEIBULL(Data,AA$9,$R22,0)))+LOG(WEIBULL(T,AA$9,$R22,1))*nT</f>
        <v>-125.5911602258839</v>
      </c>
      <c r="AB22" s="18">
        <f t="array" ref="AB22">SUM(LOG(WEIBULL(Data,AB$9,$R22,0)))+LOG(WEIBULL(T,AB$9,$R22,1))*nT</f>
        <v>-125.23344945949759</v>
      </c>
      <c r="AC22" s="18">
        <f t="array" ref="AC22">SUM(LOG(WEIBULL(Data,AC$9,$R22,0)))+LOG(WEIBULL(T,AC$9,$R22,1))*nT</f>
        <v>-124.97594409830343</v>
      </c>
      <c r="AD22" s="18">
        <f t="array" ref="AD22">SUM(LOG(WEIBULL(Data,AD$9,$R22,0)))+LOG(WEIBULL(T,AD$9,$R22,1))*nT</f>
        <v>-124.81571074029564</v>
      </c>
      <c r="AE22" s="18">
        <f t="array" ref="AE22">SUM(LOG(WEIBULL(Data,AE$9,$R22,0)))+LOG(WEIBULL(T,AE$9,$R22,1))*nT</f>
        <v>-124.75029066690465</v>
      </c>
      <c r="AF22" s="18">
        <f t="array" ref="AF22">SUM(LOG(WEIBULL(Data,AF$9,$R22,0)))+LOG(WEIBULL(T,AF$9,$R22,1))*nT</f>
        <v>-124.77764842659857</v>
      </c>
      <c r="AG22" s="18">
        <f t="array" ref="AG22">SUM(LOG(WEIBULL(Data,AG$9,$R22,0)))+LOG(WEIBULL(T,AG$9,$R22,1))*nT</f>
        <v>-124.89612904896327</v>
      </c>
      <c r="AH22" s="18">
        <f t="array" ref="AH22">SUM(LOG(WEIBULL(Data,AH$9,$R22,0)))+LOG(WEIBULL(T,AH$9,$R22,1))*nT</f>
        <v>-125.10442232186922</v>
      </c>
      <c r="AI22" s="18">
        <f t="array" ref="AI22">SUM(LOG(WEIBULL(Data,AI$9,$R22,0)))+LOG(WEIBULL(T,AI$9,$R22,1))*nT</f>
        <v>-125.40153289345818</v>
      </c>
      <c r="AJ22" s="18">
        <f t="array" ref="AJ22">SUM(LOG(WEIBULL(Data,AJ$9,$R22,0)))+LOG(WEIBULL(T,AJ$9,$R22,1))*nT</f>
        <v>-125.78675521347985</v>
      </c>
      <c r="AK22" s="18">
        <f t="array" ref="AK22">SUM(LOG(WEIBULL(Data,AK$9,$R22,0)))+LOG(WEIBULL(T,AK$9,$R22,1))*nT</f>
        <v>-126.259652524361</v>
      </c>
      <c r="AL22" s="18">
        <f t="array" ref="AL22">SUM(LOG(WEIBULL(Data,AL$9,$R22,0)))+LOG(WEIBULL(T,AL$9,$R22,1))*nT</f>
        <v>-126.8200392653483</v>
      </c>
      <c r="AM22" s="18">
        <f t="array" ref="AM22">SUM(LOG(WEIBULL(Data,AM$9,$R22,0)))+LOG(WEIBULL(T,AM$9,$R22,1))*nT</f>
        <v>-127.46796637343606</v>
      </c>
      <c r="AN22" s="18">
        <f t="array" ref="AN22">SUM(LOG(WEIBULL(Data,AN$9,$R22,0)))+LOG(WEIBULL(T,AN$9,$R22,1))*nT</f>
        <v>-128.20370906020733</v>
      </c>
      <c r="AO22" s="18">
        <f t="array" ref="AO22">SUM(LOG(WEIBULL(Data,AO$9,$R22,0)))+LOG(WEIBULL(T,AO$9,$R22,1))*nT</f>
        <v>-129.02775671986205</v>
      </c>
      <c r="AP22" s="18">
        <f t="array" ref="AP22">SUM(LOG(WEIBULL(Data,AP$9,$R22,0)))+LOG(WEIBULL(T,AP$9,$R22,1))*nT</f>
        <v>-129.94080468488536</v>
      </c>
      <c r="AQ22" s="18">
        <f t="array" ref="AQ22">SUM(LOG(WEIBULL(Data,AQ$9,$R22,0)))+LOG(WEIBULL(T,AQ$9,$R22,1))*nT</f>
        <v>-130.94374759525874</v>
      </c>
      <c r="AR22" s="18">
        <f t="array" ref="AR22">SUM(LOG(WEIBULL(Data,AR$9,$R22,0)))+LOG(WEIBULL(T,AR$9,$R22,1))*nT</f>
        <v>-132.03767418733943</v>
      </c>
      <c r="AS22" s="18">
        <f t="array" ref="AS22">SUM(LOG(WEIBULL(Data,AS$9,$R22,0)))+LOG(WEIBULL(T,AS$9,$R22,1))*nT</f>
        <v>-133.22386334143761</v>
      </c>
      <c r="AT22" s="18">
        <f t="array" ref="AT22">SUM(LOG(WEIBULL(Data,AT$9,$R22,0)))+LOG(WEIBULL(T,AT$9,$R22,1))*nT</f>
        <v>-134.50378125419246</v>
      </c>
      <c r="AU22" s="18">
        <f t="array" ref="AU22">SUM(LOG(WEIBULL(Data,AU$9,$R22,0)))+LOG(WEIBULL(T,AU$9,$R22,1))*nT</f>
        <v>-135.87907962425012</v>
      </c>
      <c r="AV22" s="19">
        <f t="array" ref="AV22">SUM(LOG(WEIBULL(Data,AV$9,$R22,0)))+LOG(WEIBULL(T,AV$9,$R22,1))*nT</f>
        <v>-137.35159475838446</v>
      </c>
      <c r="AW22" s="33" t="e">
        <f t="shared" ca="1" si="2"/>
        <v>#NAME?</v>
      </c>
      <c r="AX22" s="25" t="e">
        <f t="shared" ca="1" si="4"/>
        <v>#NAME?</v>
      </c>
    </row>
    <row r="23" spans="2:50" x14ac:dyDescent="0.25">
      <c r="B23" s="52">
        <v>4.3655839374152077</v>
      </c>
      <c r="C23" s="1"/>
      <c r="E23" s="1"/>
      <c r="F23" s="1"/>
      <c r="H23" s="23"/>
      <c r="I23" s="1"/>
      <c r="J23" s="1"/>
      <c r="K23" s="1"/>
      <c r="L23" s="1"/>
      <c r="M23" s="1"/>
      <c r="N23" s="38">
        <v>1</v>
      </c>
      <c r="O23" s="12">
        <f t="shared" si="3"/>
        <v>0.95809320355611927</v>
      </c>
      <c r="P23" s="13">
        <f t="array" ref="P23">SUM(EXP(S23:AV23))*N23</f>
        <v>6.2834603256838967E-54</v>
      </c>
      <c r="Q23" s="65"/>
      <c r="R23" s="31">
        <f t="shared" si="5"/>
        <v>5.7099999999999991</v>
      </c>
      <c r="S23" s="17">
        <f t="array" ref="S23">SUM(LOG(WEIBULL(Data,S$9,$R23,0)))+LOG(WEIBULL(T,S$9,$R23,1))*nT</f>
        <v>-132.76528886846617</v>
      </c>
      <c r="T23" s="18">
        <f t="array" ref="T23">SUM(LOG(WEIBULL(Data,T$9,$R23,0)))+LOG(WEIBULL(T,T$9,$R23,1))*nT</f>
        <v>-131.41147391675136</v>
      </c>
      <c r="U23" s="18">
        <f t="array" ref="U23">SUM(LOG(WEIBULL(Data,U$9,$R23,0)))+LOG(WEIBULL(T,U$9,$R23,1))*nT</f>
        <v>-130.20758236000199</v>
      </c>
      <c r="V23" s="18">
        <f t="array" ref="V23">SUM(LOG(WEIBULL(Data,V$9,$R23,0)))+LOG(WEIBULL(T,V$9,$R23,1))*nT</f>
        <v>-129.14277220793201</v>
      </c>
      <c r="W23" s="18">
        <f t="array" ref="W23">SUM(LOG(WEIBULL(Data,W$9,$R23,0)))+LOG(WEIBULL(T,W$9,$R23,1))*nT</f>
        <v>-128.20782468737386</v>
      </c>
      <c r="X23" s="18">
        <f t="array" ref="X23">SUM(LOG(WEIBULL(Data,X$9,$R23,0)))+LOG(WEIBULL(T,X$9,$R23,1))*nT</f>
        <v>-127.39486482144747</v>
      </c>
      <c r="Y23" s="18">
        <f t="array" ref="Y23">SUM(LOG(WEIBULL(Data,Y$9,$R23,0)))+LOG(WEIBULL(T,Y$9,$R23,1))*nT</f>
        <v>-126.69714180991242</v>
      </c>
      <c r="Z23" s="18">
        <f t="array" ref="Z23">SUM(LOG(WEIBULL(Data,Z$9,$R23,0)))+LOG(WEIBULL(T,Z$9,$R23,1))*nT</f>
        <v>-126.10885456683948</v>
      </c>
      <c r="AA23" s="18">
        <f t="array" ref="AA23">SUM(LOG(WEIBULL(Data,AA$9,$R23,0)))+LOG(WEIBULL(T,AA$9,$R23,1))*nT</f>
        <v>-125.62501179772161</v>
      </c>
      <c r="AB23" s="18">
        <f t="array" ref="AB23">SUM(LOG(WEIBULL(Data,AB$9,$R23,0)))+LOG(WEIBULL(T,AB$9,$R23,1))*nT</f>
        <v>-125.241318807177</v>
      </c>
      <c r="AC23" s="18">
        <f t="array" ref="AC23">SUM(LOG(WEIBULL(Data,AC$9,$R23,0)))+LOG(WEIBULL(T,AC$9,$R23,1))*nT</f>
        <v>-124.95408521929016</v>
      </c>
      <c r="AD23" s="18">
        <f t="array" ref="AD23">SUM(LOG(WEIBULL(Data,AD$9,$R23,0)))+LOG(WEIBULL(T,AD$9,$R23,1))*nT</f>
        <v>-124.76014922408079</v>
      </c>
      <c r="AE23" s="18">
        <f t="array" ref="AE23">SUM(LOG(WEIBULL(Data,AE$9,$R23,0)))+LOG(WEIBULL(T,AE$9,$R23,1))*nT</f>
        <v>-124.65681500646338</v>
      </c>
      <c r="AF23" s="18">
        <f t="array" ref="AF23">SUM(LOG(WEIBULL(Data,AF$9,$R23,0)))+LOG(WEIBULL(T,AF$9,$R23,1))*nT</f>
        <v>-124.64180078315064</v>
      </c>
      <c r="AG23" s="18">
        <f t="array" ref="AG23">SUM(LOG(WEIBULL(Data,AG$9,$R23,0)))+LOG(WEIBULL(T,AG$9,$R23,1))*nT</f>
        <v>-124.71319544657311</v>
      </c>
      <c r="AH23" s="18">
        <f t="array" ref="AH23">SUM(LOG(WEIBULL(Data,AH$9,$R23,0)))+LOG(WEIBULL(T,AH$9,$R23,1))*nT</f>
        <v>-124.86942224721167</v>
      </c>
      <c r="AI23" s="18">
        <f t="array" ref="AI23">SUM(LOG(WEIBULL(Data,AI$9,$R23,0)))+LOG(WEIBULL(T,AI$9,$R23,1))*nT</f>
        <v>-125.10920827478131</v>
      </c>
      <c r="AJ23" s="18">
        <f t="array" ref="AJ23">SUM(LOG(WEIBULL(Data,AJ$9,$R23,0)))+LOG(WEIBULL(T,AJ$9,$R23,1))*nT</f>
        <v>-125.43155875141701</v>
      </c>
      <c r="AK23" s="18">
        <f t="array" ref="AK23">SUM(LOG(WEIBULL(Data,AK$9,$R23,0)))+LOG(WEIBULL(T,AK$9,$R23,1))*nT</f>
        <v>-125.83573534578008</v>
      </c>
      <c r="AL23" s="18">
        <f t="array" ref="AL23">SUM(LOG(WEIBULL(Data,AL$9,$R23,0)))+LOG(WEIBULL(T,AL$9,$R23,1))*nT</f>
        <v>-126.32123786987529</v>
      </c>
      <c r="AM23" s="18">
        <f t="array" ref="AM23">SUM(LOG(WEIBULL(Data,AM$9,$R23,0)))+LOG(WEIBULL(T,AM$9,$R23,1))*nT</f>
        <v>-126.88778884064919</v>
      </c>
      <c r="AN23" s="18">
        <f t="array" ref="AN23">SUM(LOG(WEIBULL(Data,AN$9,$R23,0)))+LOG(WEIBULL(T,AN$9,$R23,1))*nT</f>
        <v>-127.53532048376449</v>
      </c>
      <c r="AO23" s="18">
        <f t="array" ref="AO23">SUM(LOG(WEIBULL(Data,AO$9,$R23,0)))+LOG(WEIBULL(T,AO$9,$R23,1))*nT</f>
        <v>-128.26396383299669</v>
      </c>
      <c r="AP23" s="18">
        <f t="array" ref="AP23">SUM(LOG(WEIBULL(Data,AP$9,$R23,0)))+LOG(WEIBULL(T,AP$9,$R23,1))*nT</f>
        <v>-129.07403963977907</v>
      </c>
      <c r="AQ23" s="18">
        <f t="array" ref="AQ23">SUM(LOG(WEIBULL(Data,AQ$9,$R23,0)))+LOG(WEIBULL(T,AQ$9,$R23,1))*nT</f>
        <v>-129.96605085676839</v>
      </c>
      <c r="AR23" s="18">
        <f t="array" ref="AR23">SUM(LOG(WEIBULL(Data,AR$9,$R23,0)))+LOG(WEIBULL(T,AR$9,$R23,1))*nT</f>
        <v>-130.94067649942212</v>
      </c>
      <c r="AS23" s="18">
        <f t="array" ref="AS23">SUM(LOG(WEIBULL(Data,AS$9,$R23,0)))+LOG(WEIBULL(T,AS$9,$R23,1))*nT</f>
        <v>-131.99876672236798</v>
      </c>
      <c r="AT23" s="18">
        <f t="array" ref="AT23">SUM(LOG(WEIBULL(Data,AT$9,$R23,0)))+LOG(WEIBULL(T,AT$9,$R23,1))*nT</f>
        <v>-133.1413389743044</v>
      </c>
      <c r="AU23" s="18">
        <f t="array" ref="AU23">SUM(LOG(WEIBULL(Data,AU$9,$R23,0)))+LOG(WEIBULL(T,AU$9,$R23,1))*nT</f>
        <v>-134.36957511744936</v>
      </c>
      <c r="AV23" s="19">
        <f t="array" ref="AV23">SUM(LOG(WEIBULL(Data,AV$9,$R23,0)))+LOG(WEIBULL(T,AV$9,$R23,1))*nT</f>
        <v>-135.68481941606709</v>
      </c>
      <c r="AW23" s="33" t="e">
        <f t="shared" ca="1" si="2"/>
        <v>#NAME?</v>
      </c>
      <c r="AX23" s="25" t="e">
        <f t="shared" ca="1" si="4"/>
        <v>#NAME?</v>
      </c>
    </row>
    <row r="24" spans="2:50" x14ac:dyDescent="0.25">
      <c r="B24" s="52">
        <v>2.8950211072512073</v>
      </c>
      <c r="C24" s="1"/>
      <c r="E24" s="1"/>
      <c r="F24" s="1"/>
      <c r="H24" s="23"/>
      <c r="I24" s="1"/>
      <c r="N24" s="38">
        <v>1</v>
      </c>
      <c r="O24" s="12">
        <f t="shared" si="3"/>
        <v>1</v>
      </c>
      <c r="P24" s="13">
        <f t="array" ref="P24">SUM(EXP(S24:AV24))*N24</f>
        <v>6.558297566835678E-54</v>
      </c>
      <c r="Q24" s="65"/>
      <c r="R24" s="31">
        <f t="shared" si="5"/>
        <v>5.879999999999999</v>
      </c>
      <c r="S24" s="17">
        <f t="array" ref="S24">SUM(LOG(WEIBULL(Data,S$9,$R24,0)))+LOG(WEIBULL(T,S$9,$R24,1))*nT</f>
        <v>-132.92612115463666</v>
      </c>
      <c r="T24" s="18">
        <f t="array" ref="T24">SUM(LOG(WEIBULL(Data,T$9,$R24,0)))+LOG(WEIBULL(T,T$9,$R24,1))*nT</f>
        <v>-131.5730776227455</v>
      </c>
      <c r="U24" s="18">
        <f t="array" ref="U24">SUM(LOG(WEIBULL(Data,U$9,$R24,0)))+LOG(WEIBULL(T,U$9,$R24,1))*nT</f>
        <v>-130.36813880091395</v>
      </c>
      <c r="V24" s="18">
        <f t="array" ref="V24">SUM(LOG(WEIBULL(Data,V$9,$R24,0)))+LOG(WEIBULL(T,V$9,$R24,1))*nT</f>
        <v>-129.30030561025663</v>
      </c>
      <c r="W24" s="18">
        <f t="array" ref="W24">SUM(LOG(WEIBULL(Data,W$9,$R24,0)))+LOG(WEIBULL(T,W$9,$R24,1))*nT</f>
        <v>-128.36019841296172</v>
      </c>
      <c r="X24" s="18">
        <f t="array" ref="X24">SUM(LOG(WEIBULL(Data,X$9,$R24,0)))+LOG(WEIBULL(T,X$9,$R24,1))*nT</f>
        <v>-127.53977725567464</v>
      </c>
      <c r="Y24" s="18">
        <f t="array" ref="Y24">SUM(LOG(WEIBULL(Data,Y$9,$R24,0)))+LOG(WEIBULL(T,Y$9,$R24,1))*nT</f>
        <v>-126.8321219013158</v>
      </c>
      <c r="Z24" s="18">
        <f t="array" ref="Z24">SUM(LOG(WEIBULL(Data,Z$9,$R24,0)))+LOG(WEIBULL(T,Z$9,$R24,1))*nT</f>
        <v>-126.23125700514322</v>
      </c>
      <c r="AA24" s="18">
        <f t="array" ref="AA24">SUM(LOG(WEIBULL(Data,AA$9,$R24,0)))+LOG(WEIBULL(T,AA$9,$R24,1))*nT</f>
        <v>-125.73201181677122</v>
      </c>
      <c r="AB24" s="18">
        <f t="array" ref="AB24">SUM(LOG(WEIBULL(Data,AB$9,$R24,0)))+LOG(WEIBULL(T,AB$9,$R24,1))*nT</f>
        <v>-125.32990659881125</v>
      </c>
      <c r="AC24" s="18">
        <f t="array" ref="AC24">SUM(LOG(WEIBULL(Data,AC$9,$R24,0)))+LOG(WEIBULL(T,AC$9,$R24,1))*nT</f>
        <v>-125.0210599436196</v>
      </c>
      <c r="AD24" s="18">
        <f t="array" ref="AD24">SUM(LOG(WEIBULL(Data,AD$9,$R24,0)))+LOG(WEIBULL(T,AD$9,$R24,1))*nT</f>
        <v>-124.80211260100688</v>
      </c>
      <c r="AE24" s="18">
        <f t="array" ref="AE24">SUM(LOG(WEIBULL(Data,AE$9,$R24,0)))+LOG(WEIBULL(T,AE$9,$R24,1))*nT</f>
        <v>-124.67016447256697</v>
      </c>
      <c r="AF24" s="18">
        <f t="array" ref="AF24">SUM(LOG(WEIBULL(Data,AF$9,$R24,0)))+LOG(WEIBULL(T,AF$9,$R24,1))*nT</f>
        <v>-124.6227221973067</v>
      </c>
      <c r="AG24" s="18">
        <f t="array" ref="AG24">SUM(LOG(WEIBULL(Data,AG$9,$R24,0)))+LOG(WEIBULL(T,AG$9,$R24,1))*nT</f>
        <v>-124.65765532680525</v>
      </c>
      <c r="AH24" s="18">
        <f t="array" ref="AH24">SUM(LOG(WEIBULL(Data,AH$9,$R24,0)))+LOG(WEIBULL(T,AH$9,$R24,1))*nT</f>
        <v>-124.77315952039677</v>
      </c>
      <c r="AI24" s="18">
        <f t="array" ref="AI24">SUM(LOG(WEIBULL(Data,AI$9,$R24,0)))+LOG(WEIBULL(T,AI$9,$R24,1))*nT</f>
        <v>-124.9677255198383</v>
      </c>
      <c r="AJ24" s="18">
        <f t="array" ref="AJ24">SUM(LOG(WEIBULL(Data,AJ$9,$R24,0)))+LOG(WEIBULL(T,AJ$9,$R24,1))*nT</f>
        <v>-125.24011291557846</v>
      </c>
      <c r="AK24" s="18">
        <f t="array" ref="AK24">SUM(LOG(WEIBULL(Data,AK$9,$R24,0)))+LOG(WEIBULL(T,AK$9,$R24,1))*nT</f>
        <v>-125.58932791243956</v>
      </c>
      <c r="AL24" s="18">
        <f t="array" ref="AL24">SUM(LOG(WEIBULL(Data,AL$9,$R24,0)))+LOG(WEIBULL(T,AL$9,$R24,1))*nT</f>
        <v>-126.0146044553324</v>
      </c>
      <c r="AM24" s="18">
        <f t="array" ref="AM24">SUM(LOG(WEIBULL(Data,AM$9,$R24,0)))+LOG(WEIBULL(T,AM$9,$R24,1))*nT</f>
        <v>-126.51538819583732</v>
      </c>
      <c r="AN24" s="18">
        <f t="array" ref="AN24">SUM(LOG(WEIBULL(Data,AN$9,$R24,0)))+LOG(WEIBULL(T,AN$9,$R24,1))*nT</f>
        <v>-127.09132287573782</v>
      </c>
      <c r="AO24" s="18">
        <f t="array" ref="AO24">SUM(LOG(WEIBULL(Data,AO$9,$R24,0)))+LOG(WEIBULL(T,AO$9,$R24,1))*nT</f>
        <v>-127.7422387795765</v>
      </c>
      <c r="AP24" s="18">
        <f t="array" ref="AP24">SUM(LOG(WEIBULL(Data,AP$9,$R24,0)))+LOG(WEIBULL(T,AP$9,$R24,1))*nT</f>
        <v>-128.46814296930705</v>
      </c>
      <c r="AQ24" s="18">
        <f t="array" ref="AQ24">SUM(LOG(WEIBULL(Data,AQ$9,$R24,0)))+LOG(WEIBULL(T,AQ$9,$R24,1))*nT</f>
        <v>-129.26921106339324</v>
      </c>
      <c r="AR24" s="18">
        <f t="array" ref="AR24">SUM(LOG(WEIBULL(Data,AR$9,$R24,0)))+LOG(WEIBULL(T,AR$9,$R24,1))*nT</f>
        <v>-130.14578036273852</v>
      </c>
      <c r="AS24" s="18">
        <f t="array" ref="AS24">SUM(LOG(WEIBULL(Data,AS$9,$R24,0)))+LOG(WEIBULL(T,AS$9,$R24,1))*nT</f>
        <v>-131.0983441585486</v>
      </c>
      <c r="AT24" s="18">
        <f t="array" ref="AT24">SUM(LOG(WEIBULL(Data,AT$9,$R24,0)))+LOG(WEIBULL(T,AT$9,$R24,1))*nT</f>
        <v>-132.12754708409585</v>
      </c>
      <c r="AU24" s="18">
        <f t="array" ref="AU24">SUM(LOG(WEIBULL(Data,AU$9,$R24,0)))+LOG(WEIBULL(T,AU$9,$R24,1))*nT</f>
        <v>-133.23418139455191</v>
      </c>
      <c r="AV24" s="19">
        <f t="array" ref="AV24">SUM(LOG(WEIBULL(Data,AV$9,$R24,0)))+LOG(WEIBULL(T,AV$9,$R24,1))*nT</f>
        <v>-134.41918407747258</v>
      </c>
      <c r="AW24" s="33" t="e">
        <f t="shared" ca="1" si="2"/>
        <v>#NAME?</v>
      </c>
      <c r="AX24" s="25" t="e">
        <f t="shared" ca="1" si="4"/>
        <v>#NAME?</v>
      </c>
    </row>
    <row r="25" spans="2:50" x14ac:dyDescent="0.25">
      <c r="B25" s="52">
        <v>3.9705046776640245</v>
      </c>
      <c r="C25" s="1"/>
      <c r="E25" s="1"/>
      <c r="F25" s="1"/>
      <c r="H25" s="1"/>
      <c r="I25" s="1"/>
      <c r="N25" s="38">
        <v>1</v>
      </c>
      <c r="O25" s="12">
        <f t="shared" si="3"/>
        <v>0.95019217785983023</v>
      </c>
      <c r="P25" s="13">
        <f t="array" ref="P25">SUM(EXP(S25:AV25))*N25</f>
        <v>6.2316430480844184E-54</v>
      </c>
      <c r="Q25" s="65"/>
      <c r="R25" s="31">
        <f t="shared" si="5"/>
        <v>6.0499999999999989</v>
      </c>
      <c r="S25" s="17">
        <f t="array" ref="S25">SUM(LOG(WEIBULL(Data,S$9,$R25,0)))+LOG(WEIBULL(T,S$9,$R25,1))*nT</f>
        <v>-133.11260947410221</v>
      </c>
      <c r="T25" s="18">
        <f t="array" ref="T25">SUM(LOG(WEIBULL(Data,T$9,$R25,0)))+LOG(WEIBULL(T,T$9,$R25,1))*nT</f>
        <v>-131.76396937901757</v>
      </c>
      <c r="U25" s="18">
        <f t="array" ref="U25">SUM(LOG(WEIBULL(Data,U$9,$R25,0)))+LOG(WEIBULL(T,U$9,$R25,1))*nT</f>
        <v>-130.56192237905907</v>
      </c>
      <c r="V25" s="18">
        <f t="array" ref="V25">SUM(LOG(WEIBULL(Data,V$9,$R25,0)))+LOG(WEIBULL(T,V$9,$R25,1))*nT</f>
        <v>-129.49532830010924</v>
      </c>
      <c r="W25" s="18">
        <f t="array" ref="W25">SUM(LOG(WEIBULL(Data,W$9,$R25,0)))+LOG(WEIBULL(T,W$9,$R25,1))*nT</f>
        <v>-128.55466369076919</v>
      </c>
      <c r="X25" s="18">
        <f t="array" ref="X25">SUM(LOG(WEIBULL(Data,X$9,$R25,0)))+LOG(WEIBULL(T,X$9,$R25,1))*nT</f>
        <v>-127.73174177373362</v>
      </c>
      <c r="Y25" s="18">
        <f t="array" ref="Y25">SUM(LOG(WEIBULL(Data,Y$9,$R25,0)))+LOG(WEIBULL(T,Y$9,$R25,1))*nT</f>
        <v>-127.01949217606153</v>
      </c>
      <c r="Z25" s="18">
        <f t="array" ref="Z25">SUM(LOG(WEIBULL(Data,Z$9,$R25,0)))+LOG(WEIBULL(T,Z$9,$R25,1))*nT</f>
        <v>-126.41178579399144</v>
      </c>
      <c r="AA25" s="18">
        <f t="array" ref="AA25">SUM(LOG(WEIBULL(Data,AA$9,$R25,0)))+LOG(WEIBULL(T,AA$9,$R25,1))*nT</f>
        <v>-125.90329417376901</v>
      </c>
      <c r="AB25" s="18">
        <f t="array" ref="AB25">SUM(LOG(WEIBULL(Data,AB$9,$R25,0)))+LOG(WEIBULL(T,AB$9,$R25,1))*nT</f>
        <v>-125.4893755988394</v>
      </c>
      <c r="AC25" s="18">
        <f t="array" ref="AC25">SUM(LOG(WEIBULL(Data,AC$9,$R25,0)))+LOG(WEIBULL(T,AC$9,$R25,1))*nT</f>
        <v>-125.16598206450378</v>
      </c>
      <c r="AD25" s="18">
        <f t="array" ref="AD25">SUM(LOG(WEIBULL(Data,AD$9,$R25,0)))+LOG(WEIBULL(T,AD$9,$R25,1))*nT</f>
        <v>-124.92958275244283</v>
      </c>
      <c r="AE25" s="18">
        <f t="array" ref="AE25">SUM(LOG(WEIBULL(Data,AE$9,$R25,0)))+LOG(WEIBULL(T,AE$9,$R25,1))*nT</f>
        <v>-124.7771006602556</v>
      </c>
      <c r="AF25" s="18">
        <f t="array" ref="AF25">SUM(LOG(WEIBULL(Data,AF$9,$R25,0)))+LOG(WEIBULL(T,AF$9,$R25,1))*nT</f>
        <v>-124.70585981011757</v>
      </c>
      <c r="AG25" s="18">
        <f t="array" ref="AG25">SUM(LOG(WEIBULL(Data,AG$9,$R25,0)))+LOG(WEIBULL(T,AG$9,$R25,1))*nT</f>
        <v>-124.71354103416415</v>
      </c>
      <c r="AH25" s="18">
        <f t="array" ref="AH25">SUM(LOG(WEIBULL(Data,AH$9,$R25,0)))+LOG(WEIBULL(T,AH$9,$R25,1))*nT</f>
        <v>-124.79814476640294</v>
      </c>
      <c r="AI25" s="18">
        <f t="array" ref="AI25">SUM(LOG(WEIBULL(Data,AI$9,$R25,0)))+LOG(WEIBULL(T,AI$9,$R25,1))*nT</f>
        <v>-124.9579595998828</v>
      </c>
      <c r="AJ25" s="18">
        <f t="array" ref="AJ25">SUM(LOG(WEIBULL(Data,AJ$9,$R25,0)))+LOG(WEIBULL(T,AJ$9,$R25,1))*nT</f>
        <v>-125.19153562044278</v>
      </c>
      <c r="AK25" s="18">
        <f t="array" ref="AK25">SUM(LOG(WEIBULL(Data,AK$9,$R25,0)))+LOG(WEIBULL(T,AK$9,$R25,1))*nT</f>
        <v>-125.49766172401252</v>
      </c>
      <c r="AL25" s="18">
        <f t="array" ref="AL25">SUM(LOG(WEIBULL(Data,AL$9,$R25,0)))+LOG(WEIBULL(T,AL$9,$R25,1))*nT</f>
        <v>-125.87534627718874</v>
      </c>
      <c r="AM25" s="18">
        <f t="array" ref="AM25">SUM(LOG(WEIBULL(Data,AM$9,$R25,0)))+LOG(WEIBULL(T,AM$9,$R25,1))*nT</f>
        <v>-126.32380060097761</v>
      </c>
      <c r="AN25" s="18">
        <f t="array" ref="AN25">SUM(LOG(WEIBULL(Data,AN$9,$R25,0)))+LOG(WEIBULL(T,AN$9,$R25,1))*nT</f>
        <v>-126.84242485278884</v>
      </c>
      <c r="AO25" s="18">
        <f t="array" ref="AO25">SUM(LOG(WEIBULL(Data,AO$9,$R25,0)))+LOG(WEIBULL(T,AO$9,$R25,1))*nT</f>
        <v>-127.43079595770583</v>
      </c>
      <c r="AP25" s="18">
        <f t="array" ref="AP25">SUM(LOG(WEIBULL(Data,AP$9,$R25,0)))+LOG(WEIBULL(T,AP$9,$R25,1))*nT</f>
        <v>-128.0886573009991</v>
      </c>
      <c r="AQ25" s="18">
        <f t="array" ref="AQ25">SUM(LOG(WEIBULL(Data,AQ$9,$R25,0)))+LOG(WEIBULL(T,AQ$9,$R25,1))*nT</f>
        <v>-128.81590994307587</v>
      </c>
      <c r="AR25" s="18">
        <f t="array" ref="AR25">SUM(LOG(WEIBULL(Data,AR$9,$R25,0)))+LOG(WEIBULL(T,AR$9,$R25,1))*nT</f>
        <v>-129.6126051580375</v>
      </c>
      <c r="AS25" s="18">
        <f t="array" ref="AS25">SUM(LOG(WEIBULL(Data,AS$9,$R25,0)))+LOG(WEIBULL(T,AS$9,$R25,1))*nT</f>
        <v>-130.47893812967141</v>
      </c>
      <c r="AT25" s="18">
        <f t="array" ref="AT25">SUM(LOG(WEIBULL(Data,AT$9,$R25,0)))+LOG(WEIBULL(T,AT$9,$R25,1))*nT</f>
        <v>-131.41524266551605</v>
      </c>
      <c r="AU25" s="18">
        <f t="array" ref="AU25">SUM(LOG(WEIBULL(Data,AU$9,$R25,0)))+LOG(WEIBULL(T,AU$9,$R25,1))*nT</f>
        <v>-132.42198681176924</v>
      </c>
      <c r="AV25" s="19">
        <f t="array" ref="AV25">SUM(LOG(WEIBULL(Data,AV$9,$R25,0)))+LOG(WEIBULL(T,AV$9,$R25,1))*nT</f>
        <v>-133.4997692701638</v>
      </c>
      <c r="AW25" s="33" t="e">
        <f t="shared" ca="1" si="2"/>
        <v>#NAME?</v>
      </c>
      <c r="AX25" s="25" t="e">
        <f t="shared" ca="1" si="4"/>
        <v>#NAME?</v>
      </c>
    </row>
    <row r="26" spans="2:50" x14ac:dyDescent="0.25">
      <c r="B26" s="52">
        <v>6.2287239905390042</v>
      </c>
      <c r="C26" s="1"/>
      <c r="E26" s="1"/>
      <c r="F26" s="1"/>
      <c r="H26" s="1"/>
      <c r="I26" s="1"/>
      <c r="N26" s="38">
        <v>1</v>
      </c>
      <c r="O26" s="12">
        <f t="shared" si="3"/>
        <v>0.82648731076452842</v>
      </c>
      <c r="P26" s="13">
        <f t="array" ref="P26">SUM(EXP(S26:AV26))*N26</f>
        <v>5.4203497192075699E-54</v>
      </c>
      <c r="Q26" s="65"/>
      <c r="R26" s="31">
        <f t="shared" si="5"/>
        <v>6.2199999999999989</v>
      </c>
      <c r="S26" s="17">
        <f t="array" ref="S26">SUM(LOG(WEIBULL(Data,S$9,$R26,0)))+LOG(WEIBULL(T,S$9,$R26,1))*nT</f>
        <v>-133.32178539202221</v>
      </c>
      <c r="T26" s="18">
        <f t="array" ref="T26">SUM(LOG(WEIBULL(Data,T$9,$R26,0)))+LOG(WEIBULL(T,T$9,$R26,1))*nT</f>
        <v>-131.98074784009899</v>
      </c>
      <c r="U26" s="18">
        <f t="array" ref="U26">SUM(LOG(WEIBULL(Data,U$9,$R26,0)))+LOG(WEIBULL(T,U$9,$R26,1))*nT</f>
        <v>-130.78505851271785</v>
      </c>
      <c r="V26" s="18">
        <f t="array" ref="V26">SUM(LOG(WEIBULL(Data,V$9,$R26,0)))+LOG(WEIBULL(T,V$9,$R26,1))*nT</f>
        <v>-129.72344962814714</v>
      </c>
      <c r="W26" s="18">
        <f t="array" ref="W26">SUM(LOG(WEIBULL(Data,W$9,$R26,0)))+LOG(WEIBULL(T,W$9,$R26,1))*nT</f>
        <v>-128.78626829749098</v>
      </c>
      <c r="X26" s="18">
        <f t="array" ref="X26">SUM(LOG(WEIBULL(Data,X$9,$R26,0)))+LOG(WEIBULL(T,X$9,$R26,1))*nT</f>
        <v>-127.96519621737833</v>
      </c>
      <c r="Y26" s="18">
        <f t="array" ref="Y26">SUM(LOG(WEIBULL(Data,Y$9,$R26,0)))+LOG(WEIBULL(T,Y$9,$R26,1))*nT</f>
        <v>-127.25302913463128</v>
      </c>
      <c r="Z26" s="18">
        <f t="array" ref="Z26">SUM(LOG(WEIBULL(Data,Z$9,$R26,0)))+LOG(WEIBULL(T,Z$9,$R26,1))*nT</f>
        <v>-126.64350143851959</v>
      </c>
      <c r="AA26" s="18">
        <f t="array" ref="AA26">SUM(LOG(WEIBULL(Data,AA$9,$R26,0)))+LOG(WEIBULL(T,AA$9,$R26,1))*nT</f>
        <v>-126.13114526195321</v>
      </c>
      <c r="AB26" s="18">
        <f t="array" ref="AB26">SUM(LOG(WEIBULL(Data,AB$9,$R26,0)))+LOG(WEIBULL(T,AB$9,$R26,1))*nT</f>
        <v>-125.71117628177235</v>
      </c>
      <c r="AC26" s="18">
        <f t="array" ref="AC26">SUM(LOG(WEIBULL(Data,AC$9,$R26,0)))+LOG(WEIBULL(T,AC$9,$R26,1))*nT</f>
        <v>-125.37940039897998</v>
      </c>
      <c r="AD26" s="18">
        <f t="array" ref="AD26">SUM(LOG(WEIBULL(Data,AD$9,$R26,0)))+LOG(WEIBULL(T,AD$9,$R26,1))*nT</f>
        <v>-125.13213691100269</v>
      </c>
      <c r="AE26" s="18">
        <f t="array" ref="AE26">SUM(LOG(WEIBULL(Data,AE$9,$R26,0)))+LOG(WEIBULL(T,AE$9,$R26,1))*nT</f>
        <v>-124.96615483075229</v>
      </c>
      <c r="AF26" s="18">
        <f t="array" ref="AF26">SUM(LOG(WEIBULL(Data,AF$9,$R26,0)))+LOG(WEIBULL(T,AF$9,$R26,1))*nT</f>
        <v>-124.8786197761694</v>
      </c>
      <c r="AG26" s="18">
        <f t="array" ref="AG26">SUM(LOG(WEIBULL(Data,AG$9,$R26,0)))+LOG(WEIBULL(T,AG$9,$R26,1))*nT</f>
        <v>-124.86704942737316</v>
      </c>
      <c r="AH26" s="18">
        <f t="array" ref="AH26">SUM(LOG(WEIBULL(Data,AH$9,$R26,0)))+LOG(WEIBULL(T,AH$9,$R26,1))*nT</f>
        <v>-124.92927598070187</v>
      </c>
      <c r="AI26" s="18">
        <f t="array" ref="AI26">SUM(LOG(WEIBULL(Data,AI$9,$R26,0)))+LOG(WEIBULL(T,AI$9,$R26,1))*nT</f>
        <v>-125.06341435780132</v>
      </c>
      <c r="AJ26" s="18">
        <f t="array" ref="AJ26">SUM(LOG(WEIBULL(Data,AJ$9,$R26,0)))+LOG(WEIBULL(T,AJ$9,$R26,1))*nT</f>
        <v>-125.26783518047438</v>
      </c>
      <c r="AK26" s="18">
        <f t="array" ref="AK26">SUM(LOG(WEIBULL(Data,AK$9,$R26,0)))+LOG(WEIBULL(T,AK$9,$R26,1))*nT</f>
        <v>-125.54114171760938</v>
      </c>
      <c r="AL26" s="18">
        <f t="array" ref="AL26">SUM(LOG(WEIBULL(Data,AL$9,$R26,0)))+LOG(WEIBULL(T,AL$9,$R26,1))*nT</f>
        <v>-125.88215016322076</v>
      </c>
      <c r="AM26" s="18">
        <f t="array" ref="AM26">SUM(LOG(WEIBULL(Data,AM$9,$R26,0)))+LOG(WEIBULL(T,AM$9,$R26,1))*nT</f>
        <v>-126.28987272475607</v>
      </c>
      <c r="AN26" s="18">
        <f t="array" ref="AN26">SUM(LOG(WEIBULL(Data,AN$9,$R26,0)))+LOG(WEIBULL(T,AN$9,$R26,1))*nT</f>
        <v>-126.76350309598732</v>
      </c>
      <c r="AO26" s="18">
        <f t="array" ref="AO26">SUM(LOG(WEIBULL(Data,AO$9,$R26,0)))+LOG(WEIBULL(T,AO$9,$R26,1))*nT</f>
        <v>-127.30240396469395</v>
      </c>
      <c r="AP26" s="18">
        <f t="array" ref="AP26">SUM(LOG(WEIBULL(Data,AP$9,$R26,0)))+LOG(WEIBULL(T,AP$9,$R26,1))*nT</f>
        <v>-127.90609626625718</v>
      </c>
      <c r="AQ26" s="18">
        <f t="array" ref="AQ26">SUM(LOG(WEIBULL(Data,AQ$9,$R26,0)))+LOG(WEIBULL(T,AQ$9,$R26,1))*nT</f>
        <v>-128.57424994346647</v>
      </c>
      <c r="AR26" s="18">
        <f t="array" ref="AR26">SUM(LOG(WEIBULL(Data,AR$9,$R26,0)))+LOG(WEIBULL(T,AR$9,$R26,1))*nT</f>
        <v>-129.30667601277594</v>
      </c>
      <c r="AS26" s="18">
        <f t="array" ref="AS26">SUM(LOG(WEIBULL(Data,AS$9,$R26,0)))+LOG(WEIBULL(T,AS$9,$R26,1))*nT</f>
        <v>-130.10331976986453</v>
      </c>
      <c r="AT26" s="18">
        <f t="array" ref="AT26">SUM(LOG(WEIBULL(Data,AT$9,$R26,0)))+LOG(WEIBULL(T,AT$9,$R26,1))*nT</f>
        <v>-130.96425499412086</v>
      </c>
      <c r="AU26" s="18">
        <f t="array" ref="AU26">SUM(LOG(WEIBULL(Data,AU$9,$R26,0)))+LOG(WEIBULL(T,AU$9,$R26,1))*nT</f>
        <v>-131.88967903376141</v>
      </c>
      <c r="AV26" s="19">
        <f t="array" ref="AV26">SUM(LOG(WEIBULL(Data,AV$9,$R26,0)))+LOG(WEIBULL(T,AV$9,$R26,1))*nT</f>
        <v>-132.87990867159749</v>
      </c>
      <c r="AW26" s="33" t="e">
        <f t="shared" ca="1" si="2"/>
        <v>#NAME?</v>
      </c>
      <c r="AX26" s="25" t="e">
        <f t="shared" ca="1" si="4"/>
        <v>#NAME?</v>
      </c>
    </row>
    <row r="27" spans="2:50" x14ac:dyDescent="0.25">
      <c r="B27" s="52">
        <v>5.3715842654493882</v>
      </c>
      <c r="C27" s="1"/>
      <c r="D27" s="1"/>
      <c r="E27" s="1"/>
      <c r="F27" s="1"/>
      <c r="G27" s="1"/>
      <c r="H27" s="1"/>
      <c r="I27" s="1"/>
      <c r="N27" s="38">
        <v>1</v>
      </c>
      <c r="O27" s="12">
        <f t="shared" si="3"/>
        <v>0.66214898077451467</v>
      </c>
      <c r="P27" s="13">
        <f t="array" ref="P27">SUM(EXP(S27:AV27))*N27</f>
        <v>4.3425700494962237E-54</v>
      </c>
      <c r="Q27" s="65"/>
      <c r="R27" s="31">
        <f t="shared" si="5"/>
        <v>6.3899999999999988</v>
      </c>
      <c r="S27" s="17">
        <f t="array" ref="S27">SUM(LOG(WEIBULL(Data,S$9,$R27,0)))+LOG(WEIBULL(T,S$9,$R27,1))*nT</f>
        <v>-133.55103818880633</v>
      </c>
      <c r="T27" s="18">
        <f t="array" ref="T27">SUM(LOG(WEIBULL(Data,T$9,$R27,0)))+LOG(WEIBULL(T,T$9,$R27,1))*nT</f>
        <v>-132.22042426341707</v>
      </c>
      <c r="U27" s="18">
        <f t="array" ref="U27">SUM(LOG(WEIBULL(Data,U$9,$R27,0)))+LOG(WEIBULL(T,U$9,$R27,1))*nT</f>
        <v>-131.0341457893899</v>
      </c>
      <c r="V27" s="18">
        <f t="array" ref="V27">SUM(LOG(WEIBULL(Data,V$9,$R27,0)))+LOG(WEIBULL(T,V$9,$R27,1))*nT</f>
        <v>-129.98081877852277</v>
      </c>
      <c r="W27" s="18">
        <f t="array" ref="W27">SUM(LOG(WEIBULL(Data,W$9,$R27,0)))+LOG(WEIBULL(T,W$9,$R27,1))*nT</f>
        <v>-129.05067305536153</v>
      </c>
      <c r="X27" s="18">
        <f t="array" ref="X27">SUM(LOG(WEIBULL(Data,X$9,$R27,0)))+LOG(WEIBULL(T,X$9,$R27,1))*nT</f>
        <v>-128.23527171624184</v>
      </c>
      <c r="Y27" s="18">
        <f t="array" ref="Y27">SUM(LOG(WEIBULL(Data,Y$9,$R27,0)))+LOG(WEIBULL(T,Y$9,$R27,1))*nT</f>
        <v>-127.52729035556939</v>
      </c>
      <c r="Z27" s="18">
        <f t="array" ref="Z27">SUM(LOG(WEIBULL(Data,Z$9,$R27,0)))+LOG(WEIBULL(T,Z$9,$R27,1))*nT</f>
        <v>-126.92034141499158</v>
      </c>
      <c r="AA27" s="18">
        <f t="array" ref="AA27">SUM(LOG(WEIBULL(Data,AA$9,$R27,0)))+LOG(WEIBULL(T,AA$9,$R27,1))*nT</f>
        <v>-126.40883303678292</v>
      </c>
      <c r="AB27" s="18">
        <f t="array" ref="AB27">SUM(LOG(WEIBULL(Data,AB$9,$R27,0)))+LOG(WEIBULL(T,AB$9,$R27,1))*nT</f>
        <v>-125.98785461150612</v>
      </c>
      <c r="AC27" s="18">
        <f t="array" ref="AC27">SUM(LOG(WEIBULL(Data,AC$9,$R27,0)))+LOG(WEIBULL(T,AC$9,$R27,1))*nT</f>
        <v>-125.65308320062813</v>
      </c>
      <c r="AD27" s="18">
        <f t="array" ref="AD27">SUM(LOG(WEIBULL(Data,AD$9,$R27,0)))+LOG(WEIBULL(T,AD$9,$R27,1))*nT</f>
        <v>-125.40070644595471</v>
      </c>
      <c r="AE27" s="18">
        <f t="array" ref="AE27">SUM(LOG(WEIBULL(Data,AE$9,$R27,0)))+LOG(WEIBULL(T,AE$9,$R27,1))*nT</f>
        <v>-125.22735862038212</v>
      </c>
      <c r="AF27" s="18">
        <f t="array" ref="AF27">SUM(LOG(WEIBULL(Data,AF$9,$R27,0)))+LOG(WEIBULL(T,AF$9,$R27,1))*nT</f>
        <v>-125.13006724332203</v>
      </c>
      <c r="AG27" s="18">
        <f t="array" ref="AG27">SUM(LOG(WEIBULL(Data,AG$9,$R27,0)))+LOG(WEIBULL(T,AG$9,$R27,1))*nT</f>
        <v>-125.10620825755697</v>
      </c>
      <c r="AH27" s="18">
        <f t="array" ref="AH27">SUM(LOG(WEIBULL(Data,AH$9,$R27,0)))+LOG(WEIBULL(T,AH$9,$R27,1))*nT</f>
        <v>-125.15346819640106</v>
      </c>
      <c r="AI27" s="18">
        <f t="array" ref="AI27">SUM(LOG(WEIBULL(Data,AI$9,$R27,0)))+LOG(WEIBULL(T,AI$9,$R27,1))*nT</f>
        <v>-125.26981209887671</v>
      </c>
      <c r="AJ27" s="18">
        <f t="array" ref="AJ27">SUM(LOG(WEIBULL(Data,AJ$9,$R27,0)))+LOG(WEIBULL(T,AJ$9,$R27,1))*nT</f>
        <v>-125.45345618313621</v>
      </c>
      <c r="AK27" s="18">
        <f t="array" ref="AK27">SUM(LOG(WEIBULL(Data,AK$9,$R27,0)))+LOG(WEIBULL(T,AK$9,$R27,1))*nT</f>
        <v>-125.70284448393113</v>
      </c>
      <c r="AL27" s="18">
        <f t="array" ref="AL27">SUM(LOG(WEIBULL(Data,AL$9,$R27,0)))+LOG(WEIBULL(T,AL$9,$R27,1))*nT</f>
        <v>-126.01662881261259</v>
      </c>
      <c r="AM27" s="18">
        <f t="array" ref="AM27">SUM(LOG(WEIBULL(Data,AM$9,$R27,0)))+LOG(WEIBULL(T,AM$9,$R27,1))*nT</f>
        <v>-126.39365151823738</v>
      </c>
      <c r="AN27" s="18">
        <f t="array" ref="AN27">SUM(LOG(WEIBULL(Data,AN$9,$R27,0)))+LOG(WEIBULL(T,AN$9,$R27,1))*nT</f>
        <v>-126.83293062348652</v>
      </c>
      <c r="AO27" s="18">
        <f t="array" ref="AO27">SUM(LOG(WEIBULL(Data,AO$9,$R27,0)))+LOG(WEIBULL(T,AO$9,$R27,1))*nT</f>
        <v>-127.33364698496689</v>
      </c>
      <c r="AP27" s="18">
        <f t="array" ref="AP27">SUM(LOG(WEIBULL(Data,AP$9,$R27,0)))+LOG(WEIBULL(T,AP$9,$R27,1))*nT</f>
        <v>-127.89513318834338</v>
      </c>
      <c r="AQ27" s="18">
        <f t="array" ref="AQ27">SUM(LOG(WEIBULL(Data,AQ$9,$R27,0)))+LOG(WEIBULL(T,AQ$9,$R27,1))*nT</f>
        <v>-128.51686393790615</v>
      </c>
      <c r="AR27" s="18">
        <f t="array" ref="AR27">SUM(LOG(WEIBULL(Data,AR$9,$R27,0)))+LOG(WEIBULL(T,AR$9,$R27,1))*nT</f>
        <v>-129.19844774008237</v>
      </c>
      <c r="AS27" s="18">
        <f t="array" ref="AS27">SUM(LOG(WEIBULL(Data,AS$9,$R27,0)))+LOG(WEIBULL(T,AS$9,$R27,1))*nT</f>
        <v>-129.93961971298913</v>
      </c>
      <c r="AT27" s="18">
        <f t="array" ref="AT27">SUM(LOG(WEIBULL(Data,AT$9,$R27,0)))+LOG(WEIBULL(T,AT$9,$R27,1))*nT</f>
        <v>-130.74023538085981</v>
      </c>
      <c r="AU27" s="18">
        <f t="array" ref="AU27">SUM(LOG(WEIBULL(Data,AU$9,$R27,0)))+LOG(WEIBULL(T,AU$9,$R27,1))*nT</f>
        <v>-131.60026533423198</v>
      </c>
      <c r="AV27" s="19">
        <f t="array" ref="AV27">SUM(LOG(WEIBULL(Data,AV$9,$R27,0)))+LOG(WEIBULL(T,AV$9,$R27,1))*nT</f>
        <v>-132.51979065506362</v>
      </c>
      <c r="AW27" s="33" t="e">
        <f t="shared" ca="1" si="2"/>
        <v>#NAME?</v>
      </c>
      <c r="AX27" s="25" t="e">
        <f t="shared" ca="1" si="4"/>
        <v>#NAME?</v>
      </c>
    </row>
    <row r="28" spans="2:50" x14ac:dyDescent="0.25">
      <c r="B28" s="52">
        <v>13.483217459769598</v>
      </c>
      <c r="C28" s="1"/>
      <c r="D28" s="1"/>
      <c r="E28" s="1"/>
      <c r="F28" s="1"/>
      <c r="G28" s="1"/>
      <c r="H28" s="1"/>
      <c r="I28" s="1"/>
      <c r="N28" s="38">
        <v>1</v>
      </c>
      <c r="O28" s="12">
        <f t="shared" si="3"/>
        <v>0.49191817930163334</v>
      </c>
      <c r="P28" s="13">
        <f t="array" ref="P28">SUM(EXP(S28:AV28))*N28</f>
        <v>3.2261457983961386E-54</v>
      </c>
      <c r="Q28" s="65"/>
      <c r="R28" s="31">
        <f t="shared" si="5"/>
        <v>6.5599999999999987</v>
      </c>
      <c r="S28" s="17">
        <f t="array" ref="S28">SUM(LOG(WEIBULL(Data,S$9,$R28,0)))+LOG(WEIBULL(T,S$9,$R28,1))*nT</f>
        <v>-133.79806557052822</v>
      </c>
      <c r="T28" s="18">
        <f t="array" ref="T28">SUM(LOG(WEIBULL(Data,T$9,$R28,0)))+LOG(WEIBULL(T,T$9,$R28,1))*nT</f>
        <v>-132.48036530701887</v>
      </c>
      <c r="U28" s="18">
        <f t="array" ref="U28">SUM(LOG(WEIBULL(Data,U$9,$R28,0)))+LOG(WEIBULL(T,U$9,$R28,1))*nT</f>
        <v>-131.30618995929069</v>
      </c>
      <c r="V28" s="18">
        <f t="array" ref="V28">SUM(LOG(WEIBULL(Data,V$9,$R28,0)))+LOG(WEIBULL(T,V$9,$R28,1))*nT</f>
        <v>-130.26404899145334</v>
      </c>
      <c r="W28" s="18">
        <f t="array" ref="W28">SUM(LOG(WEIBULL(Data,W$9,$R28,0)))+LOG(WEIBULL(T,W$9,$R28,1))*nT</f>
        <v>-129.34406523593648</v>
      </c>
      <c r="X28" s="18">
        <f t="array" ref="X28">SUM(LOG(WEIBULL(Data,X$9,$R28,0)))+LOG(WEIBULL(T,X$9,$R28,1))*nT</f>
        <v>-128.53769413735006</v>
      </c>
      <c r="Y28" s="18">
        <f t="array" ref="Y28">SUM(LOG(WEIBULL(Data,Y$9,$R28,0)))+LOG(WEIBULL(T,Y$9,$R28,1))*nT</f>
        <v>-127.83750276067033</v>
      </c>
      <c r="Z28" s="18">
        <f t="array" ref="Z28">SUM(LOG(WEIBULL(Data,Z$9,$R28,0)))+LOG(WEIBULL(T,Z$9,$R28,1))*nT</f>
        <v>-127.23699391952066</v>
      </c>
      <c r="AA28" s="18">
        <f t="array" ref="AA28">SUM(LOG(WEIBULL(Data,AA$9,$R28,0)))+LOG(WEIBULL(T,AA$9,$R28,1))*nT</f>
        <v>-126.73046480590159</v>
      </c>
      <c r="AB28" s="18">
        <f t="array" ref="AB28">SUM(LOG(WEIBULL(Data,AB$9,$R28,0)))+LOG(WEIBULL(T,AB$9,$R28,1))*nT</f>
        <v>-126.31289231139657</v>
      </c>
      <c r="AC28" s="18">
        <f t="array" ref="AC28">SUM(LOG(WEIBULL(Data,AC$9,$R28,0)))+LOG(WEIBULL(T,AC$9,$R28,1))*nT</f>
        <v>-125.97983922043008</v>
      </c>
      <c r="AD28" s="18">
        <f t="array" ref="AD28">SUM(LOG(WEIBULL(Data,AD$9,$R28,0)))+LOG(WEIBULL(T,AD$9,$R28,1))*nT</f>
        <v>-125.72737688728884</v>
      </c>
      <c r="AE28" s="18">
        <f t="array" ref="AE28">SUM(LOG(WEIBULL(Data,AE$9,$R28,0)))+LOG(WEIBULL(T,AE$9,$R28,1))*nT</f>
        <v>-125.55202105119366</v>
      </c>
      <c r="AF28" s="18">
        <f t="array" ref="AF28">SUM(LOG(WEIBULL(Data,AF$9,$R28,0)))+LOG(WEIBULL(T,AF$9,$R28,1))*nT</f>
        <v>-125.45067821252773</v>
      </c>
      <c r="AG28" s="18">
        <f t="array" ref="AG28">SUM(LOG(WEIBULL(Data,AG$9,$R28,0)))+LOG(WEIBULL(T,AG$9,$R28,1))*nT</f>
        <v>-125.42060056668481</v>
      </c>
      <c r="AH28" s="18">
        <f t="array" ref="AH28">SUM(LOG(WEIBULL(Data,AH$9,$R28,0)))+LOG(WEIBULL(T,AH$9,$R28,1))*nT</f>
        <v>-125.45934792408423</v>
      </c>
      <c r="AI28" s="18">
        <f t="array" ref="AI28">SUM(LOG(WEIBULL(Data,AI$9,$R28,0)))+LOG(WEIBULL(T,AI$9,$R28,1))*nT</f>
        <v>-125.56475537369764</v>
      </c>
      <c r="AJ28" s="18">
        <f t="array" ref="AJ28">SUM(LOG(WEIBULL(Data,AJ$9,$R28,0)))+LOG(WEIBULL(T,AJ$9,$R28,1))*nT</f>
        <v>-125.73490569992634</v>
      </c>
      <c r="AK28" s="18">
        <f t="array" ref="AK28">SUM(LOG(WEIBULL(Data,AK$9,$R28,0)))+LOG(WEIBULL(T,AK$9,$R28,1))*nT</f>
        <v>-125.96810575821024</v>
      </c>
      <c r="AL28" s="18">
        <f t="array" ref="AL28">SUM(LOG(WEIBULL(Data,AL$9,$R28,0)))+LOG(WEIBULL(T,AL$9,$R28,1))*nT</f>
        <v>-126.26286616740374</v>
      </c>
      <c r="AM28" s="18">
        <f t="array" ref="AM28">SUM(LOG(WEIBULL(Data,AM$9,$R28,0)))+LOG(WEIBULL(T,AM$9,$R28,1))*nT</f>
        <v>-126.61788379702416</v>
      </c>
      <c r="AN28" s="18">
        <f t="array" ref="AN28">SUM(LOG(WEIBULL(Data,AN$9,$R28,0)))+LOG(WEIBULL(T,AN$9,$R28,1))*nT</f>
        <v>-127.03202662258498</v>
      </c>
      <c r="AO28" s="18">
        <f t="array" ref="AO28">SUM(LOG(WEIBULL(Data,AO$9,$R28,0)))+LOG(WEIBULL(T,AO$9,$R28,1))*nT</f>
        <v>-127.50432059806575</v>
      </c>
      <c r="AP28" s="18">
        <f t="array" ref="AP28">SUM(LOG(WEIBULL(Data,AP$9,$R28,0)))+LOG(WEIBULL(T,AP$9,$R28,1))*nT</f>
        <v>-128.03393825543247</v>
      </c>
      <c r="AQ28" s="18">
        <f t="array" ref="AQ28">SUM(LOG(WEIBULL(Data,AQ$9,$R28,0)))+LOG(WEIBULL(T,AQ$9,$R28,1))*nT</f>
        <v>-128.62018879025015</v>
      </c>
      <c r="AR28" s="18">
        <f t="array" ref="AR28">SUM(LOG(WEIBULL(Data,AR$9,$R28,0)))+LOG(WEIBULL(T,AR$9,$R28,1))*nT</f>
        <v>-129.2625094323202</v>
      </c>
      <c r="AS28" s="18">
        <f t="array" ref="AS28">SUM(LOG(WEIBULL(Data,AS$9,$R28,0)))+LOG(WEIBULL(T,AS$9,$R28,1))*nT</f>
        <v>-129.96045793283525</v>
      </c>
      <c r="AT28" s="18">
        <f t="array" ref="AT28">SUM(LOG(WEIBULL(Data,AT$9,$R28,0)))+LOG(WEIBULL(T,AT$9,$R28,1))*nT</f>
        <v>-130.7137060262649</v>
      </c>
      <c r="AU28" s="18">
        <f t="array" ref="AU28">SUM(LOG(WEIBULL(Data,AU$9,$R28,0)))+LOG(WEIBULL(T,AU$9,$R28,1))*nT</f>
        <v>-131.52203374721324</v>
      </c>
      <c r="AV28" s="19">
        <f t="array" ref="AV28">SUM(LOG(WEIBULL(Data,AV$9,$R28,0)))+LOG(WEIBULL(T,AV$9,$R28,1))*nT</f>
        <v>-132.3853245007509</v>
      </c>
      <c r="AW28" s="33" t="e">
        <f t="shared" ca="1" si="2"/>
        <v>#NAME?</v>
      </c>
      <c r="AX28" s="25" t="e">
        <f t="shared" ca="1" si="4"/>
        <v>#NAME?</v>
      </c>
    </row>
    <row r="29" spans="2:50" x14ac:dyDescent="0.25">
      <c r="B29" s="52">
        <v>11.746404730147564</v>
      </c>
      <c r="C29" s="1"/>
      <c r="I29" s="1"/>
      <c r="N29" s="38">
        <v>1</v>
      </c>
      <c r="O29" s="12">
        <f t="shared" si="3"/>
        <v>0.34131367995916539</v>
      </c>
      <c r="P29" s="13">
        <f t="array" ref="P29">SUM(EXP(S29:AV29))*N29</f>
        <v>2.2384366768039257E-54</v>
      </c>
      <c r="Q29" s="65"/>
      <c r="R29" s="31">
        <f t="shared" si="5"/>
        <v>6.7299999999999986</v>
      </c>
      <c r="S29" s="17">
        <f t="array" ref="S29">SUM(LOG(WEIBULL(Data,S$9,$R29,0)))+LOG(WEIBULL(T,S$9,$R29,1))*nT</f>
        <v>-134.06083211614995</v>
      </c>
      <c r="T29" s="18">
        <f t="array" ref="T29">SUM(LOG(WEIBULL(Data,T$9,$R29,0)))+LOG(WEIBULL(T,T$9,$R29,1))*nT</f>
        <v>-132.75824485497216</v>
      </c>
      <c r="U29" s="18">
        <f t="array" ref="U29">SUM(LOG(WEIBULL(Data,U$9,$R29,0)))+LOG(WEIBULL(T,U$9,$R29,1))*nT</f>
        <v>-131.59854840321682</v>
      </c>
      <c r="V29" s="18">
        <f t="array" ref="V29">SUM(LOG(WEIBULL(Data,V$9,$R29,0)))+LOG(WEIBULL(T,V$9,$R29,1))*nT</f>
        <v>-130.57015387723226</v>
      </c>
      <c r="W29" s="18">
        <f t="array" ref="W29">SUM(LOG(WEIBULL(Data,W$9,$R29,0)))+LOG(WEIBULL(T,W$9,$R29,1))*nT</f>
        <v>-129.6630858585994</v>
      </c>
      <c r="X29" s="18">
        <f t="array" ref="X29">SUM(LOG(WEIBULL(Data,X$9,$R29,0)))+LOG(WEIBULL(T,X$9,$R29,1))*nT</f>
        <v>-128.86870143604213</v>
      </c>
      <c r="Y29" s="18">
        <f t="array" ref="Y29">SUM(LOG(WEIBULL(Data,Y$9,$R29,0)))+LOG(WEIBULL(T,Y$9,$R29,1))*nT</f>
        <v>-128.17946901032414</v>
      </c>
      <c r="Z29" s="18">
        <f t="array" ref="Z29">SUM(LOG(WEIBULL(Data,Z$9,$R29,0)))+LOG(WEIBULL(T,Z$9,$R29,1))*nT</f>
        <v>-127.58879221805707</v>
      </c>
      <c r="AA29" s="18">
        <f t="array" ref="AA29">SUM(LOG(WEIBULL(Data,AA$9,$R29,0)))+LOG(WEIBULL(T,AA$9,$R29,1))*nT</f>
        <v>-127.09086835585289</v>
      </c>
      <c r="AB29" s="18">
        <f t="array" ref="AB29">SUM(LOG(WEIBULL(Data,AB$9,$R29,0)))+LOG(WEIBULL(T,AB$9,$R29,1))*nT</f>
        <v>-126.68057349485052</v>
      </c>
      <c r="AC29" s="18">
        <f t="array" ref="AC29">SUM(LOG(WEIBULL(Data,AC$9,$R29,0)))+LOG(WEIBULL(T,AC$9,$R29,1))*nT</f>
        <v>-126.35336846613566</v>
      </c>
      <c r="AD29" s="18">
        <f t="array" ref="AD29">SUM(LOG(WEIBULL(Data,AD$9,$R29,0)))+LOG(WEIBULL(T,AD$9,$R29,1))*nT</f>
        <v>-126.10522132864924</v>
      </c>
      <c r="AE29" s="18">
        <f t="array" ref="AE29">SUM(LOG(WEIBULL(Data,AE$9,$R29,0)))+LOG(WEIBULL(T,AE$9,$R29,1))*nT</f>
        <v>-125.93254297371041</v>
      </c>
      <c r="AF29" s="18">
        <f t="array" ref="AF29">SUM(LOG(WEIBULL(Data,AF$9,$R29,0)))+LOG(WEIBULL(T,AF$9,$R29,1))*nT</f>
        <v>-125.83213328905406</v>
      </c>
      <c r="AG29" s="18">
        <f t="array" ref="AG29">SUM(LOG(WEIBULL(Data,AG$9,$R29,0)))+LOG(WEIBULL(T,AG$9,$R29,1))*nT</f>
        <v>-125.80113587860264</v>
      </c>
      <c r="AH29" s="18">
        <f t="array" ref="AH29">SUM(LOG(WEIBULL(Data,AH$9,$R29,0)))+LOG(WEIBULL(T,AH$9,$R29,1))*nT</f>
        <v>-125.83699976624214</v>
      </c>
      <c r="AI29" s="18">
        <f t="array" ref="AI29">SUM(LOG(WEIBULL(Data,AI$9,$R29,0)))+LOG(WEIBULL(T,AI$9,$R29,1))*nT</f>
        <v>-125.93744684064362</v>
      </c>
      <c r="AJ29" s="18">
        <f t="array" ref="AJ29">SUM(LOG(WEIBULL(Data,AJ$9,$R29,0)))+LOG(WEIBULL(T,AJ$9,$R29,1))*nT</f>
        <v>-126.10044405063493</v>
      </c>
      <c r="AK29" s="18">
        <f t="array" ref="AK29">SUM(LOG(WEIBULL(Data,AK$9,$R29,0)))+LOG(WEIBULL(T,AK$9,$R29,1))*nT</f>
        <v>-126.32417955615006</v>
      </c>
      <c r="AL29" s="18">
        <f t="array" ref="AL29">SUM(LOG(WEIBULL(Data,AL$9,$R29,0)))+LOG(WEIBULL(T,AL$9,$R29,1))*nT</f>
        <v>-126.60704219241559</v>
      </c>
      <c r="AM29" s="18">
        <f t="array" ref="AM29">SUM(LOG(WEIBULL(Data,AM$9,$R29,0)))+LOG(WEIBULL(T,AM$9,$R29,1))*nT</f>
        <v>-126.94760372508358</v>
      </c>
      <c r="AN29" s="18">
        <f t="array" ref="AN29">SUM(LOG(WEIBULL(Data,AN$9,$R29,0)))+LOG(WEIBULL(T,AN$9,$R29,1))*nT</f>
        <v>-127.34460346911165</v>
      </c>
      <c r="AO29" s="18">
        <f t="array" ref="AO29">SUM(LOG(WEIBULL(Data,AO$9,$R29,0)))+LOG(WEIBULL(T,AO$9,$R29,1))*nT</f>
        <v>-127.79693492001303</v>
      </c>
      <c r="AP29" s="18">
        <f t="array" ref="AP29">SUM(LOG(WEIBULL(Data,AP$9,$R29,0)))+LOG(WEIBULL(T,AP$9,$R29,1))*nT</f>
        <v>-128.30363410694474</v>
      </c>
      <c r="AQ29" s="18">
        <f t="array" ref="AQ29">SUM(LOG(WEIBULL(Data,AQ$9,$R29,0)))+LOG(WEIBULL(T,AQ$9,$R29,1))*nT</f>
        <v>-128.86386942621738</v>
      </c>
      <c r="AR29" s="18">
        <f t="array" ref="AR29">SUM(LOG(WEIBULL(Data,AR$9,$R29,0)))+LOG(WEIBULL(T,AR$9,$R29,1))*nT</f>
        <v>-129.47693275368394</v>
      </c>
      <c r="AS29" s="18">
        <f t="array" ref="AS29">SUM(LOG(WEIBULL(Data,AS$9,$R29,0)))+LOG(WEIBULL(T,AS$9,$R29,1))*nT</f>
        <v>-130.14223166701356</v>
      </c>
      <c r="AT29" s="18">
        <f t="array" ref="AT29">SUM(LOG(WEIBULL(Data,AT$9,$R29,0)))+LOG(WEIBULL(T,AT$9,$R29,1))*nT</f>
        <v>-130.85928263555874</v>
      </c>
      <c r="AU29" s="18">
        <f t="array" ref="AU29">SUM(LOG(WEIBULL(Data,AU$9,$R29,0)))+LOG(WEIBULL(T,AU$9,$R29,1))*nT</f>
        <v>-131.62770505754293</v>
      </c>
      <c r="AV29" s="19">
        <f t="array" ref="AV29">SUM(LOG(WEIBULL(Data,AV$9,$R29,0)))+LOG(WEIBULL(T,AV$9,$R29,1))*nT</f>
        <v>-132.44721604253601</v>
      </c>
      <c r="AW29" s="33" t="e">
        <f t="shared" ca="1" si="2"/>
        <v>#NAME?</v>
      </c>
      <c r="AX29" s="25" t="e">
        <f t="shared" ca="1" si="4"/>
        <v>#NAME?</v>
      </c>
    </row>
    <row r="30" spans="2:50" x14ac:dyDescent="0.25">
      <c r="B30" s="52">
        <v>4.0765903023761698</v>
      </c>
      <c r="C30" s="1"/>
      <c r="I30" s="1"/>
      <c r="N30" s="38">
        <v>1</v>
      </c>
      <c r="O30" s="12">
        <f t="shared" si="3"/>
        <v>0.22282274570707591</v>
      </c>
      <c r="P30" s="13">
        <f t="array" ref="P30">SUM(EXP(S30:AV30))*N30</f>
        <v>1.461337871006361E-54</v>
      </c>
      <c r="Q30" s="65"/>
      <c r="R30" s="31">
        <f t="shared" si="5"/>
        <v>6.8999999999999986</v>
      </c>
      <c r="S30" s="17">
        <f t="array" ref="S30">SUM(LOG(WEIBULL(Data,S$9,$R30,0)))+LOG(WEIBULL(T,S$9,$R30,1))*nT</f>
        <v>-134.33753409806343</v>
      </c>
      <c r="T30" s="18">
        <f t="array" ref="T30">SUM(LOG(WEIBULL(Data,T$9,$R30,0)))+LOG(WEIBULL(T,T$9,$R30,1))*nT</f>
        <v>-133.05200327180862</v>
      </c>
      <c r="U30" s="18">
        <f t="array" ref="U30">SUM(LOG(WEIBULL(Data,U$9,$R30,0)))+LOG(WEIBULL(T,U$9,$R30,1))*nT</f>
        <v>-131.90888321096074</v>
      </c>
      <c r="V30" s="18">
        <f t="array" ref="V30">SUM(LOG(WEIBULL(Data,V$9,$R30,0)))+LOG(WEIBULL(T,V$9,$R30,1))*nT</f>
        <v>-130.89649365959383</v>
      </c>
      <c r="W30" s="18">
        <f t="array" ref="W30">SUM(LOG(WEIBULL(Data,W$9,$R30,0)))+LOG(WEIBULL(T,W$9,$R30,1))*nT</f>
        <v>-130.00476838700672</v>
      </c>
      <c r="X30" s="18">
        <f t="array" ref="X30">SUM(LOG(WEIBULL(Data,X$9,$R30,0)))+LOG(WEIBULL(T,X$9,$R30,1))*nT</f>
        <v>-129.22497403675155</v>
      </c>
      <c r="Y30" s="18">
        <f t="array" ref="Y30">SUM(LOG(WEIBULL(Data,Y$9,$R30,0)))+LOG(WEIBULL(T,Y$9,$R30,1))*nT</f>
        <v>-128.54948873867906</v>
      </c>
      <c r="Z30" s="18">
        <f t="array" ref="Z30">SUM(LOG(WEIBULL(Data,Z$9,$R30,0)))+LOG(WEIBULL(T,Z$9,$R30,1))*nT</f>
        <v>-127.97162584011471</v>
      </c>
      <c r="AA30" s="18">
        <f t="array" ref="AA30">SUM(LOG(WEIBULL(Data,AA$9,$R30,0)))+LOG(WEIBULL(T,AA$9,$R30,1))*nT</f>
        <v>-127.48549213769871</v>
      </c>
      <c r="AB30" s="18">
        <f t="array" ref="AB30">SUM(LOG(WEIBULL(Data,AB$9,$R30,0)))+LOG(WEIBULL(T,AB$9,$R30,1))*nT</f>
        <v>-127.08587279995083</v>
      </c>
      <c r="AC30" s="18">
        <f t="array" ref="AC30">SUM(LOG(WEIBULL(Data,AC$9,$R30,0)))+LOG(WEIBULL(T,AC$9,$R30,1))*nT</f>
        <v>-126.76813716104375</v>
      </c>
      <c r="AD30" s="18">
        <f t="array" ref="AD30">SUM(LOG(WEIBULL(Data,AD$9,$R30,0)))+LOG(WEIBULL(T,AD$9,$R30,1))*nT</f>
        <v>-126.52816099729267</v>
      </c>
      <c r="AE30" s="18">
        <f t="array" ref="AE30">SUM(LOG(WEIBULL(Data,AE$9,$R30,0)))+LOG(WEIBULL(T,AE$9,$R30,1))*nT</f>
        <v>-126.3622619403488</v>
      </c>
      <c r="AF30" s="18">
        <f t="array" ref="AF30">SUM(LOG(WEIBULL(Data,AF$9,$R30,0)))+LOG(WEIBULL(T,AF$9,$R30,1))*nT</f>
        <v>-126.26714544981942</v>
      </c>
      <c r="AG30" s="18">
        <f t="array" ref="AG30">SUM(LOG(WEIBULL(Data,AG$9,$R30,0)))+LOG(WEIBULL(T,AG$9,$R30,1))*nT</f>
        <v>-126.2398593413223</v>
      </c>
      <c r="AH30" s="18">
        <f t="array" ref="AH30">SUM(LOG(WEIBULL(Data,AH$9,$R30,0)))+LOG(WEIBULL(T,AH$9,$R30,1))*nT</f>
        <v>-126.27775529799962</v>
      </c>
      <c r="AI30" s="18">
        <f t="array" ref="AI30">SUM(LOG(WEIBULL(Data,AI$9,$R30,0)))+LOG(WEIBULL(T,AI$9,$R30,1))*nT</f>
        <v>-126.3784561222635</v>
      </c>
      <c r="AJ30" s="18">
        <f t="array" ref="AJ30">SUM(LOG(WEIBULL(Data,AJ$9,$R30,0)))+LOG(WEIBULL(T,AJ$9,$R30,1))*nT</f>
        <v>-126.53982773698624</v>
      </c>
      <c r="AK30" s="18">
        <f t="array" ref="AK30">SUM(LOG(WEIBULL(Data,AK$9,$R30,0)))+LOG(WEIBULL(T,AK$9,$R30,1))*nT</f>
        <v>-126.75995514085045</v>
      </c>
      <c r="AL30" s="18">
        <f t="array" ref="AL30">SUM(LOG(WEIBULL(Data,AL$9,$R30,0)))+LOG(WEIBULL(T,AL$9,$R30,1))*nT</f>
        <v>-127.03712167518961</v>
      </c>
      <c r="AM30" s="18">
        <f t="array" ref="AM30">SUM(LOG(WEIBULL(Data,AM$9,$R30,0)))+LOG(WEIBULL(T,AM$9,$R30,1))*nT</f>
        <v>-127.36979107968584</v>
      </c>
      <c r="AN30" s="18">
        <f t="array" ref="AN30">SUM(LOG(WEIBULL(Data,AN$9,$R30,0)))+LOG(WEIBULL(T,AN$9,$R30,1))*nT</f>
        <v>-127.75659190936707</v>
      </c>
      <c r="AO30" s="18">
        <f t="array" ref="AO30">SUM(LOG(WEIBULL(Data,AO$9,$R30,0)))+LOG(WEIBULL(T,AO$9,$R30,1))*nT</f>
        <v>-128.19630396115991</v>
      </c>
      <c r="AP30" s="18">
        <f t="array" ref="AP30">SUM(LOG(WEIBULL(Data,AP$9,$R30,0)))+LOG(WEIBULL(T,AP$9,$R30,1))*nT</f>
        <v>-128.68784641908431</v>
      </c>
      <c r="AQ30" s="18">
        <f t="array" ref="AQ30">SUM(LOG(WEIBULL(Data,AQ$9,$R30,0)))+LOG(WEIBULL(T,AQ$9,$R30,1))*nT</f>
        <v>-129.23026747628634</v>
      </c>
      <c r="AR30" s="18">
        <f t="array" ref="AR30">SUM(LOG(WEIBULL(Data,AR$9,$R30,0)))+LOG(WEIBULL(T,AR$9,$R30,1))*nT</f>
        <v>-129.82273523196608</v>
      </c>
      <c r="AS30" s="18">
        <f t="array" ref="AS30">SUM(LOG(WEIBULL(Data,AS$9,$R30,0)))+LOG(WEIBULL(T,AS$9,$R30,1))*nT</f>
        <v>-130.46452969379845</v>
      </c>
      <c r="AT30" s="18">
        <f t="array" ref="AT30">SUM(LOG(WEIBULL(Data,AT$9,$R30,0)))+LOG(WEIBULL(T,AT$9,$R30,1))*nT</f>
        <v>-131.15503574313942</v>
      </c>
      <c r="AU30" s="18">
        <f t="array" ref="AU30">SUM(LOG(WEIBULL(Data,AU$9,$R30,0)))+LOG(WEIBULL(T,AU$9,$R30,1))*nT</f>
        <v>-131.89373694231773</v>
      </c>
      <c r="AV30" s="19">
        <f t="array" ref="AV30">SUM(LOG(WEIBULL(Data,AV$9,$R30,0)))+LOG(WEIBULL(T,AV$9,$R30,1))*nT</f>
        <v>-132.68021008154437</v>
      </c>
      <c r="AW30" s="33" t="e">
        <f t="shared" ca="1" si="2"/>
        <v>#NAME?</v>
      </c>
      <c r="AX30" s="25" t="e">
        <f t="shared" ca="1" si="4"/>
        <v>#NAME?</v>
      </c>
    </row>
    <row r="31" spans="2:50" x14ac:dyDescent="0.25">
      <c r="B31" s="52">
        <v>3.8483050905112455</v>
      </c>
      <c r="C31" s="1"/>
      <c r="I31" s="1"/>
      <c r="N31" s="38">
        <v>1</v>
      </c>
      <c r="O31" s="12">
        <f t="shared" si="3"/>
        <v>0.13790294166054315</v>
      </c>
      <c r="P31" s="13">
        <f t="array" ref="P31">SUM(EXP(S31:AV31))*N31</f>
        <v>9.0440852675182253E-55</v>
      </c>
      <c r="Q31" s="65"/>
      <c r="R31" s="31">
        <f t="shared" si="5"/>
        <v>7.0699999999999985</v>
      </c>
      <c r="S31" s="17">
        <f t="array" ref="S31">SUM(LOG(WEIBULL(Data,S$9,$R31,0)))+LOG(WEIBULL(T,S$9,$R31,1))*nT</f>
        <v>-134.62656957843254</v>
      </c>
      <c r="T31" s="18">
        <f t="array" ref="T31">SUM(LOG(WEIBULL(Data,T$9,$R31,0)))+LOG(WEIBULL(T,T$9,$R31,1))*nT</f>
        <v>-133.35981280055651</v>
      </c>
      <c r="U31" s="18">
        <f t="array" ref="U31">SUM(LOG(WEIBULL(Data,U$9,$R31,0)))+LOG(WEIBULL(T,U$9,$R31,1))*nT</f>
        <v>-132.23512137316806</v>
      </c>
      <c r="V31" s="18">
        <f t="array" ref="V31">SUM(LOG(WEIBULL(Data,V$9,$R31,0)))+LOG(WEIBULL(T,V$9,$R31,1))*nT</f>
        <v>-131.240729613588</v>
      </c>
      <c r="W31" s="18">
        <f t="array" ref="W31">SUM(LOG(WEIBULL(Data,W$9,$R31,0)))+LOG(WEIBULL(T,W$9,$R31,1))*nT</f>
        <v>-130.36648682224421</v>
      </c>
      <c r="X31" s="18">
        <f t="array" ref="X31">SUM(LOG(WEIBULL(Data,X$9,$R31,0)))+LOG(WEIBULL(T,X$9,$R31,1))*nT</f>
        <v>-129.6035759445659</v>
      </c>
      <c r="Y31" s="18">
        <f t="array" ref="Y31">SUM(LOG(WEIBULL(Data,Y$9,$R31,0)))+LOG(WEIBULL(T,Y$9,$R31,1))*nT</f>
        <v>-128.94429199714676</v>
      </c>
      <c r="Z31" s="18">
        <f t="array" ref="Z31">SUM(LOG(WEIBULL(Data,Z$9,$R31,0)))+LOG(WEIBULL(T,Z$9,$R31,1))*nT</f>
        <v>-128.38186561449106</v>
      </c>
      <c r="AA31" s="18">
        <f t="array" ref="AA31">SUM(LOG(WEIBULL(Data,AA$9,$R31,0)))+LOG(WEIBULL(T,AA$9,$R31,1))*nT</f>
        <v>-127.91032109799448</v>
      </c>
      <c r="AB31" s="18">
        <f t="array" ref="AB31">SUM(LOG(WEIBULL(Data,AB$9,$R31,0)))+LOG(WEIBULL(T,AB$9,$R31,1))*nT</f>
        <v>-127.52436115725747</v>
      </c>
      <c r="AC31" s="18">
        <f t="array" ref="AC31">SUM(LOG(WEIBULL(Data,AC$9,$R31,0)))+LOG(WEIBULL(T,AC$9,$R31,1))*nT</f>
        <v>-127.21927252419353</v>
      </c>
      <c r="AD31" s="18">
        <f t="array" ref="AD31">SUM(LOG(WEIBULL(Data,AD$9,$R31,0)))+LOG(WEIBULL(T,AD$9,$R31,1))*nT</f>
        <v>-126.99084805136178</v>
      </c>
      <c r="AE31" s="18">
        <f t="array" ref="AE31">SUM(LOG(WEIBULL(Data,AE$9,$R31,0)))+LOG(WEIBULL(T,AE$9,$R31,1))*nT</f>
        <v>-126.83532194838527</v>
      </c>
      <c r="AF31" s="18">
        <f t="array" ref="AF31">SUM(LOG(WEIBULL(Data,AF$9,$R31,0)))+LOG(WEIBULL(T,AF$9,$R31,1))*nT</f>
        <v>-126.74931557901557</v>
      </c>
      <c r="AG31" s="18">
        <f t="array" ref="AG31">SUM(LOG(WEIBULL(Data,AG$9,$R31,0)))+LOG(WEIBULL(T,AG$9,$R31,1))*nT</f>
        <v>-126.72979181465135</v>
      </c>
      <c r="AH31" s="18">
        <f t="array" ref="AH31">SUM(LOG(WEIBULL(Data,AH$9,$R31,0)))+LOG(WEIBULL(T,AH$9,$R31,1))*nT</f>
        <v>-126.77401637211162</v>
      </c>
      <c r="AI31" s="18">
        <f t="array" ref="AI31">SUM(LOG(WEIBULL(Data,AI$9,$R31,0)))+LOG(WEIBULL(T,AI$9,$R31,1))*nT</f>
        <v>-126.87952489218642</v>
      </c>
      <c r="AJ31" s="18">
        <f t="array" ref="AJ31">SUM(LOG(WEIBULL(Data,AJ$9,$R31,0)))+LOG(WEIBULL(T,AJ$9,$R31,1))*nT</f>
        <v>-127.04409476790869</v>
      </c>
      <c r="AK31" s="18">
        <f t="array" ref="AK31">SUM(LOG(WEIBULL(Data,AK$9,$R31,0)))+LOG(WEIBULL(T,AK$9,$R31,1))*nT</f>
        <v>-127.26572092697667</v>
      </c>
      <c r="AL31" s="18">
        <f t="array" ref="AL31">SUM(LOG(WEIBULL(Data,AL$9,$R31,0)))+LOG(WEIBULL(T,AL$9,$R31,1))*nT</f>
        <v>-127.54259492535944</v>
      </c>
      <c r="AM31" s="18">
        <f t="array" ref="AM31">SUM(LOG(WEIBULL(Data,AM$9,$R31,0)))+LOG(WEIBULL(T,AM$9,$R31,1))*nT</f>
        <v>-127.87308682914053</v>
      </c>
      <c r="AN31" s="18">
        <f t="array" ref="AN31">SUM(LOG(WEIBULL(Data,AN$9,$R31,0)))+LOG(WEIBULL(T,AN$9,$R31,1))*nT</f>
        <v>-128.25572945672278</v>
      </c>
      <c r="AO31" s="18">
        <f t="array" ref="AO31">SUM(LOG(WEIBULL(Data,AO$9,$R31,0)))+LOG(WEIBULL(T,AO$9,$R31,1))*nT</f>
        <v>-128.68920462932081</v>
      </c>
      <c r="AP31" s="18">
        <f t="array" ref="AP31">SUM(LOG(WEIBULL(Data,AP$9,$R31,0)))+LOG(WEIBULL(T,AP$9,$R31,1))*nT</f>
        <v>-129.172331138494</v>
      </c>
      <c r="AQ31" s="18">
        <f t="array" ref="AQ31">SUM(LOG(WEIBULL(Data,AQ$9,$R31,0)))+LOG(WEIBULL(T,AQ$9,$R31,1))*nT</f>
        <v>-129.7040541885732</v>
      </c>
      <c r="AR31" s="18">
        <f t="array" ref="AR31">SUM(LOG(WEIBULL(Data,AR$9,$R31,0)))+LOG(WEIBULL(T,AR$9,$R31,1))*nT</f>
        <v>-130.28343611169117</v>
      </c>
      <c r="AS31" s="18">
        <f t="array" ref="AS31">SUM(LOG(WEIBULL(Data,AS$9,$R31,0)))+LOG(WEIBULL(T,AS$9,$R31,1))*nT</f>
        <v>-130.90964818566485</v>
      </c>
      <c r="AT31" s="18">
        <f t="array" ref="AT31">SUM(LOG(WEIBULL(Data,AT$9,$R31,0)))+LOG(WEIBULL(T,AT$9,$R31,1))*nT</f>
        <v>-131.58196341166214</v>
      </c>
      <c r="AU31" s="18">
        <f t="array" ref="AU31">SUM(LOG(WEIBULL(Data,AU$9,$R31,0)))+LOG(WEIBULL(T,AU$9,$R31,1))*nT</f>
        <v>-132.2997501305947</v>
      </c>
      <c r="AV31" s="19">
        <f t="array" ref="AV31">SUM(LOG(WEIBULL(Data,AV$9,$R31,0)))+LOG(WEIBULL(T,AV$9,$R31,1))*nT</f>
        <v>-133.06246637540255</v>
      </c>
      <c r="AW31" s="33" t="e">
        <f t="shared" ca="1" si="2"/>
        <v>#NAME?</v>
      </c>
      <c r="AX31" s="25" t="e">
        <f t="shared" ca="1" si="4"/>
        <v>#NAME?</v>
      </c>
    </row>
    <row r="32" spans="2:50" x14ac:dyDescent="0.25">
      <c r="B32" s="52">
        <v>2.8791073217197782</v>
      </c>
      <c r="C32" s="1"/>
      <c r="I32" s="1"/>
      <c r="N32" s="38">
        <v>1</v>
      </c>
      <c r="O32" s="12">
        <f t="shared" si="3"/>
        <v>8.1513017357735487E-2</v>
      </c>
      <c r="P32" s="13">
        <f t="array" ref="P32">SUM(EXP(S32:AV32))*N32</f>
        <v>5.34586623402671E-55</v>
      </c>
      <c r="Q32" s="65"/>
      <c r="R32" s="31">
        <f t="shared" si="5"/>
        <v>7.2399999999999984</v>
      </c>
      <c r="S32" s="17">
        <f t="array" ref="S32">SUM(LOG(WEIBULL(Data,S$9,$R32,0)))+LOG(WEIBULL(T,S$9,$R32,1))*nT</f>
        <v>-134.92651289306897</v>
      </c>
      <c r="T32" s="18">
        <f t="array" ref="T32">SUM(LOG(WEIBULL(Data,T$9,$R32,0)))+LOG(WEIBULL(T,T$9,$R32,1))*nT</f>
        <v>-133.68004806503686</v>
      </c>
      <c r="U32" s="18">
        <f t="array" ref="U32">SUM(LOG(WEIBULL(Data,U$9,$R32,0)))+LOG(WEIBULL(T,U$9,$R32,1))*nT</f>
        <v>-132.57542087741871</v>
      </c>
      <c r="V32" s="18">
        <f t="array" ref="V32">SUM(LOG(WEIBULL(Data,V$9,$R32,0)))+LOG(WEIBULL(T,V$9,$R32,1))*nT</f>
        <v>-131.60078529818321</v>
      </c>
      <c r="W32" s="18">
        <f t="array" ref="W32">SUM(LOG(WEIBULL(Data,W$9,$R32,0)))+LOG(WEIBULL(T,W$9,$R32,1))*nT</f>
        <v>-130.74591157966523</v>
      </c>
      <c r="X32" s="18">
        <f t="array" ref="X32">SUM(LOG(WEIBULL(Data,X$9,$R32,0)))+LOG(WEIBULL(T,X$9,$R32,1))*nT</f>
        <v>-130.00190473643062</v>
      </c>
      <c r="Y32" s="18">
        <f t="array" ref="Y32">SUM(LOG(WEIBULL(Data,Y$9,$R32,0)))+LOG(WEIBULL(T,Y$9,$R32,1))*nT</f>
        <v>-129.36098278976516</v>
      </c>
      <c r="Z32" s="18">
        <f t="array" ref="Z32">SUM(LOG(WEIBULL(Data,Z$9,$R32,0)))+LOG(WEIBULL(T,Z$9,$R32,1))*nT</f>
        <v>-128.81630013530938</v>
      </c>
      <c r="AA32" s="18">
        <f t="array" ref="AA32">SUM(LOG(WEIBULL(Data,AA$9,$R32,0)))+LOG(WEIBULL(T,AA$9,$R32,1))*nT</f>
        <v>-128.36180541560708</v>
      </c>
      <c r="AB32" s="18">
        <f t="array" ref="AB32">SUM(LOG(WEIBULL(Data,AB$9,$R32,0)))+LOG(WEIBULL(T,AB$9,$R32,1))*nT</f>
        <v>-127.99212608770588</v>
      </c>
      <c r="AC32" s="18">
        <f t="array" ref="AC32">SUM(LOG(WEIBULL(Data,AC$9,$R32,0)))+LOG(WEIBULL(T,AC$9,$R32,1))*nT</f>
        <v>-127.70247386625016</v>
      </c>
      <c r="AD32" s="18">
        <f t="array" ref="AD32">SUM(LOG(WEIBULL(Data,AD$9,$R32,0)))+LOG(WEIBULL(T,AD$9,$R32,1))*nT</f>
        <v>-127.48856665341525</v>
      </c>
      <c r="AE32" s="18">
        <f t="array" ref="AE32">SUM(LOG(WEIBULL(Data,AE$9,$R32,0)))+LOG(WEIBULL(T,AE$9,$R32,1))*nT</f>
        <v>-127.34656360942196</v>
      </c>
      <c r="AF32" s="18">
        <f t="array" ref="AF32">SUM(LOG(WEIBULL(Data,AF$9,$R32,0)))+LOG(WEIBULL(T,AF$9,$R32,1))*nT</f>
        <v>-127.27301078602858</v>
      </c>
      <c r="AG32" s="18">
        <f t="array" ref="AG32">SUM(LOG(WEIBULL(Data,AG$9,$R32,0)))+LOG(WEIBULL(T,AG$9,$R32,1))*nT</f>
        <v>-127.26479531861426</v>
      </c>
      <c r="AH32" s="18">
        <f t="array" ref="AH32">SUM(LOG(WEIBULL(Data,AH$9,$R32,0)))+LOG(WEIBULL(T,AH$9,$R32,1))*nT</f>
        <v>-127.31910660443489</v>
      </c>
      <c r="AI32" s="18">
        <f t="array" ref="AI32">SUM(LOG(WEIBULL(Data,AI$9,$R32,0)))+LOG(WEIBULL(T,AI$9,$R32,1))*nT</f>
        <v>-127.43340322333202</v>
      </c>
      <c r="AJ32" s="18">
        <f t="array" ref="AJ32">SUM(LOG(WEIBULL(Data,AJ$9,$R32,0)))+LOG(WEIBULL(T,AJ$9,$R32,1))*nT</f>
        <v>-127.60538460958159</v>
      </c>
      <c r="AK32" s="18">
        <f t="array" ref="AK32">SUM(LOG(WEIBULL(Data,AK$9,$R32,0)))+LOG(WEIBULL(T,AK$9,$R32,1))*nT</f>
        <v>-127.83296667903839</v>
      </c>
      <c r="AL32" s="18">
        <f t="array" ref="AL32">SUM(LOG(WEIBULL(Data,AL$9,$R32,0)))+LOG(WEIBULL(T,AL$9,$R32,1))*nT</f>
        <v>-128.11426076832771</v>
      </c>
      <c r="AM32" s="18">
        <f t="array" ref="AM32">SUM(LOG(WEIBULL(Data,AM$9,$R32,0)))+LOG(WEIBULL(T,AM$9,$R32,1))*nT</f>
        <v>-128.44755536284532</v>
      </c>
      <c r="AN32" s="18">
        <f t="array" ref="AN32">SUM(LOG(WEIBULL(Data,AN$9,$R32,0)))+LOG(WEIBULL(T,AN$9,$R32,1))*nT</f>
        <v>-128.83130018539453</v>
      </c>
      <c r="AO32" s="18">
        <f t="array" ref="AO32">SUM(LOG(WEIBULL(Data,AO$9,$R32,0)))+LOG(WEIBULL(T,AO$9,$R32,1))*nT</f>
        <v>-129.26409229307953</v>
      </c>
      <c r="AP32" s="18">
        <f t="array" ref="AP32">SUM(LOG(WEIBULL(Data,AP$9,$R32,0)))+LOG(WEIBULL(T,AP$9,$R32,1))*nT</f>
        <v>-129.74466389090588</v>
      </c>
      <c r="AQ32" s="18">
        <f t="array" ref="AQ32">SUM(LOG(WEIBULL(Data,AQ$9,$R32,0)))+LOG(WEIBULL(T,AQ$9,$R32,1))*nT</f>
        <v>-130.27187161962698</v>
      </c>
      <c r="AR32" s="18">
        <f t="array" ref="AR32">SUM(LOG(WEIBULL(Data,AR$9,$R32,0)))+LOG(WEIBULL(T,AR$9,$R32,1))*nT</f>
        <v>-130.84468711523948</v>
      </c>
      <c r="AS32" s="18">
        <f t="array" ref="AS32">SUM(LOG(WEIBULL(Data,AS$9,$R32,0)))+LOG(WEIBULL(T,AS$9,$R32,1))*nT</f>
        <v>-131.462188670058</v>
      </c>
      <c r="AT32" s="18">
        <f t="array" ref="AT32">SUM(LOG(WEIBULL(Data,AT$9,$R32,0)))+LOG(WEIBULL(T,AT$9,$R32,1))*nT</f>
        <v>-132.12355385199115</v>
      </c>
      <c r="AU32" s="18">
        <f t="array" ref="AU32">SUM(LOG(WEIBULL(Data,AU$9,$R32,0)))+LOG(WEIBULL(T,AU$9,$R32,1))*nT</f>
        <v>-132.82805296064043</v>
      </c>
      <c r="AV32" s="19">
        <f t="array" ref="AV32">SUM(LOG(WEIBULL(Data,AV$9,$R32,0)))+LOG(WEIBULL(T,AV$9,$R32,1))*nT</f>
        <v>-133.5750432170739</v>
      </c>
      <c r="AW32" s="33" t="e">
        <f t="shared" ca="1" si="2"/>
        <v>#NAME?</v>
      </c>
      <c r="AX32" s="25" t="e">
        <f t="shared" ca="1" si="4"/>
        <v>#NAME?</v>
      </c>
    </row>
    <row r="33" spans="2:50" x14ac:dyDescent="0.25">
      <c r="B33" s="52">
        <v>3.9789953318054847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38">
        <v>1</v>
      </c>
      <c r="O33" s="12">
        <f t="shared" si="3"/>
        <v>4.6350076042731794E-2</v>
      </c>
      <c r="P33" s="13">
        <f t="array" ref="P33">SUM(EXP(S33:AV33))*N33</f>
        <v>3.0397759093369658E-55</v>
      </c>
      <c r="Q33" s="65"/>
      <c r="R33" s="31">
        <f t="shared" si="5"/>
        <v>7.4099999999999984</v>
      </c>
      <c r="S33" s="17">
        <f t="array" ref="S33">SUM(LOG(WEIBULL(Data,S$9,$R33,0)))+LOG(WEIBULL(T,S$9,$R33,1))*nT</f>
        <v>-135.23609280018593</v>
      </c>
      <c r="T33" s="18">
        <f t="array" ref="T33">SUM(LOG(WEIBULL(Data,T$9,$R33,0)))+LOG(WEIBULL(T,T$9,$R33,1))*nT</f>
        <v>-134.01126083169737</v>
      </c>
      <c r="U33" s="18">
        <f t="array" ref="U33">SUM(LOG(WEIBULL(Data,U$9,$R33,0)))+LOG(WEIBULL(T,U$9,$R33,1))*nT</f>
        <v>-132.92814172670037</v>
      </c>
      <c r="V33" s="18">
        <f t="array" ref="V33">SUM(LOG(WEIBULL(Data,V$9,$R33,0)))+LOG(WEIBULL(T,V$9,$R33,1))*nT</f>
        <v>-131.97481344817959</v>
      </c>
      <c r="W33" s="18">
        <f t="array" ref="W33">SUM(LOG(WEIBULL(Data,W$9,$R33,0)))+LOG(WEIBULL(T,W$9,$R33,1))*nT</f>
        <v>-131.14097184236226</v>
      </c>
      <c r="X33" s="18">
        <f t="array" ref="X33">SUM(LOG(WEIBULL(Data,X$9,$R33,0)))+LOG(WEIBULL(T,X$9,$R33,1))*nT</f>
        <v>-130.41764893355466</v>
      </c>
      <c r="Y33" s="18">
        <f t="array" ref="Y33">SUM(LOG(WEIBULL(Data,Y$9,$R33,0)))+LOG(WEIBULL(T,Y$9,$R33,1))*nT</f>
        <v>-129.7969909889749</v>
      </c>
      <c r="Z33" s="18">
        <f t="array" ref="Z33">SUM(LOG(WEIBULL(Data,Z$9,$R33,0)))+LOG(WEIBULL(T,Z$9,$R33,1))*nT</f>
        <v>-129.27208171030409</v>
      </c>
      <c r="AA33" s="18">
        <f t="array" ref="AA33">SUM(LOG(WEIBULL(Data,AA$9,$R33,0)))+LOG(WEIBULL(T,AA$9,$R33,1))*nT</f>
        <v>-128.83679993383384</v>
      </c>
      <c r="AB33" s="18">
        <f t="array" ref="AB33">SUM(LOG(WEIBULL(Data,AB$9,$R33,0)))+LOG(WEIBULL(T,AB$9,$R33,1))*nT</f>
        <v>-128.48570402938262</v>
      </c>
      <c r="AC33" s="18">
        <f t="array" ref="AC33">SUM(LOG(WEIBULL(Data,AC$9,$R33,0)))+LOG(WEIBULL(T,AC$9,$R33,1))*nT</f>
        <v>-128.21393717838595</v>
      </c>
      <c r="AD33" s="18">
        <f t="array" ref="AD33">SUM(LOG(WEIBULL(Data,AD$9,$R33,0)))+LOG(WEIBULL(T,AD$9,$R33,1))*nT</f>
        <v>-128.01714914242385</v>
      </c>
      <c r="AE33" s="18">
        <f t="array" ref="AE33">SUM(LOG(WEIBULL(Data,AE$9,$R33,0)))+LOG(WEIBULL(T,AE$9,$R33,1))*nT</f>
        <v>-127.8914311757915</v>
      </c>
      <c r="AF33" s="18">
        <f t="array" ref="AF33">SUM(LOG(WEIBULL(Data,AF$9,$R33,0)))+LOG(WEIBULL(T,AF$9,$R33,1))*nT</f>
        <v>-127.83326150434024</v>
      </c>
      <c r="AG33" s="18">
        <f t="array" ref="AG33">SUM(LOG(WEIBULL(Data,AG$9,$R33,0)))+LOG(WEIBULL(T,AG$9,$R33,1))*nT</f>
        <v>-127.83945936600651</v>
      </c>
      <c r="AH33" s="18">
        <f t="array" ref="AH33">SUM(LOG(WEIBULL(Data,AH$9,$R33,0)))+LOG(WEIBULL(T,AH$9,$R33,1))*nT</f>
        <v>-127.90714604038121</v>
      </c>
      <c r="AI33" s="18">
        <f t="array" ref="AI33">SUM(LOG(WEIBULL(Data,AI$9,$R33,0)))+LOG(WEIBULL(T,AI$9,$R33,1))*nT</f>
        <v>-128.03371162336416</v>
      </c>
      <c r="AJ33" s="18">
        <f t="array" ref="AJ33">SUM(LOG(WEIBULL(Data,AJ$9,$R33,0)))+LOG(WEIBULL(T,AJ$9,$R33,1))*nT</f>
        <v>-128.21678655532679</v>
      </c>
      <c r="AK33" s="18">
        <f t="array" ref="AK33">SUM(LOG(WEIBULL(Data,AK$9,$R33,0)))+LOG(WEIBULL(T,AK$9,$R33,1))*nT</f>
        <v>-128.45421710667634</v>
      </c>
      <c r="AL33" s="18">
        <f t="array" ref="AL33">SUM(LOG(WEIBULL(Data,AL$9,$R33,0)))+LOG(WEIBULL(T,AL$9,$R33,1))*nT</f>
        <v>-128.74404417729195</v>
      </c>
      <c r="AM33" s="18">
        <f t="array" ref="AM33">SUM(LOG(WEIBULL(Data,AM$9,$R33,0)))+LOG(WEIBULL(T,AM$9,$R33,1))*nT</f>
        <v>-129.08448488631433</v>
      </c>
      <c r="AN33" s="18">
        <f t="array" ref="AN33">SUM(LOG(WEIBULL(Data,AN$9,$R33,0)))+LOG(WEIBULL(T,AN$9,$R33,1))*nT</f>
        <v>-129.47391652382936</v>
      </c>
      <c r="AO33" s="18">
        <f t="array" ref="AO33">SUM(LOG(WEIBULL(Data,AO$9,$R33,0)))+LOG(WEIBULL(T,AO$9,$R33,1))*nT</f>
        <v>-129.91086251177867</v>
      </c>
      <c r="AP33" s="18">
        <f t="array" ref="AP33">SUM(LOG(WEIBULL(Data,AP$9,$R33,0)))+LOG(WEIBULL(T,AP$9,$R33,1))*nT</f>
        <v>-130.39398008225456</v>
      </c>
      <c r="AQ33" s="18">
        <f t="array" ref="AQ33">SUM(LOG(WEIBULL(Data,AQ$9,$R33,0)))+LOG(WEIBULL(T,AQ$9,$R33,1))*nT</f>
        <v>-130.92204943043251</v>
      </c>
      <c r="AR33" s="18">
        <f t="array" ref="AR33">SUM(LOG(WEIBULL(Data,AR$9,$R33,0)))+LOG(WEIBULL(T,AR$9,$R33,1))*nT</f>
        <v>-131.49396413925226</v>
      </c>
      <c r="AS33" s="18">
        <f t="array" ref="AS33">SUM(LOG(WEIBULL(Data,AS$9,$R33,0)))+LOG(WEIBULL(T,AS$9,$R33,1))*nT</f>
        <v>-132.10872270549129</v>
      </c>
      <c r="AT33" s="18">
        <f t="array" ref="AT33">SUM(LOG(WEIBULL(Data,AT$9,$R33,0)))+LOG(WEIBULL(T,AT$9,$R33,1))*nT</f>
        <v>-132.76542102356348</v>
      </c>
      <c r="AU33" s="18">
        <f t="array" ref="AU33">SUM(LOG(WEIBULL(Data,AU$9,$R33,0)))+LOG(WEIBULL(T,AU$9,$R33,1))*nT</f>
        <v>-133.4632457053842</v>
      </c>
      <c r="AV33" s="19">
        <f t="array" ref="AV33">SUM(LOG(WEIBULL(Data,AV$9,$R33,0)))+LOG(WEIBULL(T,AV$9,$R33,1))*nT</f>
        <v>-134.20146813286428</v>
      </c>
      <c r="AW33" s="33" t="e">
        <f t="shared" ca="1" si="2"/>
        <v>#NAME?</v>
      </c>
      <c r="AX33" s="25" t="e">
        <f t="shared" ca="1" si="4"/>
        <v>#NAME?</v>
      </c>
    </row>
    <row r="34" spans="2:50" x14ac:dyDescent="0.25">
      <c r="B34" s="52">
        <v>4.6631266149020805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38">
        <v>1</v>
      </c>
      <c r="O34" s="12">
        <f t="shared" si="3"/>
        <v>2.5527882107868272E-2</v>
      </c>
      <c r="P34" s="13">
        <f t="array" ref="P34">SUM(EXP(S34:AV34))*N34</f>
        <v>1.6741944711450053E-55</v>
      </c>
      <c r="Q34" s="65"/>
      <c r="R34" s="31">
        <f t="shared" si="5"/>
        <v>7.5799999999999983</v>
      </c>
      <c r="S34" s="17">
        <f t="array" ref="S34">SUM(LOG(WEIBULL(Data,S$9,$R34,0)))+LOG(WEIBULL(T,S$9,$R34,1))*nT</f>
        <v>-135.5541737031987</v>
      </c>
      <c r="T34" s="18">
        <f t="array" ref="T34">SUM(LOG(WEIBULL(Data,T$9,$R34,0)))+LOG(WEIBULL(T,T$9,$R34,1))*nT</f>
        <v>-134.35215834101106</v>
      </c>
      <c r="U34" s="18">
        <f t="array" ref="U34">SUM(LOG(WEIBULL(Data,U$9,$R34,0)))+LOG(WEIBULL(T,U$9,$R34,1))*nT</f>
        <v>-133.29182107908838</v>
      </c>
      <c r="V34" s="18">
        <f t="array" ref="V34">SUM(LOG(WEIBULL(Data,V$9,$R34,0)))+LOG(WEIBULL(T,V$9,$R34,1))*nT</f>
        <v>-132.36116759982679</v>
      </c>
      <c r="W34" s="18">
        <f t="array" ref="W34">SUM(LOG(WEIBULL(Data,W$9,$R34,0)))+LOG(WEIBULL(T,W$9,$R34,1))*nT</f>
        <v>-131.54982332680191</v>
      </c>
      <c r="X34" s="18">
        <f t="array" ref="X34">SUM(LOG(WEIBULL(Data,X$9,$R34,0)))+LOG(WEIBULL(T,X$9,$R34,1))*nT</f>
        <v>-130.84875153590843</v>
      </c>
      <c r="Y34" s="18">
        <f t="array" ref="Y34">SUM(LOG(WEIBULL(Data,Y$9,$R34,0)))+LOG(WEIBULL(T,Y$9,$R34,1))*nT</f>
        <v>-130.25003124081579</v>
      </c>
      <c r="Z34" s="18">
        <f t="array" ref="Z34">SUM(LOG(WEIBULL(Data,Z$9,$R34,0)))+LOG(WEIBULL(T,Z$9,$R34,1))*nT</f>
        <v>-129.74668020965134</v>
      </c>
      <c r="AA34" s="18">
        <f t="array" ref="AA34">SUM(LOG(WEIBULL(Data,AA$9,$R34,0)))+LOG(WEIBULL(T,AA$9,$R34,1))*nT</f>
        <v>-129.33251249488481</v>
      </c>
      <c r="AB34" s="18">
        <f t="array" ref="AB34">SUM(LOG(WEIBULL(Data,AB$9,$R34,0)))+LOG(WEIBULL(T,AB$9,$R34,1))*nT</f>
        <v>-129.00202266660091</v>
      </c>
      <c r="AC34" s="18">
        <f t="array" ref="AC34">SUM(LOG(WEIBULL(Data,AC$9,$R34,0)))+LOG(WEIBULL(T,AC$9,$R34,1))*nT</f>
        <v>-128.75029092951951</v>
      </c>
      <c r="AD34" s="18">
        <f t="array" ref="AD34">SUM(LOG(WEIBULL(Data,AD$9,$R34,0)))+LOG(WEIBULL(T,AD$9,$R34,1))*nT</f>
        <v>-128.57290473491921</v>
      </c>
      <c r="AE34" s="18">
        <f t="array" ref="AE34">SUM(LOG(WEIBULL(Data,AE$9,$R34,0)))+LOG(WEIBULL(T,AE$9,$R34,1))*nT</f>
        <v>-128.46589354092646</v>
      </c>
      <c r="AF34" s="18">
        <f t="array" ref="AF34">SUM(LOG(WEIBULL(Data,AF$9,$R34,0)))+LOG(WEIBULL(T,AF$9,$R34,1))*nT</f>
        <v>-128.42567414321229</v>
      </c>
      <c r="AG34" s="18">
        <f t="array" ref="AG34">SUM(LOG(WEIBULL(Data,AG$9,$R34,0)))+LOG(WEIBULL(T,AG$9,$R34,1))*nT</f>
        <v>-128.44900457130143</v>
      </c>
      <c r="AH34" s="18">
        <f t="array" ref="AH34">SUM(LOG(WEIBULL(Data,AH$9,$R34,0)))+LOG(WEIBULL(T,AH$9,$R34,1))*nT</f>
        <v>-128.53294497761649</v>
      </c>
      <c r="AI34" s="18">
        <f t="array" ref="AI34">SUM(LOG(WEIBULL(Data,AI$9,$R34,0)))+LOG(WEIBULL(T,AI$9,$R34,1))*nT</f>
        <v>-128.67482427504609</v>
      </c>
      <c r="AJ34" s="18">
        <f t="array" ref="AJ34">SUM(LOG(WEIBULL(Data,AJ$9,$R34,0)))+LOG(WEIBULL(T,AJ$9,$R34,1))*nT</f>
        <v>-128.87221153120191</v>
      </c>
      <c r="AK34" s="18">
        <f t="array" ref="AK34">SUM(LOG(WEIBULL(Data,AK$9,$R34,0)))+LOG(WEIBULL(T,AK$9,$R34,1))*nT</f>
        <v>-129.12289132298116</v>
      </c>
      <c r="AL34" s="18">
        <f t="array" ref="AL34">SUM(LOG(WEIBULL(Data,AL$9,$R34,0)))+LOG(WEIBULL(T,AL$9,$R34,1))*nT</f>
        <v>-129.42484240763045</v>
      </c>
      <c r="AM34" s="18">
        <f t="array" ref="AM34">SUM(LOG(WEIBULL(Data,AM$9,$R34,0)))+LOG(WEIBULL(T,AM$9,$R34,1))*nT</f>
        <v>-129.7762191865101</v>
      </c>
      <c r="AN34" s="18">
        <f t="array" ref="AN34">SUM(LOG(WEIBULL(Data,AN$9,$R34,0)))+LOG(WEIBULL(T,AN$9,$R34,1))*nT</f>
        <v>-130.17533553281513</v>
      </c>
      <c r="AO34" s="18">
        <f t="array" ref="AO34">SUM(LOG(WEIBULL(Data,AO$9,$R34,0)))+LOG(WEIBULL(T,AO$9,$R34,1))*nT</f>
        <v>-130.62065063030522</v>
      </c>
      <c r="AP34" s="18">
        <f t="array" ref="AP34">SUM(LOG(WEIBULL(Data,AP$9,$R34,0)))+LOG(WEIBULL(T,AP$9,$R34,1))*nT</f>
        <v>-131.11075653091928</v>
      </c>
      <c r="AQ34" s="18">
        <f t="array" ref="AQ34">SUM(LOG(WEIBULL(Data,AQ$9,$R34,0)))+LOG(WEIBULL(T,AQ$9,$R34,1))*nT</f>
        <v>-131.6443671882476</v>
      </c>
      <c r="AR34" s="18">
        <f t="array" ref="AR34">SUM(LOG(WEIBULL(Data,AR$9,$R34,0)))+LOG(WEIBULL(T,AR$9,$R34,1))*nT</f>
        <v>-132.2203087636984</v>
      </c>
      <c r="AS34" s="18">
        <f t="array" ref="AS34">SUM(LOG(WEIBULL(Data,AS$9,$R34,0)))+LOG(WEIBULL(T,AS$9,$R34,1))*nT</f>
        <v>-132.83751103472824</v>
      </c>
      <c r="AT34" s="18">
        <f t="array" ref="AT34">SUM(LOG(WEIBULL(Data,AT$9,$R34,0)))+LOG(WEIBULL(T,AT$9,$R34,1))*nT</f>
        <v>-133.49499976120237</v>
      </c>
      <c r="AU34" s="18">
        <f t="array" ref="AU34">SUM(LOG(WEIBULL(Data,AU$9,$R34,0)))+LOG(WEIBULL(T,AU$9,$R34,1))*nT</f>
        <v>-134.19188988795938</v>
      </c>
      <c r="AV34" s="19">
        <f t="array" ref="AV34">SUM(LOG(WEIBULL(Data,AV$9,$R34,0)))+LOG(WEIBULL(T,AV$9,$R34,1))*nT</f>
        <v>-134.92737947988329</v>
      </c>
      <c r="AW34" s="33" t="e">
        <f t="shared" ca="1" si="2"/>
        <v>#NAME?</v>
      </c>
      <c r="AX34" s="25" t="e">
        <f t="shared" ca="1" si="4"/>
        <v>#NAME?</v>
      </c>
    </row>
    <row r="35" spans="2:50" x14ac:dyDescent="0.25">
      <c r="B35" s="52">
        <v>2.847320527713098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38">
        <v>1</v>
      </c>
      <c r="O35" s="12">
        <f t="shared" si="3"/>
        <v>1.3705167511125649E-2</v>
      </c>
      <c r="P35" s="13">
        <f t="array" ref="P35">SUM(EXP(S35:AV35))*N35</f>
        <v>8.9882566741290737E-56</v>
      </c>
      <c r="Q35" s="65"/>
      <c r="R35" s="31">
        <f t="shared" si="5"/>
        <v>7.7499999999999982</v>
      </c>
      <c r="S35" s="17">
        <f t="array" ref="S35">SUM(LOG(WEIBULL(Data,S$9,$R35,0)))+LOG(WEIBULL(T,S$9,$R35,1))*nT</f>
        <v>-135.87973946225213</v>
      </c>
      <c r="T35" s="18">
        <f t="array" ref="T35">SUM(LOG(WEIBULL(Data,T$9,$R35,0)))+LOG(WEIBULL(T,T$9,$R35,1))*nT</f>
        <v>-134.70158464220285</v>
      </c>
      <c r="U35" s="18">
        <f t="array" ref="U35">SUM(LOG(WEIBULL(Data,U$9,$R35,0)))+LOG(WEIBULL(T,U$9,$R35,1))*nT</f>
        <v>-133.66515185174231</v>
      </c>
      <c r="V35" s="18">
        <f t="array" ref="V35">SUM(LOG(WEIBULL(Data,V$9,$R35,0)))+LOG(WEIBULL(T,V$9,$R35,1))*nT</f>
        <v>-132.75837769197014</v>
      </c>
      <c r="W35" s="18">
        <f t="array" ref="W35">SUM(LOG(WEIBULL(Data,W$9,$R35,0)))+LOG(WEIBULL(T,W$9,$R35,1))*nT</f>
        <v>-131.97082058955084</v>
      </c>
      <c r="X35" s="18">
        <f t="array" ref="X35">SUM(LOG(WEIBULL(Data,X$9,$R35,0)))+LOG(WEIBULL(T,X$9,$R35,1))*nT</f>
        <v>-131.29337872216632</v>
      </c>
      <c r="Y35" s="18">
        <f t="array" ref="Y35">SUM(LOG(WEIBULL(Data,Y$9,$R35,0)))+LOG(WEIBULL(T,Y$9,$R35,1))*nT</f>
        <v>-130.71806772350183</v>
      </c>
      <c r="Z35" s="18">
        <f t="array" ref="Z35">SUM(LOG(WEIBULL(Data,Z$9,$R35,0)))+LOG(WEIBULL(T,Z$9,$R35,1))*nT</f>
        <v>-130.23784352484574</v>
      </c>
      <c r="AA35" s="18">
        <f t="array" ref="AA35">SUM(LOG(WEIBULL(Data,AA$9,$R35,0)))+LOG(WEIBULL(T,AA$9,$R35,1))*nT</f>
        <v>-129.84645971535224</v>
      </c>
      <c r="AB35" s="18">
        <f t="array" ref="AB35">SUM(LOG(WEIBULL(Data,AB$9,$R35,0)))+LOG(WEIBULL(T,AB$9,$R35,1))*nT</f>
        <v>-129.53835161114722</v>
      </c>
      <c r="AC35" s="18">
        <f t="array" ref="AC35">SUM(LOG(WEIBULL(Data,AC$9,$R35,0)))+LOG(WEIBULL(T,AC$9,$R35,1))*nT</f>
        <v>-129.30854121356595</v>
      </c>
      <c r="AD35" s="18">
        <f t="array" ref="AD35">SUM(LOG(WEIBULL(Data,AD$9,$R35,0)))+LOG(WEIBULL(T,AD$9,$R35,1))*nT</f>
        <v>-129.15255866755373</v>
      </c>
      <c r="AE35" s="18">
        <f t="array" ref="AE35">SUM(LOG(WEIBULL(Data,AE$9,$R35,0)))+LOG(WEIBULL(T,AE$9,$R35,1))*nT</f>
        <v>-129.06637687352242</v>
      </c>
      <c r="AF35" s="18">
        <f t="array" ref="AF35">SUM(LOG(WEIBULL(Data,AF$9,$R35,0)))+LOG(WEIBULL(T,AF$9,$R35,1))*nT</f>
        <v>-129.04635667450165</v>
      </c>
      <c r="AG35" s="18">
        <f t="array" ref="AG35">SUM(LOG(WEIBULL(Data,AG$9,$R35,0)))+LOG(WEIBULL(T,AG$9,$R35,1))*nT</f>
        <v>-129.08920061356167</v>
      </c>
      <c r="AH35" s="18">
        <f t="array" ref="AH35">SUM(LOG(WEIBULL(Data,AH$9,$R35,0)))+LOG(WEIBULL(T,AH$9,$R35,1))*nT</f>
        <v>-129.19191368838031</v>
      </c>
      <c r="AI35" s="18">
        <f t="array" ref="AI35">SUM(LOG(WEIBULL(Data,AI$9,$R35,0)))+LOG(WEIBULL(T,AI$9,$R35,1))*nT</f>
        <v>-129.35176985847687</v>
      </c>
      <c r="AJ35" s="18">
        <f t="array" ref="AJ35">SUM(LOG(WEIBULL(Data,AJ$9,$R35,0)))+LOG(WEIBULL(T,AJ$9,$R35,1))*nT</f>
        <v>-129.56628331300519</v>
      </c>
      <c r="AK35" s="18">
        <f t="array" ref="AK35">SUM(LOG(WEIBULL(Data,AK$9,$R35,0)))+LOG(WEIBULL(T,AK$9,$R35,1))*nT</f>
        <v>-129.83318370244032</v>
      </c>
      <c r="AL35" s="18">
        <f t="array" ref="AL35">SUM(LOG(WEIBULL(Data,AL$9,$R35,0)))+LOG(WEIBULL(T,AL$9,$R35,1))*nT</f>
        <v>-130.15039469006834</v>
      </c>
      <c r="AM35" s="18">
        <f t="array" ref="AM35">SUM(LOG(WEIBULL(Data,AM$9,$R35,0)))+LOG(WEIBULL(T,AM$9,$R35,1))*nT</f>
        <v>-130.51601529919412</v>
      </c>
      <c r="AN35" s="18">
        <f t="array" ref="AN35">SUM(LOG(WEIBULL(Data,AN$9,$R35,0)))+LOG(WEIBULL(T,AN$9,$R35,1))*nT</f>
        <v>-130.92830362703648</v>
      </c>
      <c r="AO35" s="18">
        <f t="array" ref="AO35">SUM(LOG(WEIBULL(Data,AO$9,$R35,0)))+LOG(WEIBULL(T,AO$9,$R35,1))*nT</f>
        <v>-131.38566257208043</v>
      </c>
      <c r="AP35" s="18">
        <f t="array" ref="AP35">SUM(LOG(WEIBULL(Data,AP$9,$R35,0)))+LOG(WEIBULL(T,AP$9,$R35,1))*nT</f>
        <v>-131.8866272824834</v>
      </c>
      <c r="AQ35" s="18">
        <f t="array" ref="AQ35">SUM(LOG(WEIBULL(Data,AQ$9,$R35,0)))+LOG(WEIBULL(T,AQ$9,$R35,1))*nT</f>
        <v>-132.42985408223313</v>
      </c>
      <c r="AR35" s="18">
        <f t="array" ref="AR35">SUM(LOG(WEIBULL(Data,AR$9,$R35,0)))+LOG(WEIBULL(T,AR$9,$R35,1))*nT</f>
        <v>-133.01411067162272</v>
      </c>
      <c r="AS35" s="18">
        <f t="array" ref="AS35">SUM(LOG(WEIBULL(Data,AS$9,$R35,0)))+LOG(WEIBULL(T,AS$9,$R35,1))*nT</f>
        <v>-133.63826743115197</v>
      </c>
      <c r="AT35" s="18">
        <f t="array" ref="AT35">SUM(LOG(WEIBULL(Data,AT$9,$R35,0)))+LOG(WEIBULL(T,AT$9,$R35,1))*nT</f>
        <v>-134.30128968465863</v>
      </c>
      <c r="AU35" s="18">
        <f t="array" ref="AU35">SUM(LOG(WEIBULL(Data,AU$9,$R35,0)))+LOG(WEIBULL(T,AU$9,$R35,1))*nT</f>
        <v>-135.00223079950359</v>
      </c>
      <c r="AV35" s="19">
        <f t="array" ref="AV35">SUM(LOG(WEIBULL(Data,AV$9,$R35,0)))+LOG(WEIBULL(T,AV$9,$R35,1))*nT</f>
        <v>-135.74022601986692</v>
      </c>
      <c r="AW35" s="33" t="e">
        <f t="shared" ca="1" si="2"/>
        <v>#NAME?</v>
      </c>
      <c r="AX35" s="25" t="e">
        <f t="shared" ca="1" si="4"/>
        <v>#NAME?</v>
      </c>
    </row>
    <row r="36" spans="2:50" x14ac:dyDescent="0.25">
      <c r="B36" s="52">
        <v>4.8379432134701634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38">
        <v>1</v>
      </c>
      <c r="O36" s="12">
        <f t="shared" si="3"/>
        <v>7.2141360791499924E-3</v>
      </c>
      <c r="P36" s="13">
        <f t="array" ref="P36">SUM(EXP(S36:AV36))*N36</f>
        <v>4.7312451094710876E-56</v>
      </c>
      <c r="Q36" s="65"/>
      <c r="R36" s="31">
        <f t="shared" si="5"/>
        <v>7.9199999999999982</v>
      </c>
      <c r="S36" s="17">
        <f t="array" ref="S36">SUM(LOG(WEIBULL(Data,S$9,$R36,0)))+LOG(WEIBULL(T,S$9,$R36,1))*nT</f>
        <v>-136.21187939403549</v>
      </c>
      <c r="T36" s="18">
        <f t="array" ref="T36">SUM(LOG(WEIBULL(Data,T$9,$R36,0)))+LOG(WEIBULL(T,T$9,$R36,1))*nT</f>
        <v>-135.05850446452413</v>
      </c>
      <c r="U36" s="18">
        <f t="array" ref="U36">SUM(LOG(WEIBULL(Data,U$9,$R36,0)))+LOG(WEIBULL(T,U$9,$R36,1))*nT</f>
        <v>-134.04696424820804</v>
      </c>
      <c r="V36" s="18">
        <f t="array" ref="V36">SUM(LOG(WEIBULL(Data,V$9,$R36,0)))+LOG(WEIBULL(T,V$9,$R36,1))*nT</f>
        <v>-133.16512901887214</v>
      </c>
      <c r="W36" s="18">
        <f t="array" ref="W36">SUM(LOG(WEIBULL(Data,W$9,$R36,0)))+LOG(WEIBULL(T,W$9,$R36,1))*nT</f>
        <v>-132.40249315901087</v>
      </c>
      <c r="X36" s="18">
        <f t="array" ref="X36">SUM(LOG(WEIBULL(Data,X$9,$R36,0)))+LOG(WEIBULL(T,X$9,$R36,1))*nT</f>
        <v>-131.74989289656503</v>
      </c>
      <c r="Y36" s="18">
        <f t="array" ref="Y36">SUM(LOG(WEIBULL(Data,Y$9,$R36,0)))+LOG(WEIBULL(T,Y$9,$R36,1))*nT</f>
        <v>-131.19928382726539</v>
      </c>
      <c r="Z36" s="18">
        <f t="array" ref="Z36">SUM(LOG(WEIBULL(Data,Z$9,$R36,0)))+LOG(WEIBULL(T,Z$9,$R36,1))*nT</f>
        <v>-130.74356357980889</v>
      </c>
      <c r="AA36" s="18">
        <f t="array" ref="AA36">SUM(LOG(WEIBULL(Data,AA$9,$R36,0)))+LOG(WEIBULL(T,AA$9,$R36,1))*nT</f>
        <v>-130.37642900596563</v>
      </c>
      <c r="AB36" s="18">
        <f t="array" ref="AB36">SUM(LOG(WEIBULL(Data,AB$9,$R36,0)))+LOG(WEIBULL(T,AB$9,$R36,1))*nT</f>
        <v>-130.09226008576456</v>
      </c>
      <c r="AC36" s="18">
        <f t="array" ref="AC36">SUM(LOG(WEIBULL(Data,AC$9,$R36,0)))+LOG(WEIBULL(T,AC$9,$R36,1))*nT</f>
        <v>-129.88602472794605</v>
      </c>
      <c r="AD36" s="18">
        <f t="array" ref="AD36">SUM(LOG(WEIBULL(Data,AD$9,$R36,0)))+LOG(WEIBULL(T,AD$9,$R36,1))*nT</f>
        <v>-129.75320007656219</v>
      </c>
      <c r="AE36" s="18">
        <f t="array" ref="AE36">SUM(LOG(WEIBULL(Data,AE$9,$R36,0)))+LOG(WEIBULL(T,AE$9,$R36,1))*nT</f>
        <v>-129.68970697682354</v>
      </c>
      <c r="AF36" s="18">
        <f t="array" ref="AF36">SUM(LOG(WEIBULL(Data,AF$9,$R36,0)))+LOG(WEIBULL(T,AF$9,$R36,1))*nT</f>
        <v>-129.69185502180494</v>
      </c>
      <c r="AG36" s="18">
        <f t="array" ref="AG36">SUM(LOG(WEIBULL(Data,AG$9,$R36,0)))+LOG(WEIBULL(T,AG$9,$R36,1))*nT</f>
        <v>-129.75629617473459</v>
      </c>
      <c r="AH36" s="18">
        <f t="array" ref="AH36">SUM(LOG(WEIBULL(Data,AH$9,$R36,0)))+LOG(WEIBULL(T,AH$9,$R36,1))*nT</f>
        <v>-129.87998539346935</v>
      </c>
      <c r="AI36" s="18">
        <f t="array" ref="AI36">SUM(LOG(WEIBULL(Data,AI$9,$R36,0)))+LOG(WEIBULL(T,AI$9,$R36,1))*nT</f>
        <v>-130.06014701239809</v>
      </c>
      <c r="AJ36" s="18">
        <f t="array" ref="AJ36">SUM(LOG(WEIBULL(Data,AJ$9,$R36,0)))+LOG(WEIBULL(T,AJ$9,$R36,1))*nT</f>
        <v>-130.29424588937226</v>
      </c>
      <c r="AK36" s="18">
        <f t="array" ref="AK36">SUM(LOG(WEIBULL(Data,AK$9,$R36,0)))+LOG(WEIBULL(T,AK$9,$R36,1))*nT</f>
        <v>-130.57996252070404</v>
      </c>
      <c r="AL36" s="18">
        <f t="array" ref="AL36">SUM(LOG(WEIBULL(Data,AL$9,$R36,0)))+LOG(WEIBULL(T,AL$9,$R36,1))*nT</f>
        <v>-130.91517147984604</v>
      </c>
      <c r="AM36" s="18">
        <f t="array" ref="AM36">SUM(LOG(WEIBULL(Data,AM$9,$R36,0)))+LOG(WEIBULL(T,AM$9,$R36,1))*nT</f>
        <v>-131.29792265536943</v>
      </c>
      <c r="AN36" s="18">
        <f t="array" ref="AN36">SUM(LOG(WEIBULL(Data,AN$9,$R36,0)))+LOG(WEIBULL(T,AN$9,$R36,1))*nT</f>
        <v>-131.72642485892021</v>
      </c>
      <c r="AO36" s="18">
        <f t="array" ref="AO36">SUM(LOG(WEIBULL(Data,AO$9,$R36,0)))+LOG(WEIBULL(T,AO$9,$R36,1))*nT</f>
        <v>-132.19903144963419</v>
      </c>
      <c r="AP36" s="18">
        <f t="array" ref="AP36">SUM(LOG(WEIBULL(Data,AP$9,$R36,0)))+LOG(WEIBULL(T,AP$9,$R36,1))*nT</f>
        <v>-132.71422768232424</v>
      </c>
      <c r="AQ36" s="18">
        <f t="array" ref="AQ36">SUM(LOG(WEIBULL(Data,AQ$9,$R36,0)))+LOG(WEIBULL(T,AQ$9,$R36,1))*nT</f>
        <v>-133.27061953586448</v>
      </c>
      <c r="AR36" s="18">
        <f t="array" ref="AR36">SUM(LOG(WEIBULL(Data,AR$9,$R36,0)))+LOG(WEIBULL(T,AR$9,$R36,1))*nT</f>
        <v>-133.86692381806597</v>
      </c>
      <c r="AS36" s="18">
        <f t="array" ref="AS36">SUM(LOG(WEIBULL(Data,AS$9,$R36,0)))+LOG(WEIBULL(T,AS$9,$R36,1))*nT</f>
        <v>-134.50195937589231</v>
      </c>
      <c r="AT36" s="18">
        <f t="array" ref="AT36">SUM(LOG(WEIBULL(Data,AT$9,$R36,0)))+LOG(WEIBULL(T,AT$9,$R36,1))*nT</f>
        <v>-135.17463926656703</v>
      </c>
      <c r="AU36" s="18">
        <f t="array" ref="AU36">SUM(LOG(WEIBULL(Data,AU$9,$R36,0)))+LOG(WEIBULL(T,AU$9,$R36,1))*nT</f>
        <v>-135.88396376714832</v>
      </c>
      <c r="AV36" s="19">
        <f t="array" ref="AV36">SUM(LOG(WEIBULL(Data,AV$9,$R36,0)))+LOG(WEIBULL(T,AV$9,$R36,1))*nT</f>
        <v>-136.62901411839141</v>
      </c>
      <c r="AW36" s="33" t="e">
        <f t="shared" ca="1" si="2"/>
        <v>#NAME?</v>
      </c>
      <c r="AX36" s="25" t="e">
        <f t="shared" ca="1" si="4"/>
        <v>#NAME?</v>
      </c>
    </row>
    <row r="37" spans="2:50" x14ac:dyDescent="0.25">
      <c r="B37" s="52">
        <v>7.8239595406319085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38">
        <v>1</v>
      </c>
      <c r="O37" s="12">
        <f t="shared" si="3"/>
        <v>3.7426720454721324E-3</v>
      </c>
      <c r="P37" s="13">
        <f t="array" ref="P37">SUM(EXP(S37:AV37))*N37</f>
        <v>2.4545556969283795E-56</v>
      </c>
      <c r="Q37" s="65"/>
      <c r="R37" s="31">
        <f t="shared" si="5"/>
        <v>8.0899999999999981</v>
      </c>
      <c r="S37" s="17">
        <f t="array" ref="S37">SUM(LOG(WEIBULL(Data,S$9,$R37,0)))+LOG(WEIBULL(T,S$9,$R37,1))*nT</f>
        <v>-136.54977612807014</v>
      </c>
      <c r="T37" s="18">
        <f t="array" ref="T37">SUM(LOG(WEIBULL(Data,T$9,$R37,0)))+LOG(WEIBULL(T,T$9,$R37,1))*nT</f>
        <v>-135.42198923862767</v>
      </c>
      <c r="U37" s="18">
        <f t="array" ref="U37">SUM(LOG(WEIBULL(Data,U$9,$R37,0)))+LOG(WEIBULL(T,U$9,$R37,1))*nT</f>
        <v>-134.43620976152042</v>
      </c>
      <c r="V37" s="18">
        <f t="array" ref="V37">SUM(LOG(WEIBULL(Data,V$9,$R37,0)))+LOG(WEIBULL(T,V$9,$R37,1))*nT</f>
        <v>-133.58024401914977</v>
      </c>
      <c r="W37" s="18">
        <f t="array" ref="W37">SUM(LOG(WEIBULL(Data,W$9,$R37,0)))+LOG(WEIBULL(T,W$9,$R37,1))*nT</f>
        <v>-132.84352490093465</v>
      </c>
      <c r="X37" s="18">
        <f t="array" ref="X37">SUM(LOG(WEIBULL(Data,X$9,$R37,0)))+LOG(WEIBULL(T,X$9,$R37,1))*nT</f>
        <v>-132.21682940748894</v>
      </c>
      <c r="Y37" s="18">
        <f t="array" ref="Y37">SUM(LOG(WEIBULL(Data,Y$9,$R37,0)))+LOG(WEIBULL(T,Y$9,$R37,1))*nT</f>
        <v>-131.69205598730724</v>
      </c>
      <c r="Z37" s="18">
        <f t="array" ref="Z37">SUM(LOG(WEIBULL(Data,Z$9,$R37,0)))+LOG(WEIBULL(T,Z$9,$R37,1))*nT</f>
        <v>-131.26204702329923</v>
      </c>
      <c r="AA37" s="18">
        <f t="array" ref="AA37">SUM(LOG(WEIBULL(Data,AA$9,$R37,0)))+LOG(WEIBULL(T,AA$9,$R37,1))*nT</f>
        <v>-130.92044585128957</v>
      </c>
      <c r="AB37" s="18">
        <f t="array" ref="AB37">SUM(LOG(WEIBULL(Data,AB$9,$R37,0)))+LOG(WEIBULL(T,AB$9,$R37,1))*nT</f>
        <v>-130.66158050056563</v>
      </c>
      <c r="AC37" s="18">
        <f t="array" ref="AC37">SUM(LOG(WEIBULL(Data,AC$9,$R37,0)))+LOG(WEIBULL(T,AC$9,$R37,1))*nT</f>
        <v>-130.48036833653268</v>
      </c>
      <c r="AD37" s="18">
        <f t="array" ref="AD37">SUM(LOG(WEIBULL(Data,AD$9,$R37,0)))+LOG(WEIBULL(T,AD$9,$R37,1))*nT</f>
        <v>-130.37223721617391</v>
      </c>
      <c r="AE37" s="18">
        <f t="array" ref="AE37">SUM(LOG(WEIBULL(Data,AE$9,$R37,0)))+LOG(WEIBULL(T,AE$9,$R37,1))*nT</f>
        <v>-130.33305980919181</v>
      </c>
      <c r="AF37" s="18">
        <f t="array" ref="AF37">SUM(LOG(WEIBULL(Data,AF$9,$R37,0)))+LOG(WEIBULL(T,AF$9,$R37,1))*nT</f>
        <v>-130.35909850618853</v>
      </c>
      <c r="AG37" s="18">
        <f t="array" ref="AG37">SUM(LOG(WEIBULL(Data,AG$9,$R37,0)))+LOG(WEIBULL(T,AG$9,$R37,1))*nT</f>
        <v>-130.4469589083335</v>
      </c>
      <c r="AH37" s="18">
        <f t="array" ref="AH37">SUM(LOG(WEIBULL(Data,AH$9,$R37,0)))+LOG(WEIBULL(T,AH$9,$R37,1))*nT</f>
        <v>-130.59355032482677</v>
      </c>
      <c r="AI37" s="18">
        <f t="array" ref="AI37">SUM(LOG(WEIBULL(Data,AI$9,$R37,0)))+LOG(WEIBULL(T,AI$9,$R37,1))*nT</f>
        <v>-130.79605203309595</v>
      </c>
      <c r="AJ37" s="18">
        <f t="array" ref="AJ37">SUM(LOG(WEIBULL(Data,AJ$9,$R37,0)))+LOG(WEIBULL(T,AJ$9,$R37,1))*nT</f>
        <v>-131.05188430901757</v>
      </c>
      <c r="AK37" s="18">
        <f t="array" ref="AK37">SUM(LOG(WEIBULL(Data,AK$9,$R37,0)))+LOG(WEIBULL(T,AK$9,$R37,1))*nT</f>
        <v>-131.35868342988908</v>
      </c>
      <c r="AL37" s="18">
        <f t="array" ref="AL37">SUM(LOG(WEIBULL(Data,AL$9,$R37,0)))+LOG(WEIBULL(T,AL$9,$R37,1))*nT</f>
        <v>-131.71428000545512</v>
      </c>
      <c r="AM37" s="18">
        <f t="array" ref="AM37">SUM(LOG(WEIBULL(Data,AM$9,$R37,0)))+LOG(WEIBULL(T,AM$9,$R37,1))*nT</f>
        <v>-132.11668011229798</v>
      </c>
      <c r="AN37" s="18">
        <f t="array" ref="AN37">SUM(LOG(WEIBULL(Data,AN$9,$R37,0)))+LOG(WEIBULL(T,AN$9,$R37,1))*nT</f>
        <v>-132.56404880196729</v>
      </c>
      <c r="AO37" s="18">
        <f t="array" ref="AO37">SUM(LOG(WEIBULL(Data,AO$9,$R37,0)))+LOG(WEIBULL(T,AO$9,$R37,1))*nT</f>
        <v>-133.0546956290344</v>
      </c>
      <c r="AP37" s="18">
        <f t="array" ref="AP37">SUM(LOG(WEIBULL(Data,AP$9,$R37,0)))+LOG(WEIBULL(T,AP$9,$R37,1))*nT</f>
        <v>-133.58706190609672</v>
      </c>
      <c r="AQ37" s="18">
        <f t="array" ref="AQ37">SUM(LOG(WEIBULL(Data,AQ$9,$R37,0)))+LOG(WEIBULL(T,AQ$9,$R37,1))*nT</f>
        <v>-134.15970944187512</v>
      </c>
      <c r="AR37" s="18">
        <f t="array" ref="AR37">SUM(LOG(WEIBULL(Data,AR$9,$R37,0)))+LOG(WEIBULL(T,AR$9,$R37,1))*nT</f>
        <v>-134.77131055842955</v>
      </c>
      <c r="AS37" s="18">
        <f t="array" ref="AS37">SUM(LOG(WEIBULL(Data,AS$9,$R37,0)))+LOG(WEIBULL(T,AS$9,$R37,1))*nT</f>
        <v>-135.42063921607746</v>
      </c>
      <c r="AT37" s="18">
        <f t="array" ref="AT37">SUM(LOG(WEIBULL(Data,AT$9,$R37,0)))+LOG(WEIBULL(T,AT$9,$R37,1))*nT</f>
        <v>-136.10656310131537</v>
      </c>
      <c r="AU37" s="18">
        <f t="array" ref="AU37">SUM(LOG(WEIBULL(Data,AU$9,$R37,0)))+LOG(WEIBULL(T,AU$9,$R37,1))*nT</f>
        <v>-136.82803655507519</v>
      </c>
      <c r="AV37" s="19">
        <f t="array" ref="AV37">SUM(LOG(WEIBULL(Data,AV$9,$R37,0)))+LOG(WEIBULL(T,AV$9,$R37,1))*nT</f>
        <v>-137.58409423690119</v>
      </c>
      <c r="AW37" s="33" t="e">
        <f t="shared" ca="1" si="2"/>
        <v>#NAME?</v>
      </c>
      <c r="AX37" s="25" t="e">
        <f t="shared" ca="1" si="4"/>
        <v>#NAME?</v>
      </c>
    </row>
    <row r="38" spans="2:50" x14ac:dyDescent="0.25">
      <c r="B38" s="52">
        <v>4.0799144862228944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38">
        <v>1</v>
      </c>
      <c r="O38" s="12">
        <f t="shared" si="3"/>
        <v>1.9225565525208188E-3</v>
      </c>
      <c r="P38" s="13">
        <f t="array" ref="P38">SUM(EXP(S38:AV38))*N38</f>
        <v>1.2608697960501276E-56</v>
      </c>
      <c r="Q38" s="65"/>
      <c r="R38" s="31">
        <f t="shared" si="5"/>
        <v>8.259999999999998</v>
      </c>
      <c r="S38" s="17">
        <f t="array" ref="S38">SUM(LOG(WEIBULL(Data,S$9,$R38,0)))+LOG(WEIBULL(T,S$9,$R38,1))*nT</f>
        <v>-136.89269504340356</v>
      </c>
      <c r="T38" s="18">
        <f t="array" ref="T38">SUM(LOG(WEIBULL(Data,T$9,$R38,0)))+LOG(WEIBULL(T,T$9,$R38,1))*nT</f>
        <v>-135.79120494679839</v>
      </c>
      <c r="U38" s="18">
        <f t="array" ref="U38">SUM(LOG(WEIBULL(Data,U$9,$R38,0)))+LOG(WEIBULL(T,U$9,$R38,1))*nT</f>
        <v>-134.83194728142698</v>
      </c>
      <c r="V38" s="18">
        <f t="array" ref="V38">SUM(LOG(WEIBULL(Data,V$9,$R38,0)))+LOG(WEIBULL(T,V$9,$R38,1))*nT</f>
        <v>-134.00266647300256</v>
      </c>
      <c r="W38" s="18">
        <f t="array" ref="W38">SUM(LOG(WEIBULL(Data,W$9,$R38,0)))+LOG(WEIBULL(T,W$9,$R38,1))*nT</f>
        <v>-133.29273612753857</v>
      </c>
      <c r="X38" s="18">
        <f t="array" ref="X38">SUM(LOG(WEIBULL(Data,X$9,$R38,0)))+LOG(WEIBULL(T,X$9,$R38,1))*nT</f>
        <v>-132.69287637849476</v>
      </c>
      <c r="Y38" s="18">
        <f t="array" ref="Y38">SUM(LOG(WEIBULL(Data,Y$9,$R38,0)))+LOG(WEIBULL(T,Y$9,$R38,1))*nT</f>
        <v>-132.19493103413544</v>
      </c>
      <c r="Z38" s="18">
        <f t="array" ref="Z38">SUM(LOG(WEIBULL(Data,Z$9,$R38,0)))+LOG(WEIBULL(T,Z$9,$R38,1))*nT</f>
        <v>-131.79168988252533</v>
      </c>
      <c r="AA38" s="18">
        <f t="array" ref="AA38">SUM(LOG(WEIBULL(Data,AA$9,$R38,0)))+LOG(WEIBULL(T,AA$9,$R38,1))*nT</f>
        <v>-131.47674553625694</v>
      </c>
      <c r="AB38" s="18">
        <f t="array" ref="AB38">SUM(LOG(WEIBULL(Data,AB$9,$R38,0)))+LOG(WEIBULL(T,AB$9,$R38,1))*nT</f>
        <v>-131.24437700689788</v>
      </c>
      <c r="AC38" s="18">
        <f t="array" ref="AC38">SUM(LOG(WEIBULL(Data,AC$9,$R38,0)))+LOG(WEIBULL(T,AC$9,$R38,1))*nT</f>
        <v>-131.08945418904821</v>
      </c>
      <c r="AD38" s="18">
        <f t="array" ref="AD38">SUM(LOG(WEIBULL(Data,AD$9,$R38,0)))+LOG(WEIBULL(T,AD$9,$R38,1))*nT</f>
        <v>-131.00735886449289</v>
      </c>
      <c r="AE38" s="18">
        <f t="array" ref="AE38">SUM(LOG(WEIBULL(Data,AE$9,$R38,0)))+LOG(WEIBULL(T,AE$9,$R38,1))*nT</f>
        <v>-130.99391887906768</v>
      </c>
      <c r="AF38" s="18">
        <f t="array" ref="AF38">SUM(LOG(WEIBULL(Data,AF$9,$R38,0)))+LOG(WEIBULL(T,AF$9,$R38,1))*nT</f>
        <v>-131.04535291331433</v>
      </c>
      <c r="AG38" s="18">
        <f t="array" ref="AG38">SUM(LOG(WEIBULL(Data,AG$9,$R38,0)))+LOG(WEIBULL(T,AG$9,$R38,1))*nT</f>
        <v>-131.15822384106565</v>
      </c>
      <c r="AH38" s="18">
        <f t="array" ref="AH38">SUM(LOG(WEIBULL(Data,AH$9,$R38,0)))+LOG(WEIBULL(T,AH$9,$R38,1))*nT</f>
        <v>-131.32939910195023</v>
      </c>
      <c r="AI38" s="18">
        <f t="array" ref="AI38">SUM(LOG(WEIBULL(Data,AI$9,$R38,0)))+LOG(WEIBULL(T,AI$9,$R38,1))*nT</f>
        <v>-131.55601684242848</v>
      </c>
      <c r="AJ38" s="18">
        <f t="array" ref="AJ38">SUM(LOG(WEIBULL(Data,AJ$9,$R38,0)))+LOG(WEIBULL(T,AJ$9,$R38,1))*nT</f>
        <v>-131.83545683231557</v>
      </c>
      <c r="AK38" s="18">
        <f t="array" ref="AK38">SUM(LOG(WEIBULL(Data,AK$9,$R38,0)))+LOG(WEIBULL(T,AK$9,$R38,1))*nT</f>
        <v>-132.16531535918989</v>
      </c>
      <c r="AL38" s="18">
        <f t="array" ref="AL38">SUM(LOG(WEIBULL(Data,AL$9,$R38,0)))+LOG(WEIBULL(T,AL$9,$R38,1))*nT</f>
        <v>-132.54338345566055</v>
      </c>
      <c r="AM38" s="18">
        <f t="array" ref="AM38">SUM(LOG(WEIBULL(Data,AM$9,$R38,0)))+LOG(WEIBULL(T,AM$9,$R38,1))*nT</f>
        <v>-132.96762793448036</v>
      </c>
      <c r="AN38" s="18">
        <f t="array" ref="AN38">SUM(LOG(WEIBULL(Data,AN$9,$R38,0)))+LOG(WEIBULL(T,AN$9,$R38,1))*nT</f>
        <v>-133.4361748015649</v>
      </c>
      <c r="AO38" s="18">
        <f t="array" ref="AO38">SUM(LOG(WEIBULL(Data,AO$9,$R38,0)))+LOG(WEIBULL(T,AO$9,$R38,1))*nT</f>
        <v>-133.94729469279577</v>
      </c>
      <c r="AP38" s="18">
        <f t="array" ref="AP38">SUM(LOG(WEIBULL(Data,AP$9,$R38,0)))+LOG(WEIBULL(T,AP$9,$R38,1))*nT</f>
        <v>-134.49939004133464</v>
      </c>
      <c r="AQ38" s="18">
        <f t="array" ref="AQ38">SUM(LOG(WEIBULL(Data,AQ$9,$R38,0)))+LOG(WEIBULL(T,AQ$9,$R38,1))*nT</f>
        <v>-135.09098373130479</v>
      </c>
      <c r="AR38" s="18">
        <f t="array" ref="AR38">SUM(LOG(WEIBULL(Data,AR$9,$R38,0)))+LOG(WEIBULL(T,AR$9,$R38,1))*nT</f>
        <v>-135.72070903358957</v>
      </c>
      <c r="AS38" s="18">
        <f t="array" ref="AS38">SUM(LOG(WEIBULL(Data,AS$9,$R38,0)))+LOG(WEIBULL(T,AS$9,$R38,1))*nT</f>
        <v>-136.38730065206428</v>
      </c>
      <c r="AT38" s="18">
        <f t="array" ref="AT38">SUM(LOG(WEIBULL(Data,AT$9,$R38,0)))+LOG(WEIBULL(T,AT$9,$R38,1))*nT</f>
        <v>-137.08958673530805</v>
      </c>
      <c r="AU38" s="18">
        <f t="array" ref="AU38">SUM(LOG(WEIBULL(Data,AU$9,$R38,0)))+LOG(WEIBULL(T,AU$9,$R38,1))*nT</f>
        <v>-137.82648173088387</v>
      </c>
      <c r="AV38" s="19">
        <f t="array" ref="AV38">SUM(LOG(WEIBULL(Data,AV$9,$R38,0)))+LOG(WEIBULL(T,AV$9,$R38,1))*nT</f>
        <v>-138.59697997753804</v>
      </c>
      <c r="AW38" s="33" t="e">
        <f t="shared" ca="1" si="2"/>
        <v>#NAME?</v>
      </c>
      <c r="AX38" s="25" t="e">
        <f t="shared" ca="1" si="4"/>
        <v>#NAME?</v>
      </c>
    </row>
    <row r="39" spans="2:50" x14ac:dyDescent="0.25">
      <c r="B39" s="52">
        <v>2.9217375620816268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39">
        <v>1</v>
      </c>
      <c r="O39" s="8">
        <f t="shared" si="3"/>
        <v>9.8178925366805211E-4</v>
      </c>
      <c r="P39" s="10">
        <f t="array" ref="P39">SUM(EXP(S39:AV39))*N39</f>
        <v>6.4388660734766026E-57</v>
      </c>
      <c r="Q39" s="66"/>
      <c r="R39" s="32">
        <f t="shared" si="5"/>
        <v>8.4299999999999979</v>
      </c>
      <c r="S39" s="20">
        <f t="array" ref="S39">SUM(LOG(WEIBULL(Data,S$9,$R39,0)))+LOG(WEIBULL(T,S$9,$R39,1))*nT</f>
        <v>-137.23997505512747</v>
      </c>
      <c r="T39" s="21">
        <f t="array" ref="T39">SUM(LOG(WEIBULL(Data,T$9,$R39,0)))+LOG(WEIBULL(T,T$9,$R39,1))*nT</f>
        <v>-136.16540153394709</v>
      </c>
      <c r="U39" s="21">
        <f t="array" ref="U39">SUM(LOG(WEIBULL(Data,U$9,$R39,0)))+LOG(WEIBULL(T,U$9,$R39,1))*nT</f>
        <v>-135.23333099581825</v>
      </c>
      <c r="V39" s="21">
        <f t="array" ref="V39">SUM(LOG(WEIBULL(Data,V$9,$R39,0)))+LOG(WEIBULL(T,V$9,$R39,1))*nT</f>
        <v>-134.43144775130654</v>
      </c>
      <c r="W39" s="21">
        <f t="array" ref="W39">SUM(LOG(WEIBULL(Data,W$9,$R39,0)))+LOG(WEIBULL(T,W$9,$R39,1))*nT</f>
        <v>-133.74906804219475</v>
      </c>
      <c r="X39" s="21">
        <f t="array" ref="X39">SUM(LOG(WEIBULL(Data,X$9,$R39,0)))+LOG(WEIBULL(T,X$9,$R39,1))*nT</f>
        <v>-133.17685718664711</v>
      </c>
      <c r="Y39" s="21">
        <f t="array" ref="Y39">SUM(LOG(WEIBULL(Data,Y$9,$R39,0)))+LOG(WEIBULL(T,Y$9,$R39,1))*nT</f>
        <v>-132.70660653307286</v>
      </c>
      <c r="Z39" s="21">
        <f t="array" ref="Z39">SUM(LOG(WEIBULL(Data,Z$9,$R39,0)))+LOG(WEIBULL(T,Z$9,$R39,1))*nT</f>
        <v>-132.33105558016345</v>
      </c>
      <c r="AA39" s="21">
        <f t="array" ref="AA39">SUM(LOG(WEIBULL(Data,AA$9,$R39,0)))+LOG(WEIBULL(T,AA$9,$R39,1))*nT</f>
        <v>-132.04374864513954</v>
      </c>
      <c r="AB39" s="21">
        <f t="array" ref="AB39">SUM(LOG(WEIBULL(Data,AB$9,$R39,0)))+LOG(WEIBULL(T,AB$9,$R39,1))*nT</f>
        <v>-131.83891827005812</v>
      </c>
      <c r="AC39" s="21">
        <f t="array" ref="AC39">SUM(LOG(WEIBULL(Data,AC$9,$R39,0)))+LOG(WEIBULL(T,AC$9,$R39,1))*nT</f>
        <v>-131.71138954586701</v>
      </c>
      <c r="AD39" s="21">
        <f t="array" ref="AD39">SUM(LOG(WEIBULL(Data,AD$9,$R39,0)))+LOG(WEIBULL(T,AD$9,$R39,1))*nT</f>
        <v>-131.65650096444034</v>
      </c>
      <c r="AE39" s="21">
        <f t="array" ref="AE39">SUM(LOG(WEIBULL(Data,AE$9,$R39,0)))+LOG(WEIBULL(T,AE$9,$R39,1))*nT</f>
        <v>-131.67003845092313</v>
      </c>
      <c r="AF39" s="21">
        <f t="array" ref="AF39">SUM(LOG(WEIBULL(Data,AF$9,$R39,0)))+LOG(WEIBULL(T,AF$9,$R39,1))*nT</f>
        <v>-131.74817999714315</v>
      </c>
      <c r="AG39" s="21">
        <f t="array" ref="AG39">SUM(LOG(WEIBULL(Data,AG$9,$R39,0)))+LOG(WEIBULL(T,AG$9,$R39,1))*nT</f>
        <v>-131.88744888989498</v>
      </c>
      <c r="AH39" s="21">
        <f t="array" ref="AH39">SUM(LOG(WEIBULL(Data,AH$9,$R39,0)))+LOG(WEIBULL(T,AH$9,$R39,1))*nT</f>
        <v>-132.08467395974009</v>
      </c>
      <c r="AI39" s="21">
        <f t="array" ref="AI39">SUM(LOG(WEIBULL(Data,AI$9,$R39,0)))+LOG(WEIBULL(T,AI$9,$R39,1))*nT</f>
        <v>-132.33695560457687</v>
      </c>
      <c r="AJ39" s="21">
        <f t="array" ref="AJ39">SUM(LOG(WEIBULL(Data,AJ$9,$R39,0)))+LOG(WEIBULL(T,AJ$9,$R39,1))*nT</f>
        <v>-132.64163659458632</v>
      </c>
      <c r="AK39" s="21">
        <f t="array" ref="AK39">SUM(LOG(WEIBULL(Data,AK$9,$R39,0)))+LOG(WEIBULL(T,AK$9,$R39,1))*nT</f>
        <v>-132.99627686059554</v>
      </c>
      <c r="AL39" s="21">
        <f t="array" ref="AL39">SUM(LOG(WEIBULL(Data,AL$9,$R39,0)))+LOG(WEIBULL(T,AL$9,$R39,1))*nT</f>
        <v>-133.39863162048616</v>
      </c>
      <c r="AM39" s="21">
        <f t="array" ref="AM39">SUM(LOG(WEIBULL(Data,AM$9,$R39,0)))+LOG(WEIBULL(T,AM$9,$R39,1))*nT</f>
        <v>-133.84663231829637</v>
      </c>
      <c r="AN39" s="21">
        <f t="array" ref="AN39">SUM(LOG(WEIBULL(Data,AN$9,$R39,0)))+LOG(WEIBULL(T,AN$9,$R39,1))*nT</f>
        <v>-134.33836994574443</v>
      </c>
      <c r="AO39" s="21">
        <f t="array" ref="AO39">SUM(LOG(WEIBULL(Data,AO$9,$R39,0)))+LOG(WEIBULL(T,AO$9,$R39,1))*nT</f>
        <v>-134.87208039173223</v>
      </c>
      <c r="AP39" s="21">
        <f t="array" ref="AP39">SUM(LOG(WEIBULL(Data,AP$9,$R39,0)))+LOG(WEIBULL(T,AP$9,$R39,1))*nT</f>
        <v>-135.44613152624851</v>
      </c>
      <c r="AQ39" s="21">
        <f t="array" ref="AQ39">SUM(LOG(WEIBULL(Data,AQ$9,$R39,0)))+LOG(WEIBULL(T,AQ$9,$R39,1))*nT</f>
        <v>-136.05901177423107</v>
      </c>
      <c r="AR39" s="21">
        <f t="array" ref="AR39">SUM(LOG(WEIBULL(Data,AR$9,$R39,0)))+LOG(WEIBULL(T,AR$9,$R39,1))*nT</f>
        <v>-136.70931997485255</v>
      </c>
      <c r="AS39" s="21">
        <f t="array" ref="AS39">SUM(LOG(WEIBULL(Data,AS$9,$R39,0)))+LOG(WEIBULL(T,AS$9,$R39,1))*nT</f>
        <v>-137.39575635427633</v>
      </c>
      <c r="AT39" s="21">
        <f t="array" ref="AT39">SUM(LOG(WEIBULL(Data,AT$9,$R39,0)))+LOG(WEIBULL(T,AT$9,$R39,1))*nT</f>
        <v>-138.11711446666826</v>
      </c>
      <c r="AU39" s="21">
        <f t="array" ref="AU39">SUM(LOG(WEIBULL(Data,AU$9,$R39,0)))+LOG(WEIBULL(T,AU$9,$R39,1))*nT</f>
        <v>-138.87227398030598</v>
      </c>
      <c r="AV39" s="22">
        <f t="array" ref="AV39">SUM(LOG(WEIBULL(Data,AV$9,$R39,0)))+LOG(WEIBULL(T,AV$9,$R39,1))*nT</f>
        <v>-139.66019420390177</v>
      </c>
      <c r="AW39" s="3" t="e">
        <f t="shared" ca="1" si="2"/>
        <v>#NAME?</v>
      </c>
      <c r="AX39" s="4" t="e">
        <f t="shared" ca="1" si="4"/>
        <v>#NAME?</v>
      </c>
    </row>
    <row r="40" spans="2:50" x14ac:dyDescent="0.25">
      <c r="B40" s="52">
        <v>2.4978329617502077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50" x14ac:dyDescent="0.25">
      <c r="B41" s="52">
        <v>7.0430147448596294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50" x14ac:dyDescent="0.25">
      <c r="B42" s="52">
        <v>2.6472560218606782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50" x14ac:dyDescent="0.25">
      <c r="B43" s="52">
        <v>8.0102501175168275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50" x14ac:dyDescent="0.25">
      <c r="B44" s="52">
        <v>10.442162259778943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50" x14ac:dyDescent="0.25">
      <c r="B45" s="52">
        <v>4.151853117365496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50" x14ac:dyDescent="0.25">
      <c r="B46" s="52">
        <v>8.8756066230624526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50" x14ac:dyDescent="0.25">
      <c r="B47" s="52">
        <v>13.562286047526579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50" x14ac:dyDescent="0.25">
      <c r="B48" s="52">
        <v>15.607319013116266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52">
        <v>13.951068345647107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52">
        <v>2.6207185669237663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52">
        <v>3.2864292375147928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52">
        <v>2.5775525754614708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52">
        <v>2.2506007995210382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52">
        <v>5.8302923300618623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52">
        <v>9.3108196545859965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52">
        <v>5.2959258911368501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52">
        <v>3.0478128724694562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52">
        <v>6.8854947512032876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52">
        <v>5.6702832084657313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52">
        <v>7.253127282537907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52">
        <v>3.2151381686592941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52">
        <v>5.178979971884246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52">
        <v>2.778493553954811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52">
        <v>4.4858027277944554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52">
        <v>7.9518829032861076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52">
        <v>3.6898810602969752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52">
        <v>5.9804290654867831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52">
        <v>4.620574913496089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52">
        <v>7.9674659138097859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52">
        <v>12.553078984800266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52">
        <v>4.455712730877571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52">
        <v>3.553792816680839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52">
        <v>3.4164243615391898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52">
        <v>3.1360764314577891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52">
        <v>8.9460537340516737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52">
        <v>2.1552471144004968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52">
        <v>3.7703256897250466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52">
        <v>4.4435061063935528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52">
        <v>2.8070797066138056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52">
        <v>3.9708797454919136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52">
        <v>7.9103149847388252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52">
        <v>4.2575362709097178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52">
        <v>9.8423916477998574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52">
        <v>7.5974548994427797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52">
        <v>11.824681576115768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52">
        <v>9.685971343344157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52">
        <v>5.1614579646613814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52">
        <v>4.5749379027620325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52">
        <v>6.3537323829427361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52">
        <v>4.6442542098341715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52">
        <v>5.8574002576653665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52">
        <v>8.8463850218801383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52">
        <v>10.201546451372145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52">
        <v>11.776363496528765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52">
        <v>4.6560310165268728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52">
        <v>8.4665223032108798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52">
        <v>5.4720226726570598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52">
        <v>6.7630227112873387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52">
        <v>7.970482168559883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52">
        <v>6.077071644811066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52">
        <v>4.0533893841184732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5">
      <c r="B102" s="52">
        <v>12.362669051241333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53">
        <v>7.1750534581896721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2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2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25">
      <c r="B107" s="2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25">
      <c r="B108" s="2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2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2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2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2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2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2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25">
      <c r="B115" s="2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2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2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25">
      <c r="B118" s="2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25">
      <c r="B119" s="2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2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2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2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2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25">
      <c r="B124" s="2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25">
      <c r="B125" s="2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25">
      <c r="B126" s="2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2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25">
      <c r="B128" s="2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</sheetData>
  <mergeCells count="6">
    <mergeCell ref="AW7:AX7"/>
    <mergeCell ref="D9:E9"/>
    <mergeCell ref="B4:G5"/>
    <mergeCell ref="Q10:Q39"/>
    <mergeCell ref="S8:AV8"/>
    <mergeCell ref="D15:E15"/>
  </mergeCells>
  <phoneticPr fontId="0" type="noConversion"/>
  <dataValidations count="2">
    <dataValidation type="textLength" allowBlank="1" showInputMessage="1" showErrorMessage="1" errorTitle="Sorry" error="This cell is neede for the graph plotting" promptTitle="Sorry" prompt="This cell is used for the graph plotting" sqref="E15 I21:I22 H23:H24">
      <formula1>123</formula1>
      <formula2>123</formula2>
    </dataValidation>
    <dataValidation type="textLength" allowBlank="1" showInputMessage="1" showErrorMessage="1" errorTitle="Sorry" error="This cell is needed for the graph plotting" promptTitle="Sorry" prompt="This cell is used for the graph plotting" sqref="F15:F16">
      <formula1>123</formula1>
      <formula2>123</formula2>
    </dataValidation>
  </dataValidations>
  <pageMargins left="0.75" right="0.75" top="1" bottom="1" header="0.5" footer="0.5"/>
  <pageSetup paperSize="9" orientation="portrait" horizontalDpi="4294967293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Model</vt:lpstr>
      <vt:lpstr>alpha</vt:lpstr>
      <vt:lpstr>alphaincr</vt:lpstr>
      <vt:lpstr>alphastart</vt:lpstr>
      <vt:lpstr>beta</vt:lpstr>
      <vt:lpstr>betaincr</vt:lpstr>
      <vt:lpstr>betastart</vt:lpstr>
      <vt:lpstr>Data</vt:lpstr>
      <vt:lpstr>Likelihood</vt:lpstr>
      <vt:lpstr>nT</vt:lpstr>
      <vt:lpstr>T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2004-05-22T11:03:55Z</dcterms:created>
  <dcterms:modified xsi:type="dcterms:W3CDTF">2017-09-22T16:21:12Z</dcterms:modified>
  <cp:category/>
</cp:coreProperties>
</file>