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alpha">Model!$E$16</definedName>
    <definedName name="alphaincr">Model!$E$11</definedName>
    <definedName name="alphastart">Model!$E$10</definedName>
    <definedName name="beta">Model!$E$17</definedName>
    <definedName name="betaincr">Model!$E$13</definedName>
    <definedName name="betastart">Model!$E$12</definedName>
    <definedName name="Data">Model!$B$8:$B$103</definedName>
    <definedName name="Likelihood">Model!$S$10</definedName>
    <definedName name="nT">Model!$D$7</definedName>
    <definedName name="solver_adj" localSheetId="0" hidden="1">Model!$O$9:$O$10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Model!$O$9</definedName>
    <definedName name="solver_lhs2" localSheetId="0" hidden="1">Model!$O$10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Model!$S$10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T">Model!$G$7</definedName>
  </definedNames>
  <calcPr calcId="171027" calcMode="manual"/>
</workbook>
</file>

<file path=xl/calcChain.xml><?xml version="1.0" encoding="utf-8"?>
<calcChain xmlns="http://schemas.openxmlformats.org/spreadsheetml/2006/main">
  <c r="S9" i="1" l="1"/>
  <c r="T9" i="1"/>
  <c r="R10" i="1"/>
  <c r="T10" i="1" a="1"/>
  <c r="T10" i="1"/>
  <c r="R11" i="1"/>
  <c r="S10" i="1" a="1"/>
  <c r="S10" i="1"/>
  <c r="U9" i="1"/>
  <c r="R12" i="1"/>
  <c r="S11" i="1" a="1"/>
  <c r="S11" i="1"/>
  <c r="T11" i="1" a="1"/>
  <c r="T11" i="1"/>
  <c r="U12" i="1" a="1"/>
  <c r="U12" i="1"/>
  <c r="U11" i="1" a="1"/>
  <c r="U11" i="1"/>
  <c r="V9" i="1"/>
  <c r="U10" i="1" a="1"/>
  <c r="U10" i="1"/>
  <c r="S12" i="1" a="1"/>
  <c r="S12" i="1"/>
  <c r="R13" i="1"/>
  <c r="T12" i="1" a="1"/>
  <c r="T12" i="1"/>
  <c r="V12" i="1" a="1"/>
  <c r="V12" i="1"/>
  <c r="W9" i="1"/>
  <c r="V13" i="1" a="1"/>
  <c r="V13" i="1"/>
  <c r="V11" i="1" a="1"/>
  <c r="V11" i="1"/>
  <c r="V10" i="1" a="1"/>
  <c r="V10" i="1"/>
  <c r="W12" i="1" a="1"/>
  <c r="W12" i="1"/>
  <c r="W11" i="1" a="1"/>
  <c r="W11" i="1"/>
  <c r="X9" i="1"/>
  <c r="W10" i="1" a="1"/>
  <c r="W10" i="1"/>
  <c r="W14" i="1" a="1"/>
  <c r="W14" i="1"/>
  <c r="W13" i="1" a="1"/>
  <c r="W13" i="1"/>
  <c r="R14" i="1"/>
  <c r="T13" i="1" a="1"/>
  <c r="T13" i="1"/>
  <c r="S13" i="1" a="1"/>
  <c r="S13" i="1"/>
  <c r="U13" i="1" a="1"/>
  <c r="U13" i="1"/>
  <c r="X14" i="1" a="1"/>
  <c r="X14" i="1"/>
  <c r="X13" i="1" a="1"/>
  <c r="X13" i="1"/>
  <c r="X10" i="1" a="1"/>
  <c r="X10" i="1"/>
  <c r="X12" i="1" a="1"/>
  <c r="X12" i="1"/>
  <c r="Y9" i="1"/>
  <c r="X11" i="1" a="1"/>
  <c r="X11" i="1"/>
  <c r="S14" i="1" a="1"/>
  <c r="S14" i="1"/>
  <c r="R15" i="1"/>
  <c r="T14" i="1" a="1"/>
  <c r="T14" i="1"/>
  <c r="U14" i="1" a="1"/>
  <c r="U14" i="1"/>
  <c r="V14" i="1" a="1"/>
  <c r="V14" i="1"/>
  <c r="R16" i="1"/>
  <c r="S15" i="1" a="1"/>
  <c r="S15" i="1"/>
  <c r="T15" i="1" a="1"/>
  <c r="T15" i="1"/>
  <c r="U15" i="1" a="1"/>
  <c r="U15" i="1"/>
  <c r="V15" i="1" a="1"/>
  <c r="V15" i="1"/>
  <c r="W15" i="1" a="1"/>
  <c r="W15" i="1"/>
  <c r="Y15" i="1" a="1"/>
  <c r="Y15" i="1"/>
  <c r="Y13" i="1" a="1"/>
  <c r="Y13" i="1"/>
  <c r="Z9" i="1"/>
  <c r="Y14" i="1" a="1"/>
  <c r="Y14" i="1"/>
  <c r="Y10" i="1" a="1"/>
  <c r="Y10" i="1"/>
  <c r="Y11" i="1" a="1"/>
  <c r="Y11" i="1"/>
  <c r="Y12" i="1" a="1"/>
  <c r="Y12" i="1"/>
  <c r="Y16" i="1" a="1"/>
  <c r="Y16" i="1"/>
  <c r="X15" i="1" a="1"/>
  <c r="X15" i="1"/>
  <c r="Z14" i="1" a="1"/>
  <c r="Z14" i="1"/>
  <c r="Z10" i="1" a="1"/>
  <c r="Z10" i="1"/>
  <c r="Z11" i="1" a="1"/>
  <c r="Z11" i="1"/>
  <c r="Z15" i="1" a="1"/>
  <c r="Z15" i="1"/>
  <c r="AA9" i="1"/>
  <c r="Z13" i="1" a="1"/>
  <c r="Z13" i="1"/>
  <c r="Z17" i="1" a="1"/>
  <c r="Z17" i="1"/>
  <c r="Z12" i="1" a="1"/>
  <c r="Z12" i="1"/>
  <c r="Z16" i="1" a="1"/>
  <c r="Z16" i="1"/>
  <c r="R17" i="1"/>
  <c r="S16" i="1" a="1"/>
  <c r="S16" i="1"/>
  <c r="T16" i="1" a="1"/>
  <c r="T16" i="1"/>
  <c r="U16" i="1" a="1"/>
  <c r="U16" i="1"/>
  <c r="V16" i="1" a="1"/>
  <c r="V16" i="1"/>
  <c r="W16" i="1" a="1"/>
  <c r="W16" i="1"/>
  <c r="X16" i="1" a="1"/>
  <c r="X16" i="1"/>
  <c r="S17" i="1" a="1"/>
  <c r="S17" i="1"/>
  <c r="R18" i="1"/>
  <c r="T17" i="1" a="1"/>
  <c r="T17" i="1"/>
  <c r="U17" i="1" a="1"/>
  <c r="U17" i="1"/>
  <c r="V17" i="1" a="1"/>
  <c r="V17" i="1"/>
  <c r="W17" i="1" a="1"/>
  <c r="W17" i="1"/>
  <c r="X17" i="1" a="1"/>
  <c r="X17" i="1"/>
  <c r="Y17" i="1" a="1"/>
  <c r="Y17" i="1"/>
  <c r="AA10" i="1" a="1"/>
  <c r="AA10" i="1"/>
  <c r="AA14" i="1" a="1"/>
  <c r="AA14" i="1"/>
  <c r="AA18" i="1" a="1"/>
  <c r="AA18" i="1"/>
  <c r="AB9" i="1"/>
  <c r="AA13" i="1" a="1"/>
  <c r="AA13" i="1"/>
  <c r="AA15" i="1" a="1"/>
  <c r="AA15" i="1"/>
  <c r="AA17" i="1" a="1"/>
  <c r="AA17" i="1"/>
  <c r="AA16" i="1" a="1"/>
  <c r="AA16" i="1"/>
  <c r="AA12" i="1" a="1"/>
  <c r="AA12" i="1"/>
  <c r="AA11" i="1" a="1"/>
  <c r="AA11" i="1"/>
  <c r="R19" i="1"/>
  <c r="T18" i="1" a="1"/>
  <c r="T18" i="1"/>
  <c r="S18" i="1" a="1"/>
  <c r="S18" i="1"/>
  <c r="U18" i="1" a="1"/>
  <c r="U18" i="1"/>
  <c r="V18" i="1" a="1"/>
  <c r="V18" i="1"/>
  <c r="W18" i="1" a="1"/>
  <c r="W18" i="1"/>
  <c r="X18" i="1" a="1"/>
  <c r="X18" i="1"/>
  <c r="Y18" i="1" a="1"/>
  <c r="Y18" i="1"/>
  <c r="Z18" i="1" a="1"/>
  <c r="Z18" i="1"/>
  <c r="AB14" i="1" a="1"/>
  <c r="AB14" i="1"/>
  <c r="AB10" i="1" a="1"/>
  <c r="AB10" i="1"/>
  <c r="AB12" i="1" a="1"/>
  <c r="AB12" i="1"/>
  <c r="AB16" i="1" a="1"/>
  <c r="AB16" i="1"/>
  <c r="AB19" i="1" a="1"/>
  <c r="AB19" i="1"/>
  <c r="AC9" i="1"/>
  <c r="AB15" i="1" a="1"/>
  <c r="AB15" i="1"/>
  <c r="AB13" i="1" a="1"/>
  <c r="AB13" i="1"/>
  <c r="AB18" i="1" a="1"/>
  <c r="AB18" i="1"/>
  <c r="AB11" i="1" a="1"/>
  <c r="AB11" i="1"/>
  <c r="AB17" i="1" a="1"/>
  <c r="AB17" i="1"/>
  <c r="AC13" i="1" a="1"/>
  <c r="AC13" i="1"/>
  <c r="AC10" i="1" a="1"/>
  <c r="AC10" i="1"/>
  <c r="AC16" i="1" a="1"/>
  <c r="AC16" i="1"/>
  <c r="AC17" i="1" a="1"/>
  <c r="AC17" i="1"/>
  <c r="AC12" i="1" a="1"/>
  <c r="AC12" i="1"/>
  <c r="AC14" i="1" a="1"/>
  <c r="AC14" i="1"/>
  <c r="AC18" i="1" a="1"/>
  <c r="AC18" i="1"/>
  <c r="AC19" i="1" a="1"/>
  <c r="AC19" i="1"/>
  <c r="AD9" i="1"/>
  <c r="AC15" i="1" a="1"/>
  <c r="AC15" i="1"/>
  <c r="AC11" i="1" a="1"/>
  <c r="AC11" i="1"/>
  <c r="S19" i="1" a="1"/>
  <c r="S19" i="1"/>
  <c r="R20" i="1"/>
  <c r="T19" i="1" a="1"/>
  <c r="T19" i="1"/>
  <c r="U19" i="1" a="1"/>
  <c r="U19" i="1"/>
  <c r="V19" i="1" a="1"/>
  <c r="V19" i="1"/>
  <c r="W19" i="1" a="1"/>
  <c r="W19" i="1"/>
  <c r="X19" i="1" a="1"/>
  <c r="X19" i="1"/>
  <c r="Y19" i="1" a="1"/>
  <c r="Y19" i="1"/>
  <c r="Z19" i="1" a="1"/>
  <c r="Z19" i="1"/>
  <c r="AA19" i="1" a="1"/>
  <c r="AA19" i="1"/>
  <c r="S20" i="1" a="1"/>
  <c r="S20" i="1"/>
  <c r="R21" i="1"/>
  <c r="T20" i="1" a="1"/>
  <c r="T20" i="1"/>
  <c r="U20" i="1" a="1"/>
  <c r="U20" i="1"/>
  <c r="V20" i="1" a="1"/>
  <c r="V20" i="1"/>
  <c r="W20" i="1" a="1"/>
  <c r="W20" i="1"/>
  <c r="X20" i="1" a="1"/>
  <c r="X20" i="1"/>
  <c r="Y20" i="1" a="1"/>
  <c r="Y20" i="1"/>
  <c r="Z20" i="1" a="1"/>
  <c r="Z20" i="1"/>
  <c r="AA20" i="1" a="1"/>
  <c r="AA20" i="1"/>
  <c r="AB20" i="1" a="1"/>
  <c r="AB20" i="1"/>
  <c r="AD10" i="1" a="1"/>
  <c r="AD10" i="1"/>
  <c r="AD15" i="1" a="1"/>
  <c r="AD15" i="1"/>
  <c r="AD20" i="1" a="1"/>
  <c r="AD20" i="1"/>
  <c r="AD18" i="1" a="1"/>
  <c r="AD18" i="1"/>
  <c r="AD13" i="1" a="1"/>
  <c r="AD13" i="1"/>
  <c r="AD16" i="1" a="1"/>
  <c r="AD16" i="1"/>
  <c r="AD12" i="1" a="1"/>
  <c r="AD12" i="1"/>
  <c r="AD21" i="1" a="1"/>
  <c r="AD21" i="1"/>
  <c r="AD17" i="1" a="1"/>
  <c r="AD17" i="1"/>
  <c r="AD14" i="1" a="1"/>
  <c r="AD14" i="1"/>
  <c r="AD19" i="1" a="1"/>
  <c r="AD19" i="1"/>
  <c r="AE9" i="1"/>
  <c r="AD11" i="1" a="1"/>
  <c r="AD11" i="1"/>
  <c r="AC20" i="1" a="1"/>
  <c r="AC20" i="1"/>
  <c r="AE19" i="1" a="1"/>
  <c r="AE19" i="1"/>
  <c r="AE21" i="1" a="1"/>
  <c r="AE21" i="1"/>
  <c r="AE14" i="1" a="1"/>
  <c r="AE14" i="1"/>
  <c r="AE16" i="1" a="1"/>
  <c r="AE16" i="1"/>
  <c r="AE20" i="1" a="1"/>
  <c r="AE20" i="1"/>
  <c r="AE13" i="1" a="1"/>
  <c r="AE13" i="1"/>
  <c r="AE11" i="1" a="1"/>
  <c r="AE11" i="1"/>
  <c r="AE15" i="1" a="1"/>
  <c r="AE15" i="1"/>
  <c r="AE12" i="1" a="1"/>
  <c r="AE12" i="1"/>
  <c r="AF9" i="1"/>
  <c r="AE17" i="1" a="1"/>
  <c r="AE17" i="1"/>
  <c r="AE10" i="1" a="1"/>
  <c r="AE10" i="1"/>
  <c r="AE18" i="1" a="1"/>
  <c r="AE18" i="1"/>
  <c r="R22" i="1"/>
  <c r="AE22" i="1" a="1"/>
  <c r="AE22" i="1"/>
  <c r="S21" i="1" a="1"/>
  <c r="S21" i="1"/>
  <c r="T21" i="1" a="1"/>
  <c r="T21" i="1"/>
  <c r="U21" i="1" a="1"/>
  <c r="U21" i="1"/>
  <c r="V21" i="1" a="1"/>
  <c r="V21" i="1"/>
  <c r="W21" i="1" a="1"/>
  <c r="W21" i="1"/>
  <c r="X21" i="1" a="1"/>
  <c r="X21" i="1"/>
  <c r="Y21" i="1" a="1"/>
  <c r="Y21" i="1"/>
  <c r="Z21" i="1" a="1"/>
  <c r="Z21" i="1"/>
  <c r="AA21" i="1" a="1"/>
  <c r="AA21" i="1"/>
  <c r="AB21" i="1" a="1"/>
  <c r="AB21" i="1"/>
  <c r="AC21" i="1" a="1"/>
  <c r="AC21" i="1"/>
  <c r="S22" i="1" a="1"/>
  <c r="S22" i="1"/>
  <c r="T22" i="1" a="1"/>
  <c r="T22" i="1"/>
  <c r="R23" i="1"/>
  <c r="U22" i="1" a="1"/>
  <c r="U22" i="1"/>
  <c r="V22" i="1" a="1"/>
  <c r="V22" i="1"/>
  <c r="W22" i="1" a="1"/>
  <c r="W22" i="1"/>
  <c r="X22" i="1" a="1"/>
  <c r="X22" i="1"/>
  <c r="Y22" i="1" a="1"/>
  <c r="Y22" i="1"/>
  <c r="Z22" i="1" a="1"/>
  <c r="Z22" i="1"/>
  <c r="AA22" i="1" a="1"/>
  <c r="AA22" i="1"/>
  <c r="AB22" i="1" a="1"/>
  <c r="AB22" i="1"/>
  <c r="AC22" i="1" a="1"/>
  <c r="AC22" i="1"/>
  <c r="AD22" i="1" a="1"/>
  <c r="AD22" i="1"/>
  <c r="AF13" i="1" a="1"/>
  <c r="AF13" i="1"/>
  <c r="AF11" i="1" a="1"/>
  <c r="AF11" i="1"/>
  <c r="AF10" i="1" a="1"/>
  <c r="AF10" i="1"/>
  <c r="AF22" i="1" a="1"/>
  <c r="AF22" i="1"/>
  <c r="AF23" i="1" a="1"/>
  <c r="AF23" i="1"/>
  <c r="AF15" i="1" a="1"/>
  <c r="AF15" i="1"/>
  <c r="AF17" i="1" a="1"/>
  <c r="AF17" i="1"/>
  <c r="AG9" i="1"/>
  <c r="AF16" i="1" a="1"/>
  <c r="AF16" i="1"/>
  <c r="AF18" i="1" a="1"/>
  <c r="AF18" i="1"/>
  <c r="AF20" i="1" a="1"/>
  <c r="AF20" i="1"/>
  <c r="AF21" i="1" a="1"/>
  <c r="AF21" i="1"/>
  <c r="AF12" i="1" a="1"/>
  <c r="AF12" i="1"/>
  <c r="AF14" i="1" a="1"/>
  <c r="AF14" i="1"/>
  <c r="AF19" i="1" a="1"/>
  <c r="AF19" i="1"/>
  <c r="S23" i="1" a="1"/>
  <c r="S23" i="1"/>
  <c r="R24" i="1"/>
  <c r="T23" i="1" a="1"/>
  <c r="T23" i="1"/>
  <c r="U23" i="1" a="1"/>
  <c r="U23" i="1"/>
  <c r="V23" i="1" a="1"/>
  <c r="V23" i="1"/>
  <c r="W23" i="1" a="1"/>
  <c r="W23" i="1"/>
  <c r="X23" i="1" a="1"/>
  <c r="X23" i="1"/>
  <c r="Y23" i="1" a="1"/>
  <c r="Y23" i="1"/>
  <c r="Z23" i="1" a="1"/>
  <c r="Z23" i="1"/>
  <c r="AA23" i="1" a="1"/>
  <c r="AA23" i="1"/>
  <c r="AB23" i="1" a="1"/>
  <c r="AB23" i="1"/>
  <c r="AC23" i="1" a="1"/>
  <c r="AC23" i="1"/>
  <c r="AD23" i="1" a="1"/>
  <c r="AD23" i="1"/>
  <c r="AE23" i="1" a="1"/>
  <c r="AE23" i="1"/>
  <c r="AG18" i="1" a="1"/>
  <c r="AG18" i="1"/>
  <c r="AG14" i="1" a="1"/>
  <c r="AG14" i="1"/>
  <c r="AG21" i="1" a="1"/>
  <c r="AG21" i="1"/>
  <c r="AG15" i="1" a="1"/>
  <c r="AG15" i="1"/>
  <c r="AG13" i="1" a="1"/>
  <c r="AG13" i="1"/>
  <c r="AG20" i="1" a="1"/>
  <c r="AG20" i="1"/>
  <c r="AG19" i="1" a="1"/>
  <c r="AG19" i="1"/>
  <c r="AH9" i="1"/>
  <c r="AG16" i="1" a="1"/>
  <c r="AG16" i="1"/>
  <c r="AG23" i="1" a="1"/>
  <c r="AG23" i="1"/>
  <c r="AG10" i="1" a="1"/>
  <c r="AG10" i="1"/>
  <c r="AG17" i="1" a="1"/>
  <c r="AG17" i="1"/>
  <c r="AG22" i="1" a="1"/>
  <c r="AG22" i="1"/>
  <c r="AG11" i="1" a="1"/>
  <c r="AG11" i="1"/>
  <c r="AG12" i="1" a="1"/>
  <c r="AG12" i="1"/>
  <c r="S24" i="1" a="1"/>
  <c r="S24" i="1"/>
  <c r="R25" i="1"/>
  <c r="T24" i="1" a="1"/>
  <c r="T24" i="1"/>
  <c r="U24" i="1" a="1"/>
  <c r="U24" i="1"/>
  <c r="V24" i="1" a="1"/>
  <c r="V24" i="1"/>
  <c r="W24" i="1" a="1"/>
  <c r="W24" i="1"/>
  <c r="X24" i="1" a="1"/>
  <c r="X24" i="1"/>
  <c r="Y24" i="1" a="1"/>
  <c r="Y24" i="1"/>
  <c r="Z24" i="1" a="1"/>
  <c r="Z24" i="1"/>
  <c r="AA24" i="1" a="1"/>
  <c r="AA24" i="1"/>
  <c r="AB24" i="1" a="1"/>
  <c r="AB24" i="1"/>
  <c r="AC24" i="1" a="1"/>
  <c r="AC24" i="1"/>
  <c r="AD24" i="1" a="1"/>
  <c r="AD24" i="1"/>
  <c r="AE24" i="1" a="1"/>
  <c r="AE24" i="1"/>
  <c r="AF24" i="1" a="1"/>
  <c r="AF24" i="1"/>
  <c r="AH14" i="1" a="1"/>
  <c r="AH14" i="1"/>
  <c r="AH13" i="1" a="1"/>
  <c r="AH13" i="1"/>
  <c r="AH16" i="1" a="1"/>
  <c r="AH16" i="1"/>
  <c r="AH24" i="1" a="1"/>
  <c r="AH24" i="1"/>
  <c r="AH11" i="1" a="1"/>
  <c r="AH11" i="1"/>
  <c r="AH19" i="1" a="1"/>
  <c r="AH19" i="1"/>
  <c r="AH25" i="1" a="1"/>
  <c r="AH25" i="1"/>
  <c r="AH22" i="1" a="1"/>
  <c r="AH22" i="1"/>
  <c r="AH15" i="1" a="1"/>
  <c r="AH15" i="1"/>
  <c r="AH21" i="1" a="1"/>
  <c r="AH21" i="1"/>
  <c r="AH18" i="1" a="1"/>
  <c r="AH18" i="1"/>
  <c r="AI9" i="1"/>
  <c r="AH10" i="1" a="1"/>
  <c r="AH10" i="1"/>
  <c r="AH23" i="1" a="1"/>
  <c r="AH23" i="1"/>
  <c r="AH17" i="1" a="1"/>
  <c r="AH17" i="1"/>
  <c r="AH20" i="1" a="1"/>
  <c r="AH20" i="1"/>
  <c r="AH12" i="1" a="1"/>
  <c r="AH12" i="1"/>
  <c r="AG24" i="1" a="1"/>
  <c r="AG24" i="1"/>
  <c r="AI10" i="1" a="1"/>
  <c r="AI10" i="1"/>
  <c r="AI14" i="1" a="1"/>
  <c r="AI14" i="1"/>
  <c r="AI16" i="1" a="1"/>
  <c r="AI16" i="1"/>
  <c r="AI18" i="1" a="1"/>
  <c r="AI18" i="1"/>
  <c r="AI21" i="1" a="1"/>
  <c r="AI21" i="1"/>
  <c r="AI25" i="1" a="1"/>
  <c r="AI25" i="1"/>
  <c r="AI15" i="1" a="1"/>
  <c r="AI15" i="1"/>
  <c r="AJ9" i="1"/>
  <c r="AI17" i="1" a="1"/>
  <c r="AI17" i="1"/>
  <c r="AI20" i="1" a="1"/>
  <c r="AI20" i="1"/>
  <c r="AI12" i="1" a="1"/>
  <c r="AI12" i="1"/>
  <c r="AI24" i="1" a="1"/>
  <c r="AI24" i="1"/>
  <c r="AI23" i="1" a="1"/>
  <c r="AI23" i="1"/>
  <c r="AI19" i="1" a="1"/>
  <c r="AI19" i="1"/>
  <c r="AI11" i="1" a="1"/>
  <c r="AI11" i="1"/>
  <c r="AI22" i="1" a="1"/>
  <c r="AI22" i="1"/>
  <c r="AI13" i="1" a="1"/>
  <c r="AI13" i="1"/>
  <c r="R26" i="1"/>
  <c r="T25" i="1" a="1"/>
  <c r="T25" i="1"/>
  <c r="S25" i="1" a="1"/>
  <c r="S25" i="1"/>
  <c r="U25" i="1" a="1"/>
  <c r="U25" i="1"/>
  <c r="V25" i="1" a="1"/>
  <c r="V25" i="1"/>
  <c r="W25" i="1" a="1"/>
  <c r="W25" i="1"/>
  <c r="X25" i="1" a="1"/>
  <c r="X25" i="1"/>
  <c r="Y25" i="1" a="1"/>
  <c r="Y25" i="1"/>
  <c r="Z25" i="1" a="1"/>
  <c r="Z25" i="1"/>
  <c r="AA25" i="1" a="1"/>
  <c r="AA25" i="1"/>
  <c r="AB25" i="1" a="1"/>
  <c r="AB25" i="1"/>
  <c r="AC25" i="1" a="1"/>
  <c r="AC25" i="1"/>
  <c r="AD25" i="1" a="1"/>
  <c r="AD25" i="1"/>
  <c r="AE25" i="1" a="1"/>
  <c r="AE25" i="1"/>
  <c r="AF25" i="1" a="1"/>
  <c r="AF25" i="1"/>
  <c r="AG25" i="1" a="1"/>
  <c r="AG25" i="1"/>
  <c r="S26" i="1" a="1"/>
  <c r="S26" i="1"/>
  <c r="R27" i="1"/>
  <c r="T26" i="1" a="1"/>
  <c r="T26" i="1"/>
  <c r="U26" i="1" a="1"/>
  <c r="U26" i="1"/>
  <c r="V26" i="1" a="1"/>
  <c r="V26" i="1"/>
  <c r="W26" i="1" a="1"/>
  <c r="W26" i="1"/>
  <c r="X26" i="1" a="1"/>
  <c r="X26" i="1"/>
  <c r="Y26" i="1" a="1"/>
  <c r="Y26" i="1"/>
  <c r="Z26" i="1" a="1"/>
  <c r="Z26" i="1"/>
  <c r="AA26" i="1" a="1"/>
  <c r="AA26" i="1"/>
  <c r="AB26" i="1" a="1"/>
  <c r="AB26" i="1"/>
  <c r="AC26" i="1" a="1"/>
  <c r="AC26" i="1"/>
  <c r="AD26" i="1" a="1"/>
  <c r="AD26" i="1"/>
  <c r="AE26" i="1" a="1"/>
  <c r="AE26" i="1"/>
  <c r="AF26" i="1" a="1"/>
  <c r="AF26" i="1"/>
  <c r="AG26" i="1" a="1"/>
  <c r="AG26" i="1"/>
  <c r="AH26" i="1" a="1"/>
  <c r="AH26" i="1"/>
  <c r="AI26" i="1" a="1"/>
  <c r="AI26" i="1"/>
  <c r="AJ16" i="1" a="1"/>
  <c r="AJ16" i="1"/>
  <c r="AJ19" i="1" a="1"/>
  <c r="AJ19" i="1"/>
  <c r="AJ25" i="1" a="1"/>
  <c r="AJ25" i="1"/>
  <c r="AJ10" i="1" a="1"/>
  <c r="AJ10" i="1"/>
  <c r="AJ22" i="1" a="1"/>
  <c r="AJ22" i="1"/>
  <c r="AK9" i="1"/>
  <c r="AJ15" i="1" a="1"/>
  <c r="AJ15" i="1"/>
  <c r="AJ21" i="1" a="1"/>
  <c r="AJ21" i="1"/>
  <c r="AJ23" i="1" a="1"/>
  <c r="AJ23" i="1"/>
  <c r="AJ12" i="1" a="1"/>
  <c r="AJ12" i="1"/>
  <c r="AJ24" i="1" a="1"/>
  <c r="AJ24" i="1"/>
  <c r="AJ13" i="1" a="1"/>
  <c r="AJ13" i="1"/>
  <c r="AJ18" i="1" a="1"/>
  <c r="AJ18" i="1"/>
  <c r="AJ14" i="1" a="1"/>
  <c r="AJ14" i="1"/>
  <c r="AJ26" i="1" a="1"/>
  <c r="AJ26" i="1"/>
  <c r="AJ17" i="1" a="1"/>
  <c r="AJ17" i="1"/>
  <c r="AJ20" i="1" a="1"/>
  <c r="AJ20" i="1"/>
  <c r="AJ27" i="1" a="1"/>
  <c r="AJ27" i="1"/>
  <c r="AJ11" i="1" a="1"/>
  <c r="AJ11" i="1"/>
  <c r="AK13" i="1" a="1"/>
  <c r="AK13" i="1"/>
  <c r="AK20" i="1" a="1"/>
  <c r="AK20" i="1"/>
  <c r="AK14" i="1" a="1"/>
  <c r="AK14" i="1"/>
  <c r="AK24" i="1" a="1"/>
  <c r="AK24" i="1"/>
  <c r="AK19" i="1" a="1"/>
  <c r="AK19" i="1"/>
  <c r="AK17" i="1" a="1"/>
  <c r="AK17" i="1"/>
  <c r="AK18" i="1" a="1"/>
  <c r="AK18" i="1"/>
  <c r="AK15" i="1" a="1"/>
  <c r="AK15" i="1"/>
  <c r="AK25" i="1" a="1"/>
  <c r="AK25" i="1"/>
  <c r="AK22" i="1" a="1"/>
  <c r="AK22" i="1"/>
  <c r="AK16" i="1" a="1"/>
  <c r="AK16" i="1"/>
  <c r="AK27" i="1" a="1"/>
  <c r="AK27" i="1"/>
  <c r="AK11" i="1" a="1"/>
  <c r="AK11" i="1"/>
  <c r="AL9" i="1"/>
  <c r="AK10" i="1" a="1"/>
  <c r="AK10" i="1"/>
  <c r="AK26" i="1" a="1"/>
  <c r="AK26" i="1"/>
  <c r="AK23" i="1" a="1"/>
  <c r="AK23" i="1"/>
  <c r="AK12" i="1" a="1"/>
  <c r="AK12" i="1"/>
  <c r="AK21" i="1" a="1"/>
  <c r="AK21" i="1"/>
  <c r="T27" i="1" a="1"/>
  <c r="T27" i="1"/>
  <c r="R28" i="1"/>
  <c r="AK28" i="1" a="1"/>
  <c r="AK28" i="1"/>
  <c r="S27" i="1" a="1"/>
  <c r="S27" i="1"/>
  <c r="U27" i="1" a="1"/>
  <c r="U27" i="1"/>
  <c r="V27" i="1" a="1"/>
  <c r="V27" i="1"/>
  <c r="W27" i="1" a="1"/>
  <c r="W27" i="1"/>
  <c r="X27" i="1" a="1"/>
  <c r="X27" i="1"/>
  <c r="Y27" i="1" a="1"/>
  <c r="Y27" i="1"/>
  <c r="Z27" i="1" a="1"/>
  <c r="Z27" i="1"/>
  <c r="AA27" i="1" a="1"/>
  <c r="AA27" i="1"/>
  <c r="AB27" i="1" a="1"/>
  <c r="AB27" i="1"/>
  <c r="AC27" i="1" a="1"/>
  <c r="AC27" i="1"/>
  <c r="AD27" i="1" a="1"/>
  <c r="AD27" i="1"/>
  <c r="AE27" i="1" a="1"/>
  <c r="AE27" i="1"/>
  <c r="AF27" i="1" a="1"/>
  <c r="AF27" i="1"/>
  <c r="AG27" i="1" a="1"/>
  <c r="AG27" i="1"/>
  <c r="AH27" i="1" a="1"/>
  <c r="AH27" i="1"/>
  <c r="AI27" i="1" a="1"/>
  <c r="AI27" i="1"/>
  <c r="R29" i="1"/>
  <c r="S28" i="1" a="1"/>
  <c r="S28" i="1"/>
  <c r="T28" i="1" a="1"/>
  <c r="T28" i="1"/>
  <c r="U28" i="1" a="1"/>
  <c r="U28" i="1"/>
  <c r="V28" i="1" a="1"/>
  <c r="V28" i="1"/>
  <c r="W28" i="1" a="1"/>
  <c r="W28" i="1"/>
  <c r="X28" i="1" a="1"/>
  <c r="X28" i="1"/>
  <c r="Y28" i="1" a="1"/>
  <c r="Y28" i="1"/>
  <c r="Z28" i="1" a="1"/>
  <c r="Z28" i="1"/>
  <c r="AA28" i="1" a="1"/>
  <c r="AA28" i="1"/>
  <c r="AB28" i="1" a="1"/>
  <c r="AB28" i="1"/>
  <c r="AC28" i="1" a="1"/>
  <c r="AC28" i="1"/>
  <c r="AD28" i="1" a="1"/>
  <c r="AD28" i="1"/>
  <c r="AE28" i="1" a="1"/>
  <c r="AE28" i="1"/>
  <c r="AF28" i="1" a="1"/>
  <c r="AF28" i="1"/>
  <c r="AG28" i="1" a="1"/>
  <c r="AG28" i="1"/>
  <c r="AH28" i="1" a="1"/>
  <c r="AH28" i="1"/>
  <c r="AI28" i="1" a="1"/>
  <c r="AI28" i="1"/>
  <c r="AJ28" i="1" a="1"/>
  <c r="AJ28" i="1"/>
  <c r="AL25" i="1" a="1"/>
  <c r="AL25" i="1"/>
  <c r="AL18" i="1" a="1"/>
  <c r="AL18" i="1"/>
  <c r="AL23" i="1" a="1"/>
  <c r="AL23" i="1"/>
  <c r="AL27" i="1" a="1"/>
  <c r="AL27" i="1"/>
  <c r="AL16" i="1" a="1"/>
  <c r="AL16" i="1"/>
  <c r="AL12" i="1" a="1"/>
  <c r="AL12" i="1"/>
  <c r="AL14" i="1" a="1"/>
  <c r="AL14" i="1"/>
  <c r="AL21" i="1" a="1"/>
  <c r="AL21" i="1"/>
  <c r="AL11" i="1" a="1"/>
  <c r="AL11" i="1"/>
  <c r="AL26" i="1" a="1"/>
  <c r="AL26" i="1"/>
  <c r="AL28" i="1" a="1"/>
  <c r="AL28" i="1"/>
  <c r="AL29" i="1" a="1"/>
  <c r="AL29" i="1"/>
  <c r="AL10" i="1" a="1"/>
  <c r="AL10" i="1"/>
  <c r="AL19" i="1" a="1"/>
  <c r="AL19" i="1"/>
  <c r="AL17" i="1" a="1"/>
  <c r="AL17" i="1"/>
  <c r="AL13" i="1" a="1"/>
  <c r="AL13" i="1"/>
  <c r="AL22" i="1" a="1"/>
  <c r="AL22" i="1"/>
  <c r="AL20" i="1" a="1"/>
  <c r="AL20" i="1"/>
  <c r="AL15" i="1" a="1"/>
  <c r="AL15" i="1"/>
  <c r="AL24" i="1" a="1"/>
  <c r="AL24" i="1"/>
  <c r="AM9" i="1"/>
  <c r="AM19" i="1" a="1"/>
  <c r="AM19" i="1"/>
  <c r="AM12" i="1" a="1"/>
  <c r="AM12" i="1"/>
  <c r="AM13" i="1" a="1"/>
  <c r="AM13" i="1"/>
  <c r="AM27" i="1" a="1"/>
  <c r="AM27" i="1"/>
  <c r="AM21" i="1" a="1"/>
  <c r="AM21" i="1"/>
  <c r="AM26" i="1" a="1"/>
  <c r="AM26" i="1"/>
  <c r="AM14" i="1" a="1"/>
  <c r="AM14" i="1"/>
  <c r="AM16" i="1" a="1"/>
  <c r="AM16" i="1"/>
  <c r="AM23" i="1" a="1"/>
  <c r="AM23" i="1"/>
  <c r="AM10" i="1" a="1"/>
  <c r="AM10" i="1"/>
  <c r="AM18" i="1" a="1"/>
  <c r="AM18" i="1"/>
  <c r="AM29" i="1" a="1"/>
  <c r="AM29" i="1"/>
  <c r="AM25" i="1" a="1"/>
  <c r="AM25" i="1"/>
  <c r="AM22" i="1" a="1"/>
  <c r="AM22" i="1"/>
  <c r="AM11" i="1" a="1"/>
  <c r="AM11" i="1"/>
  <c r="AM15" i="1" a="1"/>
  <c r="AM15" i="1"/>
  <c r="AM28" i="1" a="1"/>
  <c r="AM28" i="1"/>
  <c r="AM20" i="1" a="1"/>
  <c r="AM20" i="1"/>
  <c r="AM24" i="1" a="1"/>
  <c r="AM24" i="1"/>
  <c r="AM17" i="1" a="1"/>
  <c r="AM17" i="1"/>
  <c r="AN9" i="1"/>
  <c r="T29" i="1" a="1"/>
  <c r="T29" i="1"/>
  <c r="R30" i="1"/>
  <c r="AM30" i="1" a="1"/>
  <c r="AM30" i="1"/>
  <c r="S29" i="1" a="1"/>
  <c r="S29" i="1"/>
  <c r="U29" i="1" a="1"/>
  <c r="U29" i="1"/>
  <c r="V29" i="1" a="1"/>
  <c r="V29" i="1"/>
  <c r="W29" i="1" a="1"/>
  <c r="W29" i="1"/>
  <c r="X29" i="1" a="1"/>
  <c r="X29" i="1"/>
  <c r="Y29" i="1" a="1"/>
  <c r="Y29" i="1"/>
  <c r="Z29" i="1" a="1"/>
  <c r="Z29" i="1"/>
  <c r="AA29" i="1" a="1"/>
  <c r="AA29" i="1"/>
  <c r="AB29" i="1" a="1"/>
  <c r="AB29" i="1"/>
  <c r="AC29" i="1" a="1"/>
  <c r="AC29" i="1"/>
  <c r="AD29" i="1" a="1"/>
  <c r="AD29" i="1"/>
  <c r="AE29" i="1" a="1"/>
  <c r="AE29" i="1"/>
  <c r="AF29" i="1" a="1"/>
  <c r="AF29" i="1"/>
  <c r="AG29" i="1" a="1"/>
  <c r="AG29" i="1"/>
  <c r="AH29" i="1" a="1"/>
  <c r="AH29" i="1"/>
  <c r="AI29" i="1" a="1"/>
  <c r="AI29" i="1"/>
  <c r="AJ29" i="1" a="1"/>
  <c r="AJ29" i="1"/>
  <c r="AK29" i="1" a="1"/>
  <c r="AK29" i="1"/>
  <c r="AO9" i="1"/>
  <c r="AN16" i="1" a="1"/>
  <c r="AN16" i="1"/>
  <c r="AN19" i="1" a="1"/>
  <c r="AN19" i="1"/>
  <c r="AN18" i="1" a="1"/>
  <c r="AN18" i="1"/>
  <c r="AN12" i="1" a="1"/>
  <c r="AN12" i="1"/>
  <c r="AN22" i="1" a="1"/>
  <c r="AN22" i="1"/>
  <c r="AN24" i="1" a="1"/>
  <c r="AN24" i="1"/>
  <c r="AN27" i="1" a="1"/>
  <c r="AN27" i="1"/>
  <c r="AN17" i="1" a="1"/>
  <c r="AN17" i="1"/>
  <c r="AN29" i="1" a="1"/>
  <c r="AN29" i="1"/>
  <c r="AN28" i="1" a="1"/>
  <c r="AN28" i="1"/>
  <c r="AN13" i="1" a="1"/>
  <c r="AN13" i="1"/>
  <c r="AN10" i="1" a="1"/>
  <c r="AN10" i="1"/>
  <c r="AN20" i="1" a="1"/>
  <c r="AN20" i="1"/>
  <c r="AN23" i="1" a="1"/>
  <c r="AN23" i="1"/>
  <c r="AN21" i="1" a="1"/>
  <c r="AN21" i="1"/>
  <c r="AN15" i="1" a="1"/>
  <c r="AN15" i="1"/>
  <c r="AN26" i="1" a="1"/>
  <c r="AN26" i="1"/>
  <c r="AN11" i="1" a="1"/>
  <c r="AN11" i="1"/>
  <c r="AN25" i="1" a="1"/>
  <c r="AN25" i="1"/>
  <c r="AN14" i="1" a="1"/>
  <c r="AN14" i="1"/>
  <c r="AN30" i="1" a="1"/>
  <c r="AN30" i="1"/>
  <c r="R31" i="1"/>
  <c r="S30" i="1" a="1"/>
  <c r="S30" i="1"/>
  <c r="T30" i="1" a="1"/>
  <c r="T30" i="1"/>
  <c r="U30" i="1" a="1"/>
  <c r="U30" i="1"/>
  <c r="V30" i="1" a="1"/>
  <c r="V30" i="1"/>
  <c r="W30" i="1" a="1"/>
  <c r="W30" i="1"/>
  <c r="X30" i="1" a="1"/>
  <c r="X30" i="1"/>
  <c r="Y30" i="1" a="1"/>
  <c r="Y30" i="1"/>
  <c r="Z30" i="1" a="1"/>
  <c r="Z30" i="1"/>
  <c r="AA30" i="1" a="1"/>
  <c r="AA30" i="1"/>
  <c r="AB30" i="1" a="1"/>
  <c r="AB30" i="1"/>
  <c r="AC30" i="1" a="1"/>
  <c r="AC30" i="1"/>
  <c r="AD30" i="1" a="1"/>
  <c r="AD30" i="1"/>
  <c r="AE30" i="1" a="1"/>
  <c r="AE30" i="1"/>
  <c r="AF30" i="1" a="1"/>
  <c r="AF30" i="1"/>
  <c r="AG30" i="1" a="1"/>
  <c r="AG30" i="1"/>
  <c r="AH30" i="1" a="1"/>
  <c r="AH30" i="1"/>
  <c r="AI30" i="1" a="1"/>
  <c r="AI30" i="1"/>
  <c r="AJ30" i="1" a="1"/>
  <c r="AJ30" i="1"/>
  <c r="AK30" i="1" a="1"/>
  <c r="AK30" i="1"/>
  <c r="AL30" i="1" a="1"/>
  <c r="AL30" i="1"/>
  <c r="AO10" i="1" a="1"/>
  <c r="AO10" i="1"/>
  <c r="AO12" i="1" a="1"/>
  <c r="AO12" i="1"/>
  <c r="AO18" i="1" a="1"/>
  <c r="AO18" i="1"/>
  <c r="AO16" i="1" a="1"/>
  <c r="AO16" i="1"/>
  <c r="AO26" i="1" a="1"/>
  <c r="AO26" i="1"/>
  <c r="AO31" i="1" a="1"/>
  <c r="AO31" i="1"/>
  <c r="AO25" i="1" a="1"/>
  <c r="AO25" i="1"/>
  <c r="AO22" i="1" a="1"/>
  <c r="AO22" i="1"/>
  <c r="AO29" i="1" a="1"/>
  <c r="AO29" i="1"/>
  <c r="AO20" i="1" a="1"/>
  <c r="AO20" i="1"/>
  <c r="AO27" i="1" a="1"/>
  <c r="AO27" i="1"/>
  <c r="AO11" i="1" a="1"/>
  <c r="AO11" i="1"/>
  <c r="AO30" i="1" a="1"/>
  <c r="AO30" i="1"/>
  <c r="AO23" i="1" a="1"/>
  <c r="AO23" i="1"/>
  <c r="AO13" i="1" a="1"/>
  <c r="AO13" i="1"/>
  <c r="AO21" i="1" a="1"/>
  <c r="AO21" i="1"/>
  <c r="AO14" i="1" a="1"/>
  <c r="AO14" i="1"/>
  <c r="AP9" i="1"/>
  <c r="AO15" i="1" a="1"/>
  <c r="AO15" i="1"/>
  <c r="AO24" i="1" a="1"/>
  <c r="AO24" i="1"/>
  <c r="AO19" i="1" a="1"/>
  <c r="AO19" i="1"/>
  <c r="AO17" i="1" a="1"/>
  <c r="AO17" i="1"/>
  <c r="AO28" i="1" a="1"/>
  <c r="AO28" i="1"/>
  <c r="T31" i="1" a="1"/>
  <c r="T31" i="1"/>
  <c r="R32" i="1"/>
  <c r="S31" i="1" a="1"/>
  <c r="S31" i="1"/>
  <c r="U31" i="1" a="1"/>
  <c r="U31" i="1"/>
  <c r="V31" i="1" a="1"/>
  <c r="V31" i="1"/>
  <c r="W31" i="1" a="1"/>
  <c r="W31" i="1"/>
  <c r="X31" i="1" a="1"/>
  <c r="X31" i="1"/>
  <c r="Y31" i="1" a="1"/>
  <c r="Y31" i="1"/>
  <c r="Z31" i="1" a="1"/>
  <c r="Z31" i="1"/>
  <c r="AA31" i="1" a="1"/>
  <c r="AA31" i="1"/>
  <c r="AB31" i="1" a="1"/>
  <c r="AB31" i="1"/>
  <c r="AC31" i="1" a="1"/>
  <c r="AC31" i="1"/>
  <c r="AD31" i="1" a="1"/>
  <c r="AD31" i="1"/>
  <c r="AE31" i="1" a="1"/>
  <c r="AE31" i="1"/>
  <c r="AF31" i="1" a="1"/>
  <c r="AF31" i="1"/>
  <c r="AG31" i="1" a="1"/>
  <c r="AG31" i="1"/>
  <c r="AH31" i="1" a="1"/>
  <c r="AH31" i="1"/>
  <c r="AI31" i="1" a="1"/>
  <c r="AI31" i="1"/>
  <c r="AJ31" i="1" a="1"/>
  <c r="AJ31" i="1"/>
  <c r="AK31" i="1" a="1"/>
  <c r="AK31" i="1"/>
  <c r="AL31" i="1" a="1"/>
  <c r="AL31" i="1"/>
  <c r="AM31" i="1" a="1"/>
  <c r="AM31" i="1"/>
  <c r="AN31" i="1" a="1"/>
  <c r="AN31" i="1"/>
  <c r="R33" i="1"/>
  <c r="T32" i="1" a="1"/>
  <c r="T32" i="1"/>
  <c r="S32" i="1" a="1"/>
  <c r="S32" i="1"/>
  <c r="U32" i="1" a="1"/>
  <c r="U32" i="1"/>
  <c r="V32" i="1" a="1"/>
  <c r="V32" i="1"/>
  <c r="W32" i="1" a="1"/>
  <c r="W32" i="1"/>
  <c r="X32" i="1" a="1"/>
  <c r="X32" i="1"/>
  <c r="Y32" i="1" a="1"/>
  <c r="Y32" i="1"/>
  <c r="Z32" i="1" a="1"/>
  <c r="Z32" i="1"/>
  <c r="AA32" i="1" a="1"/>
  <c r="AA32" i="1"/>
  <c r="AB32" i="1" a="1"/>
  <c r="AB32" i="1"/>
  <c r="AC32" i="1" a="1"/>
  <c r="AC32" i="1"/>
  <c r="AD32" i="1" a="1"/>
  <c r="AD32" i="1"/>
  <c r="AE32" i="1" a="1"/>
  <c r="AE32" i="1"/>
  <c r="AF32" i="1" a="1"/>
  <c r="AF32" i="1"/>
  <c r="AG32" i="1" a="1"/>
  <c r="AG32" i="1"/>
  <c r="AH32" i="1" a="1"/>
  <c r="AH32" i="1"/>
  <c r="AI32" i="1" a="1"/>
  <c r="AI32" i="1"/>
  <c r="AJ32" i="1" a="1"/>
  <c r="AJ32" i="1"/>
  <c r="AK32" i="1" a="1"/>
  <c r="AK32" i="1"/>
  <c r="AL32" i="1" a="1"/>
  <c r="AL32" i="1"/>
  <c r="AM32" i="1" a="1"/>
  <c r="AM32" i="1"/>
  <c r="AN32" i="1" a="1"/>
  <c r="AN32" i="1"/>
  <c r="AO32" i="1" a="1"/>
  <c r="AO32" i="1"/>
  <c r="AP14" i="1" a="1"/>
  <c r="AP14" i="1"/>
  <c r="AP21" i="1" a="1"/>
  <c r="AP21" i="1"/>
  <c r="AP18" i="1" a="1"/>
  <c r="AP18" i="1"/>
  <c r="AP26" i="1" a="1"/>
  <c r="AP26" i="1"/>
  <c r="AP30" i="1" a="1"/>
  <c r="AP30" i="1"/>
  <c r="AP19" i="1" a="1"/>
  <c r="AP19" i="1"/>
  <c r="AP33" i="1" a="1"/>
  <c r="AP33" i="1"/>
  <c r="AP28" i="1" a="1"/>
  <c r="AP28" i="1"/>
  <c r="AP11" i="1" a="1"/>
  <c r="AP11" i="1"/>
  <c r="AP32" i="1" a="1"/>
  <c r="AP32" i="1"/>
  <c r="AP20" i="1" a="1"/>
  <c r="AP20" i="1"/>
  <c r="AP31" i="1" a="1"/>
  <c r="AP31" i="1"/>
  <c r="AP15" i="1" a="1"/>
  <c r="AP15" i="1"/>
  <c r="AP12" i="1" a="1"/>
  <c r="AP12" i="1"/>
  <c r="AP13" i="1" a="1"/>
  <c r="AP13" i="1"/>
  <c r="AP17" i="1" a="1"/>
  <c r="AP17" i="1"/>
  <c r="AP16" i="1" a="1"/>
  <c r="AP16" i="1"/>
  <c r="AP22" i="1" a="1"/>
  <c r="AP22" i="1"/>
  <c r="AP25" i="1" a="1"/>
  <c r="AP25" i="1"/>
  <c r="AP29" i="1" a="1"/>
  <c r="AP29" i="1"/>
  <c r="AP10" i="1" a="1"/>
  <c r="AP10" i="1"/>
  <c r="AQ9" i="1"/>
  <c r="AP24" i="1" a="1"/>
  <c r="AP24" i="1"/>
  <c r="AP27" i="1" a="1"/>
  <c r="AP27" i="1"/>
  <c r="AP23" i="1" a="1"/>
  <c r="AP23" i="1"/>
  <c r="AQ11" i="1" a="1"/>
  <c r="AQ11" i="1"/>
  <c r="AR9" i="1"/>
  <c r="AQ17" i="1" a="1"/>
  <c r="AQ17" i="1"/>
  <c r="AQ23" i="1" a="1"/>
  <c r="AQ23" i="1"/>
  <c r="AQ28" i="1" a="1"/>
  <c r="AQ28" i="1"/>
  <c r="AQ20" i="1" a="1"/>
  <c r="AQ20" i="1"/>
  <c r="AQ27" i="1" a="1"/>
  <c r="AQ27" i="1"/>
  <c r="AQ12" i="1" a="1"/>
  <c r="AQ12" i="1"/>
  <c r="AQ29" i="1" a="1"/>
  <c r="AQ29" i="1"/>
  <c r="AQ32" i="1" a="1"/>
  <c r="AQ32" i="1"/>
  <c r="AQ21" i="1" a="1"/>
  <c r="AQ21" i="1"/>
  <c r="AQ18" i="1" a="1"/>
  <c r="AQ18" i="1"/>
  <c r="AQ19" i="1" a="1"/>
  <c r="AQ19" i="1"/>
  <c r="AQ22" i="1" a="1"/>
  <c r="AQ22" i="1"/>
  <c r="AQ15" i="1" a="1"/>
  <c r="AQ15" i="1"/>
  <c r="AQ24" i="1" a="1"/>
  <c r="AQ24" i="1"/>
  <c r="AQ10" i="1" a="1"/>
  <c r="AQ10" i="1"/>
  <c r="AQ16" i="1" a="1"/>
  <c r="AQ16" i="1"/>
  <c r="AQ13" i="1" a="1"/>
  <c r="AQ13" i="1"/>
  <c r="AQ26" i="1" a="1"/>
  <c r="AQ26" i="1"/>
  <c r="AQ33" i="1" a="1"/>
  <c r="AQ33" i="1"/>
  <c r="AQ25" i="1" a="1"/>
  <c r="AQ25" i="1"/>
  <c r="AQ30" i="1" a="1"/>
  <c r="AQ30" i="1"/>
  <c r="AQ31" i="1" a="1"/>
  <c r="AQ31" i="1"/>
  <c r="AQ14" i="1" a="1"/>
  <c r="AQ14" i="1"/>
  <c r="T33" i="1" a="1"/>
  <c r="T33" i="1"/>
  <c r="S33" i="1" a="1"/>
  <c r="S33" i="1"/>
  <c r="R34" i="1"/>
  <c r="U33" i="1" a="1"/>
  <c r="U33" i="1"/>
  <c r="V33" i="1" a="1"/>
  <c r="V33" i="1"/>
  <c r="W33" i="1" a="1"/>
  <c r="W33" i="1"/>
  <c r="X33" i="1" a="1"/>
  <c r="X33" i="1"/>
  <c r="Y33" i="1" a="1"/>
  <c r="Y33" i="1"/>
  <c r="Z33" i="1" a="1"/>
  <c r="Z33" i="1"/>
  <c r="AA33" i="1" a="1"/>
  <c r="AA33" i="1"/>
  <c r="AB33" i="1" a="1"/>
  <c r="AB33" i="1"/>
  <c r="AC33" i="1" a="1"/>
  <c r="AC33" i="1"/>
  <c r="AD33" i="1" a="1"/>
  <c r="AD33" i="1"/>
  <c r="AE33" i="1" a="1"/>
  <c r="AE33" i="1"/>
  <c r="AF33" i="1" a="1"/>
  <c r="AF33" i="1"/>
  <c r="AG33" i="1" a="1"/>
  <c r="AG33" i="1"/>
  <c r="AH33" i="1" a="1"/>
  <c r="AH33" i="1"/>
  <c r="AI33" i="1" a="1"/>
  <c r="AI33" i="1"/>
  <c r="AJ33" i="1" a="1"/>
  <c r="AJ33" i="1"/>
  <c r="AK33" i="1" a="1"/>
  <c r="AK33" i="1"/>
  <c r="AL33" i="1" a="1"/>
  <c r="AL33" i="1"/>
  <c r="AM33" i="1" a="1"/>
  <c r="AM33" i="1"/>
  <c r="AN33" i="1" a="1"/>
  <c r="AN33" i="1"/>
  <c r="AO33" i="1" a="1"/>
  <c r="AO33" i="1"/>
  <c r="T34" i="1" a="1"/>
  <c r="T34" i="1"/>
  <c r="R35" i="1"/>
  <c r="S34" i="1" a="1"/>
  <c r="S34" i="1"/>
  <c r="U34" i="1" a="1"/>
  <c r="U34" i="1"/>
  <c r="V34" i="1" a="1"/>
  <c r="V34" i="1"/>
  <c r="W34" i="1" a="1"/>
  <c r="W34" i="1"/>
  <c r="X34" i="1" a="1"/>
  <c r="X34" i="1"/>
  <c r="Y34" i="1" a="1"/>
  <c r="Y34" i="1"/>
  <c r="Z34" i="1" a="1"/>
  <c r="Z34" i="1"/>
  <c r="AA34" i="1" a="1"/>
  <c r="AA34" i="1"/>
  <c r="AB34" i="1" a="1"/>
  <c r="AB34" i="1"/>
  <c r="AC34" i="1" a="1"/>
  <c r="AC34" i="1"/>
  <c r="AD34" i="1" a="1"/>
  <c r="AD34" i="1"/>
  <c r="AE34" i="1" a="1"/>
  <c r="AE34" i="1"/>
  <c r="AF34" i="1" a="1"/>
  <c r="AF34" i="1"/>
  <c r="AG34" i="1" a="1"/>
  <c r="AG34" i="1"/>
  <c r="AH34" i="1" a="1"/>
  <c r="AH34" i="1"/>
  <c r="AI34" i="1" a="1"/>
  <c r="AI34" i="1"/>
  <c r="AJ34" i="1" a="1"/>
  <c r="AJ34" i="1"/>
  <c r="AK34" i="1" a="1"/>
  <c r="AK34" i="1"/>
  <c r="AL34" i="1" a="1"/>
  <c r="AL34" i="1"/>
  <c r="AM34" i="1" a="1"/>
  <c r="AM34" i="1"/>
  <c r="AN34" i="1" a="1"/>
  <c r="AN34" i="1"/>
  <c r="AO34" i="1" a="1"/>
  <c r="AO34" i="1"/>
  <c r="AP34" i="1" a="1"/>
  <c r="AP34" i="1"/>
  <c r="AR14" i="1" a="1"/>
  <c r="AR14" i="1"/>
  <c r="AR30" i="1" a="1"/>
  <c r="AR30" i="1"/>
  <c r="AR15" i="1" a="1"/>
  <c r="AR15" i="1"/>
  <c r="AR25" i="1" a="1"/>
  <c r="AR25" i="1"/>
  <c r="AR20" i="1" a="1"/>
  <c r="AR20" i="1"/>
  <c r="AR26" i="1" a="1"/>
  <c r="AR26" i="1"/>
  <c r="AR28" i="1" a="1"/>
  <c r="AR28" i="1"/>
  <c r="AR10" i="1" a="1"/>
  <c r="AR10" i="1"/>
  <c r="AR31" i="1" a="1"/>
  <c r="AR31" i="1"/>
  <c r="AR21" i="1" a="1"/>
  <c r="AR21" i="1"/>
  <c r="AR35" i="1" a="1"/>
  <c r="AR35" i="1"/>
  <c r="AR19" i="1" a="1"/>
  <c r="AR19" i="1"/>
  <c r="AR16" i="1" a="1"/>
  <c r="AR16" i="1"/>
  <c r="AS9" i="1"/>
  <c r="AR11" i="1" a="1"/>
  <c r="AR11" i="1"/>
  <c r="AR18" i="1" a="1"/>
  <c r="AR18" i="1"/>
  <c r="AR17" i="1" a="1"/>
  <c r="AR17" i="1"/>
  <c r="AR27" i="1" a="1"/>
  <c r="AR27" i="1"/>
  <c r="AR22" i="1" a="1"/>
  <c r="AR22" i="1"/>
  <c r="AR29" i="1" a="1"/>
  <c r="AR29" i="1"/>
  <c r="AR32" i="1" a="1"/>
  <c r="AR32" i="1"/>
  <c r="AR33" i="1" a="1"/>
  <c r="AR33" i="1"/>
  <c r="AR34" i="1" a="1"/>
  <c r="AR34" i="1"/>
  <c r="AR13" i="1" a="1"/>
  <c r="AR13" i="1"/>
  <c r="AR12" i="1" a="1"/>
  <c r="AR12" i="1"/>
  <c r="AR23" i="1" a="1"/>
  <c r="AR23" i="1"/>
  <c r="AR24" i="1" a="1"/>
  <c r="AR24" i="1"/>
  <c r="AQ34" i="1" a="1"/>
  <c r="AQ34" i="1"/>
  <c r="T35" i="1" a="1"/>
  <c r="T35" i="1"/>
  <c r="R36" i="1"/>
  <c r="S35" i="1" a="1"/>
  <c r="S35" i="1"/>
  <c r="U35" i="1" a="1"/>
  <c r="U35" i="1"/>
  <c r="V35" i="1" a="1"/>
  <c r="V35" i="1"/>
  <c r="W35" i="1" a="1"/>
  <c r="W35" i="1"/>
  <c r="X35" i="1" a="1"/>
  <c r="X35" i="1"/>
  <c r="Y35" i="1" a="1"/>
  <c r="Y35" i="1"/>
  <c r="Z35" i="1" a="1"/>
  <c r="Z35" i="1"/>
  <c r="AA35" i="1" a="1"/>
  <c r="AA35" i="1"/>
  <c r="AB35" i="1" a="1"/>
  <c r="AB35" i="1"/>
  <c r="AC35" i="1" a="1"/>
  <c r="AC35" i="1"/>
  <c r="AD35" i="1" a="1"/>
  <c r="AD35" i="1"/>
  <c r="AE35" i="1" a="1"/>
  <c r="AE35" i="1"/>
  <c r="AF35" i="1" a="1"/>
  <c r="AF35" i="1"/>
  <c r="AG35" i="1" a="1"/>
  <c r="AG35" i="1"/>
  <c r="AH35" i="1" a="1"/>
  <c r="AH35" i="1"/>
  <c r="AI35" i="1" a="1"/>
  <c r="AI35" i="1"/>
  <c r="AJ35" i="1" a="1"/>
  <c r="AJ35" i="1"/>
  <c r="AK35" i="1" a="1"/>
  <c r="AK35" i="1"/>
  <c r="AL35" i="1" a="1"/>
  <c r="AL35" i="1"/>
  <c r="AM35" i="1" a="1"/>
  <c r="AM35" i="1"/>
  <c r="AN35" i="1" a="1"/>
  <c r="AN35" i="1"/>
  <c r="AO35" i="1" a="1"/>
  <c r="AO35" i="1"/>
  <c r="AP35" i="1" a="1"/>
  <c r="AP35" i="1"/>
  <c r="AQ35" i="1" a="1"/>
  <c r="AQ35" i="1"/>
  <c r="AS20" i="1" a="1"/>
  <c r="AS20" i="1"/>
  <c r="AS22" i="1" a="1"/>
  <c r="AS22" i="1"/>
  <c r="AS27" i="1" a="1"/>
  <c r="AS27" i="1"/>
  <c r="AS34" i="1" a="1"/>
  <c r="AS34" i="1"/>
  <c r="AS16" i="1" a="1"/>
  <c r="AS16" i="1"/>
  <c r="AS13" i="1" a="1"/>
  <c r="AS13" i="1"/>
  <c r="AS10" i="1" a="1"/>
  <c r="AS10" i="1"/>
  <c r="AS19" i="1" a="1"/>
  <c r="AS19" i="1"/>
  <c r="AS26" i="1" a="1"/>
  <c r="AS26" i="1"/>
  <c r="AS32" i="1" a="1"/>
  <c r="AS32" i="1"/>
  <c r="AS30" i="1" a="1"/>
  <c r="AS30" i="1"/>
  <c r="AS17" i="1" a="1"/>
  <c r="AS17" i="1"/>
  <c r="AS28" i="1" a="1"/>
  <c r="AS28" i="1"/>
  <c r="AS15" i="1" a="1"/>
  <c r="AS15" i="1"/>
  <c r="AS11" i="1" a="1"/>
  <c r="AS11" i="1"/>
  <c r="AS24" i="1" a="1"/>
  <c r="AS24" i="1"/>
  <c r="AS29" i="1" a="1"/>
  <c r="AS29" i="1"/>
  <c r="AS25" i="1" a="1"/>
  <c r="AS25" i="1"/>
  <c r="AS33" i="1" a="1"/>
  <c r="AS33" i="1"/>
  <c r="AS36" i="1" a="1"/>
  <c r="AS36" i="1"/>
  <c r="AS14" i="1" a="1"/>
  <c r="AS14" i="1"/>
  <c r="AS31" i="1" a="1"/>
  <c r="AS31" i="1"/>
  <c r="AS35" i="1" a="1"/>
  <c r="AS35" i="1"/>
  <c r="AT9" i="1"/>
  <c r="AS12" i="1" a="1"/>
  <c r="AS12" i="1"/>
  <c r="AS21" i="1" a="1"/>
  <c r="AS21" i="1"/>
  <c r="AS18" i="1" a="1"/>
  <c r="AS18" i="1"/>
  <c r="AS23" i="1" a="1"/>
  <c r="AS23" i="1"/>
  <c r="T36" i="1" a="1"/>
  <c r="T36" i="1"/>
  <c r="R37" i="1"/>
  <c r="S36" i="1" a="1"/>
  <c r="S36" i="1"/>
  <c r="U36" i="1" a="1"/>
  <c r="U36" i="1"/>
  <c r="V36" i="1" a="1"/>
  <c r="V36" i="1"/>
  <c r="W36" i="1" a="1"/>
  <c r="W36" i="1"/>
  <c r="X36" i="1" a="1"/>
  <c r="X36" i="1"/>
  <c r="Y36" i="1" a="1"/>
  <c r="Y36" i="1"/>
  <c r="Z36" i="1" a="1"/>
  <c r="Z36" i="1"/>
  <c r="AA36" i="1" a="1"/>
  <c r="AA36" i="1"/>
  <c r="AB36" i="1" a="1"/>
  <c r="AB36" i="1"/>
  <c r="AC36" i="1" a="1"/>
  <c r="AC36" i="1"/>
  <c r="AD36" i="1" a="1"/>
  <c r="AD36" i="1"/>
  <c r="AE36" i="1" a="1"/>
  <c r="AE36" i="1"/>
  <c r="AF36" i="1" a="1"/>
  <c r="AF36" i="1"/>
  <c r="AG36" i="1" a="1"/>
  <c r="AG36" i="1"/>
  <c r="AH36" i="1" a="1"/>
  <c r="AH36" i="1"/>
  <c r="AI36" i="1" a="1"/>
  <c r="AI36" i="1"/>
  <c r="AJ36" i="1" a="1"/>
  <c r="AJ36" i="1"/>
  <c r="AK36" i="1" a="1"/>
  <c r="AK36" i="1"/>
  <c r="AL36" i="1" a="1"/>
  <c r="AL36" i="1"/>
  <c r="AM36" i="1" a="1"/>
  <c r="AM36" i="1"/>
  <c r="AN36" i="1" a="1"/>
  <c r="AN36" i="1"/>
  <c r="AO36" i="1" a="1"/>
  <c r="AO36" i="1"/>
  <c r="AP36" i="1" a="1"/>
  <c r="AP36" i="1"/>
  <c r="AQ36" i="1" a="1"/>
  <c r="AQ36" i="1"/>
  <c r="AR36" i="1" a="1"/>
  <c r="AR36" i="1"/>
  <c r="AT18" i="1" a="1"/>
  <c r="AT18" i="1"/>
  <c r="AT28" i="1" a="1"/>
  <c r="AT28" i="1"/>
  <c r="AT19" i="1" a="1"/>
  <c r="AT19" i="1"/>
  <c r="AT33" i="1" a="1"/>
  <c r="AT33" i="1"/>
  <c r="AT36" i="1" a="1"/>
  <c r="AT36" i="1"/>
  <c r="AT34" i="1" a="1"/>
  <c r="AT34" i="1"/>
  <c r="AT32" i="1" a="1"/>
  <c r="AT32" i="1"/>
  <c r="AT23" i="1" a="1"/>
  <c r="AT23" i="1"/>
  <c r="AT27" i="1" a="1"/>
  <c r="AT27" i="1"/>
  <c r="AT29" i="1" a="1"/>
  <c r="AT29" i="1"/>
  <c r="AT16" i="1" a="1"/>
  <c r="AT16" i="1"/>
  <c r="AT12" i="1" a="1"/>
  <c r="AT12" i="1"/>
  <c r="AT21" i="1" a="1"/>
  <c r="AT21" i="1"/>
  <c r="AT14" i="1" a="1"/>
  <c r="AT14" i="1"/>
  <c r="AU9" i="1"/>
  <c r="AT15" i="1" a="1"/>
  <c r="AT15" i="1"/>
  <c r="AT24" i="1" a="1"/>
  <c r="AT24" i="1"/>
  <c r="AT10" i="1" a="1"/>
  <c r="AT10" i="1"/>
  <c r="AT26" i="1" a="1"/>
  <c r="AT26" i="1"/>
  <c r="AT13" i="1" a="1"/>
  <c r="AT13" i="1"/>
  <c r="AT11" i="1" a="1"/>
  <c r="AT11" i="1"/>
  <c r="AT17" i="1" a="1"/>
  <c r="AT17" i="1"/>
  <c r="AT31" i="1" a="1"/>
  <c r="AT31" i="1"/>
  <c r="AT22" i="1" a="1"/>
  <c r="AT22" i="1"/>
  <c r="AT25" i="1" a="1"/>
  <c r="AT25" i="1"/>
  <c r="AT20" i="1" a="1"/>
  <c r="AT20" i="1"/>
  <c r="AT30" i="1" a="1"/>
  <c r="AT30" i="1"/>
  <c r="AT37" i="1" a="1"/>
  <c r="AT37" i="1"/>
  <c r="AT35" i="1" a="1"/>
  <c r="AT35" i="1"/>
  <c r="AU11" i="1" a="1"/>
  <c r="AU11" i="1"/>
  <c r="AU17" i="1" a="1"/>
  <c r="AU17" i="1"/>
  <c r="AU15" i="1" a="1"/>
  <c r="AU15" i="1"/>
  <c r="AU18" i="1" a="1"/>
  <c r="AU18" i="1"/>
  <c r="AU12" i="1" a="1"/>
  <c r="AU12" i="1"/>
  <c r="AU24" i="1" a="1"/>
  <c r="AU24" i="1"/>
  <c r="AU10" i="1" a="1"/>
  <c r="AU10" i="1"/>
  <c r="AU30" i="1" a="1"/>
  <c r="AU30" i="1"/>
  <c r="AU36" i="1" a="1"/>
  <c r="AU36" i="1"/>
  <c r="AU29" i="1" a="1"/>
  <c r="AU29" i="1"/>
  <c r="AU25" i="1" a="1"/>
  <c r="AU25" i="1"/>
  <c r="AU21" i="1" a="1"/>
  <c r="AU21" i="1"/>
  <c r="AU32" i="1" a="1"/>
  <c r="AU32" i="1"/>
  <c r="AU27" i="1" a="1"/>
  <c r="AU27" i="1"/>
  <c r="AU22" i="1" a="1"/>
  <c r="AU22" i="1"/>
  <c r="AU31" i="1" a="1"/>
  <c r="AU31" i="1"/>
  <c r="AU33" i="1" a="1"/>
  <c r="AU33" i="1"/>
  <c r="AU13" i="1" a="1"/>
  <c r="AU13" i="1"/>
  <c r="AU26" i="1" a="1"/>
  <c r="AU26" i="1"/>
  <c r="AU35" i="1" a="1"/>
  <c r="AU35" i="1"/>
  <c r="AU37" i="1" a="1"/>
  <c r="AU37" i="1"/>
  <c r="AU14" i="1" a="1"/>
  <c r="AU14" i="1"/>
  <c r="AU28" i="1" a="1"/>
  <c r="AU28" i="1"/>
  <c r="AU16" i="1" a="1"/>
  <c r="AU16" i="1"/>
  <c r="AU20" i="1" a="1"/>
  <c r="AU20" i="1"/>
  <c r="AV9" i="1"/>
  <c r="AU19" i="1" a="1"/>
  <c r="AU19" i="1"/>
  <c r="AU34" i="1" a="1"/>
  <c r="AU34" i="1"/>
  <c r="AU23" i="1" a="1"/>
  <c r="AU23" i="1"/>
  <c r="S37" i="1" a="1"/>
  <c r="S37" i="1"/>
  <c r="R38" i="1"/>
  <c r="AU38" i="1" a="1"/>
  <c r="AU38" i="1"/>
  <c r="T37" i="1" a="1"/>
  <c r="T37" i="1"/>
  <c r="U37" i="1" a="1"/>
  <c r="U37" i="1"/>
  <c r="V37" i="1" a="1"/>
  <c r="V37" i="1"/>
  <c r="W37" i="1" a="1"/>
  <c r="W37" i="1"/>
  <c r="X37" i="1" a="1"/>
  <c r="X37" i="1"/>
  <c r="Y37" i="1" a="1"/>
  <c r="Y37" i="1"/>
  <c r="Z37" i="1" a="1"/>
  <c r="Z37" i="1"/>
  <c r="AA37" i="1" a="1"/>
  <c r="AA37" i="1"/>
  <c r="AB37" i="1" a="1"/>
  <c r="AB37" i="1"/>
  <c r="AC37" i="1" a="1"/>
  <c r="AC37" i="1"/>
  <c r="AD37" i="1" a="1"/>
  <c r="AD37" i="1"/>
  <c r="AE37" i="1" a="1"/>
  <c r="AE37" i="1"/>
  <c r="AF37" i="1" a="1"/>
  <c r="AF37" i="1"/>
  <c r="AG37" i="1" a="1"/>
  <c r="AG37" i="1"/>
  <c r="AH37" i="1" a="1"/>
  <c r="AH37" i="1"/>
  <c r="AI37" i="1" a="1"/>
  <c r="AI37" i="1"/>
  <c r="AJ37" i="1" a="1"/>
  <c r="AJ37" i="1"/>
  <c r="AK37" i="1" a="1"/>
  <c r="AK37" i="1"/>
  <c r="AL37" i="1" a="1"/>
  <c r="AL37" i="1"/>
  <c r="AM37" i="1" a="1"/>
  <c r="AM37" i="1"/>
  <c r="AN37" i="1" a="1"/>
  <c r="AN37" i="1"/>
  <c r="AO37" i="1" a="1"/>
  <c r="AO37" i="1"/>
  <c r="AP37" i="1" a="1"/>
  <c r="AP37" i="1"/>
  <c r="AQ37" i="1" a="1"/>
  <c r="AQ37" i="1"/>
  <c r="AR37" i="1" a="1"/>
  <c r="AR37" i="1"/>
  <c r="AS37" i="1" a="1"/>
  <c r="AS37" i="1"/>
  <c r="AV16" i="1" a="1"/>
  <c r="AV16" i="1"/>
  <c r="P16" i="1" a="1"/>
  <c r="P16" i="1"/>
  <c r="AV19" i="1" a="1"/>
  <c r="AV19" i="1"/>
  <c r="P19" i="1" a="1"/>
  <c r="P19" i="1"/>
  <c r="AV13" i="1" a="1"/>
  <c r="AV13" i="1"/>
  <c r="P13" i="1" a="1"/>
  <c r="P13" i="1"/>
  <c r="AV11" i="1" a="1"/>
  <c r="AV11" i="1"/>
  <c r="P11" i="1" a="1"/>
  <c r="P11" i="1"/>
  <c r="AV10" i="1" a="1"/>
  <c r="AV10" i="1"/>
  <c r="AV12" i="1" a="1"/>
  <c r="AV12" i="1"/>
  <c r="P12" i="1" a="1"/>
  <c r="P12" i="1"/>
  <c r="AV30" i="1" a="1"/>
  <c r="AV30" i="1"/>
  <c r="P30" i="1" a="1"/>
  <c r="P30" i="1"/>
  <c r="AV27" i="1" a="1"/>
  <c r="AV27" i="1"/>
  <c r="P27" i="1" a="1"/>
  <c r="P27" i="1"/>
  <c r="AV20" i="1" a="1"/>
  <c r="AV20" i="1"/>
  <c r="P20" i="1" a="1"/>
  <c r="P20" i="1"/>
  <c r="AV21" i="1" a="1"/>
  <c r="AV21" i="1"/>
  <c r="P21" i="1" a="1"/>
  <c r="P21" i="1"/>
  <c r="AV17" i="1" a="1"/>
  <c r="AV17" i="1"/>
  <c r="P17" i="1" a="1"/>
  <c r="P17" i="1"/>
  <c r="AV37" i="1" a="1"/>
  <c r="AV37" i="1"/>
  <c r="P37" i="1" a="1"/>
  <c r="P37" i="1"/>
  <c r="AV34" i="1" a="1"/>
  <c r="AV34" i="1"/>
  <c r="P34" i="1" a="1"/>
  <c r="P34" i="1"/>
  <c r="AV28" i="1" a="1"/>
  <c r="AV28" i="1"/>
  <c r="P28" i="1" a="1"/>
  <c r="P28" i="1"/>
  <c r="AV33" i="1" a="1"/>
  <c r="AV33" i="1"/>
  <c r="P33" i="1" a="1"/>
  <c r="P33" i="1"/>
  <c r="AV35" i="1" a="1"/>
  <c r="AV35" i="1"/>
  <c r="P35" i="1" a="1"/>
  <c r="P35" i="1"/>
  <c r="AV23" i="1" a="1"/>
  <c r="AV23" i="1"/>
  <c r="P23" i="1" a="1"/>
  <c r="P23" i="1"/>
  <c r="AV22" i="1" a="1"/>
  <c r="AV22" i="1"/>
  <c r="P22" i="1" a="1"/>
  <c r="P22" i="1"/>
  <c r="AV24" i="1" a="1"/>
  <c r="AV24" i="1"/>
  <c r="P24" i="1" a="1"/>
  <c r="P24" i="1"/>
  <c r="AV14" i="1" a="1"/>
  <c r="AV14" i="1"/>
  <c r="P14" i="1" a="1"/>
  <c r="P14" i="1"/>
  <c r="AV15" i="1" a="1"/>
  <c r="AV15" i="1"/>
  <c r="P15" i="1" a="1"/>
  <c r="P15" i="1"/>
  <c r="AV31" i="1" a="1"/>
  <c r="AV31" i="1"/>
  <c r="P31" i="1" a="1"/>
  <c r="P31" i="1"/>
  <c r="AV38" i="1" a="1"/>
  <c r="AV38" i="1"/>
  <c r="AV18" i="1" a="1"/>
  <c r="AV18" i="1"/>
  <c r="P18" i="1" a="1"/>
  <c r="P18" i="1"/>
  <c r="AV25" i="1" a="1"/>
  <c r="AV25" i="1"/>
  <c r="P25" i="1" a="1"/>
  <c r="P25" i="1"/>
  <c r="AV29" i="1" a="1"/>
  <c r="AV29" i="1"/>
  <c r="P29" i="1" a="1"/>
  <c r="P29" i="1"/>
  <c r="AV32" i="1" a="1"/>
  <c r="AV32" i="1"/>
  <c r="P32" i="1" a="1"/>
  <c r="P32" i="1"/>
  <c r="AV26" i="1" a="1"/>
  <c r="AV26" i="1"/>
  <c r="P26" i="1" a="1"/>
  <c r="P26" i="1"/>
  <c r="AV36" i="1" a="1"/>
  <c r="AV36" i="1"/>
  <c r="P36" i="1" a="1"/>
  <c r="P36" i="1"/>
  <c r="T38" i="1" a="1"/>
  <c r="T38" i="1"/>
  <c r="S38" i="1" a="1"/>
  <c r="S38" i="1"/>
  <c r="R39" i="1"/>
  <c r="U38" i="1" a="1"/>
  <c r="U38" i="1"/>
  <c r="V38" i="1" a="1"/>
  <c r="V38" i="1"/>
  <c r="W38" i="1" a="1"/>
  <c r="W38" i="1"/>
  <c r="X38" i="1" a="1"/>
  <c r="X38" i="1"/>
  <c r="Y38" i="1" a="1"/>
  <c r="Y38" i="1"/>
  <c r="Z38" i="1" a="1"/>
  <c r="Z38" i="1"/>
  <c r="AA38" i="1" a="1"/>
  <c r="AA38" i="1"/>
  <c r="AB38" i="1" a="1"/>
  <c r="AB38" i="1"/>
  <c r="AC38" i="1" a="1"/>
  <c r="AC38" i="1"/>
  <c r="AD38" i="1" a="1"/>
  <c r="AD38" i="1"/>
  <c r="AE38" i="1" a="1"/>
  <c r="AE38" i="1"/>
  <c r="AF38" i="1" a="1"/>
  <c r="AF38" i="1"/>
  <c r="AG38" i="1" a="1"/>
  <c r="AG38" i="1"/>
  <c r="AH38" i="1" a="1"/>
  <c r="AH38" i="1"/>
  <c r="AI38" i="1" a="1"/>
  <c r="AI38" i="1"/>
  <c r="AJ38" i="1" a="1"/>
  <c r="AJ38" i="1"/>
  <c r="AK38" i="1" a="1"/>
  <c r="AK38" i="1"/>
  <c r="AL38" i="1" a="1"/>
  <c r="AL38" i="1"/>
  <c r="AM38" i="1" a="1"/>
  <c r="AM38" i="1"/>
  <c r="AN38" i="1" a="1"/>
  <c r="AN38" i="1"/>
  <c r="AO38" i="1" a="1"/>
  <c r="AO38" i="1"/>
  <c r="AP38" i="1" a="1"/>
  <c r="AP38" i="1"/>
  <c r="AQ38" i="1" a="1"/>
  <c r="AQ38" i="1"/>
  <c r="AR38" i="1" a="1"/>
  <c r="AR38" i="1"/>
  <c r="AS38" i="1" a="1"/>
  <c r="AS38" i="1"/>
  <c r="AT38" i="1" a="1"/>
  <c r="AT38" i="1"/>
  <c r="T39" i="1" a="1"/>
  <c r="T39" i="1"/>
  <c r="T7" i="1" a="1"/>
  <c r="T7" i="1"/>
  <c r="S39" i="1" a="1"/>
  <c r="S39" i="1"/>
  <c r="U39" i="1" a="1"/>
  <c r="U39" i="1"/>
  <c r="U7" i="1" a="1"/>
  <c r="U7" i="1"/>
  <c r="V39" i="1" a="1"/>
  <c r="V39" i="1"/>
  <c r="V7" i="1" a="1"/>
  <c r="V7" i="1"/>
  <c r="W39" i="1" a="1"/>
  <c r="W39" i="1"/>
  <c r="W7" i="1" a="1"/>
  <c r="W7" i="1"/>
  <c r="X39" i="1" a="1"/>
  <c r="X39" i="1"/>
  <c r="X7" i="1" a="1"/>
  <c r="X7" i="1"/>
  <c r="Y39" i="1" a="1"/>
  <c r="Y39" i="1"/>
  <c r="Y7" i="1" a="1"/>
  <c r="Y7" i="1"/>
  <c r="Z39" i="1" a="1"/>
  <c r="Z39" i="1"/>
  <c r="Z7" i="1" a="1"/>
  <c r="Z7" i="1"/>
  <c r="AA39" i="1" a="1"/>
  <c r="AA39" i="1"/>
  <c r="AA7" i="1" a="1"/>
  <c r="AA7" i="1"/>
  <c r="AB39" i="1" a="1"/>
  <c r="AB39" i="1"/>
  <c r="AB7" i="1" a="1"/>
  <c r="AB7" i="1"/>
  <c r="AC39" i="1" a="1"/>
  <c r="AC39" i="1"/>
  <c r="AC7" i="1" a="1"/>
  <c r="AC7" i="1"/>
  <c r="AD39" i="1" a="1"/>
  <c r="AD39" i="1"/>
  <c r="AD7" i="1" a="1"/>
  <c r="AD7" i="1"/>
  <c r="AE39" i="1" a="1"/>
  <c r="AE39" i="1"/>
  <c r="AE7" i="1" a="1"/>
  <c r="AE7" i="1"/>
  <c r="AF39" i="1" a="1"/>
  <c r="AF39" i="1"/>
  <c r="AF7" i="1" a="1"/>
  <c r="AF7" i="1"/>
  <c r="AG39" i="1" a="1"/>
  <c r="AG39" i="1"/>
  <c r="AG7" i="1" a="1"/>
  <c r="AG7" i="1"/>
  <c r="AH39" i="1" a="1"/>
  <c r="AH39" i="1"/>
  <c r="AH7" i="1" a="1"/>
  <c r="AH7" i="1"/>
  <c r="AI39" i="1" a="1"/>
  <c r="AI39" i="1"/>
  <c r="AI7" i="1" a="1"/>
  <c r="AI7" i="1"/>
  <c r="AJ39" i="1" a="1"/>
  <c r="AJ39" i="1"/>
  <c r="AJ7" i="1" a="1"/>
  <c r="AJ7" i="1"/>
  <c r="AK39" i="1" a="1"/>
  <c r="AK39" i="1"/>
  <c r="AK7" i="1" a="1"/>
  <c r="AK7" i="1"/>
  <c r="AL39" i="1" a="1"/>
  <c r="AL39" i="1"/>
  <c r="AL7" i="1" a="1"/>
  <c r="AL7" i="1"/>
  <c r="AM39" i="1" a="1"/>
  <c r="AM39" i="1"/>
  <c r="AM7" i="1" a="1"/>
  <c r="AM7" i="1"/>
  <c r="AN39" i="1" a="1"/>
  <c r="AN39" i="1"/>
  <c r="AN7" i="1" a="1"/>
  <c r="AN7" i="1"/>
  <c r="AO39" i="1" a="1"/>
  <c r="AO39" i="1"/>
  <c r="AO7" i="1" a="1"/>
  <c r="AO7" i="1"/>
  <c r="AP39" i="1" a="1"/>
  <c r="AP39" i="1"/>
  <c r="AP7" i="1" a="1"/>
  <c r="AP7" i="1"/>
  <c r="AQ39" i="1" a="1"/>
  <c r="AQ39" i="1"/>
  <c r="AQ7" i="1" a="1"/>
  <c r="AQ7" i="1"/>
  <c r="AR39" i="1" a="1"/>
  <c r="AR39" i="1"/>
  <c r="AR7" i="1" a="1"/>
  <c r="AR7" i="1"/>
  <c r="AS39" i="1" a="1"/>
  <c r="AS39" i="1"/>
  <c r="AS7" i="1" a="1"/>
  <c r="AS7" i="1"/>
  <c r="AT39" i="1" a="1"/>
  <c r="AT39" i="1"/>
  <c r="AT7" i="1" a="1"/>
  <c r="AT7" i="1"/>
  <c r="AU39" i="1" a="1"/>
  <c r="AU39" i="1"/>
  <c r="AU7" i="1" a="1"/>
  <c r="AU7" i="1"/>
  <c r="P38" i="1" a="1"/>
  <c r="P38" i="1"/>
  <c r="AV39" i="1" a="1"/>
  <c r="AV39" i="1"/>
  <c r="AV7" i="1" a="1"/>
  <c r="AV7" i="1"/>
  <c r="P10" i="1" a="1"/>
  <c r="P10" i="1"/>
  <c r="P8" i="1"/>
  <c r="O10" i="1"/>
  <c r="P39" i="1" a="1"/>
  <c r="P39" i="1"/>
  <c r="S7" i="1" a="1"/>
  <c r="S7" i="1"/>
  <c r="O39" i="1"/>
  <c r="Q7" i="1"/>
  <c r="O27" i="1"/>
  <c r="O17" i="1"/>
  <c r="O37" i="1"/>
  <c r="O26" i="1"/>
  <c r="O11" i="1"/>
  <c r="O33" i="1"/>
  <c r="O22" i="1"/>
  <c r="O19" i="1"/>
  <c r="O34" i="1"/>
  <c r="O16" i="1"/>
  <c r="O35" i="1"/>
  <c r="O18" i="1"/>
  <c r="O36" i="1"/>
  <c r="O14" i="1"/>
  <c r="O32" i="1"/>
  <c r="O30" i="1"/>
  <c r="O29" i="1"/>
  <c r="O21" i="1"/>
  <c r="O15" i="1"/>
  <c r="O24" i="1"/>
  <c r="O13" i="1"/>
  <c r="O31" i="1"/>
  <c r="O12" i="1"/>
  <c r="O23" i="1"/>
  <c r="O28" i="1"/>
  <c r="O25" i="1"/>
  <c r="O20" i="1"/>
  <c r="O38" i="1"/>
  <c r="AV6" i="1"/>
  <c r="AR6" i="1"/>
  <c r="AB6" i="1"/>
  <c r="AQ6" i="1"/>
  <c r="AA6" i="1"/>
  <c r="AD6" i="1"/>
  <c r="AK6" i="1"/>
  <c r="U6" i="1"/>
  <c r="AS6" i="1"/>
  <c r="AN6" i="1"/>
  <c r="X6" i="1"/>
  <c r="AM6" i="1"/>
  <c r="W6" i="1"/>
  <c r="AP6" i="1"/>
  <c r="Z6" i="1"/>
  <c r="AG6" i="1"/>
  <c r="AI6" i="1"/>
  <c r="T6" i="1"/>
  <c r="AL6" i="1"/>
  <c r="V6" i="1"/>
  <c r="AC6" i="1"/>
  <c r="AT6" i="1"/>
  <c r="AJ6" i="1"/>
  <c r="AF6" i="1"/>
  <c r="AE6" i="1"/>
  <c r="AU6" i="1"/>
  <c r="AH6" i="1"/>
  <c r="AO6" i="1"/>
  <c r="Y6" i="1"/>
  <c r="S6" i="1"/>
  <c r="E16" i="1"/>
  <c r="E17" i="1"/>
  <c r="AW35" i="1" l="1"/>
  <c r="AW12" i="1"/>
  <c r="AW10" i="1"/>
  <c r="AW20" i="1"/>
  <c r="AW21" i="1"/>
  <c r="AW17" i="1"/>
  <c r="AW34" i="1"/>
  <c r="AW16" i="1"/>
  <c r="AW29" i="1"/>
  <c r="AW22" i="1"/>
  <c r="AW13" i="1"/>
  <c r="AW39" i="1"/>
  <c r="AW14" i="1"/>
  <c r="AW19" i="1"/>
  <c r="AW24" i="1"/>
  <c r="AW27" i="1"/>
  <c r="AW25" i="1"/>
  <c r="AW32" i="1"/>
  <c r="AW23" i="1"/>
  <c r="AW11" i="1"/>
  <c r="AW15" i="1"/>
  <c r="AW28" i="1"/>
  <c r="AW38" i="1"/>
  <c r="AW30" i="1"/>
  <c r="AW33" i="1"/>
  <c r="AW18" i="1"/>
  <c r="AW36" i="1"/>
  <c r="AW31" i="1"/>
  <c r="AW37" i="1"/>
  <c r="AW26" i="1"/>
  <c r="AW8" i="1" l="1"/>
  <c r="AX30" i="1" s="1"/>
  <c r="AX14" i="1" l="1"/>
  <c r="AX37" i="1"/>
  <c r="AX17" i="1"/>
  <c r="AX28" i="1"/>
  <c r="AX31" i="1"/>
  <c r="AX13" i="1"/>
  <c r="AX36" i="1"/>
  <c r="AX35" i="1"/>
  <c r="AX25" i="1"/>
  <c r="AX16" i="1"/>
  <c r="AX22" i="1"/>
  <c r="AX18" i="1"/>
  <c r="AX10" i="1"/>
  <c r="AX24" i="1"/>
  <c r="AX20" i="1"/>
  <c r="AX23" i="1"/>
  <c r="AX39" i="1"/>
  <c r="AX21" i="1"/>
  <c r="AX15" i="1"/>
  <c r="AX11" i="1"/>
  <c r="AX19" i="1"/>
  <c r="AX26" i="1"/>
  <c r="AX29" i="1"/>
  <c r="AX33" i="1"/>
  <c r="AX12" i="1"/>
  <c r="AX32" i="1"/>
  <c r="AX27" i="1"/>
  <c r="AX34" i="1"/>
  <c r="AX38" i="1"/>
</calcChain>
</file>

<file path=xl/sharedStrings.xml><?xml version="1.0" encoding="utf-8"?>
<sst xmlns="http://schemas.openxmlformats.org/spreadsheetml/2006/main" count="17" uniqueCount="16">
  <si>
    <t>alpha</t>
  </si>
  <si>
    <t>beta</t>
  </si>
  <si>
    <t>Data</t>
  </si>
  <si>
    <t>Generate values</t>
  </si>
  <si>
    <t>Alpha</t>
  </si>
  <si>
    <t>Beta</t>
  </si>
  <si>
    <t>Beta conditional density</t>
  </si>
  <si>
    <t>Alpha start</t>
  </si>
  <si>
    <t>Alpha increment</t>
  </si>
  <si>
    <t>Beta start</t>
  </si>
  <si>
    <t>Beta increment</t>
  </si>
  <si>
    <t>Range settings</t>
  </si>
  <si>
    <t>observations above</t>
  </si>
  <si>
    <t>Prior</t>
  </si>
  <si>
    <t>Weibull right censored joint distribution</t>
  </si>
  <si>
    <r>
      <t xml:space="preserve">Technique: </t>
    </r>
    <r>
      <rPr>
        <sz val="10"/>
        <rFont val="Times New Roman"/>
        <family val="1"/>
      </rPr>
      <t>Bayesian inference.</t>
    </r>
    <r>
      <rPr>
        <b/>
        <sz val="10"/>
        <rFont val="Times New Roman"/>
        <family val="1"/>
      </rPr>
      <t xml:space="preserve"> Problem: </t>
    </r>
    <r>
      <rPr>
        <sz val="10"/>
        <rFont val="Times New Roman"/>
        <family val="1"/>
      </rPr>
      <t>Find joint uncertainty distribution for parameters of a Weibull distribution fitted to right censored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</si>
</sst>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darkUp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0" fillId="3" borderId="11" xfId="0" applyFill="1" applyBorder="1" applyAlignment="1">
      <alignment horizontal="center"/>
    </xf>
    <xf numFmtId="0" fontId="2" fillId="0" borderId="14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5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left" vertical="distributed" wrapText="1"/>
    </xf>
    <xf numFmtId="0" fontId="10" fillId="4" borderId="17" xfId="0" applyFont="1" applyFill="1" applyBorder="1" applyAlignment="1">
      <alignment horizontal="left" vertical="distributed" wrapText="1"/>
    </xf>
    <xf numFmtId="0" fontId="10" fillId="4" borderId="18" xfId="0" applyFont="1" applyFill="1" applyBorder="1" applyAlignment="1">
      <alignment horizontal="left" vertical="distributed" wrapText="1"/>
    </xf>
    <xf numFmtId="0" fontId="10" fillId="4" borderId="19" xfId="0" applyFont="1" applyFill="1" applyBorder="1" applyAlignment="1">
      <alignment horizontal="left" vertical="distributed" wrapText="1"/>
    </xf>
    <xf numFmtId="0" fontId="10" fillId="4" borderId="20" xfId="0" applyFont="1" applyFill="1" applyBorder="1" applyAlignment="1">
      <alignment horizontal="left" vertical="distributed" wrapText="1"/>
    </xf>
    <xf numFmtId="0" fontId="10" fillId="4" borderId="21" xfId="0" applyFont="1" applyFill="1" applyBorder="1" applyAlignment="1">
      <alignment horizontal="left" vertical="distributed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Right censored data</a:t>
            </a:r>
          </a:p>
        </c:rich>
      </c:tx>
      <c:layout>
        <c:manualLayout>
          <c:xMode val="edge"/>
          <c:yMode val="edge"/>
          <c:x val="0.34135714207272211"/>
          <c:y val="3.47001817080557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527445816215868E-2"/>
          <c:y val="0.11041009463722397"/>
          <c:w val="0.85776896899891553"/>
          <c:h val="0.76025236593059942"/>
        </c:manualLayout>
      </c:layout>
      <c:scatterChart>
        <c:scatterStyle val="smoothMarker"/>
        <c:varyColors val="0"/>
        <c:ser>
          <c:idx val="1"/>
          <c:order val="0"/>
          <c:tx>
            <c:v>Alpha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Model!$S$9:$AV$9</c:f>
              <c:numCache>
                <c:formatCode>General</c:formatCode>
                <c:ptCount val="30"/>
                <c:pt idx="0">
                  <c:v>0.9</c:v>
                </c:pt>
                <c:pt idx="1">
                  <c:v>0.95000000000000007</c:v>
                </c:pt>
                <c:pt idx="2">
                  <c:v>1</c:v>
                </c:pt>
                <c:pt idx="3">
                  <c:v>1.05</c:v>
                </c:pt>
                <c:pt idx="4">
                  <c:v>1.1000000000000001</c:v>
                </c:pt>
                <c:pt idx="5">
                  <c:v>1.1500000000000001</c:v>
                </c:pt>
                <c:pt idx="6">
                  <c:v>1.2000000000000002</c:v>
                </c:pt>
                <c:pt idx="7">
                  <c:v>1.2500000000000002</c:v>
                </c:pt>
                <c:pt idx="8">
                  <c:v>1.3000000000000003</c:v>
                </c:pt>
                <c:pt idx="9">
                  <c:v>1.3500000000000003</c:v>
                </c:pt>
                <c:pt idx="10">
                  <c:v>1.4000000000000004</c:v>
                </c:pt>
                <c:pt idx="11">
                  <c:v>1.4500000000000004</c:v>
                </c:pt>
                <c:pt idx="12">
                  <c:v>1.5000000000000004</c:v>
                </c:pt>
                <c:pt idx="13">
                  <c:v>1.5500000000000005</c:v>
                </c:pt>
                <c:pt idx="14">
                  <c:v>1.6000000000000005</c:v>
                </c:pt>
                <c:pt idx="15">
                  <c:v>1.6500000000000006</c:v>
                </c:pt>
                <c:pt idx="16">
                  <c:v>1.7000000000000006</c:v>
                </c:pt>
                <c:pt idx="17">
                  <c:v>1.7500000000000007</c:v>
                </c:pt>
                <c:pt idx="18">
                  <c:v>1.8000000000000007</c:v>
                </c:pt>
                <c:pt idx="19">
                  <c:v>1.8500000000000008</c:v>
                </c:pt>
                <c:pt idx="20">
                  <c:v>1.9000000000000008</c:v>
                </c:pt>
                <c:pt idx="21">
                  <c:v>1.9500000000000008</c:v>
                </c:pt>
                <c:pt idx="22">
                  <c:v>2.0000000000000009</c:v>
                </c:pt>
                <c:pt idx="23">
                  <c:v>2.0500000000000007</c:v>
                </c:pt>
                <c:pt idx="24">
                  <c:v>2.1000000000000005</c:v>
                </c:pt>
                <c:pt idx="25">
                  <c:v>2.1500000000000004</c:v>
                </c:pt>
                <c:pt idx="26">
                  <c:v>2.2000000000000002</c:v>
                </c:pt>
                <c:pt idx="27">
                  <c:v>2.25</c:v>
                </c:pt>
                <c:pt idx="28">
                  <c:v>2.2999999999999998</c:v>
                </c:pt>
                <c:pt idx="29">
                  <c:v>2.3499999999999996</c:v>
                </c:pt>
              </c:numCache>
            </c:numRef>
          </c:xVal>
          <c:yVal>
            <c:numRef>
              <c:f>Model!$S$6:$AV$6</c:f>
              <c:numCache>
                <c:formatCode>General</c:formatCode>
                <c:ptCount val="30"/>
                <c:pt idx="0">
                  <c:v>2.7313636227741544E-3</c:v>
                </c:pt>
                <c:pt idx="1">
                  <c:v>8.0282799281020129E-3</c:v>
                </c:pt>
                <c:pt idx="2">
                  <c:v>2.0565757497570124E-2</c:v>
                </c:pt>
                <c:pt idx="3">
                  <c:v>4.6476240579283998E-2</c:v>
                </c:pt>
                <c:pt idx="4">
                  <c:v>9.3634974365674556E-2</c:v>
                </c:pt>
                <c:pt idx="5">
                  <c:v>0.16971872847470351</c:v>
                </c:pt>
                <c:pt idx="6">
                  <c:v>0.27898528160153879</c:v>
                </c:pt>
                <c:pt idx="7">
                  <c:v>0.41885264266061872</c:v>
                </c:pt>
                <c:pt idx="8">
                  <c:v>0.57795807118857556</c:v>
                </c:pt>
                <c:pt idx="9">
                  <c:v>0.73709440350597166</c:v>
                </c:pt>
                <c:pt idx="10">
                  <c:v>0.87323309912256231</c:v>
                </c:pt>
                <c:pt idx="11">
                  <c:v>0.96536721545946147</c:v>
                </c:pt>
                <c:pt idx="12">
                  <c:v>1</c:v>
                </c:pt>
                <c:pt idx="13">
                  <c:v>0.97427344365061952</c:v>
                </c:pt>
                <c:pt idx="14">
                  <c:v>0.89582216708662832</c:v>
                </c:pt>
                <c:pt idx="15">
                  <c:v>0.77980246371093875</c:v>
                </c:pt>
                <c:pt idx="16">
                  <c:v>0.64449628290975647</c:v>
                </c:pt>
                <c:pt idx="17">
                  <c:v>0.50708641542686295</c:v>
                </c:pt>
                <c:pt idx="18">
                  <c:v>0.38074488724269706</c:v>
                </c:pt>
                <c:pt idx="19">
                  <c:v>0.27344040242787687</c:v>
                </c:pt>
                <c:pt idx="20">
                  <c:v>0.18822738313837886</c:v>
                </c:pt>
                <c:pt idx="21">
                  <c:v>0.12443582221031638</c:v>
                </c:pt>
                <c:pt idx="22">
                  <c:v>7.9148656271284298E-2</c:v>
                </c:pt>
                <c:pt idx="23">
                  <c:v>4.8519638297675728E-2</c:v>
                </c:pt>
                <c:pt idx="24">
                  <c:v>2.8711766450867281E-2</c:v>
                </c:pt>
                <c:pt idx="25">
                  <c:v>1.6425528861324909E-2</c:v>
                </c:pt>
                <c:pt idx="26">
                  <c:v>9.0971351308891824E-3</c:v>
                </c:pt>
                <c:pt idx="27">
                  <c:v>4.8841370139898563E-3</c:v>
                </c:pt>
                <c:pt idx="28">
                  <c:v>2.5451144686197778E-3</c:v>
                </c:pt>
                <c:pt idx="29">
                  <c:v>1.2887552521682415E-3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03-4BCA-9889-9CDE27A32319}"/>
            </c:ext>
          </c:extLst>
        </c:ser>
        <c:ser>
          <c:idx val="0"/>
          <c:order val="1"/>
          <c:tx>
            <c:v>Beta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Model!$R$10:$R$39</c:f>
              <c:numCache>
                <c:formatCode>General</c:formatCode>
                <c:ptCount val="30"/>
                <c:pt idx="0">
                  <c:v>4</c:v>
                </c:pt>
                <c:pt idx="1">
                  <c:v>4.2</c:v>
                </c:pt>
                <c:pt idx="2">
                  <c:v>4.4000000000000004</c:v>
                </c:pt>
                <c:pt idx="3">
                  <c:v>4.6000000000000005</c:v>
                </c:pt>
                <c:pt idx="4">
                  <c:v>4.8000000000000007</c:v>
                </c:pt>
                <c:pt idx="5">
                  <c:v>5.0000000000000009</c:v>
                </c:pt>
                <c:pt idx="6">
                  <c:v>5.2000000000000011</c:v>
                </c:pt>
                <c:pt idx="7">
                  <c:v>5.4000000000000012</c:v>
                </c:pt>
                <c:pt idx="8">
                  <c:v>5.6000000000000014</c:v>
                </c:pt>
                <c:pt idx="9">
                  <c:v>5.8000000000000016</c:v>
                </c:pt>
                <c:pt idx="10">
                  <c:v>6.0000000000000018</c:v>
                </c:pt>
                <c:pt idx="11">
                  <c:v>6.200000000000002</c:v>
                </c:pt>
                <c:pt idx="12">
                  <c:v>6.4000000000000021</c:v>
                </c:pt>
                <c:pt idx="13">
                  <c:v>6.6000000000000023</c:v>
                </c:pt>
                <c:pt idx="14">
                  <c:v>6.8000000000000025</c:v>
                </c:pt>
                <c:pt idx="15">
                  <c:v>7.0000000000000027</c:v>
                </c:pt>
                <c:pt idx="16">
                  <c:v>7.2000000000000028</c:v>
                </c:pt>
                <c:pt idx="17">
                  <c:v>7.400000000000003</c:v>
                </c:pt>
                <c:pt idx="18">
                  <c:v>7.6000000000000032</c:v>
                </c:pt>
                <c:pt idx="19">
                  <c:v>7.8000000000000034</c:v>
                </c:pt>
                <c:pt idx="20">
                  <c:v>8.0000000000000036</c:v>
                </c:pt>
                <c:pt idx="21">
                  <c:v>8.2000000000000028</c:v>
                </c:pt>
                <c:pt idx="22">
                  <c:v>8.4000000000000021</c:v>
                </c:pt>
                <c:pt idx="23">
                  <c:v>8.6000000000000014</c:v>
                </c:pt>
                <c:pt idx="24">
                  <c:v>8.8000000000000007</c:v>
                </c:pt>
                <c:pt idx="25">
                  <c:v>9</c:v>
                </c:pt>
                <c:pt idx="26">
                  <c:v>9.1999999999999993</c:v>
                </c:pt>
                <c:pt idx="27">
                  <c:v>9.3999999999999986</c:v>
                </c:pt>
                <c:pt idx="28">
                  <c:v>9.5999999999999979</c:v>
                </c:pt>
                <c:pt idx="29">
                  <c:v>9.7999999999999972</c:v>
                </c:pt>
              </c:numCache>
            </c:numRef>
          </c:xVal>
          <c:yVal>
            <c:numRef>
              <c:f>Model!$O$10:$O$39</c:f>
              <c:numCache>
                <c:formatCode>General</c:formatCode>
                <c:ptCount val="30"/>
                <c:pt idx="0">
                  <c:v>1.0752100298372278E-3</c:v>
                </c:pt>
                <c:pt idx="1">
                  <c:v>4.681141790399356E-3</c:v>
                </c:pt>
                <c:pt idx="2">
                  <c:v>1.6976092148725811E-2</c:v>
                </c:pt>
                <c:pt idx="3">
                  <c:v>5.1209665180904466E-2</c:v>
                </c:pt>
                <c:pt idx="4">
                  <c:v>0.12854426961900131</c:v>
                </c:pt>
                <c:pt idx="5">
                  <c:v>0.26927814381558091</c:v>
                </c:pt>
                <c:pt idx="6">
                  <c:v>0.47353725384175166</c:v>
                </c:pt>
                <c:pt idx="7">
                  <c:v>0.70537407883809999</c:v>
                </c:pt>
                <c:pt idx="8">
                  <c:v>0.9006723825340327</c:v>
                </c:pt>
                <c:pt idx="9">
                  <c:v>1</c:v>
                </c:pt>
                <c:pt idx="10">
                  <c:v>0.98088542975190873</c:v>
                </c:pt>
                <c:pt idx="11">
                  <c:v>0.86422198434819997</c:v>
                </c:pt>
                <c:pt idx="12">
                  <c:v>0.69526996287731158</c:v>
                </c:pt>
                <c:pt idx="13">
                  <c:v>0.51874929991539054</c:v>
                </c:pt>
                <c:pt idx="14">
                  <c:v>0.36408510207366401</c:v>
                </c:pt>
                <c:pt idx="15">
                  <c:v>0.24341588392682836</c:v>
                </c:pt>
                <c:pt idx="16">
                  <c:v>0.15671526989880052</c:v>
                </c:pt>
                <c:pt idx="17">
                  <c:v>9.8057913708714237E-2</c:v>
                </c:pt>
                <c:pt idx="18">
                  <c:v>6.0088133212694191E-2</c:v>
                </c:pt>
                <c:pt idx="19">
                  <c:v>3.6288044617935472E-2</c:v>
                </c:pt>
                <c:pt idx="20">
                  <c:v>2.1708524215208951E-2</c:v>
                </c:pt>
                <c:pt idx="21">
                  <c:v>1.2917526852326512E-2</c:v>
                </c:pt>
                <c:pt idx="22">
                  <c:v>7.6707898095532741E-3</c:v>
                </c:pt>
                <c:pt idx="23">
                  <c:v>4.5576734453523634E-3</c:v>
                </c:pt>
                <c:pt idx="24">
                  <c:v>2.7150290216899379E-3</c:v>
                </c:pt>
                <c:pt idx="25">
                  <c:v>1.6241250354969751E-3</c:v>
                </c:pt>
                <c:pt idx="26">
                  <c:v>9.7678900948896174E-4</c:v>
                </c:pt>
                <c:pt idx="27">
                  <c:v>5.9116494755792051E-4</c:v>
                </c:pt>
                <c:pt idx="28">
                  <c:v>3.6026850499755713E-4</c:v>
                </c:pt>
                <c:pt idx="29">
                  <c:v>2.2118217790600834E-4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03-4BCA-9889-9CDE27A32319}"/>
            </c:ext>
          </c:extLst>
        </c:ser>
        <c:ser>
          <c:idx val="3"/>
          <c:order val="2"/>
          <c:tx>
            <c:v>Sampled alpha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Model!$E$15:$E$16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Model!$F$15:$F$16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03-4BCA-9889-9CDE27A32319}"/>
            </c:ext>
          </c:extLst>
        </c:ser>
        <c:ser>
          <c:idx val="2"/>
          <c:order val="3"/>
          <c:tx>
            <c:v>Conditional Beta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Model!$R$10:$R$39</c:f>
              <c:numCache>
                <c:formatCode>General</c:formatCode>
                <c:ptCount val="30"/>
                <c:pt idx="0">
                  <c:v>4</c:v>
                </c:pt>
                <c:pt idx="1">
                  <c:v>4.2</c:v>
                </c:pt>
                <c:pt idx="2">
                  <c:v>4.4000000000000004</c:v>
                </c:pt>
                <c:pt idx="3">
                  <c:v>4.6000000000000005</c:v>
                </c:pt>
                <c:pt idx="4">
                  <c:v>4.8000000000000007</c:v>
                </c:pt>
                <c:pt idx="5">
                  <c:v>5.0000000000000009</c:v>
                </c:pt>
                <c:pt idx="6">
                  <c:v>5.2000000000000011</c:v>
                </c:pt>
                <c:pt idx="7">
                  <c:v>5.4000000000000012</c:v>
                </c:pt>
                <c:pt idx="8">
                  <c:v>5.6000000000000014</c:v>
                </c:pt>
                <c:pt idx="9">
                  <c:v>5.8000000000000016</c:v>
                </c:pt>
                <c:pt idx="10">
                  <c:v>6.0000000000000018</c:v>
                </c:pt>
                <c:pt idx="11">
                  <c:v>6.200000000000002</c:v>
                </c:pt>
                <c:pt idx="12">
                  <c:v>6.4000000000000021</c:v>
                </c:pt>
                <c:pt idx="13">
                  <c:v>6.6000000000000023</c:v>
                </c:pt>
                <c:pt idx="14">
                  <c:v>6.8000000000000025</c:v>
                </c:pt>
                <c:pt idx="15">
                  <c:v>7.0000000000000027</c:v>
                </c:pt>
                <c:pt idx="16">
                  <c:v>7.2000000000000028</c:v>
                </c:pt>
                <c:pt idx="17">
                  <c:v>7.400000000000003</c:v>
                </c:pt>
                <c:pt idx="18">
                  <c:v>7.6000000000000032</c:v>
                </c:pt>
                <c:pt idx="19">
                  <c:v>7.8000000000000034</c:v>
                </c:pt>
                <c:pt idx="20">
                  <c:v>8.0000000000000036</c:v>
                </c:pt>
                <c:pt idx="21">
                  <c:v>8.2000000000000028</c:v>
                </c:pt>
                <c:pt idx="22">
                  <c:v>8.4000000000000021</c:v>
                </c:pt>
                <c:pt idx="23">
                  <c:v>8.6000000000000014</c:v>
                </c:pt>
                <c:pt idx="24">
                  <c:v>8.8000000000000007</c:v>
                </c:pt>
                <c:pt idx="25">
                  <c:v>9</c:v>
                </c:pt>
                <c:pt idx="26">
                  <c:v>9.1999999999999993</c:v>
                </c:pt>
                <c:pt idx="27">
                  <c:v>9.3999999999999986</c:v>
                </c:pt>
                <c:pt idx="28">
                  <c:v>9.5999999999999979</c:v>
                </c:pt>
                <c:pt idx="29">
                  <c:v>9.7999999999999972</c:v>
                </c:pt>
              </c:numCache>
            </c:numRef>
          </c:xVal>
          <c:yVal>
            <c:numRef>
              <c:f>Model!$AX$10:$AX$39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03-4BCA-9889-9CDE27A32319}"/>
            </c:ext>
          </c:extLst>
        </c:ser>
        <c:ser>
          <c:idx val="4"/>
          <c:order val="4"/>
          <c:tx>
            <c:v>Sampled beta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Model!$E$17:$E$18</c:f>
              <c:numCache>
                <c:formatCode>General</c:formatCode>
                <c:ptCount val="2"/>
                <c:pt idx="0">
                  <c:v>0</c:v>
                </c:pt>
              </c:numCache>
            </c:numRef>
          </c:xVal>
          <c:yVal>
            <c:numRef>
              <c:f>Model!$F$15:$F$16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03-4BCA-9889-9CDE27A32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201392"/>
        <c:axId val="1"/>
      </c:scatterChart>
      <c:valAx>
        <c:axId val="720201392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2013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0990412809277503"/>
          <c:y val="0.11752136752136752"/>
          <c:w val="0.97210841322658936"/>
          <c:h val="0.423076923076923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7</xdr:row>
      <xdr:rowOff>171450</xdr:rowOff>
    </xdr:from>
    <xdr:to>
      <xdr:col>12</xdr:col>
      <xdr:colOff>438150</xdr:colOff>
      <xdr:row>25</xdr:row>
      <xdr:rowOff>114300</xdr:rowOff>
    </xdr:to>
    <xdr:graphicFrame macro="">
      <xdr:nvGraphicFramePr>
        <xdr:cNvPr id="1054" name="Chart 3">
          <a:extLst>
            <a:ext uri="{FF2B5EF4-FFF2-40B4-BE49-F238E27FC236}">
              <a16:creationId xmlns:a16="http://schemas.microsoft.com/office/drawing/2014/main" id="{90A84E89-18E8-43F3-A475-C37B285BE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330200</xdr:colOff>
      <xdr:row>2</xdr:row>
      <xdr:rowOff>19050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A8564F-B1A6-4AAF-9C6E-B3560C293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0"/>
          <a:ext cx="26225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28"/>
  <sheetViews>
    <sheetView showGridLines="0" tabSelected="1" workbookViewId="0">
      <selection activeCell="F1" sqref="F1"/>
    </sheetView>
  </sheetViews>
  <sheetFormatPr defaultRowHeight="12.5" x14ac:dyDescent="0.25"/>
  <cols>
    <col min="1" max="1" width="2.26953125" customWidth="1"/>
    <col min="2" max="2" width="9.26953125" bestFit="1" customWidth="1"/>
    <col min="3" max="3" width="9.26953125" customWidth="1"/>
    <col min="4" max="4" width="14.26953125" bestFit="1" customWidth="1"/>
    <col min="5" max="5" width="7.26953125" customWidth="1"/>
    <col min="6" max="14" width="9.26953125" customWidth="1"/>
    <col min="15" max="15" width="9.26953125" style="2" bestFit="1" customWidth="1"/>
    <col min="16" max="16" width="9.26953125" style="2" customWidth="1"/>
    <col min="17" max="17" width="12.453125" bestFit="1" customWidth="1"/>
    <col min="18" max="18" width="9.26953125" bestFit="1" customWidth="1"/>
    <col min="19" max="19" width="10.1796875" customWidth="1"/>
    <col min="20" max="48" width="6.7265625" customWidth="1"/>
    <col min="49" max="49" width="12.453125" bestFit="1" customWidth="1"/>
  </cols>
  <sheetData>
    <row r="1" spans="1:50" ht="86.25" customHeight="1" x14ac:dyDescent="0.25">
      <c r="A1" s="40"/>
      <c r="B1" s="40"/>
      <c r="C1" s="40"/>
      <c r="D1" s="40"/>
      <c r="E1" s="40"/>
      <c r="F1" s="40"/>
      <c r="G1" s="40"/>
      <c r="H1" s="40"/>
    </row>
    <row r="2" spans="1:50" ht="20" x14ac:dyDescent="0.4">
      <c r="A2" s="40"/>
      <c r="B2" s="40"/>
      <c r="C2" s="40"/>
      <c r="D2" s="40"/>
      <c r="E2" s="40"/>
      <c r="F2" s="41" t="s">
        <v>14</v>
      </c>
      <c r="G2" s="40"/>
      <c r="H2" s="40"/>
    </row>
    <row r="3" spans="1:50" ht="15" customHeight="1" thickBot="1" x14ac:dyDescent="0.4">
      <c r="A3" s="40"/>
      <c r="B3" s="40"/>
      <c r="C3" s="40"/>
      <c r="D3" s="40"/>
      <c r="E3" s="42"/>
      <c r="F3" s="40"/>
      <c r="G3" s="40"/>
      <c r="H3" s="40"/>
    </row>
    <row r="4" spans="1:50" ht="12.75" customHeight="1" x14ac:dyDescent="0.25">
      <c r="A4" s="40"/>
      <c r="B4" s="55" t="s">
        <v>15</v>
      </c>
      <c r="C4" s="56"/>
      <c r="D4" s="56"/>
      <c r="E4" s="56"/>
      <c r="F4" s="56"/>
      <c r="G4" s="57"/>
      <c r="H4" s="40"/>
    </row>
    <row r="5" spans="1:50" ht="13" thickBot="1" x14ac:dyDescent="0.3">
      <c r="A5" s="40"/>
      <c r="B5" s="58"/>
      <c r="C5" s="59"/>
      <c r="D5" s="59"/>
      <c r="E5" s="59"/>
      <c r="F5" s="59"/>
      <c r="G5" s="60"/>
      <c r="H5" s="40"/>
      <c r="R5" s="27" t="s">
        <v>13</v>
      </c>
      <c r="S5" s="36">
        <v>1</v>
      </c>
      <c r="T5" s="36">
        <v>1</v>
      </c>
      <c r="U5" s="36">
        <v>1</v>
      </c>
      <c r="V5" s="36">
        <v>1</v>
      </c>
      <c r="W5" s="36">
        <v>1</v>
      </c>
      <c r="X5" s="36">
        <v>1</v>
      </c>
      <c r="Y5" s="36">
        <v>1</v>
      </c>
      <c r="Z5" s="36">
        <v>1</v>
      </c>
      <c r="AA5" s="36">
        <v>1</v>
      </c>
      <c r="AB5" s="36">
        <v>1</v>
      </c>
      <c r="AC5" s="36">
        <v>1</v>
      </c>
      <c r="AD5" s="36">
        <v>1</v>
      </c>
      <c r="AE5" s="36">
        <v>1</v>
      </c>
      <c r="AF5" s="36">
        <v>1</v>
      </c>
      <c r="AG5" s="36">
        <v>1</v>
      </c>
      <c r="AH5" s="36">
        <v>1</v>
      </c>
      <c r="AI5" s="36">
        <v>1</v>
      </c>
      <c r="AJ5" s="36">
        <v>1</v>
      </c>
      <c r="AK5" s="36">
        <v>1</v>
      </c>
      <c r="AL5" s="36">
        <v>1</v>
      </c>
      <c r="AM5" s="36">
        <v>1</v>
      </c>
      <c r="AN5" s="36">
        <v>1</v>
      </c>
      <c r="AO5" s="36">
        <v>1</v>
      </c>
      <c r="AP5" s="36">
        <v>1</v>
      </c>
      <c r="AQ5" s="36">
        <v>1</v>
      </c>
      <c r="AR5" s="36">
        <v>1</v>
      </c>
      <c r="AS5" s="36">
        <v>1</v>
      </c>
      <c r="AT5" s="36">
        <v>1</v>
      </c>
      <c r="AU5" s="36">
        <v>1</v>
      </c>
      <c r="AV5" s="28">
        <v>1</v>
      </c>
    </row>
    <row r="6" spans="1:50" x14ac:dyDescent="0.25">
      <c r="O6" s="11"/>
      <c r="P6" s="11"/>
      <c r="Q6" s="5"/>
      <c r="R6" s="6"/>
      <c r="S6" s="6">
        <f>S7/$Q$7</f>
        <v>2.7313636227741544E-3</v>
      </c>
      <c r="T6" s="6">
        <f t="shared" ref="T6:AV6" si="0">T7/$Q$7</f>
        <v>8.0282799281020129E-3</v>
      </c>
      <c r="U6" s="6">
        <f t="shared" si="0"/>
        <v>2.0565757497570124E-2</v>
      </c>
      <c r="V6" s="6">
        <f t="shared" si="0"/>
        <v>4.6476240579283998E-2</v>
      </c>
      <c r="W6" s="6">
        <f t="shared" si="0"/>
        <v>9.3634974365674556E-2</v>
      </c>
      <c r="X6" s="6">
        <f t="shared" si="0"/>
        <v>0.16971872847470351</v>
      </c>
      <c r="Y6" s="6">
        <f t="shared" si="0"/>
        <v>0.27898528160153879</v>
      </c>
      <c r="Z6" s="6">
        <f t="shared" si="0"/>
        <v>0.41885264266061872</v>
      </c>
      <c r="AA6" s="6">
        <f t="shared" si="0"/>
        <v>0.57795807118857556</v>
      </c>
      <c r="AB6" s="6">
        <f t="shared" si="0"/>
        <v>0.73709440350597166</v>
      </c>
      <c r="AC6" s="6">
        <f t="shared" si="0"/>
        <v>0.87323309912256231</v>
      </c>
      <c r="AD6" s="6">
        <f t="shared" si="0"/>
        <v>0.96536721545946147</v>
      </c>
      <c r="AE6" s="6">
        <f t="shared" si="0"/>
        <v>1</v>
      </c>
      <c r="AF6" s="6">
        <f t="shared" si="0"/>
        <v>0.97427344365061952</v>
      </c>
      <c r="AG6" s="6">
        <f t="shared" si="0"/>
        <v>0.89582216708662832</v>
      </c>
      <c r="AH6" s="6">
        <f t="shared" si="0"/>
        <v>0.77980246371093875</v>
      </c>
      <c r="AI6" s="6">
        <f t="shared" si="0"/>
        <v>0.64449628290975647</v>
      </c>
      <c r="AJ6" s="6">
        <f t="shared" si="0"/>
        <v>0.50708641542686295</v>
      </c>
      <c r="AK6" s="6">
        <f t="shared" si="0"/>
        <v>0.38074488724269706</v>
      </c>
      <c r="AL6" s="6">
        <f t="shared" si="0"/>
        <v>0.27344040242787687</v>
      </c>
      <c r="AM6" s="6">
        <f t="shared" si="0"/>
        <v>0.18822738313837886</v>
      </c>
      <c r="AN6" s="6">
        <f t="shared" si="0"/>
        <v>0.12443582221031638</v>
      </c>
      <c r="AO6" s="6">
        <f t="shared" si="0"/>
        <v>7.9148656271284298E-2</v>
      </c>
      <c r="AP6" s="6">
        <f t="shared" si="0"/>
        <v>4.8519638297675728E-2</v>
      </c>
      <c r="AQ6" s="6">
        <f t="shared" si="0"/>
        <v>2.8711766450867281E-2</v>
      </c>
      <c r="AR6" s="6">
        <f t="shared" si="0"/>
        <v>1.6425528861324909E-2</v>
      </c>
      <c r="AS6" s="6">
        <f t="shared" si="0"/>
        <v>9.0971351308891824E-3</v>
      </c>
      <c r="AT6" s="6">
        <f t="shared" si="0"/>
        <v>4.8841370139898563E-3</v>
      </c>
      <c r="AU6" s="6">
        <f t="shared" si="0"/>
        <v>2.5451144686197778E-3</v>
      </c>
      <c r="AV6" s="7">
        <f t="shared" si="0"/>
        <v>1.2887552521682415E-3</v>
      </c>
    </row>
    <row r="7" spans="1:50" x14ac:dyDescent="0.25">
      <c r="B7" s="43" t="s">
        <v>2</v>
      </c>
      <c r="D7" s="29">
        <v>24</v>
      </c>
      <c r="E7" t="s">
        <v>12</v>
      </c>
      <c r="G7" s="29">
        <v>8</v>
      </c>
      <c r="O7" s="11"/>
      <c r="P7" s="11"/>
      <c r="Q7" s="8">
        <f>MAX(S7:AV7)</f>
        <v>3.8689413740790428E-48</v>
      </c>
      <c r="R7" s="9"/>
      <c r="S7" s="9">
        <f t="array" ref="S7">SUM(EXP(S10:S39))*S5</f>
        <v>1.0567485727805349E-50</v>
      </c>
      <c r="T7" s="9">
        <f t="array" ref="T7">SUM(EXP(T10:T39))*T5</f>
        <v>3.1060944376522204E-50</v>
      </c>
      <c r="U7" s="9">
        <f t="array" ref="U7">SUM(EXP(U10:U39))*U5</f>
        <v>7.956771007162533E-50</v>
      </c>
      <c r="V7" s="9">
        <f t="array" ref="V7">SUM(EXP(V10:V39))*V5</f>
        <v>1.7981385008884319E-49</v>
      </c>
      <c r="W7" s="9">
        <f t="array" ref="W7">SUM(EXP(W10:W39))*W5</f>
        <v>3.6226822638418885E-49</v>
      </c>
      <c r="X7" s="9">
        <f t="array" ref="X7">SUM(EXP(X10:X39))*X5</f>
        <v>6.5663181055186734E-49</v>
      </c>
      <c r="Y7" s="9">
        <f t="array" ref="Y7">SUM(EXP(Y10:Y39))*Y5</f>
        <v>1.0793776987472862E-48</v>
      </c>
      <c r="Z7" s="9">
        <f t="array" ref="Z7">SUM(EXP(Z10:Z39))*Z5</f>
        <v>1.6205163188320124E-48</v>
      </c>
      <c r="AA7" s="9">
        <f t="array" ref="AA7">SUM(EXP(AA10:AA39))*AA5</f>
        <v>2.236085894104401E-48</v>
      </c>
      <c r="AB7" s="9">
        <f t="array" ref="AB7">SUM(EXP(AB10:AB39))*AB5</f>
        <v>2.8517750343263666E-48</v>
      </c>
      <c r="AC7" s="9">
        <f t="array" ref="AC7">SUM(EXP(AC10:AC39))*AC5</f>
        <v>3.3784876664105473E-48</v>
      </c>
      <c r="AD7" s="9">
        <f t="array" ref="AD7">SUM(EXP(AD10:AD39))*AD5</f>
        <v>3.7349491610705881E-48</v>
      </c>
      <c r="AE7" s="9">
        <f t="array" ref="AE7">SUM(EXP(AE10:AE39))*AE5</f>
        <v>3.8689413740790428E-48</v>
      </c>
      <c r="AF7" s="9">
        <f t="array" ref="AF7">SUM(EXP(AF10:AF39))*AF5</f>
        <v>3.7694068358063488E-48</v>
      </c>
      <c r="AG7" s="9">
        <f t="array" ref="AG7">SUM(EXP(AG10:AG39))*AG5</f>
        <v>3.4658834460586057E-48</v>
      </c>
      <c r="AH7" s="9">
        <f t="array" ref="AH7">SUM(EXP(AH10:AH39))*AH5</f>
        <v>3.0170100154600223E-48</v>
      </c>
      <c r="AI7" s="9">
        <f t="array" ref="AI7">SUM(EXP(AI10:AI39))*AI5</f>
        <v>2.4935183343897089E-48</v>
      </c>
      <c r="AJ7" s="9">
        <f t="array" ref="AJ7">SUM(EXP(AJ10:AJ39))*AJ5</f>
        <v>1.9618876128784236E-48</v>
      </c>
      <c r="AK7" s="9">
        <f t="array" ref="AK7">SUM(EXP(AK10:AK39))*AK5</f>
        <v>1.4730796472223306E-48</v>
      </c>
      <c r="AL7" s="9">
        <f t="array" ref="AL7">SUM(EXP(AL10:AL39))*AL5</f>
        <v>1.0579248862980365E-48</v>
      </c>
      <c r="AM7" s="9">
        <f t="array" ref="AM7">SUM(EXP(AM10:AM39))*AM5</f>
        <v>7.2824071035870196E-49</v>
      </c>
      <c r="AN7" s="9">
        <f t="array" ref="AN7">SUM(EXP(AN10:AN39))*AN5</f>
        <v>4.8143490096703692E-49</v>
      </c>
      <c r="AO7" s="9">
        <f t="array" ref="AO7">SUM(EXP(AO10:AO39))*AO5</f>
        <v>3.0622151095073254E-49</v>
      </c>
      <c r="AP7" s="9">
        <f t="array" ref="AP7">SUM(EXP(AP10:AP39))*AP5</f>
        <v>1.8771963606522768E-49</v>
      </c>
      <c r="AQ7" s="9">
        <f t="array" ref="AQ7">SUM(EXP(AQ10:AQ39))*AQ5</f>
        <v>1.1108414114465503E-49</v>
      </c>
      <c r="AR7" s="9">
        <f t="array" ref="AR7">SUM(EXP(AR10:AR39))*AR5</f>
        <v>6.3549408202709363E-50</v>
      </c>
      <c r="AS7" s="9">
        <f t="array" ref="AS7">SUM(EXP(AS10:AS39))*AS5</f>
        <v>3.5196282493485128E-50</v>
      </c>
      <c r="AT7" s="9">
        <f t="array" ref="AT7">SUM(EXP(AT10:AT39))*AT5</f>
        <v>1.8896439770096229E-50</v>
      </c>
      <c r="AU7" s="9">
        <f t="array" ref="AU7">SUM(EXP(AU10:AU39))*AU5</f>
        <v>9.8468986694102567E-51</v>
      </c>
      <c r="AV7" s="9">
        <f t="array" ref="AV7">SUM(EXP(AV10:AV39))*AV5</f>
        <v>4.9861185161753794E-51</v>
      </c>
      <c r="AW7" s="51" t="s">
        <v>6</v>
      </c>
      <c r="AX7" s="52"/>
    </row>
    <row r="8" spans="1:50" ht="25" x14ac:dyDescent="0.5">
      <c r="B8" s="44">
        <v>5.4519392422954027</v>
      </c>
      <c r="O8" s="5"/>
      <c r="P8" s="7">
        <f>MAX(P10:P39)</f>
        <v>5.1526524313535516E-48</v>
      </c>
      <c r="Q8" s="11"/>
      <c r="R8" s="11"/>
      <c r="S8" s="64" t="s">
        <v>0</v>
      </c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/>
      <c r="AW8" s="24" t="e">
        <f ca="1">MAX(AW10:AW39)</f>
        <v>#NAME?</v>
      </c>
      <c r="AX8" s="25"/>
    </row>
    <row r="9" spans="1:50" ht="13" x14ac:dyDescent="0.3">
      <c r="B9" s="44">
        <v>1.6487437626394223</v>
      </c>
      <c r="C9" s="1"/>
      <c r="D9" s="53" t="s">
        <v>11</v>
      </c>
      <c r="E9" s="54"/>
      <c r="F9" s="1"/>
      <c r="G9" s="1"/>
      <c r="H9" s="1"/>
      <c r="I9" s="1"/>
      <c r="J9" s="1"/>
      <c r="N9" s="37" t="s">
        <v>13</v>
      </c>
      <c r="O9" s="12"/>
      <c r="P9" s="13"/>
      <c r="Q9" s="11"/>
      <c r="R9" s="11"/>
      <c r="S9" s="30">
        <f>alphastart</f>
        <v>0.9</v>
      </c>
      <c r="T9" s="34">
        <f t="shared" ref="T9:AV9" si="1">S9+alphaincr</f>
        <v>0.95000000000000007</v>
      </c>
      <c r="U9" s="34">
        <f t="shared" si="1"/>
        <v>1</v>
      </c>
      <c r="V9" s="34">
        <f t="shared" si="1"/>
        <v>1.05</v>
      </c>
      <c r="W9" s="34">
        <f t="shared" si="1"/>
        <v>1.1000000000000001</v>
      </c>
      <c r="X9" s="34">
        <f t="shared" si="1"/>
        <v>1.1500000000000001</v>
      </c>
      <c r="Y9" s="34">
        <f t="shared" si="1"/>
        <v>1.2000000000000002</v>
      </c>
      <c r="Z9" s="34">
        <f t="shared" si="1"/>
        <v>1.2500000000000002</v>
      </c>
      <c r="AA9" s="34">
        <f t="shared" si="1"/>
        <v>1.3000000000000003</v>
      </c>
      <c r="AB9" s="34">
        <f t="shared" si="1"/>
        <v>1.3500000000000003</v>
      </c>
      <c r="AC9" s="34">
        <f t="shared" si="1"/>
        <v>1.4000000000000004</v>
      </c>
      <c r="AD9" s="34">
        <f t="shared" si="1"/>
        <v>1.4500000000000004</v>
      </c>
      <c r="AE9" s="34">
        <f t="shared" si="1"/>
        <v>1.5000000000000004</v>
      </c>
      <c r="AF9" s="34">
        <f t="shared" si="1"/>
        <v>1.5500000000000005</v>
      </c>
      <c r="AG9" s="34">
        <f t="shared" si="1"/>
        <v>1.6000000000000005</v>
      </c>
      <c r="AH9" s="34">
        <f t="shared" si="1"/>
        <v>1.6500000000000006</v>
      </c>
      <c r="AI9" s="34">
        <f t="shared" si="1"/>
        <v>1.7000000000000006</v>
      </c>
      <c r="AJ9" s="34">
        <f t="shared" si="1"/>
        <v>1.7500000000000007</v>
      </c>
      <c r="AK9" s="34">
        <f t="shared" si="1"/>
        <v>1.8000000000000007</v>
      </c>
      <c r="AL9" s="34">
        <f t="shared" si="1"/>
        <v>1.8500000000000008</v>
      </c>
      <c r="AM9" s="34">
        <f t="shared" si="1"/>
        <v>1.9000000000000008</v>
      </c>
      <c r="AN9" s="34">
        <f t="shared" si="1"/>
        <v>1.9500000000000008</v>
      </c>
      <c r="AO9" s="34">
        <f t="shared" si="1"/>
        <v>2.0000000000000009</v>
      </c>
      <c r="AP9" s="34">
        <f t="shared" si="1"/>
        <v>2.0500000000000007</v>
      </c>
      <c r="AQ9" s="34">
        <f t="shared" si="1"/>
        <v>2.1000000000000005</v>
      </c>
      <c r="AR9" s="34">
        <f t="shared" si="1"/>
        <v>2.1500000000000004</v>
      </c>
      <c r="AS9" s="34">
        <f t="shared" si="1"/>
        <v>2.2000000000000002</v>
      </c>
      <c r="AT9" s="34">
        <f t="shared" si="1"/>
        <v>2.25</v>
      </c>
      <c r="AU9" s="34">
        <f t="shared" si="1"/>
        <v>2.2999999999999998</v>
      </c>
      <c r="AV9" s="35">
        <f t="shared" si="1"/>
        <v>2.3499999999999996</v>
      </c>
      <c r="AW9" s="24"/>
      <c r="AX9" s="25"/>
    </row>
    <row r="10" spans="1:50" x14ac:dyDescent="0.25">
      <c r="B10" s="44">
        <v>1.6245419489633552</v>
      </c>
      <c r="C10" s="1"/>
      <c r="D10" s="45" t="s">
        <v>7</v>
      </c>
      <c r="E10" s="37">
        <v>0.9</v>
      </c>
      <c r="F10" s="1"/>
      <c r="G10" s="1"/>
      <c r="H10" s="1"/>
      <c r="I10" s="1"/>
      <c r="J10" s="1"/>
      <c r="N10" s="38">
        <v>1</v>
      </c>
      <c r="O10" s="12">
        <f>P10/$P$8</f>
        <v>1.0752100298372278E-3</v>
      </c>
      <c r="P10" s="13">
        <f t="array" ref="P10">SUM(EXP(S10:AV10))*N10</f>
        <v>5.5401835744565165E-51</v>
      </c>
      <c r="Q10" s="61" t="s">
        <v>1</v>
      </c>
      <c r="R10" s="30">
        <f>betastart</f>
        <v>4</v>
      </c>
      <c r="S10" s="14">
        <f t="array" ref="S10">SUM(LOG(WEIBULL(Data,S$9,$R10,0)))+LOG(1-WEIBULL(T,S$9,$R10,1))*nT</f>
        <v>-120.58946754015584</v>
      </c>
      <c r="T10" s="15">
        <f t="array" ref="T10">SUM(LOG(WEIBULL(Data,T$9,$R10,0)))+LOG(1-WEIBULL(T,T$9,$R10,1))*nT</f>
        <v>-119.72492894248425</v>
      </c>
      <c r="U10" s="15">
        <f t="array" ref="U10">SUM(LOG(WEIBULL(Data,U$9,$R10,0)))+LOG(1-WEIBULL(T,U$9,$R10,1))*nT</f>
        <v>-119.02615857355823</v>
      </c>
      <c r="V10" s="15">
        <f t="array" ref="V10">SUM(LOG(WEIBULL(Data,V$9,$R10,0)))+LOG(1-WEIBULL(T,V$9,$R10,1))*nT</f>
        <v>-118.48231244600582</v>
      </c>
      <c r="W10" s="15">
        <f t="array" ref="W10">SUM(LOG(WEIBULL(Data,W$9,$R10,0)))+LOG(1-WEIBULL(T,W$9,$R10,1))*nT</f>
        <v>-118.08422412369573</v>
      </c>
      <c r="X10" s="15">
        <f t="array" ref="X10">SUM(LOG(WEIBULL(Data,X$9,$R10,0)))+LOG(1-WEIBULL(T,X$9,$R10,1))*nT</f>
        <v>-117.82412016991553</v>
      </c>
      <c r="Y10" s="15">
        <f t="array" ref="Y10">SUM(LOG(WEIBULL(Data,Y$9,$R10,0)))+LOG(1-WEIBULL(T,Y$9,$R10,1))*nT</f>
        <v>-117.69539595622312</v>
      </c>
      <c r="Z10" s="15">
        <f t="array" ref="Z10">SUM(LOG(WEIBULL(Data,Z$9,$R10,0)))+LOG(1-WEIBULL(T,Z$9,$R10,1))*nT</f>
        <v>-117.69243712047262</v>
      </c>
      <c r="AA10" s="15">
        <f t="array" ref="AA10">SUM(LOG(WEIBULL(Data,AA$9,$R10,0)))+LOG(1-WEIBULL(T,AA$9,$R10,1))*nT</f>
        <v>-117.81047599653358</v>
      </c>
      <c r="AB10" s="15">
        <f t="array" ref="AB10">SUM(LOG(WEIBULL(Data,AB$9,$R10,0)))+LOG(1-WEIBULL(T,AB$9,$R10,1))*nT</f>
        <v>-118.04547515425702</v>
      </c>
      <c r="AC10" s="15">
        <f t="array" ref="AC10">SUM(LOG(WEIBULL(Data,AC$9,$R10,0)))+LOG(1-WEIBULL(T,AC$9,$R10,1))*nT</f>
        <v>-118.39403218524529</v>
      </c>
      <c r="AD10" s="15">
        <f t="array" ref="AD10">SUM(LOG(WEIBULL(Data,AD$9,$R10,0)))+LOG(1-WEIBULL(T,AD$9,$R10,1))*nT</f>
        <v>-118.85330130675408</v>
      </c>
      <c r="AE10" s="15">
        <f t="array" ref="AE10">SUM(LOG(WEIBULL(Data,AE$9,$R10,0)))+LOG(1-WEIBULL(T,AE$9,$R10,1))*nT</f>
        <v>-119.4209284035811</v>
      </c>
      <c r="AF10" s="15">
        <f t="array" ref="AF10">SUM(LOG(WEIBULL(Data,AF$9,$R10,0)))+LOG(1-WEIBULL(T,AF$9,$R10,1))*nT</f>
        <v>-120.09499690094293</v>
      </c>
      <c r="AG10" s="15">
        <f t="array" ref="AG10">SUM(LOG(WEIBULL(Data,AG$9,$R10,0)))+LOG(1-WEIBULL(T,AG$9,$R10,1))*nT</f>
        <v>-120.87398243850224</v>
      </c>
      <c r="AH10" s="15">
        <f t="array" ref="AH10">SUM(LOG(WEIBULL(Data,AH$9,$R10,0)))+LOG(1-WEIBULL(T,AH$9,$R10,1))*nT</f>
        <v>-121.7567147511264</v>
      </c>
      <c r="AI10" s="15">
        <f t="array" ref="AI10">SUM(LOG(WEIBULL(Data,AI$9,$R10,0)))+LOG(1-WEIBULL(T,AI$9,$R10,1))*nT</f>
        <v>-122.74234549368967</v>
      </c>
      <c r="AJ10" s="15">
        <f t="array" ref="AJ10">SUM(LOG(WEIBULL(Data,AJ$9,$R10,0)))+LOG(1-WEIBULL(T,AJ$9,$R10,1))*nT</f>
        <v>-123.83032100230039</v>
      </c>
      <c r="AK10" s="15">
        <f t="array" ref="AK10">SUM(LOG(WEIBULL(Data,AK$9,$R10,0)))+LOG(1-WEIBULL(T,AK$9,$R10,1))*nT</f>
        <v>-125.02035918214469</v>
      </c>
      <c r="AL10" s="15">
        <f t="array" ref="AL10">SUM(LOG(WEIBULL(Data,AL$9,$R10,0)))+LOG(1-WEIBULL(T,AL$9,$R10,1))*nT</f>
        <v>-126.3124298667949</v>
      </c>
      <c r="AM10" s="15">
        <f t="array" ref="AM10">SUM(LOG(WEIBULL(Data,AM$9,$R10,0)))+LOG(1-WEIBULL(T,AM$9,$R10,1))*nT</f>
        <v>-127.70673811565709</v>
      </c>
      <c r="AN10" s="15">
        <f t="array" ref="AN10">SUM(LOG(WEIBULL(Data,AN$9,$R10,0)))+LOG(1-WEIBULL(T,AN$9,$R10,1))*nT</f>
        <v>-129.20371001289857</v>
      </c>
      <c r="AO10" s="15">
        <f t="array" ref="AO10">SUM(LOG(WEIBULL(Data,AO$9,$R10,0)))+LOG(1-WEIBULL(T,AO$9,$R10,1))*nT</f>
        <v>-130.80398060841122</v>
      </c>
      <c r="AP10" s="15">
        <f t="array" ref="AP10">SUM(LOG(WEIBULL(Data,AP$9,$R10,0)))+LOG(1-WEIBULL(T,AP$9,$R10,1))*nT</f>
        <v>-132.50838370344124</v>
      </c>
      <c r="AQ10" s="15">
        <f t="array" ref="AQ10">SUM(LOG(WEIBULL(Data,AQ$9,$R10,0)))+LOG(1-WEIBULL(T,AQ$9,$R10,1))*nT</f>
        <v>-134.31794323372668</v>
      </c>
      <c r="AR10" s="15">
        <f t="array" ref="AR10">SUM(LOG(WEIBULL(Data,AR$9,$R10,0)))+LOG(1-WEIBULL(T,AR$9,$R10,1))*nT</f>
        <v>-136.23386604382972</v>
      </c>
      <c r="AS10" s="15">
        <f t="array" ref="AS10">SUM(LOG(WEIBULL(Data,AS$9,$R10,0)))+LOG(1-WEIBULL(T,AS$9,$R10,1))*nT</f>
        <v>-138.25753587976402</v>
      </c>
      <c r="AT10" s="15">
        <f t="array" ref="AT10">SUM(LOG(WEIBULL(Data,AT$9,$R10,0)))+LOG(1-WEIBULL(T,AT$9,$R10,1))*nT</f>
        <v>-140.39050845449185</v>
      </c>
      <c r="AU10" s="15">
        <f t="array" ref="AU10">SUM(LOG(WEIBULL(Data,AU$9,$R10,0)))+LOG(1-WEIBULL(T,AU$9,$R10,1))*nT</f>
        <v>-142.63450746357825</v>
      </c>
      <c r="AV10" s="16">
        <f t="array" ref="AV10">SUM(LOG(WEIBULL(Data,AV$9,$R10,0)))+LOG(1-WEIBULL(T,AV$9,$R10,1))*nT</f>
        <v>-144.99142144714665</v>
      </c>
      <c r="AW10" s="33" t="e">
        <f t="shared" ref="AW10:AW39" ca="1" si="2">EXP(INDEX(S10:AV10,1,(HLOOKUP(alpha,S$9:AV$9,1)-alphastart)/alphaincr+1)+(alpha-HLOOKUP(alpha,S$9:AV$9,1))*((INDEX(S10:AV10,1,(HLOOKUP(alpha,S$9:AV$9,1)-alphastart)/alphaincr+2)-INDEX(S10:AV10,1,(HLOOKUP(alpha,S$9:AV$9,1)-alphastart)/alphaincr+1))/(HLOOKUP(alpha,S$9:AV$9,1)+alphaincr-HLOOKUP(alpha,S$9:AV$9,1))))</f>
        <v>#NAME?</v>
      </c>
      <c r="AX10" s="25" t="e">
        <f ca="1">AW10/$AW$8</f>
        <v>#NAME?</v>
      </c>
    </row>
    <row r="11" spans="1:50" x14ac:dyDescent="0.25">
      <c r="B11" s="44">
        <v>1.1335461884531999</v>
      </c>
      <c r="C11" s="1"/>
      <c r="D11" s="46" t="s">
        <v>8</v>
      </c>
      <c r="E11" s="38">
        <v>0.05</v>
      </c>
      <c r="F11" s="1"/>
      <c r="G11" s="1"/>
      <c r="H11" s="1"/>
      <c r="I11" s="1"/>
      <c r="J11" s="1"/>
      <c r="N11" s="38">
        <v>1</v>
      </c>
      <c r="O11" s="12">
        <f t="shared" ref="O11:O39" si="3">P11/$P$8</f>
        <v>4.681141790399356E-3</v>
      </c>
      <c r="P11" s="13">
        <f t="array" ref="P11">SUM(EXP(S11:AV11))*N11</f>
        <v>2.412029662781196E-50</v>
      </c>
      <c r="Q11" s="62"/>
      <c r="R11" s="31">
        <f>R10+betaincr</f>
        <v>4.2</v>
      </c>
      <c r="S11" s="17">
        <f t="array" ref="S11">SUM(LOG(WEIBULL(Data,S$9,$R11,0)))+LOG(1-WEIBULL(T,S$9,$R11,1))*nT</f>
        <v>-119.86897553561006</v>
      </c>
      <c r="T11" s="18">
        <f t="array" ref="T11">SUM(LOG(WEIBULL(Data,T$9,$R11,0)))+LOG(1-WEIBULL(T,T$9,$R11,1))*nT</f>
        <v>-118.92706035460175</v>
      </c>
      <c r="U11" s="18">
        <f t="array" ref="U11">SUM(LOG(WEIBULL(Data,U$9,$R11,0)))+LOG(1-WEIBULL(T,U$9,$R11,1))*nT</f>
        <v>-118.14469321731646</v>
      </c>
      <c r="V11" s="18">
        <f t="array" ref="V11">SUM(LOG(WEIBULL(Data,V$9,$R11,0)))+LOG(1-WEIBULL(T,V$9,$R11,1))*nT</f>
        <v>-117.51067338829959</v>
      </c>
      <c r="W11" s="18">
        <f t="array" ref="W11">SUM(LOG(WEIBULL(Data,W$9,$R11,0)))+LOG(1-WEIBULL(T,W$9,$R11,1))*nT</f>
        <v>-117.01546992943639</v>
      </c>
      <c r="X11" s="18">
        <f t="array" ref="X11">SUM(LOG(WEIBULL(Data,X$9,$R11,0)))+LOG(1-WEIBULL(T,X$9,$R11,1))*nT</f>
        <v>-116.65093621988689</v>
      </c>
      <c r="Y11" s="18">
        <f t="array" ref="Y11">SUM(LOG(WEIBULL(Data,Y$9,$R11,0)))+LOG(1-WEIBULL(T,Y$9,$R11,1))*nT</f>
        <v>-116.410084865857</v>
      </c>
      <c r="Z11" s="18">
        <f t="array" ref="Z11">SUM(LOG(WEIBULL(Data,Z$9,$R11,0)))+LOG(1-WEIBULL(T,Z$9,$R11,1))*nT</f>
        <v>-116.28690828206209</v>
      </c>
      <c r="AA11" s="18">
        <f t="array" ref="AA11">SUM(LOG(WEIBULL(Data,AA$9,$R11,0)))+LOG(1-WEIBULL(T,AA$9,$R11,1))*nT</f>
        <v>-116.27623426151297</v>
      </c>
      <c r="AB11" s="18">
        <f t="array" ref="AB11">SUM(LOG(WEIBULL(Data,AB$9,$R11,0)))+LOG(1-WEIBULL(T,AB$9,$R11,1))*nT</f>
        <v>-116.37360866694031</v>
      </c>
      <c r="AC11" s="18">
        <f t="array" ref="AC11">SUM(LOG(WEIBULL(Data,AC$9,$R11,0)))+LOG(1-WEIBULL(T,AC$9,$R11,1))*nT</f>
        <v>-116.57519937472864</v>
      </c>
      <c r="AD11" s="18">
        <f t="array" ref="AD11">SUM(LOG(WEIBULL(Data,AD$9,$R11,0)))+LOG(1-WEIBULL(T,AD$9,$R11,1))*nT</f>
        <v>-116.87771703947193</v>
      </c>
      <c r="AE11" s="18">
        <f t="array" ref="AE11">SUM(LOG(WEIBULL(Data,AE$9,$R11,0)))+LOG(1-WEIBULL(T,AE$9,$R11,1))*nT</f>
        <v>-117.27834929518892</v>
      </c>
      <c r="AF11" s="18">
        <f t="array" ref="AF11">SUM(LOG(WEIBULL(Data,AF$9,$R11,0)))+LOG(1-WEIBULL(T,AF$9,$R11,1))*nT</f>
        <v>-117.77470578272411</v>
      </c>
      <c r="AG11" s="18">
        <f t="array" ref="AG11">SUM(LOG(WEIBULL(Data,AG$9,$R11,0)))+LOG(1-WEIBULL(T,AG$9,$R11,1))*nT</f>
        <v>-118.36477197030629</v>
      </c>
      <c r="AH11" s="18">
        <f t="array" ref="AH11">SUM(LOG(WEIBULL(Data,AH$9,$R11,0)))+LOG(1-WEIBULL(T,AH$9,$R11,1))*nT</f>
        <v>-119.04687016989988</v>
      </c>
      <c r="AI11" s="18">
        <f t="array" ref="AI11">SUM(LOG(WEIBULL(Data,AI$9,$R11,0)))+LOG(1-WEIBULL(T,AI$9,$R11,1))*nT</f>
        <v>-119.81962648391826</v>
      </c>
      <c r="AJ11" s="18">
        <f t="array" ref="AJ11">SUM(LOG(WEIBULL(Data,AJ$9,$R11,0)))+LOG(1-WEIBULL(T,AJ$9,$R11,1))*nT</f>
        <v>-120.68194267210835</v>
      </c>
      <c r="AK11" s="18">
        <f t="array" ref="AK11">SUM(LOG(WEIBULL(Data,AK$9,$R11,0)))+LOG(1-WEIBULL(T,AK$9,$R11,1))*nT</f>
        <v>-121.63297212636895</v>
      </c>
      <c r="AL11" s="18">
        <f t="array" ref="AL11">SUM(LOG(WEIBULL(Data,AL$9,$R11,0)))+LOG(1-WEIBULL(T,AL$9,$R11,1))*nT</f>
        <v>-122.67209929603494</v>
      </c>
      <c r="AM11" s="18">
        <f t="array" ref="AM11">SUM(LOG(WEIBULL(Data,AM$9,$R11,0)))+LOG(1-WEIBULL(T,AM$9,$R11,1))*nT</f>
        <v>-123.79892202808361</v>
      </c>
      <c r="AN11" s="18">
        <f t="array" ref="AN11">SUM(LOG(WEIBULL(Data,AN$9,$R11,0)))+LOG(1-WEIBULL(T,AN$9,$R11,1))*nT</f>
        <v>-125.01323638346028</v>
      </c>
      <c r="AO11" s="18">
        <f t="array" ref="AO11">SUM(LOG(WEIBULL(Data,AO$9,$R11,0)))+LOG(1-WEIBULL(T,AO$9,$R11,1))*nT</f>
        <v>-126.3150235679914</v>
      </c>
      <c r="AP11" s="18">
        <f t="array" ref="AP11">SUM(LOG(WEIBULL(Data,AP$9,$R11,0)))+LOG(1-WEIBULL(T,AP$9,$R11,1))*nT</f>
        <v>-127.70443867847595</v>
      </c>
      <c r="AQ11" s="18">
        <f t="array" ref="AQ11">SUM(LOG(WEIBULL(Data,AQ$9,$R11,0)))+LOG(1-WEIBULL(T,AQ$9,$R11,1))*nT</f>
        <v>-129.18180101478211</v>
      </c>
      <c r="AR11" s="18">
        <f t="array" ref="AR11">SUM(LOG(WEIBULL(Data,AR$9,$R11,0)))+LOG(1-WEIBULL(T,AR$9,$R11,1))*nT</f>
        <v>-130.74758574964591</v>
      </c>
      <c r="AS11" s="18">
        <f t="array" ref="AS11">SUM(LOG(WEIBULL(Data,AS$9,$R11,0)))+LOG(1-WEIBULL(T,AS$9,$R11,1))*nT</f>
        <v>-132.40241678128439</v>
      </c>
      <c r="AT11" s="18">
        <f t="array" ref="AT11">SUM(LOG(WEIBULL(Data,AT$9,$R11,0)))+LOG(1-WEIBULL(T,AT$9,$R11,1))*nT</f>
        <v>-134.14706062141556</v>
      </c>
      <c r="AU11" s="18">
        <f t="array" ref="AU11">SUM(LOG(WEIBULL(Data,AU$9,$R11,0)))+LOG(1-WEIBULL(T,AU$9,$R11,1))*nT</f>
        <v>-135.98242119397383</v>
      </c>
      <c r="AV11" s="19">
        <f t="array" ref="AV11">SUM(LOG(WEIBULL(Data,AV$9,$R11,0)))+LOG(1-WEIBULL(T,AV$9,$R11,1))*nT</f>
        <v>-137.90953543865254</v>
      </c>
      <c r="AW11" s="33" t="e">
        <f t="shared" ca="1" si="2"/>
        <v>#NAME?</v>
      </c>
      <c r="AX11" s="25" t="e">
        <f t="shared" ref="AX11:AX39" ca="1" si="4">AW11/$AW$8</f>
        <v>#NAME?</v>
      </c>
    </row>
    <row r="12" spans="1:50" x14ac:dyDescent="0.25">
      <c r="B12" s="44">
        <v>7.2211047745320123</v>
      </c>
      <c r="C12" s="1"/>
      <c r="D12" s="46" t="s">
        <v>9</v>
      </c>
      <c r="E12" s="38">
        <v>4</v>
      </c>
      <c r="F12" s="1"/>
      <c r="G12" s="1"/>
      <c r="H12" s="1"/>
      <c r="I12" s="1"/>
      <c r="J12" s="1"/>
      <c r="N12" s="38">
        <v>1</v>
      </c>
      <c r="O12" s="12">
        <f t="shared" si="3"/>
        <v>1.6976092148725811E-2</v>
      </c>
      <c r="P12" s="13">
        <f t="array" ref="P12">SUM(EXP(S12:AV12))*N12</f>
        <v>8.7471902485013995E-50</v>
      </c>
      <c r="Q12" s="62"/>
      <c r="R12" s="31">
        <f t="shared" ref="R12:R39" si="5">R11+betaincr</f>
        <v>4.4000000000000004</v>
      </c>
      <c r="S12" s="17">
        <f t="array" ref="S12">SUM(LOG(WEIBULL(Data,S$9,$R12,0)))+LOG(1-WEIBULL(T,S$9,$R12,1))*nT</f>
        <v>-119.28414914540718</v>
      </c>
      <c r="T12" s="18">
        <f t="array" ref="T12">SUM(LOG(WEIBULL(Data,T$9,$R12,0)))+LOG(1-WEIBULL(T,T$9,$R12,1))*nT</f>
        <v>-118.28156504048158</v>
      </c>
      <c r="U12" s="18">
        <f t="array" ref="U12">SUM(LOG(WEIBULL(Data,U$9,$R12,0)))+LOG(1-WEIBULL(T,U$9,$R12,1))*nT</f>
        <v>-117.43363822092303</v>
      </c>
      <c r="V12" s="18">
        <f t="array" ref="V12">SUM(LOG(WEIBULL(Data,V$9,$R12,0)))+LOG(1-WEIBULL(T,V$9,$R12,1))*nT</f>
        <v>-116.72888207351339</v>
      </c>
      <c r="W12" s="18">
        <f t="array" ref="W12">SUM(LOG(WEIBULL(Data,W$9,$R12,0)))+LOG(1-WEIBULL(T,W$9,$R12,1))*nT</f>
        <v>-116.15747566591631</v>
      </c>
      <c r="X12" s="18">
        <f t="array" ref="X12">SUM(LOG(WEIBULL(Data,X$9,$R12,0)))+LOG(1-WEIBULL(T,X$9,$R12,1))*nT</f>
        <v>-115.71097749480838</v>
      </c>
      <c r="Y12" s="18">
        <f t="array" ref="Y12">SUM(LOG(WEIBULL(Data,Y$9,$R12,0)))+LOG(1-WEIBULL(T,Y$9,$R12,1))*nT</f>
        <v>-115.38209966156961</v>
      </c>
      <c r="Z12" s="18">
        <f t="array" ref="Z12">SUM(LOG(WEIBULL(Data,Z$9,$R12,0)))+LOG(1-WEIBULL(T,Z$9,$R12,1))*nT</f>
        <v>-115.16452775087981</v>
      </c>
      <c r="AA12" s="18">
        <f t="array" ref="AA12">SUM(LOG(WEIBULL(Data,AA$9,$R12,0)))+LOG(1-WEIBULL(T,AA$9,$R12,1))*nT</f>
        <v>-115.05277572315075</v>
      </c>
      <c r="AB12" s="18">
        <f t="array" ref="AB12">SUM(LOG(WEIBULL(Data,AB$9,$R12,0)))+LOG(1-WEIBULL(T,AB$9,$R12,1))*nT</f>
        <v>-115.04206794908586</v>
      </c>
      <c r="AC12" s="18">
        <f t="array" ref="AC12">SUM(LOG(WEIBULL(Data,AC$9,$R12,0)))+LOG(1-WEIBULL(T,AC$9,$R12,1))*nT</f>
        <v>-115.12824251280247</v>
      </c>
      <c r="AD12" s="18">
        <f t="array" ref="AD12">SUM(LOG(WEIBULL(Data,AD$9,$R12,0)))+LOG(1-WEIBULL(T,AD$9,$R12,1))*nT</f>
        <v>-115.30767134769403</v>
      </c>
      <c r="AE12" s="18">
        <f t="array" ref="AE12">SUM(LOG(WEIBULL(Data,AE$9,$R12,0)))+LOG(1-WEIBULL(T,AE$9,$R12,1))*nT</f>
        <v>-115.57719381755996</v>
      </c>
      <c r="AF12" s="18">
        <f t="array" ref="AF12">SUM(LOG(WEIBULL(Data,AF$9,$R12,0)))+LOG(1-WEIBULL(T,AF$9,$R12,1))*nT</f>
        <v>-115.93406112938746</v>
      </c>
      <c r="AG12" s="18">
        <f t="array" ref="AG12">SUM(LOG(WEIBULL(Data,AG$9,$R12,0)))+LOG(1-WEIBULL(T,AG$9,$R12,1))*nT</f>
        <v>-116.37588954192913</v>
      </c>
      <c r="AH12" s="18">
        <f t="array" ref="AH12">SUM(LOG(WEIBULL(Data,AH$9,$R12,0)))+LOG(1-WEIBULL(T,AH$9,$R12,1))*nT</f>
        <v>-116.9006207701464</v>
      </c>
      <c r="AI12" s="18">
        <f t="array" ref="AI12">SUM(LOG(WEIBULL(Data,AI$9,$R12,0)))+LOG(1-WEIBULL(T,AI$9,$R12,1))*nT</f>
        <v>-117.50648831775743</v>
      </c>
      <c r="AJ12" s="18">
        <f t="array" ref="AJ12">SUM(LOG(WEIBULL(Data,AJ$9,$R12,0)))+LOG(1-WEIBULL(T,AJ$9,$R12,1))*nT</f>
        <v>-118.19198872555729</v>
      </c>
      <c r="AK12" s="18">
        <f t="array" ref="AK12">SUM(LOG(WEIBULL(Data,AK$9,$R12,0)))+LOG(1-WEIBULL(T,AK$9,$R12,1))*nT</f>
        <v>-118.95585692130018</v>
      </c>
      <c r="AL12" s="18">
        <f t="array" ref="AL12">SUM(LOG(WEIBULL(Data,AL$9,$R12,0)))+LOG(1-WEIBULL(T,AL$9,$R12,1))*nT</f>
        <v>-119.7970450118418</v>
      </c>
      <c r="AM12" s="18">
        <f t="array" ref="AM12">SUM(LOG(WEIBULL(Data,AM$9,$R12,0)))+LOG(1-WEIBULL(T,AM$9,$R12,1))*nT</f>
        <v>-120.7147039802849</v>
      </c>
      <c r="AN12" s="18">
        <f t="array" ref="AN12">SUM(LOG(WEIBULL(Data,AN$9,$R12,0)))+LOG(1-WEIBULL(T,AN$9,$R12,1))*nT</f>
        <v>-121.70816784770879</v>
      </c>
      <c r="AO12" s="18">
        <f t="array" ref="AO12">SUM(LOG(WEIBULL(Data,AO$9,$R12,0)))+LOG(1-WEIBULL(T,AO$9,$R12,1))*nT</f>
        <v>-122.7769399364213</v>
      </c>
      <c r="AP12" s="18">
        <f t="array" ref="AP12">SUM(LOG(WEIBULL(Data,AP$9,$R12,0)))+LOG(1-WEIBULL(T,AP$9,$R12,1))*nT</f>
        <v>-123.92068093386082</v>
      </c>
      <c r="AQ12" s="18">
        <f t="array" ref="AQ12">SUM(LOG(WEIBULL(Data,AQ$9,$R12,0)))+LOG(1-WEIBULL(T,AQ$9,$R12,1))*nT</f>
        <v>-125.13919850657234</v>
      </c>
      <c r="AR12" s="18">
        <f t="array" ref="AR12">SUM(LOG(WEIBULL(Data,AR$9,$R12,0)))+LOG(1-WEIBULL(T,AR$9,$R12,1))*nT</f>
        <v>-126.43243825459163</v>
      </c>
      <c r="AS12" s="18">
        <f t="array" ref="AS12">SUM(LOG(WEIBULL(Data,AS$9,$R12,0)))+LOG(1-WEIBULL(T,AS$9,$R12,1))*nT</f>
        <v>-127.80047583003038</v>
      </c>
      <c r="AT12" s="18">
        <f t="array" ref="AT12">SUM(LOG(WEIBULL(Data,AT$9,$R12,0)))+LOG(1-WEIBULL(T,AT$9,$R12,1))*nT</f>
        <v>-129.24351007115581</v>
      </c>
      <c r="AU12" s="18">
        <f t="array" ref="AU12">SUM(LOG(WEIBULL(Data,AU$9,$R12,0)))+LOG(1-WEIBULL(T,AU$9,$R12,1))*nT</f>
        <v>-130.76185702598008</v>
      </c>
      <c r="AV12" s="19">
        <f t="array" ref="AV12">SUM(LOG(WEIBULL(Data,AV$9,$R12,0)))+LOG(1-WEIBULL(T,AV$9,$R12,1))*nT</f>
        <v>-132.35594475822791</v>
      </c>
      <c r="AW12" s="33" t="e">
        <f t="shared" ca="1" si="2"/>
        <v>#NAME?</v>
      </c>
      <c r="AX12" s="25" t="e">
        <f t="shared" ca="1" si="4"/>
        <v>#NAME?</v>
      </c>
    </row>
    <row r="13" spans="1:50" x14ac:dyDescent="0.25">
      <c r="B13" s="44">
        <v>3.7654717502321819</v>
      </c>
      <c r="C13" s="1"/>
      <c r="D13" s="47" t="s">
        <v>10</v>
      </c>
      <c r="E13" s="39">
        <v>0.2</v>
      </c>
      <c r="F13" s="1"/>
      <c r="G13" s="1"/>
      <c r="H13" s="1"/>
      <c r="I13" s="1"/>
      <c r="J13" s="1"/>
      <c r="K13" s="1"/>
      <c r="L13" s="1"/>
      <c r="M13" s="1"/>
      <c r="N13" s="38">
        <v>1</v>
      </c>
      <c r="O13" s="12">
        <f t="shared" si="3"/>
        <v>5.1209665180904466E-2</v>
      </c>
      <c r="P13" s="13">
        <f t="array" ref="P13">SUM(EXP(S13:AV13))*N13</f>
        <v>2.638656058031887E-49</v>
      </c>
      <c r="Q13" s="62"/>
      <c r="R13" s="31">
        <f t="shared" si="5"/>
        <v>4.6000000000000005</v>
      </c>
      <c r="S13" s="17">
        <f t="array" ref="S13">SUM(LOG(WEIBULL(Data,S$9,$R13,0)))+LOG(1-WEIBULL(T,S$9,$R13,1))*nT</f>
        <v>-118.81465547919422</v>
      </c>
      <c r="T13" s="18">
        <f t="array" ref="T13">SUM(LOG(WEIBULL(Data,T$9,$R13,0)))+LOG(1-WEIBULL(T,T$9,$R13,1))*nT</f>
        <v>-117.76532861465505</v>
      </c>
      <c r="U13" s="18">
        <f t="array" ref="U13">SUM(LOG(WEIBULL(Data,U$9,$R13,0)))+LOG(1-WEIBULL(T,U$9,$R13,1))*nT</f>
        <v>-116.86683828149538</v>
      </c>
      <c r="V13" s="18">
        <f t="array" ref="V13">SUM(LOG(WEIBULL(Data,V$9,$R13,0)))+LOG(1-WEIBULL(T,V$9,$R13,1))*nT</f>
        <v>-116.10746569076308</v>
      </c>
      <c r="W13" s="18">
        <f t="array" ref="W13">SUM(LOG(WEIBULL(Data,W$9,$R13,0)))+LOG(1-WEIBULL(T,W$9,$R13,1))*nT</f>
        <v>-115.47715622951014</v>
      </c>
      <c r="X13" s="18">
        <f t="array" ref="X13">SUM(LOG(WEIBULL(Data,X$9,$R13,0)))+LOG(1-WEIBULL(T,X$9,$R13,1))*nT</f>
        <v>-114.96723253868763</v>
      </c>
      <c r="Y13" s="18">
        <f t="array" ref="Y13">SUM(LOG(WEIBULL(Data,Y$9,$R13,0)))+LOG(1-WEIBULL(T,Y$9,$R13,1))*nT</f>
        <v>-114.57016806204159</v>
      </c>
      <c r="Z13" s="18">
        <f t="array" ref="Z13">SUM(LOG(WEIBULL(Data,Z$9,$R13,0)))+LOG(1-WEIBULL(T,Z$9,$R13,1))*nT</f>
        <v>-114.2794063348709</v>
      </c>
      <c r="AA13" s="18">
        <f t="array" ref="AA13">SUM(LOG(WEIBULL(Data,AA$9,$R13,0)))+LOG(1-WEIBULL(T,AA$9,$R13,1))*nT</f>
        <v>-114.08921531791592</v>
      </c>
      <c r="AB13" s="18">
        <f t="array" ref="AB13">SUM(LOG(WEIBULL(Data,AB$9,$R13,0)))+LOG(1-WEIBULL(T,AB$9,$R13,1))*nT</f>
        <v>-113.99456889972984</v>
      </c>
      <c r="AC13" s="18">
        <f t="array" ref="AC13">SUM(LOG(WEIBULL(Data,AC$9,$R13,0)))+LOG(1-WEIBULL(T,AC$9,$R13,1))*nT</f>
        <v>-113.9910496896303</v>
      </c>
      <c r="AD13" s="18">
        <f t="array" ref="AD13">SUM(LOG(WEIBULL(Data,AD$9,$R13,0)))+LOG(1-WEIBULL(T,AD$9,$R13,1))*nT</f>
        <v>-114.07476866159941</v>
      </c>
      <c r="AE13" s="18">
        <f t="array" ref="AE13">SUM(LOG(WEIBULL(Data,AE$9,$R13,0)))+LOG(1-WEIBULL(T,AE$9,$R13,1))*nT</f>
        <v>-114.24229825829532</v>
      </c>
      <c r="AF13" s="18">
        <f t="array" ref="AF13">SUM(LOG(WEIBULL(Data,AF$9,$R13,0)))+LOG(1-WEIBULL(T,AF$9,$R13,1))*nT</f>
        <v>-114.49061633858298</v>
      </c>
      <c r="AG13" s="18">
        <f t="array" ref="AG13">SUM(LOG(WEIBULL(Data,AG$9,$R13,0)))+LOG(1-WEIBULL(T,AG$9,$R13,1))*nT</f>
        <v>-114.81705893007765</v>
      </c>
      <c r="AH13" s="18">
        <f t="array" ref="AH13">SUM(LOG(WEIBULL(Data,AH$9,$R13,0)))+LOG(1-WEIBULL(T,AH$9,$R13,1))*nT</f>
        <v>-115.21928018441005</v>
      </c>
      <c r="AI13" s="18">
        <f t="array" ref="AI13">SUM(LOG(WEIBULL(Data,AI$9,$R13,0)))+LOG(1-WEIBULL(T,AI$9,$R13,1))*nT</f>
        <v>-115.69521826532856</v>
      </c>
      <c r="AJ13" s="18">
        <f t="array" ref="AJ13">SUM(LOG(WEIBULL(Data,AJ$9,$R13,0)))+LOG(1-WEIBULL(T,AJ$9,$R13,1))*nT</f>
        <v>-116.24306615539754</v>
      </c>
      <c r="AK13" s="18">
        <f t="array" ref="AK13">SUM(LOG(WEIBULL(Data,AK$9,$R13,0)))+LOG(1-WEIBULL(T,AK$9,$R13,1))*nT</f>
        <v>-116.86124656534984</v>
      </c>
      <c r="AL13" s="18">
        <f t="array" ref="AL13">SUM(LOG(WEIBULL(Data,AL$9,$R13,0)))+LOG(1-WEIBULL(T,AL$9,$R13,1))*nT</f>
        <v>-117.54839028521623</v>
      </c>
      <c r="AM13" s="18">
        <f t="array" ref="AM13">SUM(LOG(WEIBULL(Data,AM$9,$R13,0)))+LOG(1-WEIBULL(T,AM$9,$R13,1))*nT</f>
        <v>-118.30331743853142</v>
      </c>
      <c r="AN13" s="18">
        <f t="array" ref="AN13">SUM(LOG(WEIBULL(Data,AN$9,$R13,0)))+LOG(1-WEIBULL(T,AN$9,$R13,1))*nT</f>
        <v>-119.1250211978687</v>
      </c>
      <c r="AO13" s="18">
        <f t="array" ref="AO13">SUM(LOG(WEIBULL(Data,AO$9,$R13,0)))+LOG(1-WEIBULL(T,AO$9,$R13,1))*nT</f>
        <v>-120.01265359741014</v>
      </c>
      <c r="AP13" s="18">
        <f t="array" ref="AP13">SUM(LOG(WEIBULL(Data,AP$9,$R13,0)))+LOG(1-WEIBULL(T,AP$9,$R13,1))*nT</f>
        <v>-120.96551314053147</v>
      </c>
      <c r="AQ13" s="18">
        <f t="array" ref="AQ13">SUM(LOG(WEIBULL(Data,AQ$9,$R13,0)))+LOG(1-WEIBULL(T,AQ$9,$R13,1))*nT</f>
        <v>-121.98303395075035</v>
      </c>
      <c r="AR13" s="18">
        <f t="array" ref="AR13">SUM(LOG(WEIBULL(Data,AR$9,$R13,0)))+LOG(1-WEIBULL(T,AR$9,$R13,1))*nT</f>
        <v>-123.06477625535335</v>
      </c>
      <c r="AS13" s="18">
        <f t="array" ref="AS13">SUM(LOG(WEIBULL(Data,AS$9,$R13,0)))+LOG(1-WEIBULL(T,AS$9,$R13,1))*nT</f>
        <v>-124.21041802453161</v>
      </c>
      <c r="AT13" s="18">
        <f t="array" ref="AT13">SUM(LOG(WEIBULL(Data,AT$9,$R13,0)))+LOG(1-WEIBULL(T,AT$9,$R13,1))*nT</f>
        <v>-125.41974761639344</v>
      </c>
      <c r="AU13" s="18">
        <f t="array" ref="AU13">SUM(LOG(WEIBULL(Data,AU$9,$R13,0)))+LOG(1-WEIBULL(T,AU$9,$R13,1))*nT</f>
        <v>-126.69265730098475</v>
      </c>
      <c r="AV13" s="19">
        <f t="array" ref="AV13">SUM(LOG(WEIBULL(Data,AV$9,$R13,0)))+LOG(1-WEIBULL(T,AV$9,$R13,1))*nT</f>
        <v>-128.02913755532592</v>
      </c>
      <c r="AW13" s="33" t="e">
        <f t="shared" ca="1" si="2"/>
        <v>#NAME?</v>
      </c>
      <c r="AX13" s="25" t="e">
        <f t="shared" ca="1" si="4"/>
        <v>#NAME?</v>
      </c>
    </row>
    <row r="14" spans="1:50" x14ac:dyDescent="0.25">
      <c r="B14" s="44">
        <v>7.1092669199151182</v>
      </c>
      <c r="C14" s="1"/>
      <c r="D14" s="1"/>
      <c r="E14" s="1"/>
      <c r="F14" s="1"/>
      <c r="H14" s="1"/>
      <c r="I14" s="1"/>
      <c r="J14" s="1"/>
      <c r="K14" s="1"/>
      <c r="L14" s="1"/>
      <c r="M14" s="1"/>
      <c r="N14" s="38">
        <v>1</v>
      </c>
      <c r="O14" s="12">
        <f t="shared" si="3"/>
        <v>0.12854426961900131</v>
      </c>
      <c r="P14" s="13">
        <f t="array" ref="P14">SUM(EXP(S14:AV14))*N14</f>
        <v>6.6234394338891361E-49</v>
      </c>
      <c r="Q14" s="62"/>
      <c r="R14" s="31">
        <f t="shared" si="5"/>
        <v>4.8000000000000007</v>
      </c>
      <c r="S14" s="17">
        <f t="array" ref="S14">SUM(LOG(WEIBULL(Data,S$9,$R14,0)))+LOG(1-WEIBULL(T,S$9,$R14,1))*nT</f>
        <v>-118.44373887870805</v>
      </c>
      <c r="T14" s="18">
        <f t="array" ref="T14">SUM(LOG(WEIBULL(Data,T$9,$R14,0)))+LOG(1-WEIBULL(T,T$9,$R14,1))*nT</f>
        <v>-117.35934107906522</v>
      </c>
      <c r="U14" s="18">
        <f t="array" ref="U14">SUM(LOG(WEIBULL(Data,U$9,$R14,0)))+LOG(1-WEIBULL(T,U$9,$R14,1))*nT</f>
        <v>-116.42282495978468</v>
      </c>
      <c r="V14" s="18">
        <f t="array" ref="V14">SUM(LOG(WEIBULL(Data,V$9,$R14,0)))+LOG(1-WEIBULL(T,V$9,$R14,1))*nT</f>
        <v>-115.62228042288154</v>
      </c>
      <c r="W14" s="18">
        <f t="array" ref="W14">SUM(LOG(WEIBULL(Data,W$9,$R14,0)))+LOG(1-WEIBULL(T,W$9,$R14,1))*nT</f>
        <v>-114.9474619258674</v>
      </c>
      <c r="X14" s="18">
        <f t="array" ref="X14">SUM(LOG(WEIBULL(Data,X$9,$R14,0)))+LOG(1-WEIBULL(T,X$9,$R14,1))*nT</f>
        <v>-114.38950095456363</v>
      </c>
      <c r="Y14" s="18">
        <f t="array" ref="Y14">SUM(LOG(WEIBULL(Data,Y$9,$R14,0)))+LOG(1-WEIBULL(T,Y$9,$R14,1))*nT</f>
        <v>-113.94067901429904</v>
      </c>
      <c r="Z14" s="18">
        <f t="array" ref="Z14">SUM(LOG(WEIBULL(Data,Z$9,$R14,0)))+LOG(1-WEIBULL(T,Z$9,$R14,1))*nT</f>
        <v>-113.59424640180882</v>
      </c>
      <c r="AA14" s="18">
        <f t="array" ref="AA14">SUM(LOG(WEIBULL(Data,AA$9,$R14,0)))+LOG(1-WEIBULL(T,AA$9,$R14,1))*nT</f>
        <v>-113.34427605742061</v>
      </c>
      <c r="AB14" s="18">
        <f t="array" ref="AB14">SUM(LOG(WEIBULL(Data,AB$9,$R14,0)))+LOG(1-WEIBULL(T,AB$9,$R14,1))*nT</f>
        <v>-113.18554461593072</v>
      </c>
      <c r="AC14" s="18">
        <f t="array" ref="AC14">SUM(LOG(WEIBULL(Data,AC$9,$R14,0)))+LOG(1-WEIBULL(T,AC$9,$R14,1))*nT</f>
        <v>-113.11343477395612</v>
      </c>
      <c r="AD14" s="18">
        <f t="array" ref="AD14">SUM(LOG(WEIBULL(Data,AD$9,$R14,0)))+LOG(1-WEIBULL(T,AD$9,$R14,1))*nT</f>
        <v>-113.1238545303533</v>
      </c>
      <c r="AE14" s="18">
        <f t="array" ref="AE14">SUM(LOG(WEIBULL(Data,AE$9,$R14,0)))+LOG(1-WEIBULL(T,AE$9,$R14,1))*nT</f>
        <v>-113.21316990555957</v>
      </c>
      <c r="AF14" s="18">
        <f t="array" ref="AF14">SUM(LOG(WEIBULL(Data,AF$9,$R14,0)))+LOG(1-WEIBULL(T,AF$9,$R14,1))*nT</f>
        <v>-113.37814852035288</v>
      </c>
      <c r="AG14" s="18">
        <f t="array" ref="AG14">SUM(LOG(WEIBULL(Data,AG$9,$R14,0)))+LOG(1-WEIBULL(T,AG$9,$R14,1))*nT</f>
        <v>-113.61591199295827</v>
      </c>
      <c r="AH14" s="18">
        <f t="array" ref="AH14">SUM(LOG(WEIBULL(Data,AH$9,$R14,0)))+LOG(1-WEIBULL(T,AH$9,$R14,1))*nT</f>
        <v>-113.92389554993663</v>
      </c>
      <c r="AI14" s="18">
        <f t="array" ref="AI14">SUM(LOG(WEIBULL(Data,AI$9,$R14,0)))+LOG(1-WEIBULL(T,AI$9,$R14,1))*nT</f>
        <v>-114.29981357895583</v>
      </c>
      <c r="AJ14" s="18">
        <f t="array" ref="AJ14">SUM(LOG(WEIBULL(Data,AJ$9,$R14,0)))+LOG(1-WEIBULL(T,AJ$9,$R14,1))*nT</f>
        <v>-114.74163010740723</v>
      </c>
      <c r="AK14" s="18">
        <f t="array" ref="AK14">SUM(LOG(WEIBULL(Data,AK$9,$R14,0)))+LOG(1-WEIBULL(T,AK$9,$R14,1))*nT</f>
        <v>-115.24753338931615</v>
      </c>
      <c r="AL14" s="18">
        <f t="array" ref="AL14">SUM(LOG(WEIBULL(Data,AL$9,$R14,0)))+LOG(1-WEIBULL(T,AL$9,$R14,1))*nT</f>
        <v>-115.81591393822866</v>
      </c>
      <c r="AM14" s="18">
        <f t="array" ref="AM14">SUM(LOG(WEIBULL(Data,AM$9,$R14,0)))+LOG(1-WEIBULL(T,AM$9,$R14,1))*nT</f>
        <v>-116.44534546607098</v>
      </c>
      <c r="AN14" s="18">
        <f t="array" ref="AN14">SUM(LOG(WEIBULL(Data,AN$9,$R14,0)))+LOG(1-WEIBULL(T,AN$9,$R14,1))*nT</f>
        <v>-117.1345682850546</v>
      </c>
      <c r="AO14" s="18">
        <f t="array" ref="AO14">SUM(LOG(WEIBULL(Data,AO$9,$R14,0)))+LOG(1-WEIBULL(T,AO$9,$R14,1))*nT</f>
        <v>-117.88247480726247</v>
      </c>
      <c r="AP14" s="18">
        <f t="array" ref="AP14">SUM(LOG(WEIBULL(Data,AP$9,$R14,0)))+LOG(1-WEIBULL(T,AP$9,$R14,1))*nT</f>
        <v>-118.68809683891263</v>
      </c>
      <c r="AQ14" s="18">
        <f t="array" ref="AQ14">SUM(LOG(WEIBULL(Data,AQ$9,$R14,0)))+LOG(1-WEIBULL(T,AQ$9,$R14,1))*nT</f>
        <v>-119.55059441674618</v>
      </c>
      <c r="AR14" s="18">
        <f t="array" ref="AR14">SUM(LOG(WEIBULL(Data,AR$9,$R14,0)))+LOG(1-WEIBULL(T,AR$9,$R14,1))*nT</f>
        <v>-120.46924597502317</v>
      </c>
      <c r="AS14" s="18">
        <f t="array" ref="AS14">SUM(LOG(WEIBULL(Data,AS$9,$R14,0)))+LOG(1-WEIBULL(T,AS$9,$R14,1))*nT</f>
        <v>-121.44343966517931</v>
      </c>
      <c r="AT14" s="18">
        <f t="array" ref="AT14">SUM(LOG(WEIBULL(Data,AT$9,$R14,0)))+LOG(1-WEIBULL(T,AT$9,$R14,1))*nT</f>
        <v>-122.47266567779239</v>
      </c>
      <c r="AU14" s="18">
        <f t="array" ref="AU14">SUM(LOG(WEIBULL(Data,AU$9,$R14,0)))+LOG(1-WEIBULL(T,AU$9,$R14,1))*nT</f>
        <v>-123.5565094393063</v>
      </c>
      <c r="AV14" s="19">
        <f t="array" ref="AV14">SUM(LOG(WEIBULL(Data,AV$9,$R14,0)))+LOG(1-WEIBULL(T,AV$9,$R14,1))*nT</f>
        <v>-124.69464557488439</v>
      </c>
      <c r="AW14" s="33" t="e">
        <f t="shared" ca="1" si="2"/>
        <v>#NAME?</v>
      </c>
      <c r="AX14" s="25" t="e">
        <f t="shared" ca="1" si="4"/>
        <v>#NAME?</v>
      </c>
    </row>
    <row r="15" spans="1:50" ht="13" x14ac:dyDescent="0.3">
      <c r="B15" s="44">
        <v>4.8955086023727956</v>
      </c>
      <c r="C15" s="1"/>
      <c r="D15" s="53" t="s">
        <v>3</v>
      </c>
      <c r="E15" s="54"/>
      <c r="F15" s="23">
        <v>0</v>
      </c>
      <c r="G15" s="1"/>
      <c r="H15" s="1"/>
      <c r="I15" s="1"/>
      <c r="J15" s="1"/>
      <c r="K15" s="1"/>
      <c r="L15" s="1"/>
      <c r="M15" s="1"/>
      <c r="N15" s="38">
        <v>1</v>
      </c>
      <c r="O15" s="12">
        <f t="shared" si="3"/>
        <v>0.26927814381558091</v>
      </c>
      <c r="P15" s="13">
        <f t="array" ref="P15">SUM(EXP(S15:AV15))*N15</f>
        <v>1.3874966824417243E-48</v>
      </c>
      <c r="Q15" s="62"/>
      <c r="R15" s="31">
        <f t="shared" si="5"/>
        <v>5.0000000000000009</v>
      </c>
      <c r="S15" s="17">
        <f t="array" ref="S15">SUM(LOG(WEIBULL(Data,S$9,$R15,0)))+LOG(1-WEIBULL(T,S$9,$R15,1))*nT</f>
        <v>-118.15748635785975</v>
      </c>
      <c r="T15" s="18">
        <f t="array" ref="T15">SUM(LOG(WEIBULL(Data,T$9,$R15,0)))+LOG(1-WEIBULL(T,T$9,$R15,1))*nT</f>
        <v>-117.04784773840923</v>
      </c>
      <c r="U15" s="18">
        <f t="array" ref="U15">SUM(LOG(WEIBULL(Data,U$9,$R15,0)))+LOG(1-WEIBULL(T,U$9,$R15,1))*nT</f>
        <v>-116.08383994111692</v>
      </c>
      <c r="V15" s="18">
        <f t="array" ref="V15">SUM(LOG(WEIBULL(Data,V$9,$R15,0)))+LOG(1-WEIBULL(T,V$9,$R15,1))*nT</f>
        <v>-115.25339275877053</v>
      </c>
      <c r="W15" s="18">
        <f t="array" ref="W15">SUM(LOG(WEIBULL(Data,W$9,$R15,0)))+LOG(1-WEIBULL(T,W$9,$R15,1))*nT</f>
        <v>-114.54610228448576</v>
      </c>
      <c r="X15" s="18">
        <f t="array" ref="X15">SUM(LOG(WEIBULL(Data,X$9,$R15,0)))+LOG(1-WEIBULL(T,X$9,$R15,1))*nT</f>
        <v>-113.95294282035762</v>
      </c>
      <c r="Y15" s="18">
        <f t="array" ref="Y15">SUM(LOG(WEIBULL(Data,Y$9,$R15,0)))+LOG(1-WEIBULL(T,Y$9,$R15,1))*nT</f>
        <v>-113.46603935469372</v>
      </c>
      <c r="Z15" s="18">
        <f t="array" ref="Z15">SUM(LOG(WEIBULL(Data,Z$9,$R15,0)))+LOG(1-WEIBULL(T,Z$9,$R15,1))*nT</f>
        <v>-113.07848586350694</v>
      </c>
      <c r="AA15" s="18">
        <f t="array" ref="AA15">SUM(LOG(WEIBULL(Data,AA$9,$R15,0)))+LOG(1-WEIBULL(T,AA$9,$R15,1))*nT</f>
        <v>-112.78419873010191</v>
      </c>
      <c r="AB15" s="18">
        <f t="array" ref="AB15">SUM(LOG(WEIBULL(Data,AB$9,$R15,0)))+LOG(1-WEIBULL(T,AB$9,$R15,1))*nT</f>
        <v>-112.5777973961661</v>
      </c>
      <c r="AC15" s="18">
        <f t="array" ref="AC15">SUM(LOG(WEIBULL(Data,AC$9,$R15,0)))+LOG(1-WEIBULL(T,AC$9,$R15,1))*nT</f>
        <v>-112.45450635780611</v>
      </c>
      <c r="AD15" s="18">
        <f t="array" ref="AD15">SUM(LOG(WEIBULL(Data,AD$9,$R15,0)))+LOG(1-WEIBULL(T,AD$9,$R15,1))*nT</f>
        <v>-112.41007405933567</v>
      </c>
      <c r="AE15" s="18">
        <f t="array" ref="AE15">SUM(LOG(WEIBULL(Data,AE$9,$R15,0)))+LOG(1-WEIBULL(T,AE$9,$R15,1))*nT</f>
        <v>-112.4407052873629</v>
      </c>
      <c r="AF15" s="18">
        <f t="array" ref="AF15">SUM(LOG(WEIBULL(Data,AF$9,$R15,0)))+LOG(1-WEIBULL(T,AF$9,$R15,1))*nT</f>
        <v>-112.5430044427776</v>
      </c>
      <c r="AG15" s="18">
        <f t="array" ref="AG15">SUM(LOG(WEIBULL(Data,AG$9,$R15,0)))+LOG(1-WEIBULL(T,AG$9,$R15,1))*nT</f>
        <v>-112.713927647022</v>
      </c>
      <c r="AH15" s="18">
        <f t="array" ref="AH15">SUM(LOG(WEIBULL(Data,AH$9,$R15,0)))+LOG(1-WEIBULL(T,AH$9,$R15,1))*nT</f>
        <v>-112.95074207584639</v>
      </c>
      <c r="AI15" s="18">
        <f t="array" ref="AI15">SUM(LOG(WEIBULL(Data,AI$9,$R15,0)))+LOG(1-WEIBULL(T,AI$9,$R15,1))*nT</f>
        <v>-113.25099124667388</v>
      </c>
      <c r="AJ15" s="18">
        <f t="array" ref="AJ15">SUM(LOG(WEIBULL(Data,AJ$9,$R15,0)))+LOG(1-WEIBULL(T,AJ$9,$R15,1))*nT</f>
        <v>-113.61246524178938</v>
      </c>
      <c r="AK15" s="18">
        <f t="array" ref="AK15">SUM(LOG(WEIBULL(Data,AK$9,$R15,0)))+LOG(1-WEIBULL(T,AK$9,$R15,1))*nT</f>
        <v>-114.03317504825364</v>
      </c>
      <c r="AL15" s="18">
        <f t="array" ref="AL15">SUM(LOG(WEIBULL(Data,AL$9,$R15,0)))+LOG(1-WEIBULL(T,AL$9,$R15,1))*nT</f>
        <v>-114.51133035084281</v>
      </c>
      <c r="AM15" s="18">
        <f t="array" ref="AM15">SUM(LOG(WEIBULL(Data,AM$9,$R15,0)))+LOG(1-WEIBULL(T,AM$9,$R15,1))*nT</f>
        <v>-115.04532023677777</v>
      </c>
      <c r="AN15" s="18">
        <f t="array" ref="AN15">SUM(LOG(WEIBULL(Data,AN$9,$R15,0)))+LOG(1-WEIBULL(T,AN$9,$R15,1))*nT</f>
        <v>-115.63369636821363</v>
      </c>
      <c r="AO15" s="18">
        <f t="array" ref="AO15">SUM(LOG(WEIBULL(Data,AO$9,$R15,0)))+LOG(1-WEIBULL(T,AO$9,$R15,1))*nT</f>
        <v>-116.27515825612956</v>
      </c>
      <c r="AP15" s="18">
        <f t="array" ref="AP15">SUM(LOG(WEIBULL(Data,AP$9,$R15,0)))+LOG(1-WEIBULL(T,AP$9,$R15,1))*nT</f>
        <v>-116.9685403317218</v>
      </c>
      <c r="AQ15" s="18">
        <f t="array" ref="AQ15">SUM(LOG(WEIBULL(Data,AQ$9,$R15,0)))+LOG(1-WEIBULL(T,AQ$9,$R15,1))*nT</f>
        <v>-117.71280056193297</v>
      </c>
      <c r="AR15" s="18">
        <f t="array" ref="AR15">SUM(LOG(WEIBULL(Data,AR$9,$R15,0)))+LOG(1-WEIBULL(T,AR$9,$R15,1))*nT</f>
        <v>-118.50701039686496</v>
      </c>
      <c r="AS15" s="18">
        <f t="array" ref="AS15">SUM(LOG(WEIBULL(Data,AS$9,$R15,0)))+LOG(1-WEIBULL(T,AS$9,$R15,1))*nT</f>
        <v>-119.35034587045257</v>
      </c>
      <c r="AT15" s="18">
        <f t="array" ref="AT15">SUM(LOG(WEIBULL(Data,AT$9,$R15,0)))+LOG(1-WEIBULL(T,AT$9,$R15,1))*nT</f>
        <v>-120.24207970342951</v>
      </c>
      <c r="AU15" s="18">
        <f t="array" ref="AU15">SUM(LOG(WEIBULL(Data,AU$9,$R15,0)))+LOG(1-WEIBULL(T,AU$9,$R15,1))*nT</f>
        <v>-121.18157428046516</v>
      </c>
      <c r="AV15" s="19">
        <f t="array" ref="AV15">SUM(LOG(WEIBULL(Data,AV$9,$R15,0)))+LOG(1-WEIBULL(T,AV$9,$R15,1))*nT</f>
        <v>-122.16827539231519</v>
      </c>
      <c r="AW15" s="33" t="e">
        <f t="shared" ca="1" si="2"/>
        <v>#NAME?</v>
      </c>
      <c r="AX15" s="25" t="e">
        <f t="shared" ca="1" si="4"/>
        <v>#NAME?</v>
      </c>
    </row>
    <row r="16" spans="1:50" x14ac:dyDescent="0.25">
      <c r="B16" s="44">
        <v>3.5484577340308165</v>
      </c>
      <c r="C16" s="1"/>
      <c r="D16" s="46" t="s">
        <v>4</v>
      </c>
      <c r="E16" s="48" t="e">
        <f ca="1">_xll.RiskGeneral(S9,AV9,S9:AV9,S6:AV6)</f>
        <v>#NAME?</v>
      </c>
      <c r="F16" s="23">
        <v>0</v>
      </c>
      <c r="H16" s="1"/>
      <c r="I16" s="1"/>
      <c r="J16" s="1"/>
      <c r="K16" s="1"/>
      <c r="L16" s="1"/>
      <c r="M16" s="1"/>
      <c r="N16" s="38">
        <v>1</v>
      </c>
      <c r="O16" s="12">
        <f t="shared" si="3"/>
        <v>0.47353725384175166</v>
      </c>
      <c r="P16" s="13">
        <f t="array" ref="P16">SUM(EXP(S16:AV16))*N16</f>
        <v>2.4399728823441857E-48</v>
      </c>
      <c r="Q16" s="62"/>
      <c r="R16" s="31">
        <f t="shared" si="5"/>
        <v>5.2000000000000011</v>
      </c>
      <c r="S16" s="17">
        <f t="array" ref="S16">SUM(LOG(WEIBULL(Data,S$9,$R16,0)))+LOG(1-WEIBULL(T,S$9,$R16,1))*nT</f>
        <v>-117.94426499190199</v>
      </c>
      <c r="T16" s="18">
        <f t="array" ref="T16">SUM(LOG(WEIBULL(Data,T$9,$R16,0)))+LOG(1-WEIBULL(T,T$9,$R16,1))*nT</f>
        <v>-116.81770010131913</v>
      </c>
      <c r="U16" s="18">
        <f t="array" ref="U16">SUM(LOG(WEIBULL(Data,U$9,$R16,0)))+LOG(1-WEIBULL(T,U$9,$R16,1))*nT</f>
        <v>-115.83508976284372</v>
      </c>
      <c r="V16" s="18">
        <f t="array" ref="V16">SUM(LOG(WEIBULL(Data,V$9,$R16,0)))+LOG(1-WEIBULL(T,V$9,$R16,1))*nT</f>
        <v>-114.98422753272399</v>
      </c>
      <c r="W16" s="18">
        <f t="array" ref="W16">SUM(LOG(WEIBULL(Data,W$9,$R16,0)))+LOG(1-WEIBULL(T,W$9,$R16,1))*nT</f>
        <v>-114.25457600514196</v>
      </c>
      <c r="X16" s="18">
        <f t="array" ref="X16">SUM(LOG(WEIBULL(Data,X$9,$R16,0)))+LOG(1-WEIBULL(T,X$9,$R16,1))*nT</f>
        <v>-113.63697818147418</v>
      </c>
      <c r="Y16" s="18">
        <f t="array" ref="Y16">SUM(LOG(WEIBULL(Data,Y$9,$R16,0)))+LOG(1-WEIBULL(T,Y$9,$R16,1))*nT</f>
        <v>-113.12342946043148</v>
      </c>
      <c r="Z16" s="18">
        <f t="array" ref="Z16">SUM(LOG(WEIBULL(Data,Z$9,$R16,0)))+LOG(1-WEIBULL(T,Z$9,$R16,1))*nT</f>
        <v>-112.70689549799829</v>
      </c>
      <c r="AA16" s="18">
        <f t="array" ref="AA16">SUM(LOG(WEIBULL(Data,AA$9,$R16,0)))+LOG(1-WEIBULL(T,AA$9,$R16,1))*nT</f>
        <v>-112.38116522516495</v>
      </c>
      <c r="AB16" s="18">
        <f t="array" ref="AB16">SUM(LOG(WEIBULL(Data,AB$9,$R16,0)))+LOG(1-WEIBULL(T,AB$9,$R16,1))*nT</f>
        <v>-112.14073113179907</v>
      </c>
      <c r="AC16" s="18">
        <f t="array" ref="AC16">SUM(LOG(WEIBULL(Data,AC$9,$R16,0)))+LOG(1-WEIBULL(T,AC$9,$R16,1))*nT</f>
        <v>-111.9806909257001</v>
      </c>
      <c r="AD16" s="18">
        <f t="array" ref="AD16">SUM(LOG(WEIBULL(Data,AD$9,$R16,0)))+LOG(1-WEIBULL(T,AD$9,$R16,1))*nT</f>
        <v>-111.89666611581922</v>
      </c>
      <c r="AE16" s="18">
        <f t="array" ref="AE16">SUM(LOG(WEIBULL(Data,AE$9,$R16,0)))+LOG(1-WEIBULL(T,AE$9,$R16,1))*nT</f>
        <v>-111.88473411885833</v>
      </c>
      <c r="AF16" s="18">
        <f t="array" ref="AF16">SUM(LOG(WEIBULL(Data,AF$9,$R16,0)))+LOG(1-WEIBULL(T,AF$9,$R16,1))*nT</f>
        <v>-111.94137126393578</v>
      </c>
      <c r="AG16" s="18">
        <f t="array" ref="AG16">SUM(LOG(WEIBULL(Data,AG$9,$R16,0)))+LOG(1-WEIBULL(T,AG$9,$R16,1))*nT</f>
        <v>-112.06340464915516</v>
      </c>
      <c r="AH16" s="18">
        <f t="array" ref="AH16">SUM(LOG(WEIBULL(Data,AH$9,$R16,0)))+LOG(1-WEIBULL(T,AH$9,$R16,1))*nT</f>
        <v>-112.24797124104084</v>
      </c>
      <c r="AI16" s="18">
        <f t="array" ref="AI16">SUM(LOG(WEIBULL(Data,AI$9,$R16,0)))+LOG(1-WEIBULL(T,AI$9,$R16,1))*nT</f>
        <v>-112.49248294099885</v>
      </c>
      <c r="AJ16" s="18">
        <f t="array" ref="AJ16">SUM(LOG(WEIBULL(Data,AJ$9,$R16,0)))+LOG(1-WEIBULL(T,AJ$9,$R16,1))*nT</f>
        <v>-112.79459659928703</v>
      </c>
      <c r="AK16" s="18">
        <f t="array" ref="AK16">SUM(LOG(WEIBULL(Data,AK$9,$R16,0)))+LOG(1-WEIBULL(T,AK$9,$R16,1))*nT</f>
        <v>-113.15218815586358</v>
      </c>
      <c r="AL16" s="18">
        <f t="array" ref="AL16">SUM(LOG(WEIBULL(Data,AL$9,$R16,0)))+LOG(1-WEIBULL(T,AL$9,$R16,1))*nT</f>
        <v>-113.56333024305931</v>
      </c>
      <c r="AM16" s="18">
        <f t="array" ref="AM16">SUM(LOG(WEIBULL(Data,AM$9,$R16,0)))+LOG(1-WEIBULL(T,AM$9,$R16,1))*nT</f>
        <v>-114.02627270763574</v>
      </c>
      <c r="AN16" s="18">
        <f t="array" ref="AN16">SUM(LOG(WEIBULL(Data,AN$9,$R16,0)))+LOG(1-WEIBULL(T,AN$9,$R16,1))*nT</f>
        <v>-114.53942560712768</v>
      </c>
      <c r="AO16" s="18">
        <f t="array" ref="AO16">SUM(LOG(WEIBULL(Data,AO$9,$R16,0)))+LOG(1-WEIBULL(T,AO$9,$R16,1))*nT</f>
        <v>-115.10134431315549</v>
      </c>
      <c r="AP16" s="18">
        <f t="array" ref="AP16">SUM(LOG(WEIBULL(Data,AP$9,$R16,0)))+LOG(1-WEIBULL(T,AP$9,$R16,1))*nT</f>
        <v>-115.71071641695342</v>
      </c>
      <c r="AQ16" s="18">
        <f t="array" ref="AQ16">SUM(LOG(WEIBULL(Data,AQ$9,$R16,0)))+LOG(1-WEIBULL(T,AQ$9,$R16,1))*nT</f>
        <v>-116.36635018298115</v>
      </c>
      <c r="AR16" s="18">
        <f t="array" ref="AR16">SUM(LOG(WEIBULL(Data,AR$9,$R16,0)))+LOG(1-WEIBULL(T,AR$9,$R16,1))*nT</f>
        <v>-117.06716433767218</v>
      </c>
      <c r="AS16" s="18">
        <f t="array" ref="AS16">SUM(LOG(WEIBULL(Data,AS$9,$R16,0)))+LOG(1-WEIBULL(T,AS$9,$R16,1))*nT</f>
        <v>-117.81217901407544</v>
      </c>
      <c r="AT16" s="18">
        <f t="array" ref="AT16">SUM(LOG(WEIBULL(Data,AT$9,$R16,0)))+LOG(1-WEIBULL(T,AT$9,$R16,1))*nT</f>
        <v>-118.60050770085292</v>
      </c>
      <c r="AU16" s="18">
        <f t="array" ref="AU16">SUM(LOG(WEIBULL(Data,AU$9,$R16,0)))+LOG(1-WEIBULL(T,AU$9,$R16,1))*nT</f>
        <v>-119.43135006700001</v>
      </c>
      <c r="AV16" s="19">
        <f t="array" ref="AV16">SUM(LOG(WEIBULL(Data,AV$9,$R16,0)))+LOG(1-WEIBULL(T,AV$9,$R16,1))*nT</f>
        <v>-120.30398555266252</v>
      </c>
      <c r="AW16" s="33" t="e">
        <f t="shared" ca="1" si="2"/>
        <v>#NAME?</v>
      </c>
      <c r="AX16" s="25" t="e">
        <f t="shared" ca="1" si="4"/>
        <v>#NAME?</v>
      </c>
    </row>
    <row r="17" spans="2:50" x14ac:dyDescent="0.25">
      <c r="B17" s="44">
        <v>4.265540569322062</v>
      </c>
      <c r="C17" s="1"/>
      <c r="D17" s="47" t="s">
        <v>5</v>
      </c>
      <c r="E17" s="49" t="e">
        <f ca="1">_xll.RiskGeneral(R10,R39,R10:R39,AX10:AX39)</f>
        <v>#NAME?</v>
      </c>
      <c r="F17" s="1"/>
      <c r="H17" s="1"/>
      <c r="I17" s="1"/>
      <c r="J17" s="1"/>
      <c r="K17" s="1"/>
      <c r="L17" s="1"/>
      <c r="M17" s="1"/>
      <c r="N17" s="38">
        <v>1</v>
      </c>
      <c r="O17" s="12">
        <f t="shared" si="3"/>
        <v>0.70537407883809999</v>
      </c>
      <c r="P17" s="13">
        <f t="array" ref="P17">SUM(EXP(S17:AV17))*N17</f>
        <v>3.6345474623389076E-48</v>
      </c>
      <c r="Q17" s="62"/>
      <c r="R17" s="31">
        <f t="shared" si="5"/>
        <v>5.4000000000000012</v>
      </c>
      <c r="S17" s="17">
        <f t="array" ref="S17">SUM(LOG(WEIBULL(Data,S$9,$R17,0)))+LOG(1-WEIBULL(T,S$9,$R17,1))*nT</f>
        <v>-117.79428631385287</v>
      </c>
      <c r="T17" s="18">
        <f t="array" ref="T17">SUM(LOG(WEIBULL(Data,T$9,$R17,0)))+LOG(1-WEIBULL(T,T$9,$R17,1))*nT</f>
        <v>-116.65785422273979</v>
      </c>
      <c r="U17" s="18">
        <f t="array" ref="U17">SUM(LOG(WEIBULL(Data,U$9,$R17,0)))+LOG(1-WEIBULL(T,U$9,$R17,1))*nT</f>
        <v>-115.66417087343015</v>
      </c>
      <c r="V17" s="18">
        <f t="array" ref="V17">SUM(LOG(WEIBULL(Data,V$9,$R17,0)))+LOG(1-WEIBULL(T,V$9,$R17,1))*nT</f>
        <v>-114.80091187439402</v>
      </c>
      <c r="W17" s="18">
        <f t="array" ref="W17">SUM(LOG(WEIBULL(Data,W$9,$R17,0)))+LOG(1-WEIBULL(T,W$9,$R17,1))*nT</f>
        <v>-114.05742533372772</v>
      </c>
      <c r="X17" s="18">
        <f t="array" ref="X17">SUM(LOG(WEIBULL(Data,X$9,$R17,0)))+LOG(1-WEIBULL(T,X$9,$R17,1))*nT</f>
        <v>-113.42444270305691</v>
      </c>
      <c r="Y17" s="18">
        <f t="array" ref="Y17">SUM(LOG(WEIBULL(Data,Y$9,$R17,0)))+LOG(1-WEIBULL(T,Y$9,$R17,1))*nT</f>
        <v>-112.89385029625429</v>
      </c>
      <c r="Z17" s="18">
        <f t="array" ref="Z17">SUM(LOG(WEIBULL(Data,Z$9,$R17,0)))+LOG(1-WEIBULL(T,Z$9,$R17,1))*nT</f>
        <v>-112.45850672501339</v>
      </c>
      <c r="AA17" s="18">
        <f t="array" ref="AA17">SUM(LOG(WEIBULL(Data,AA$9,$R17,0)))+LOG(1-WEIBULL(T,AA$9,$R17,1))*nT</f>
        <v>-112.11209553332559</v>
      </c>
      <c r="AB17" s="18">
        <f t="array" ref="AB17">SUM(LOG(WEIBULL(Data,AB$9,$R17,0)))+LOG(1-WEIBULL(T,AB$9,$R17,1))*nT</f>
        <v>-111.84900513405931</v>
      </c>
      <c r="AC17" s="18">
        <f t="array" ref="AC17">SUM(LOG(WEIBULL(Data,AC$9,$R17,0)))+LOG(1-WEIBULL(T,AC$9,$R17,1))*nT</f>
        <v>-111.66423015222391</v>
      </c>
      <c r="AD17" s="18">
        <f t="array" ref="AD17">SUM(LOG(WEIBULL(Data,AD$9,$R17,0)))+LOG(1-WEIBULL(T,AD$9,$R17,1))*nT</f>
        <v>-111.55328972002116</v>
      </c>
      <c r="AE17" s="18">
        <f t="array" ref="AE17">SUM(LOG(WEIBULL(Data,AE$9,$R17,0)))+LOG(1-WEIBULL(T,AE$9,$R17,1))*nT</f>
        <v>-111.51215931952331</v>
      </c>
      <c r="AF17" s="18">
        <f t="array" ref="AF17">SUM(LOG(WEIBULL(Data,AF$9,$R17,0)))+LOG(1-WEIBULL(T,AF$9,$R17,1))*nT</f>
        <v>-111.53721354472111</v>
      </c>
      <c r="AG17" s="18">
        <f t="array" ref="AG17">SUM(LOG(WEIBULL(Data,AG$9,$R17,0)))+LOG(1-WEIBULL(T,AG$9,$R17,1))*nT</f>
        <v>-111.62517773420576</v>
      </c>
      <c r="AH17" s="18">
        <f t="array" ref="AH17">SUM(LOG(WEIBULL(Data,AH$9,$R17,0)))+LOG(1-WEIBULL(T,AH$9,$R17,1))*nT</f>
        <v>-111.77308686319597</v>
      </c>
      <c r="AI17" s="18">
        <f t="array" ref="AI17">SUM(LOG(WEIBULL(Data,AI$9,$R17,0)))+LOG(1-WEIBULL(T,AI$9,$R17,1))*nT</f>
        <v>-111.97825041709308</v>
      </c>
      <c r="AJ17" s="18">
        <f t="array" ref="AJ17">SUM(LOG(WEIBULL(Data,AJ$9,$R17,0)))+LOG(1-WEIBULL(T,AJ$9,$R17,1))*nT</f>
        <v>-112.23822222530902</v>
      </c>
      <c r="AK17" s="18">
        <f t="array" ref="AK17">SUM(LOG(WEIBULL(Data,AK$9,$R17,0)))+LOG(1-WEIBULL(T,AK$9,$R17,1))*nT</f>
        <v>-112.55077443320739</v>
      </c>
      <c r="AL17" s="18">
        <f t="array" ref="AL17">SUM(LOG(WEIBULL(Data,AL$9,$R17,0)))+LOG(1-WEIBULL(T,AL$9,$R17,1))*nT</f>
        <v>-112.91387494575133</v>
      </c>
      <c r="AM17" s="18">
        <f t="array" ref="AM17">SUM(LOG(WEIBULL(Data,AM$9,$R17,0)))+LOG(1-WEIBULL(T,AM$9,$R17,1))*nT</f>
        <v>-113.32566779922324</v>
      </c>
      <c r="AN17" s="18">
        <f t="array" ref="AN17">SUM(LOG(WEIBULL(Data,AN$9,$R17,0)))+LOG(1-WEIBULL(T,AN$9,$R17,1))*nT</f>
        <v>-113.7844560148568</v>
      </c>
      <c r="AO17" s="18">
        <f t="array" ref="AO17">SUM(LOG(WEIBULL(Data,AO$9,$R17,0)))+LOG(1-WEIBULL(T,AO$9,$R17,1))*nT</f>
        <v>-114.28868656612222</v>
      </c>
      <c r="AP17" s="18">
        <f t="array" ref="AP17">SUM(LOG(WEIBULL(Data,AP$9,$R17,0)))+LOG(1-WEIBULL(T,AP$9,$R17,1))*nT</f>
        <v>-114.83693715407452</v>
      </c>
      <c r="AQ17" s="18">
        <f t="array" ref="AQ17">SUM(LOG(WEIBULL(Data,AQ$9,$R17,0)))+LOG(1-WEIBULL(T,AQ$9,$R17,1))*nT</f>
        <v>-115.42790453588034</v>
      </c>
      <c r="AR17" s="18">
        <f t="array" ref="AR17">SUM(LOG(WEIBULL(Data,AR$9,$R17,0)))+LOG(1-WEIBULL(T,AR$9,$R17,1))*nT</f>
        <v>-116.06039419290872</v>
      </c>
      <c r="AS17" s="18">
        <f t="array" ref="AS17">SUM(LOG(WEIBULL(Data,AS$9,$R17,0)))+LOG(1-WEIBULL(T,AS$9,$R17,1))*nT</f>
        <v>-116.73331115853915</v>
      </c>
      <c r="AT17" s="18">
        <f t="array" ref="AT17">SUM(LOG(WEIBULL(Data,AT$9,$R17,0)))+LOG(1-WEIBULL(T,AT$9,$R17,1))*nT</f>
        <v>-117.44565185361134</v>
      </c>
      <c r="AU17" s="18">
        <f t="array" ref="AU17">SUM(LOG(WEIBULL(Data,AU$9,$R17,0)))+LOG(1-WEIBULL(T,AU$9,$R17,1))*nT</f>
        <v>-118.19649680039402</v>
      </c>
      <c r="AV17" s="19">
        <f t="array" ref="AV17">SUM(LOG(WEIBULL(Data,AV$9,$R17,0)))+LOG(1-WEIBULL(T,AV$9,$R17,1))*nT</f>
        <v>-118.98500410500803</v>
      </c>
      <c r="AW17" s="33" t="e">
        <f t="shared" ca="1" si="2"/>
        <v>#NAME?</v>
      </c>
      <c r="AX17" s="25" t="e">
        <f t="shared" ca="1" si="4"/>
        <v>#NAME?</v>
      </c>
    </row>
    <row r="18" spans="2:50" x14ac:dyDescent="0.25">
      <c r="B18" s="44">
        <v>6.8910008029272092</v>
      </c>
      <c r="C18" s="1"/>
      <c r="D18" s="1"/>
      <c r="H18" s="1"/>
      <c r="I18" s="1"/>
      <c r="M18" s="1"/>
      <c r="N18" s="38">
        <v>1</v>
      </c>
      <c r="O18" s="12">
        <f t="shared" si="3"/>
        <v>0.9006723825340327</v>
      </c>
      <c r="P18" s="13">
        <f t="array" ref="P18">SUM(EXP(S18:AV18))*N18</f>
        <v>4.6408517417169799E-48</v>
      </c>
      <c r="Q18" s="62"/>
      <c r="R18" s="31">
        <f t="shared" si="5"/>
        <v>5.6000000000000014</v>
      </c>
      <c r="S18" s="17">
        <f t="array" ref="S18">SUM(LOG(WEIBULL(Data,S$9,$R18,0)))+LOG(1-WEIBULL(T,S$9,$R18,1))*nT</f>
        <v>-117.69926567648689</v>
      </c>
      <c r="T18" s="18">
        <f t="array" ref="T18">SUM(LOG(WEIBULL(Data,T$9,$R18,0)))+LOG(1-WEIBULL(T,T$9,$R18,1))*nT</f>
        <v>-116.55897909414395</v>
      </c>
      <c r="U18" s="18">
        <f t="array" ref="U18">SUM(LOG(WEIBULL(Data,U$9,$R18,0)))+LOG(1-WEIBULL(T,U$9,$R18,1))*nT</f>
        <v>-115.56062159693374</v>
      </c>
      <c r="V18" s="18">
        <f t="array" ref="V18">SUM(LOG(WEIBULL(Data,V$9,$R18,0)))+LOG(1-WEIBULL(T,V$9,$R18,1))*nT</f>
        <v>-114.69176485945769</v>
      </c>
      <c r="W18" s="18">
        <f t="array" ref="W18">SUM(LOG(WEIBULL(Data,W$9,$R18,0)))+LOG(1-WEIBULL(T,W$9,$R18,1))*nT</f>
        <v>-113.94165704722803</v>
      </c>
      <c r="X18" s="18">
        <f t="array" ref="X18">SUM(LOG(WEIBULL(Data,X$9,$R18,0)))+LOG(1-WEIBULL(T,X$9,$R18,1))*nT</f>
        <v>-113.30093314213805</v>
      </c>
      <c r="Y18" s="18">
        <f t="array" ref="Y18">SUM(LOG(WEIBULL(Data,Y$9,$R18,0)))+LOG(1-WEIBULL(T,Y$9,$R18,1))*nT</f>
        <v>-112.7613859980259</v>
      </c>
      <c r="Z18" s="18">
        <f t="array" ref="Z18">SUM(LOG(WEIBULL(Data,Z$9,$R18,0)))+LOG(1-WEIBULL(T,Z$9,$R18,1))*nT</f>
        <v>-112.31578336136523</v>
      </c>
      <c r="AA18" s="18">
        <f t="array" ref="AA18">SUM(LOG(WEIBULL(Data,AA$9,$R18,0)))+LOG(1-WEIBULL(T,AA$9,$R18,1))*nT</f>
        <v>-111.95772013307605</v>
      </c>
      <c r="AB18" s="18">
        <f t="array" ref="AB18">SUM(LOG(WEIBULL(Data,AB$9,$R18,0)))+LOG(1-WEIBULL(T,AB$9,$R18,1))*nT</f>
        <v>-111.68149796942137</v>
      </c>
      <c r="AC18" s="18">
        <f t="array" ref="AC18">SUM(LOG(WEIBULL(Data,AC$9,$R18,0)))+LOG(1-WEIBULL(T,AC$9,$R18,1))*nT</f>
        <v>-111.48202632203453</v>
      </c>
      <c r="AD18" s="18">
        <f t="array" ref="AD18">SUM(LOG(WEIBULL(Data,AD$9,$R18,0)))+LOG(1-WEIBULL(T,AD$9,$R18,1))*nT</f>
        <v>-111.35474045824225</v>
      </c>
      <c r="AE18" s="18">
        <f t="array" ref="AE18">SUM(LOG(WEIBULL(Data,AE$9,$R18,0)))+LOG(1-WEIBULL(T,AE$9,$R18,1))*nT</f>
        <v>-111.29553305409792</v>
      </c>
      <c r="AF18" s="18">
        <f t="array" ref="AF18">SUM(LOG(WEIBULL(Data,AF$9,$R18,0)))+LOG(1-WEIBULL(T,AF$9,$R18,1))*nT</f>
        <v>-111.30069672888504</v>
      </c>
      <c r="AG18" s="18">
        <f t="array" ref="AG18">SUM(LOG(WEIBULL(Data,AG$9,$R18,0)))+LOG(1-WEIBULL(T,AG$9,$R18,1))*nT</f>
        <v>-111.36687546974854</v>
      </c>
      <c r="AH18" s="18">
        <f t="array" ref="AH18">SUM(LOG(WEIBULL(Data,AH$9,$R18,0)))+LOG(1-WEIBULL(T,AH$9,$R18,1))*nT</f>
        <v>-111.49102333288803</v>
      </c>
      <c r="AI18" s="18">
        <f t="array" ref="AI18">SUM(LOG(WEIBULL(Data,AI$9,$R18,0)))+LOG(1-WEIBULL(T,AI$9,$R18,1))*nT</f>
        <v>-111.67036914149965</v>
      </c>
      <c r="AJ18" s="18">
        <f t="array" ref="AJ18">SUM(LOG(WEIBULL(Data,AJ$9,$R18,0)))+LOG(1-WEIBULL(T,AJ$9,$R18,1))*nT</f>
        <v>-111.90238615745798</v>
      </c>
      <c r="AK18" s="18">
        <f t="array" ref="AK18">SUM(LOG(WEIBULL(Data,AK$9,$R18,0)))+LOG(1-WEIBULL(T,AK$9,$R18,1))*nT</f>
        <v>-112.18476590303729</v>
      </c>
      <c r="AL18" s="18">
        <f t="array" ref="AL18">SUM(LOG(WEIBULL(Data,AL$9,$R18,0)))+LOG(1-WEIBULL(T,AL$9,$R18,1))*nT</f>
        <v>-112.51539546490601</v>
      </c>
      <c r="AM18" s="18">
        <f t="array" ref="AM18">SUM(LOG(WEIBULL(Data,AM$9,$R18,0)))+LOG(1-WEIBULL(T,AM$9,$R18,1))*nT</f>
        <v>-112.8923377355612</v>
      </c>
      <c r="AN18" s="18">
        <f t="array" ref="AN18">SUM(LOG(WEIBULL(Data,AN$9,$R18,0)))+LOG(1-WEIBULL(T,AN$9,$R18,1))*nT</f>
        <v>-113.31381414497972</v>
      </c>
      <c r="AO18" s="18">
        <f t="array" ref="AO18">SUM(LOG(WEIBULL(Data,AO$9,$R18,0)))+LOG(1-WEIBULL(T,AO$9,$R18,1))*nT</f>
        <v>-113.77818951328803</v>
      </c>
      <c r="AP18" s="18">
        <f t="array" ref="AP18">SUM(LOG(WEIBULL(Data,AP$9,$R18,0)))+LOG(1-WEIBULL(T,AP$9,$R18,1))*nT</f>
        <v>-114.2839587180229</v>
      </c>
      <c r="AQ18" s="18">
        <f t="array" ref="AQ18">SUM(LOG(WEIBULL(Data,AQ$9,$R18,0)))+LOG(1-WEIBULL(T,AQ$9,$R18,1))*nT</f>
        <v>-114.82973492035498</v>
      </c>
      <c r="AR18" s="18">
        <f t="array" ref="AR18">SUM(LOG(WEIBULL(Data,AR$9,$R18,0)))+LOG(1-WEIBULL(T,AR$9,$R18,1))*nT</f>
        <v>-115.41423913599787</v>
      </c>
      <c r="AS18" s="18">
        <f t="array" ref="AS18">SUM(LOG(WEIBULL(Data,AS$9,$R18,0)))+LOG(1-WEIBULL(T,AS$9,$R18,1))*nT</f>
        <v>-116.0362909703623</v>
      </c>
      <c r="AT18" s="18">
        <f t="array" ref="AT18">SUM(LOG(WEIBULL(Data,AT$9,$R18,0)))+LOG(1-WEIBULL(T,AT$9,$R18,1))*nT</f>
        <v>-116.69480036535018</v>
      </c>
      <c r="AU18" s="18">
        <f t="array" ref="AU18">SUM(LOG(WEIBULL(Data,AU$9,$R18,0)))+LOG(1-WEIBULL(T,AU$9,$R18,1))*nT</f>
        <v>-117.38876022818874</v>
      </c>
      <c r="AV18" s="19">
        <f t="array" ref="AV18">SUM(LOG(WEIBULL(Data,AV$9,$R18,0)))+LOG(1-WEIBULL(T,AV$9,$R18,1))*nT</f>
        <v>-118.11723983181383</v>
      </c>
      <c r="AW18" s="33" t="e">
        <f t="shared" ca="1" si="2"/>
        <v>#NAME?</v>
      </c>
      <c r="AX18" s="25" t="e">
        <f t="shared" ca="1" si="4"/>
        <v>#NAME?</v>
      </c>
    </row>
    <row r="19" spans="2:50" x14ac:dyDescent="0.25">
      <c r="B19" s="44">
        <v>3.1035693286070525</v>
      </c>
      <c r="C19" s="1"/>
      <c r="D19" s="1"/>
      <c r="I19" s="1"/>
      <c r="M19" s="1"/>
      <c r="N19" s="38">
        <v>1</v>
      </c>
      <c r="O19" s="12">
        <f t="shared" si="3"/>
        <v>1</v>
      </c>
      <c r="P19" s="13">
        <f t="array" ref="P19">SUM(EXP(S19:AV19))*N19</f>
        <v>5.1526524313535516E-48</v>
      </c>
      <c r="Q19" s="62"/>
      <c r="R19" s="31">
        <f t="shared" si="5"/>
        <v>5.8000000000000016</v>
      </c>
      <c r="S19" s="17">
        <f t="array" ref="S19">SUM(LOG(WEIBULL(Data,S$9,$R19,0)))+LOG(1-WEIBULL(T,S$9,$R19,1))*nT</f>
        <v>-117.65215342462085</v>
      </c>
      <c r="T19" s="18">
        <f t="array" ref="T19">SUM(LOG(WEIBULL(Data,T$9,$R19,0)))+LOG(1-WEIBULL(T,T$9,$R19,1))*nT</f>
        <v>-116.51314810642708</v>
      </c>
      <c r="U19" s="18">
        <f t="array" ref="U19">SUM(LOG(WEIBULL(Data,U$9,$R19,0)))+LOG(1-WEIBULL(T,U$9,$R19,1))*nT</f>
        <v>-115.51556973105846</v>
      </c>
      <c r="V19" s="18">
        <f t="array" ref="V19">SUM(LOG(WEIBULL(Data,V$9,$R19,0)))+LOG(1-WEIBULL(T,V$9,$R19,1))*nT</f>
        <v>-114.64689676840386</v>
      </c>
      <c r="W19" s="18">
        <f t="array" ref="W19">SUM(LOG(WEIBULL(Data,W$9,$R19,0)))+LOG(1-WEIBULL(T,W$9,$R19,1))*nT</f>
        <v>-113.89628855895788</v>
      </c>
      <c r="X19" s="18">
        <f t="array" ref="X19">SUM(LOG(WEIBULL(Data,X$9,$R19,0)))+LOG(1-WEIBULL(T,X$9,$R19,1))*nT</f>
        <v>-113.25429512311796</v>
      </c>
      <c r="Y19" s="18">
        <f t="array" ref="Y19">SUM(LOG(WEIBULL(Data,Y$9,$R19,0)))+LOG(1-WEIBULL(T,Y$9,$R19,1))*nT</f>
        <v>-112.71262775700626</v>
      </c>
      <c r="Z19" s="18">
        <f t="array" ref="Z19">SUM(LOG(WEIBULL(Data,Z$9,$R19,0)))+LOG(1-WEIBULL(T,Z$9,$R19,1))*nT</f>
        <v>-112.26397564270734</v>
      </c>
      <c r="AA19" s="18">
        <f t="array" ref="AA19">SUM(LOG(WEIBULL(Data,AA$9,$R19,0)))+LOG(1-WEIBULL(T,AA$9,$R19,1))*nT</f>
        <v>-111.90185774275787</v>
      </c>
      <c r="AB19" s="18">
        <f t="array" ref="AB19">SUM(LOG(WEIBULL(Data,AB$9,$R19,0)))+LOG(1-WEIBULL(T,AB$9,$R19,1))*nT</f>
        <v>-111.62050207152615</v>
      </c>
      <c r="AC19" s="18">
        <f t="array" ref="AC19">SUM(LOG(WEIBULL(Data,AC$9,$R19,0)))+LOG(1-WEIBULL(T,AC$9,$R19,1))*nT</f>
        <v>-111.41474643891461</v>
      </c>
      <c r="AD19" s="18">
        <f t="array" ref="AD19">SUM(LOG(WEIBULL(Data,AD$9,$R19,0)))+LOG(1-WEIBULL(T,AD$9,$R19,1))*nT</f>
        <v>-111.27995620355031</v>
      </c>
      <c r="AE19" s="18">
        <f t="array" ref="AE19">SUM(LOG(WEIBULL(Data,AE$9,$R19,0)))+LOG(1-WEIBULL(T,AE$9,$R19,1))*nT</f>
        <v>-111.21195562440023</v>
      </c>
      <c r="AF19" s="18">
        <f t="array" ref="AF19">SUM(LOG(WEIBULL(Data,AF$9,$R19,0)))+LOG(1-WEIBULL(T,AF$9,$R19,1))*nT</f>
        <v>-111.20697017654147</v>
      </c>
      <c r="AG19" s="18">
        <f t="array" ref="AG19">SUM(LOG(WEIBULL(Data,AG$9,$R19,0)))+LOG(1-WEIBULL(T,AG$9,$R19,1))*nT</f>
        <v>-111.26157777710667</v>
      </c>
      <c r="AH19" s="18">
        <f t="array" ref="AH19">SUM(LOG(WEIBULL(Data,AH$9,$R19,0)))+LOG(1-WEIBULL(T,AH$9,$R19,1))*nT</f>
        <v>-111.37266730552625</v>
      </c>
      <c r="AI19" s="18">
        <f t="array" ref="AI19">SUM(LOG(WEIBULL(Data,AI$9,$R19,0)))+LOG(1-WEIBULL(T,AI$9,$R19,1))*nT</f>
        <v>-111.53740313623484</v>
      </c>
      <c r="AJ19" s="18">
        <f t="array" ref="AJ19">SUM(LOG(WEIBULL(Data,AJ$9,$R19,0)))+LOG(1-WEIBULL(T,AJ$9,$R19,1))*nT</f>
        <v>-111.75319465906058</v>
      </c>
      <c r="AK19" s="18">
        <f t="array" ref="AK19">SUM(LOG(WEIBULL(Data,AK$9,$R19,0)))+LOG(1-WEIBULL(T,AK$9,$R19,1))*nT</f>
        <v>-112.01766996203709</v>
      </c>
      <c r="AL19" s="18">
        <f t="array" ref="AL19">SUM(LOG(WEIBULL(Data,AL$9,$R19,0)))+LOG(1-WEIBULL(T,AL$9,$R19,1))*nT</f>
        <v>-112.3286530075014</v>
      </c>
      <c r="AM19" s="18">
        <f t="array" ref="AM19">SUM(LOG(WEIBULL(Data,AM$9,$R19,0)))+LOG(1-WEIBULL(T,AM$9,$R19,1))*nT</f>
        <v>-112.68414375543323</v>
      </c>
      <c r="AN19" s="18">
        <f t="array" ref="AN19">SUM(LOG(WEIBULL(Data,AN$9,$R19,0)))+LOG(1-WEIBULL(T,AN$9,$R19,1))*nT</f>
        <v>-113.08230078574391</v>
      </c>
      <c r="AO19" s="18">
        <f t="array" ref="AO19">SUM(LOG(WEIBULL(Data,AO$9,$R19,0)))+LOG(1-WEIBULL(T,AO$9,$R19,1))*nT</f>
        <v>-113.52142604936958</v>
      </c>
      <c r="AP19" s="18">
        <f t="array" ref="AP19">SUM(LOG(WEIBULL(Data,AP$9,$R19,0)))+LOG(1-WEIBULL(T,AP$9,$R19,1))*nT</f>
        <v>-113.99995144090121</v>
      </c>
      <c r="AQ19" s="18">
        <f t="array" ref="AQ19">SUM(LOG(WEIBULL(Data,AQ$9,$R19,0)))+LOG(1-WEIBULL(T,AQ$9,$R19,1))*nT</f>
        <v>-114.51642693637828</v>
      </c>
      <c r="AR19" s="18">
        <f t="array" ref="AR19">SUM(LOG(WEIBULL(Data,AR$9,$R19,0)))+LOG(1-WEIBULL(T,AR$9,$R19,1))*nT</f>
        <v>-115.06951008130407</v>
      </c>
      <c r="AS19" s="18">
        <f t="array" ref="AS19">SUM(LOG(WEIBULL(Data,AS$9,$R19,0)))+LOG(1-WEIBULL(T,AS$9,$R19,1))*nT</f>
        <v>-115.65795664785085</v>
      </c>
      <c r="AT19" s="18">
        <f t="array" ref="AT19">SUM(LOG(WEIBULL(Data,AT$9,$R19,0)))+LOG(1-WEIBULL(T,AT$9,$R19,1))*nT</f>
        <v>-116.28061230811971</v>
      </c>
      <c r="AU19" s="18">
        <f t="array" ref="AU19">SUM(LOG(WEIBULL(Data,AU$9,$R19,0)))+LOG(1-WEIBULL(T,AU$9,$R19,1))*nT</f>
        <v>-116.9364051933854</v>
      </c>
      <c r="AV19" s="19">
        <f t="array" ref="AV19">SUM(LOG(WEIBULL(Data,AV$9,$R19,0)))+LOG(1-WEIBULL(T,AV$9,$R19,1))*nT</f>
        <v>-117.62433922840771</v>
      </c>
      <c r="AW19" s="33" t="e">
        <f t="shared" ca="1" si="2"/>
        <v>#NAME?</v>
      </c>
      <c r="AX19" s="25" t="e">
        <f t="shared" ca="1" si="4"/>
        <v>#NAME?</v>
      </c>
    </row>
    <row r="20" spans="2:50" x14ac:dyDescent="0.25">
      <c r="B20" s="44">
        <v>7.446961241941219</v>
      </c>
      <c r="C20" s="1"/>
      <c r="D20" s="1"/>
      <c r="E20" s="1"/>
      <c r="F20" s="1"/>
      <c r="G20" s="1"/>
      <c r="I20" s="1"/>
      <c r="J20" s="1"/>
      <c r="K20" s="1"/>
      <c r="L20" s="1"/>
      <c r="M20" s="1"/>
      <c r="N20" s="38">
        <v>1</v>
      </c>
      <c r="O20" s="12">
        <f t="shared" si="3"/>
        <v>0.98088542975190873</v>
      </c>
      <c r="P20" s="13">
        <f t="array" ref="P20">SUM(EXP(S20:AV20))*N20</f>
        <v>5.054161694490446E-48</v>
      </c>
      <c r="Q20" s="62"/>
      <c r="R20" s="31">
        <f t="shared" si="5"/>
        <v>6.0000000000000018</v>
      </c>
      <c r="S20" s="17">
        <f t="array" ref="S20">SUM(LOG(WEIBULL(Data,S$9,$R20,0)))+LOG(1-WEIBULL(T,S$9,$R20,1))*nT</f>
        <v>-117.64692093469515</v>
      </c>
      <c r="T20" s="18">
        <f t="array" ref="T20">SUM(LOG(WEIBULL(Data,T$9,$R20,0)))+LOG(1-WEIBULL(T,T$9,$R20,1))*nT</f>
        <v>-116.51359388076234</v>
      </c>
      <c r="U20" s="18">
        <f t="array" ref="U20">SUM(LOG(WEIBULL(Data,U$9,$R20,0)))+LOG(1-WEIBULL(T,U$9,$R20,1))*nT</f>
        <v>-115.52145297421239</v>
      </c>
      <c r="V20" s="18">
        <f t="array" ref="V20">SUM(LOG(WEIBULL(Data,V$9,$R20,0)))+LOG(1-WEIBULL(T,V$9,$R20,1))*nT</f>
        <v>-114.65789167826061</v>
      </c>
      <c r="W20" s="18">
        <f t="array" ref="W20">SUM(LOG(WEIBULL(Data,W$9,$R20,0)))+LOG(1-WEIBULL(T,W$9,$R20,1))*nT</f>
        <v>-113.91198899215108</v>
      </c>
      <c r="X20" s="18">
        <f t="array" ref="X20">SUM(LOG(WEIBULL(Data,X$9,$R20,0)))+LOG(1-WEIBULL(T,X$9,$R20,1))*nT</f>
        <v>-113.2742187435268</v>
      </c>
      <c r="Y20" s="18">
        <f t="array" ref="Y20">SUM(LOG(WEIBULL(Data,Y$9,$R20,0)))+LOG(1-WEIBULL(T,Y$9,$R20,1))*nT</f>
        <v>-112.73621972477412</v>
      </c>
      <c r="Z20" s="18">
        <f t="array" ref="Z20">SUM(LOG(WEIBULL(Data,Z$9,$R20,0)))+LOG(1-WEIBULL(T,Z$9,$R20,1))*nT</f>
        <v>-112.29061189396927</v>
      </c>
      <c r="AA20" s="18">
        <f t="array" ref="AA20">SUM(LOG(WEIBULL(Data,AA$9,$R20,0)))+LOG(1-WEIBULL(T,AA$9,$R20,1))*nT</f>
        <v>-111.93084790399257</v>
      </c>
      <c r="AB20" s="18">
        <f t="array" ref="AB20">SUM(LOG(WEIBULL(Data,AB$9,$R20,0)))+LOG(1-WEIBULL(T,AB$9,$R20,1))*nT</f>
        <v>-111.65109204703182</v>
      </c>
      <c r="AC20" s="18">
        <f t="array" ref="AC20">SUM(LOG(WEIBULL(Data,AC$9,$R20,0)))+LOG(1-WEIBULL(T,AC$9,$R20,1))*nT</f>
        <v>-111.4461207052224</v>
      </c>
      <c r="AD20" s="18">
        <f t="array" ref="AD20">SUM(LOG(WEIBULL(Data,AD$9,$R20,0)))+LOG(1-WEIBULL(T,AD$9,$R20,1))*nT</f>
        <v>-111.31123984052292</v>
      </c>
      <c r="AE20" s="18">
        <f t="array" ref="AE20">SUM(LOG(WEIBULL(Data,AE$9,$R20,0)))+LOG(1-WEIBULL(T,AE$9,$R20,1))*nT</f>
        <v>-111.24221610923261</v>
      </c>
      <c r="AF20" s="18">
        <f t="array" ref="AF20">SUM(LOG(WEIBULL(Data,AF$9,$R20,0)))+LOG(1-WEIBULL(T,AF$9,$R20,1))*nT</f>
        <v>-111.2352189638072</v>
      </c>
      <c r="AG20" s="18">
        <f t="array" ref="AG20">SUM(LOG(WEIBULL(Data,AG$9,$R20,0)))+LOG(1-WEIBULL(T,AG$9,$R20,1))*nT</f>
        <v>-111.28677168531399</v>
      </c>
      <c r="AH20" s="18">
        <f t="array" ref="AH20">SUM(LOG(WEIBULL(Data,AH$9,$R20,0)))+LOG(1-WEIBULL(T,AH$9,$R20,1))*nT</f>
        <v>-111.39370972830797</v>
      </c>
      <c r="AI20" s="18">
        <f t="array" ref="AI20">SUM(LOG(WEIBULL(Data,AI$9,$R20,0)))+LOG(1-WEIBULL(T,AI$9,$R20,1))*nT</f>
        <v>-111.55314509424687</v>
      </c>
      <c r="AJ20" s="18">
        <f t="array" ref="AJ20">SUM(LOG(WEIBULL(Data,AJ$9,$R20,0)))+LOG(1-WEIBULL(T,AJ$9,$R20,1))*nT</f>
        <v>-111.76243570686852</v>
      </c>
      <c r="AK20" s="18">
        <f t="array" ref="AK20">SUM(LOG(WEIBULL(Data,AK$9,$R20,0)))+LOG(1-WEIBULL(T,AK$9,$R20,1))*nT</f>
        <v>-112.01915896269385</v>
      </c>
      <c r="AL20" s="18">
        <f t="array" ref="AL20">SUM(LOG(WEIBULL(Data,AL$9,$R20,0)))+LOG(1-WEIBULL(T,AL$9,$R20,1))*nT</f>
        <v>-112.32108878612917</v>
      </c>
      <c r="AM20" s="18">
        <f t="array" ref="AM20">SUM(LOG(WEIBULL(Data,AM$9,$R20,0)))+LOG(1-WEIBULL(T,AM$9,$R20,1))*nT</f>
        <v>-112.66617564190177</v>
      </c>
      <c r="AN20" s="18">
        <f t="array" ref="AN20">SUM(LOG(WEIBULL(Data,AN$9,$R20,0)))+LOG(1-WEIBULL(T,AN$9,$R20,1))*nT</f>
        <v>-113.05252905545549</v>
      </c>
      <c r="AO20" s="18">
        <f t="array" ref="AO20">SUM(LOG(WEIBULL(Data,AO$9,$R20,0)))+LOG(1-WEIBULL(T,AO$9,$R20,1))*nT</f>
        <v>-113.47840227020623</v>
      </c>
      <c r="AP20" s="18">
        <f t="array" ref="AP20">SUM(LOG(WEIBULL(Data,AP$9,$R20,0)))+LOG(1-WEIBULL(T,AP$9,$R20,1))*nT</f>
        <v>-113.94217873354245</v>
      </c>
      <c r="AQ20" s="18">
        <f t="array" ref="AQ20">SUM(LOG(WEIBULL(Data,AQ$9,$R20,0)))+LOG(1-WEIBULL(T,AQ$9,$R20,1))*nT</f>
        <v>-114.44236015444753</v>
      </c>
      <c r="AR20" s="18">
        <f t="array" ref="AR20">SUM(LOG(WEIBULL(Data,AR$9,$R20,0)))+LOG(1-WEIBULL(T,AR$9,$R20,1))*nT</f>
        <v>-114.9775559171316</v>
      </c>
      <c r="AS20" s="18">
        <f t="array" ref="AS20">SUM(LOG(WEIBULL(Data,AS$9,$R20,0)))+LOG(1-WEIBULL(T,AS$9,$R20,1))*nT</f>
        <v>-115.54647366904865</v>
      </c>
      <c r="AT20" s="18">
        <f t="array" ref="AT20">SUM(LOG(WEIBULL(Data,AT$9,$R20,0)))+LOG(1-WEIBULL(T,AT$9,$R20,1))*nT</f>
        <v>-116.14791092963176</v>
      </c>
      <c r="AU20" s="18">
        <f t="array" ref="AU20">SUM(LOG(WEIBULL(Data,AU$9,$R20,0)))+LOG(1-WEIBULL(T,AU$9,$R20,1))*nT</f>
        <v>-116.78074758920276</v>
      </c>
      <c r="AV20" s="19">
        <f t="array" ref="AV20">SUM(LOG(WEIBULL(Data,AV$9,$R20,0)))+LOG(1-WEIBULL(T,AV$9,$R20,1))*nT</f>
        <v>-117.44393918671445</v>
      </c>
      <c r="AW20" s="33" t="e">
        <f t="shared" ca="1" si="2"/>
        <v>#NAME?</v>
      </c>
      <c r="AX20" s="25" t="e">
        <f t="shared" ca="1" si="4"/>
        <v>#NAME?</v>
      </c>
    </row>
    <row r="21" spans="2:50" x14ac:dyDescent="0.25">
      <c r="B21" s="44">
        <v>3.5658556364649892</v>
      </c>
      <c r="C21" s="1"/>
      <c r="E21" s="1"/>
      <c r="H21" s="1"/>
      <c r="I21" s="23"/>
      <c r="K21" s="1"/>
      <c r="L21" s="1"/>
      <c r="M21" s="1"/>
      <c r="N21" s="38">
        <v>1</v>
      </c>
      <c r="O21" s="12">
        <f t="shared" si="3"/>
        <v>0.86422198434819997</v>
      </c>
      <c r="P21" s="13">
        <f t="array" ref="P21">SUM(EXP(S21:AV21))*N21</f>
        <v>4.4530355088809439E-48</v>
      </c>
      <c r="Q21" s="62"/>
      <c r="R21" s="31">
        <f t="shared" si="5"/>
        <v>6.200000000000002</v>
      </c>
      <c r="S21" s="17">
        <f t="array" ref="S21">SUM(LOG(WEIBULL(Data,S$9,$R21,0)))+LOG(1-WEIBULL(T,S$9,$R21,1))*nT</f>
        <v>-117.67838898081926</v>
      </c>
      <c r="T21" s="18">
        <f t="array" ref="T21">SUM(LOG(WEIBULL(Data,T$9,$R21,0)))+LOG(1-WEIBULL(T,T$9,$R21,1))*nT</f>
        <v>-116.55451190611302</v>
      </c>
      <c r="U21" s="18">
        <f t="array" ref="U21">SUM(LOG(WEIBULL(Data,U$9,$R21,0)))+LOG(1-WEIBULL(T,U$9,$R21,1))*nT</f>
        <v>-115.57179535704134</v>
      </c>
      <c r="V21" s="18">
        <f t="array" ref="V21">SUM(LOG(WEIBULL(Data,V$9,$R21,0)))+LOG(1-WEIBULL(T,V$9,$R21,1))*nT</f>
        <v>-114.71755403398001</v>
      </c>
      <c r="W21" s="18">
        <f t="array" ref="W21">SUM(LOG(WEIBULL(Data,W$9,$R21,0)))+LOG(1-WEIBULL(T,W$9,$R21,1))*nT</f>
        <v>-113.9807930497237</v>
      </c>
      <c r="X21" s="18">
        <f t="array" ref="X21">SUM(LOG(WEIBULL(Data,X$9,$R21,0)))+LOG(1-WEIBULL(T,X$9,$R21,1))*nT</f>
        <v>-113.35191670226743</v>
      </c>
      <c r="Y21" s="18">
        <f t="array" ref="Y21">SUM(LOG(WEIBULL(Data,Y$9,$R21,0)))+LOG(1-WEIBULL(T,Y$9,$R21,1))*nT</f>
        <v>-112.82249814994843</v>
      </c>
      <c r="Z21" s="18">
        <f t="array" ref="Z21">SUM(LOG(WEIBULL(Data,Z$9,$R21,0)))+LOG(1-WEIBULL(T,Z$9,$R21,1))*nT</f>
        <v>-112.38509520218314</v>
      </c>
      <c r="AA21" s="18">
        <f t="array" ref="AA21">SUM(LOG(WEIBULL(Data,AA$9,$R21,0)))+LOG(1-WEIBULL(T,AA$9,$R21,1))*nT</f>
        <v>-112.03310148298802</v>
      </c>
      <c r="AB21" s="18">
        <f t="array" ref="AB21">SUM(LOG(WEIBULL(Data,AB$9,$R21,0)))+LOG(1-WEIBULL(T,AB$9,$R21,1))*nT</f>
        <v>-111.76062504900565</v>
      </c>
      <c r="AC21" s="18">
        <f t="array" ref="AC21">SUM(LOG(WEIBULL(Data,AC$9,$R21,0)))+LOG(1-WEIBULL(T,AC$9,$R21,1))*nT</f>
        <v>-111.56238854801802</v>
      </c>
      <c r="AD21" s="18">
        <f t="array" ref="AD21">SUM(LOG(WEIBULL(Data,AD$9,$R21,0)))+LOG(1-WEIBULL(T,AD$9,$R21,1))*nT</f>
        <v>-111.43364644691844</v>
      </c>
      <c r="AE21" s="18">
        <f t="array" ref="AE21">SUM(LOG(WEIBULL(Data,AE$9,$R21,0)))+LOG(1-WEIBULL(T,AE$9,$R21,1))*nT</f>
        <v>-111.37011591096427</v>
      </c>
      <c r="AF21" s="18">
        <f t="array" ref="AF21">SUM(LOG(WEIBULL(Data,AF$9,$R21,0)))+LOG(1-WEIBULL(T,AF$9,$R21,1))*nT</f>
        <v>-111.36791869384976</v>
      </c>
      <c r="AG21" s="18">
        <f t="array" ref="AG21">SUM(LOG(WEIBULL(Data,AG$9,$R21,0)))+LOG(1-WEIBULL(T,AG$9,$R21,1))*nT</f>
        <v>-111.42353197921928</v>
      </c>
      <c r="AH21" s="18">
        <f t="array" ref="AH21">SUM(LOG(WEIBULL(Data,AH$9,$R21,0)))+LOG(1-WEIBULL(T,AH$9,$R21,1))*nT</f>
        <v>-111.53374655303172</v>
      </c>
      <c r="AI21" s="18">
        <f t="array" ref="AI21">SUM(LOG(WEIBULL(Data,AI$9,$R21,0)))+LOG(1-WEIBULL(T,AI$9,$R21,1))*nT</f>
        <v>-111.69563102081729</v>
      </c>
      <c r="AJ21" s="18">
        <f t="array" ref="AJ21">SUM(LOG(WEIBULL(Data,AJ$9,$R21,0)))+LOG(1-WEIBULL(T,AJ$9,$R21,1))*nT</f>
        <v>-111.9065010414312</v>
      </c>
      <c r="AK21" s="18">
        <f t="array" ref="AK21">SUM(LOG(WEIBULL(Data,AK$9,$R21,0)))+LOG(1-WEIBULL(T,AK$9,$R21,1))*nT</f>
        <v>-112.16389274886912</v>
      </c>
      <c r="AL21" s="18">
        <f t="array" ref="AL21">SUM(LOG(WEIBULL(Data,AL$9,$R21,0)))+LOG(1-WEIBULL(T,AL$9,$R21,1))*nT</f>
        <v>-112.46553969021426</v>
      </c>
      <c r="AM21" s="18">
        <f t="array" ref="AM21">SUM(LOG(WEIBULL(Data,AM$9,$R21,0)))+LOG(1-WEIBULL(T,AM$9,$R21,1))*nT</f>
        <v>-112.80935273121233</v>
      </c>
      <c r="AN21" s="18">
        <f t="array" ref="AN21">SUM(LOG(WEIBULL(Data,AN$9,$R21,0)))+LOG(1-WEIBULL(T,AN$9,$R21,1))*nT</f>
        <v>-113.19340247900843</v>
      </c>
      <c r="AO21" s="18">
        <f t="array" ref="AO21">SUM(LOG(WEIBULL(Data,AO$9,$R21,0)))+LOG(1-WEIBULL(T,AO$9,$R21,1))*nT</f>
        <v>-113.61590384997984</v>
      </c>
      <c r="AP21" s="18">
        <f t="array" ref="AP21">SUM(LOG(WEIBULL(Data,AP$9,$R21,0)))+LOG(1-WEIBULL(T,AP$9,$R21,1))*nT</f>
        <v>-114.07520247369533</v>
      </c>
      <c r="AQ21" s="18">
        <f t="array" ref="AQ21">SUM(LOG(WEIBULL(Data,AQ$9,$R21,0)))+LOG(1-WEIBULL(T,AQ$9,$R21,1))*nT</f>
        <v>-114.56976267511763</v>
      </c>
      <c r="AR21" s="18">
        <f t="array" ref="AR21">SUM(LOG(WEIBULL(Data,AR$9,$R21,0)))+LOG(1-WEIBULL(T,AR$9,$R21,1))*nT</f>
        <v>-115.09815681876556</v>
      </c>
      <c r="AS21" s="18">
        <f t="array" ref="AS21">SUM(LOG(WEIBULL(Data,AS$9,$R21,0)))+LOG(1-WEIBULL(T,AS$9,$R21,1))*nT</f>
        <v>-115.65905583260813</v>
      </c>
      <c r="AT21" s="18">
        <f t="array" ref="AT21">SUM(LOG(WEIBULL(Data,AT$9,$R21,0)))+LOG(1-WEIBULL(T,AT$9,$R21,1))*nT</f>
        <v>-116.25122075749275</v>
      </c>
      <c r="AU21" s="18">
        <f t="array" ref="AU21">SUM(LOG(WEIBULL(Data,AU$9,$R21,0)))+LOG(1-WEIBULL(T,AU$9,$R21,1))*nT</f>
        <v>-116.87349519108392</v>
      </c>
      <c r="AV21" s="19">
        <f t="array" ref="AV21">SUM(LOG(WEIBULL(Data,AV$9,$R21,0)))+LOG(1-WEIBULL(T,AV$9,$R21,1))*nT</f>
        <v>-117.52479851454603</v>
      </c>
      <c r="AW21" s="33" t="e">
        <f t="shared" ca="1" si="2"/>
        <v>#NAME?</v>
      </c>
      <c r="AX21" s="25" t="e">
        <f t="shared" ca="1" si="4"/>
        <v>#NAME?</v>
      </c>
    </row>
    <row r="22" spans="2:50" x14ac:dyDescent="0.25">
      <c r="B22" s="44">
        <v>4.3655839374152077</v>
      </c>
      <c r="C22" s="1"/>
      <c r="E22" s="1"/>
      <c r="H22" s="1"/>
      <c r="I22" s="23"/>
      <c r="K22" s="1"/>
      <c r="L22" s="1"/>
      <c r="M22" s="1"/>
      <c r="N22" s="38">
        <v>1</v>
      </c>
      <c r="O22" s="12">
        <f t="shared" si="3"/>
        <v>0.69526996287731158</v>
      </c>
      <c r="P22" s="13">
        <f t="array" ref="P22">SUM(EXP(S22:AV22))*N22</f>
        <v>3.5824844646668732E-48</v>
      </c>
      <c r="Q22" s="62"/>
      <c r="R22" s="31">
        <f t="shared" si="5"/>
        <v>6.4000000000000021</v>
      </c>
      <c r="S22" s="17">
        <f t="array" ref="S22">SUM(LOG(WEIBULL(Data,S$9,$R22,0)))+LOG(1-WEIBULL(T,S$9,$R22,1))*nT</f>
        <v>-117.74208904535695</v>
      </c>
      <c r="T22" s="18">
        <f t="array" ref="T22">SUM(LOG(WEIBULL(Data,T$9,$R22,0)))+LOG(1-WEIBULL(T,T$9,$R22,1))*nT</f>
        <v>-116.63090210697533</v>
      </c>
      <c r="U22" s="18">
        <f t="array" ref="U22">SUM(LOG(WEIBULL(Data,U$9,$R22,0)))+LOG(1-WEIBULL(T,U$9,$R22,1))*nT</f>
        <v>-115.66102713124934</v>
      </c>
      <c r="V22" s="18">
        <f t="array" ref="V22">SUM(LOG(WEIBULL(Data,V$9,$R22,0)))+LOG(1-WEIBULL(T,V$9,$R22,1))*nT</f>
        <v>-114.81970478919396</v>
      </c>
      <c r="W22" s="18">
        <f t="array" ref="W22">SUM(LOG(WEIBULL(Data,W$9,$R22,0)))+LOG(1-WEIBULL(T,W$9,$R22,1))*nT</f>
        <v>-114.09587119715015</v>
      </c>
      <c r="X22" s="18">
        <f t="array" ref="X22">SUM(LOG(WEIBULL(Data,X$9,$R22,0)))+LOG(1-WEIBULL(T,X$9,$R22,1))*nT</f>
        <v>-113.47986616615766</v>
      </c>
      <c r="Y22" s="18">
        <f t="array" ref="Y22">SUM(LOG(WEIBULL(Data,Y$9,$R22,0)))+LOG(1-WEIBULL(T,Y$9,$R22,1))*nT</f>
        <v>-112.96320241294696</v>
      </c>
      <c r="Z22" s="18">
        <f t="array" ref="Z22">SUM(LOG(WEIBULL(Data,Z$9,$R22,0)))+LOG(1-WEIBULL(T,Z$9,$R22,1))*nT</f>
        <v>-112.53838093826521</v>
      </c>
      <c r="AA22" s="18">
        <f t="array" ref="AA22">SUM(LOG(WEIBULL(Data,AA$9,$R22,0)))+LOG(1-WEIBULL(T,AA$9,$R22,1))*nT</f>
        <v>-112.19874182325128</v>
      </c>
      <c r="AB22" s="18">
        <f t="array" ref="AB22">SUM(LOG(WEIBULL(Data,AB$9,$R22,0)))+LOG(1-WEIBULL(T,AB$9,$R22,1))*nT</f>
        <v>-111.93834251998722</v>
      </c>
      <c r="AC22" s="18">
        <f t="array" ref="AC22">SUM(LOG(WEIBULL(Data,AC$9,$R22,0)))+LOG(1-WEIBULL(T,AC$9,$R22,1))*nT</f>
        <v>-111.75185771737405</v>
      </c>
      <c r="AD22" s="18">
        <f t="array" ref="AD22">SUM(LOG(WEIBULL(Data,AD$9,$R22,0)))+LOG(1-WEIBULL(T,AD$9,$R22,1))*nT</f>
        <v>-111.63449630711253</v>
      </c>
      <c r="AE22" s="18">
        <f t="array" ref="AE22">SUM(LOG(WEIBULL(Data,AE$9,$R22,0)))+LOG(1-WEIBULL(T,AE$9,$R22,1))*nT</f>
        <v>-111.58193202797437</v>
      </c>
      <c r="AF22" s="18">
        <f t="array" ref="AF22">SUM(LOG(WEIBULL(Data,AF$9,$R22,0)))+LOG(1-WEIBULL(T,AF$9,$R22,1))*nT</f>
        <v>-111.59024514474075</v>
      </c>
      <c r="AG22" s="18">
        <f t="array" ref="AG22">SUM(LOG(WEIBULL(Data,AG$9,$R22,0)))+LOG(1-WEIBULL(T,AG$9,$R22,1))*nT</f>
        <v>-111.65587309967137</v>
      </c>
      <c r="AH22" s="18">
        <f t="array" ref="AH22">SUM(LOG(WEIBULL(Data,AH$9,$R22,0)))+LOG(1-WEIBULL(T,AH$9,$R22,1))*nT</f>
        <v>-111.77556851351125</v>
      </c>
      <c r="AI22" s="18">
        <f t="array" ref="AI22">SUM(LOG(WEIBULL(Data,AI$9,$R22,0)))+LOG(1-WEIBULL(T,AI$9,$R22,1))*nT</f>
        <v>-111.94636324797084</v>
      </c>
      <c r="AJ22" s="18">
        <f t="array" ref="AJ22">SUM(LOG(WEIBULL(Data,AJ$9,$R22,0)))+LOG(1-WEIBULL(T,AJ$9,$R22,1))*nT</f>
        <v>-112.16553749944278</v>
      </c>
      <c r="AK22" s="18">
        <f t="array" ref="AK22">SUM(LOG(WEIBULL(Data,AK$9,$R22,0)))+LOG(1-WEIBULL(T,AK$9,$R22,1))*nT</f>
        <v>-112.43059309390168</v>
      </c>
      <c r="AL22" s="18">
        <f t="array" ref="AL22">SUM(LOG(WEIBULL(Data,AL$9,$R22,0)))+LOG(1-WEIBULL(T,AL$9,$R22,1))*nT</f>
        <v>-112.73923030963601</v>
      </c>
      <c r="AM22" s="18">
        <f t="array" ref="AM22">SUM(LOG(WEIBULL(Data,AM$9,$R22,0)))+LOG(1-WEIBULL(T,AM$9,$R22,1))*nT</f>
        <v>-113.08932767805436</v>
      </c>
      <c r="AN22" s="18">
        <f t="array" ref="AN22">SUM(LOG(WEIBULL(Data,AN$9,$R22,0)))+LOG(1-WEIBULL(T,AN$9,$R22,1))*nT</f>
        <v>-113.47892431099592</v>
      </c>
      <c r="AO22" s="18">
        <f t="array" ref="AO22">SUM(LOG(WEIBULL(Data,AO$9,$R22,0)))+LOG(1-WEIBULL(T,AO$9,$R22,1))*nT</f>
        <v>-113.90620438150368</v>
      </c>
      <c r="AP22" s="18">
        <f t="array" ref="AP22">SUM(LOG(WEIBULL(Data,AP$9,$R22,0)))+LOG(1-WEIBULL(T,AP$9,$R22,1))*nT</f>
        <v>-114.36948344822463</v>
      </c>
      <c r="AQ22" s="18">
        <f t="array" ref="AQ22">SUM(LOG(WEIBULL(Data,AQ$9,$R22,0)))+LOG(1-WEIBULL(T,AQ$9,$R22,1))*nT</f>
        <v>-114.86719636478861</v>
      </c>
      <c r="AR22" s="18">
        <f t="array" ref="AR22">SUM(LOG(WEIBULL(Data,AR$9,$R22,0)))+LOG(1-WEIBULL(T,AR$9,$R22,1))*nT</f>
        <v>-115.39788655720079</v>
      </c>
      <c r="AS22" s="18">
        <f t="array" ref="AS22">SUM(LOG(WEIBULL(Data,AS$9,$R22,0)))+LOG(1-WEIBULL(T,AS$9,$R22,1))*nT</f>
        <v>-115.96019648641601</v>
      </c>
      <c r="AT22" s="18">
        <f t="array" ref="AT22">SUM(LOG(WEIBULL(Data,AT$9,$R22,0)))+LOG(1-WEIBULL(T,AT$9,$R22,1))*nT</f>
        <v>-116.55285914135679</v>
      </c>
      <c r="AU22" s="18">
        <f t="array" ref="AU22">SUM(LOG(WEIBULL(Data,AU$9,$R22,0)))+LOG(1-WEIBULL(T,AU$9,$R22,1))*nT</f>
        <v>-117.17469043087037</v>
      </c>
      <c r="AV22" s="19">
        <f t="array" ref="AV22">SUM(LOG(WEIBULL(Data,AV$9,$R22,0)))+LOG(1-WEIBULL(T,AV$9,$R22,1))*nT</f>
        <v>-117.82458236243028</v>
      </c>
      <c r="AW22" s="33" t="e">
        <f t="shared" ca="1" si="2"/>
        <v>#NAME?</v>
      </c>
      <c r="AX22" s="25" t="e">
        <f t="shared" ca="1" si="4"/>
        <v>#NAME?</v>
      </c>
    </row>
    <row r="23" spans="2:50" x14ac:dyDescent="0.25">
      <c r="B23" s="44">
        <v>0.64020096235738755</v>
      </c>
      <c r="C23" s="1"/>
      <c r="E23" s="1"/>
      <c r="H23" s="23"/>
      <c r="I23" s="1"/>
      <c r="J23" s="1"/>
      <c r="K23" s="1"/>
      <c r="L23" s="1"/>
      <c r="M23" s="1"/>
      <c r="N23" s="38">
        <v>1</v>
      </c>
      <c r="O23" s="12">
        <f t="shared" si="3"/>
        <v>0.51874929991539054</v>
      </c>
      <c r="P23" s="13">
        <f t="array" ref="P23">SUM(EXP(S23:AV23))*N23</f>
        <v>2.67293484147199E-48</v>
      </c>
      <c r="Q23" s="62"/>
      <c r="R23" s="31">
        <f t="shared" si="5"/>
        <v>6.6000000000000023</v>
      </c>
      <c r="S23" s="17">
        <f t="array" ref="S23">SUM(LOG(WEIBULL(Data,S$9,$R23,0)))+LOG(1-WEIBULL(T,S$9,$R23,1))*nT</f>
        <v>-117.83415048543311</v>
      </c>
      <c r="T23" s="18">
        <f t="array" ref="T23">SUM(LOG(WEIBULL(Data,T$9,$R23,0)))+LOG(1-WEIBULL(T,T$9,$R23,1))*nT</f>
        <v>-116.738440135952</v>
      </c>
      <c r="U23" s="18">
        <f t="array" ref="U23">SUM(LOG(WEIBULL(Data,U$9,$R23,0)))+LOG(1-WEIBULL(T,U$9,$R23,1))*nT</f>
        <v>-115.78433866418538</v>
      </c>
      <c r="V23" s="18">
        <f t="array" ref="V23">SUM(LOG(WEIBULL(Data,V$9,$R23,0)))+LOG(1-WEIBULL(T,V$9,$R23,1))*nT</f>
        <v>-114.95901627788925</v>
      </c>
      <c r="W23" s="18">
        <f t="array" ref="W23">SUM(LOG(WEIBULL(Data,W$9,$R23,0)))+LOG(1-WEIBULL(T,W$9,$R23,1))*nT</f>
        <v>-114.25134377993129</v>
      </c>
      <c r="X23" s="18">
        <f t="array" ref="X23">SUM(LOG(WEIBULL(Data,X$9,$R23,0)))+LOG(1-WEIBULL(T,X$9,$R23,1))*nT</f>
        <v>-113.65160028977456</v>
      </c>
      <c r="Y23" s="18">
        <f t="array" ref="Y23">SUM(LOG(WEIBULL(Data,Y$9,$R23,0)))+LOG(1-WEIBULL(T,Y$9,$R23,1))*nT</f>
        <v>-113.15124198666227</v>
      </c>
      <c r="Z23" s="18">
        <f t="array" ref="Z23">SUM(LOG(WEIBULL(Data,Z$9,$R23,0)))+LOG(1-WEIBULL(T,Z$9,$R23,1))*nT</f>
        <v>-112.74271707258303</v>
      </c>
      <c r="AA23" s="18">
        <f t="array" ref="AA23">SUM(LOG(WEIBULL(Data,AA$9,$R23,0)))+LOG(1-WEIBULL(T,AA$9,$R23,1))*nT</f>
        <v>-112.41931619915414</v>
      </c>
      <c r="AB23" s="18">
        <f t="array" ref="AB23">SUM(LOG(WEIBULL(Data,AB$9,$R23,0)))+LOG(1-WEIBULL(T,AB$9,$R23,1))*nT</f>
        <v>-112.17505042887217</v>
      </c>
      <c r="AC23" s="18">
        <f t="array" ref="AC23">SUM(LOG(WEIBULL(Data,AC$9,$R23,0)))+LOG(1-WEIBULL(T,AC$9,$R23,1))*nT</f>
        <v>-112.00455080697367</v>
      </c>
      <c r="AD23" s="18">
        <f t="array" ref="AD23">SUM(LOG(WEIBULL(Data,AD$9,$R23,0)))+LOG(1-WEIBULL(T,AD$9,$R23,1))*nT</f>
        <v>-111.90298506443591</v>
      </c>
      <c r="AE23" s="18">
        <f t="array" ref="AE23">SUM(LOG(WEIBULL(Data,AE$9,$R23,0)))+LOG(1-WEIBULL(T,AE$9,$R23,1))*nT</f>
        <v>-111.86598802661459</v>
      </c>
      <c r="AF23" s="18">
        <f t="array" ref="AF23">SUM(LOG(WEIBULL(Data,AF$9,$R23,0)))+LOG(1-WEIBULL(T,AF$9,$R23,1))*nT</f>
        <v>-111.889603080688</v>
      </c>
      <c r="AG23" s="18">
        <f t="array" ref="AG23">SUM(LOG(WEIBULL(Data,AG$9,$R23,0)))+LOG(1-WEIBULL(T,AG$9,$R23,1))*nT</f>
        <v>-111.97023263698074</v>
      </c>
      <c r="AH23" s="18">
        <f t="array" ref="AH23">SUM(LOG(WEIBULL(Data,AH$9,$R23,0)))+LOG(1-WEIBULL(T,AH$9,$R23,1))*nT</f>
        <v>-112.10459595873429</v>
      </c>
      <c r="AI23" s="18">
        <f t="array" ref="AI23">SUM(LOG(WEIBULL(Data,AI$9,$R23,0)))+LOG(1-WEIBULL(T,AI$9,$R23,1))*nT</f>
        <v>-112.28969307013122</v>
      </c>
      <c r="AJ23" s="18">
        <f t="array" ref="AJ23">SUM(LOG(WEIBULL(Data,AJ$9,$R23,0)))+LOG(1-WEIBULL(T,AJ$9,$R23,1))*nT</f>
        <v>-112.52277371046947</v>
      </c>
      <c r="AK23" s="18">
        <f t="array" ref="AK23">SUM(LOG(WEIBULL(Data,AK$9,$R23,0)))+LOG(1-WEIBULL(T,AK$9,$R23,1))*nT</f>
        <v>-112.80131050279687</v>
      </c>
      <c r="AL23" s="18">
        <f t="array" ref="AL23">SUM(LOG(WEIBULL(Data,AL$9,$R23,0)))+LOG(1-WEIBULL(T,AL$9,$R23,1))*nT</f>
        <v>-113.12297566221437</v>
      </c>
      <c r="AM23" s="18">
        <f t="array" ref="AM23">SUM(LOG(WEIBULL(Data,AM$9,$R23,0)))+LOG(1-WEIBULL(T,AM$9,$R23,1))*nT</f>
        <v>-113.48562069282544</v>
      </c>
      <c r="AN23" s="18">
        <f t="array" ref="AN23">SUM(LOG(WEIBULL(Data,AN$9,$R23,0)))+LOG(1-WEIBULL(T,AN$9,$R23,1))*nT</f>
        <v>-113.8872586206425</v>
      </c>
      <c r="AO23" s="18">
        <f t="array" ref="AO23">SUM(LOG(WEIBULL(Data,AO$9,$R23,0)))+LOG(1-WEIBULL(T,AO$9,$R23,1))*nT</f>
        <v>-114.32604838842138</v>
      </c>
      <c r="AP23" s="18">
        <f t="array" ref="AP23">SUM(LOG(WEIBULL(Data,AP$9,$R23,0)))+LOG(1-WEIBULL(T,AP$9,$R23,1))*nT</f>
        <v>-114.80028110171546</v>
      </c>
      <c r="AQ23" s="18">
        <f t="array" ref="AQ23">SUM(LOG(WEIBULL(Data,AQ$9,$R23,0)))+LOG(1-WEIBULL(T,AQ$9,$R23,1))*nT</f>
        <v>-115.30836786672684</v>
      </c>
      <c r="AR23" s="18">
        <f t="array" ref="AR23">SUM(LOG(WEIBULL(Data,AR$9,$R23,0)))+LOG(1-WEIBULL(T,AR$9,$R23,1))*nT</f>
        <v>-115.848829002301</v>
      </c>
      <c r="AS23" s="18">
        <f t="array" ref="AS23">SUM(LOG(WEIBULL(Data,AS$9,$R23,0)))+LOG(1-WEIBULL(T,AS$9,$R23,1))*nT</f>
        <v>-116.420284442623</v>
      </c>
      <c r="AT23" s="18">
        <f t="array" ref="AT23">SUM(LOG(WEIBULL(Data,AT$9,$R23,0)))+LOG(1-WEIBULL(T,AT$9,$R23,1))*nT</f>
        <v>-117.02144517533227</v>
      </c>
      <c r="AU23" s="18">
        <f t="array" ref="AU23">SUM(LOG(WEIBULL(Data,AU$9,$R23,0)))+LOG(1-WEIBULL(T,AU$9,$R23,1))*nT</f>
        <v>-117.65110558306762</v>
      </c>
      <c r="AV23" s="19">
        <f t="array" ref="AV23">SUM(LOG(WEIBULL(Data,AV$9,$R23,0)))+LOG(1-WEIBULL(T,AV$9,$R23,1))*nT</f>
        <v>-118.30813657581081</v>
      </c>
      <c r="AW23" s="33" t="e">
        <f t="shared" ca="1" si="2"/>
        <v>#NAME?</v>
      </c>
      <c r="AX23" s="25" t="e">
        <f t="shared" ca="1" si="4"/>
        <v>#NAME?</v>
      </c>
    </row>
    <row r="24" spans="2:50" x14ac:dyDescent="0.25">
      <c r="B24" s="44">
        <v>2.8950211072512073</v>
      </c>
      <c r="C24" s="1"/>
      <c r="E24" s="1"/>
      <c r="H24" s="23"/>
      <c r="I24" s="1"/>
      <c r="N24" s="38">
        <v>1</v>
      </c>
      <c r="O24" s="12">
        <f t="shared" si="3"/>
        <v>0.36408510207366401</v>
      </c>
      <c r="P24" s="13">
        <f t="array" ref="P24">SUM(EXP(S24:AV24))*N24</f>
        <v>1.876003986419471E-48</v>
      </c>
      <c r="Q24" s="62"/>
      <c r="R24" s="31">
        <f t="shared" si="5"/>
        <v>6.8000000000000025</v>
      </c>
      <c r="S24" s="17">
        <f t="array" ref="S24">SUM(LOG(WEIBULL(Data,S$9,$R24,0)))+LOG(1-WEIBULL(T,S$9,$R24,1))*nT</f>
        <v>-117.95120814979569</v>
      </c>
      <c r="T24" s="18">
        <f t="array" ref="T24">SUM(LOG(WEIBULL(Data,T$9,$R24,0)))+LOG(1-WEIBULL(T,T$9,$R24,1))*nT</f>
        <v>-116.87337214308519</v>
      </c>
      <c r="U24" s="18">
        <f t="array" ref="U24">SUM(LOG(WEIBULL(Data,U$9,$R24,0)))+LOG(1-WEIBULL(T,U$9,$R24,1))*nT</f>
        <v>-115.93756115278336</v>
      </c>
      <c r="V24" s="18">
        <f t="array" ref="V24">SUM(LOG(WEIBULL(Data,V$9,$R24,0)))+LOG(1-WEIBULL(T,V$9,$R24,1))*nT</f>
        <v>-115.13087758814608</v>
      </c>
      <c r="W24" s="18">
        <f t="array" ref="W24">SUM(LOG(WEIBULL(Data,W$9,$R24,0)))+LOG(1-WEIBULL(T,W$9,$R24,1))*nT</f>
        <v>-114.44212969138199</v>
      </c>
      <c r="X24" s="18">
        <f t="array" ref="X24">SUM(LOG(WEIBULL(Data,X$9,$R24,0)))+LOG(1-WEIBULL(T,X$9,$R24,1))*nT</f>
        <v>-113.86153872643376</v>
      </c>
      <c r="Y24" s="18">
        <f t="array" ref="Y24">SUM(LOG(WEIBULL(Data,Y$9,$R24,0)))+LOG(1-WEIBULL(T,Y$9,$R24,1))*nT</f>
        <v>-113.38050725033196</v>
      </c>
      <c r="Z24" s="18">
        <f t="array" ref="Z24">SUM(LOG(WEIBULL(Data,Z$9,$R24,0)))+LOG(1-WEIBULL(T,Z$9,$R24,1))*nT</f>
        <v>-112.99143365744783</v>
      </c>
      <c r="AA24" s="18">
        <f t="array" ref="AA24">SUM(LOG(WEIBULL(Data,AA$9,$R24,0)))+LOG(1-WEIBULL(T,AA$9,$R24,1))*nT</f>
        <v>-112.68756223410585</v>
      </c>
      <c r="AB24" s="18">
        <f t="array" ref="AB24">SUM(LOG(WEIBULL(Data,AB$9,$R24,0)))+LOG(1-WEIBULL(T,AB$9,$R24,1))*nT</f>
        <v>-112.4628607882487</v>
      </c>
      <c r="AC24" s="18">
        <f t="array" ref="AC24">SUM(LOG(WEIBULL(Data,AC$9,$R24,0)))+LOG(1-WEIBULL(T,AC$9,$R24,1))*nT</f>
        <v>-112.31191992541825</v>
      </c>
      <c r="AD24" s="18">
        <f t="array" ref="AD24">SUM(LOG(WEIBULL(Data,AD$9,$R24,0)))+LOG(1-WEIBULL(T,AD$9,$R24,1))*nT</f>
        <v>-112.22986948727578</v>
      </c>
      <c r="AE24" s="18">
        <f t="array" ref="AE24">SUM(LOG(WEIBULL(Data,AE$9,$R24,0)))+LOG(1-WEIBULL(T,AE$9,$R24,1))*nT</f>
        <v>-112.2123087234192</v>
      </c>
      <c r="AF24" s="18">
        <f t="array" ref="AF24">SUM(LOG(WEIBULL(Data,AF$9,$R24,0)))+LOG(1-WEIBULL(T,AF$9,$R24,1))*nT</f>
        <v>-112.25524754641815</v>
      </c>
      <c r="AG24" s="18">
        <f t="array" ref="AG24">SUM(LOG(WEIBULL(Data,AG$9,$R24,0)))+LOG(1-WEIBULL(T,AG$9,$R24,1))*nT</f>
        <v>-112.35505680231162</v>
      </c>
      <c r="AH24" s="18">
        <f t="array" ref="AH24">SUM(LOG(WEIBULL(Data,AH$9,$R24,0)))+LOG(1-WEIBULL(T,AH$9,$R24,1))*nT</f>
        <v>-112.50842592866681</v>
      </c>
      <c r="AI24" s="18">
        <f t="array" ref="AI24">SUM(LOG(WEIBULL(Data,AI$9,$R24,0)))+LOG(1-WEIBULL(T,AI$9,$R24,1))*nT</f>
        <v>-112.71232670785045</v>
      </c>
      <c r="AJ24" s="18">
        <f t="array" ref="AJ24">SUM(LOG(WEIBULL(Data,AJ$9,$R24,0)))+LOG(1-WEIBULL(T,AJ$9,$R24,1))*nT</f>
        <v>-112.96398208151871</v>
      </c>
      <c r="AK24" s="18">
        <f t="array" ref="AK24">SUM(LOG(WEIBULL(Data,AK$9,$R24,0)))+LOG(1-WEIBULL(T,AK$9,$R24,1))*nT</f>
        <v>-113.26083919298159</v>
      </c>
      <c r="AL24" s="18">
        <f t="array" ref="AL24">SUM(LOG(WEIBULL(Data,AL$9,$R24,0)))+LOG(1-WEIBULL(T,AL$9,$R24,1))*nT</f>
        <v>-113.60054598119345</v>
      </c>
      <c r="AM24" s="18">
        <f t="array" ref="AM24">SUM(LOG(WEIBULL(Data,AM$9,$R24,0)))+LOG(1-WEIBULL(T,AM$9,$R24,1))*nT</f>
        <v>-113.9809307740654</v>
      </c>
      <c r="AN24" s="18">
        <f t="array" ref="AN24">SUM(LOG(WEIBULL(Data,AN$9,$R24,0)))+LOG(1-WEIBULL(T,AN$9,$R24,1))*nT</f>
        <v>-114.39998442728165</v>
      </c>
      <c r="AO24" s="18">
        <f t="array" ref="AO24">SUM(LOG(WEIBULL(Data,AO$9,$R24,0)))+LOG(1-WEIBULL(T,AO$9,$R24,1))*nT</f>
        <v>-114.85584463359369</v>
      </c>
      <c r="AP24" s="18">
        <f t="array" ref="AP24">SUM(LOG(WEIBULL(Data,AP$9,$R24,0)))+LOG(1-WEIBULL(T,AP$9,$R24,1))*nT</f>
        <v>-115.3467820909988</v>
      </c>
      <c r="AQ24" s="18">
        <f t="array" ref="AQ24">SUM(LOG(WEIBULL(Data,AQ$9,$R24,0)))+LOG(1-WEIBULL(T,AQ$9,$R24,1))*nT</f>
        <v>-115.87118826960098</v>
      </c>
      <c r="AR24" s="18">
        <f t="array" ref="AR24">SUM(LOG(WEIBULL(Data,AR$9,$R24,0)))+LOG(1-WEIBULL(T,AR$9,$R24,1))*nT</f>
        <v>-116.42756455880439</v>
      </c>
      <c r="AS24" s="18">
        <f t="array" ref="AS24">SUM(LOG(WEIBULL(Data,AS$9,$R24,0)))+LOG(1-WEIBULL(T,AS$9,$R24,1))*nT</f>
        <v>-117.01451261078086</v>
      </c>
      <c r="AT24" s="18">
        <f t="array" ref="AT24">SUM(LOG(WEIBULL(Data,AT$9,$R24,0)))+LOG(1-WEIBULL(T,AT$9,$R24,1))*nT</f>
        <v>-117.6307257243817</v>
      </c>
      <c r="AU24" s="18">
        <f t="array" ref="AU24">SUM(LOG(WEIBULL(Data,AU$9,$R24,0)))+LOG(1-WEIBULL(T,AU$9,$R24,1))*nT</f>
        <v>-118.27498113701085</v>
      </c>
      <c r="AV24" s="19">
        <f t="array" ref="AV24">SUM(LOG(WEIBULL(Data,AV$9,$R24,0)))+LOG(1-WEIBULL(T,AV$9,$R24,1))*nT</f>
        <v>-118.94613311139764</v>
      </c>
      <c r="AW24" s="33" t="e">
        <f t="shared" ca="1" si="2"/>
        <v>#NAME?</v>
      </c>
      <c r="AX24" s="25" t="e">
        <f t="shared" ca="1" si="4"/>
        <v>#NAME?</v>
      </c>
    </row>
    <row r="25" spans="2:50" x14ac:dyDescent="0.25">
      <c r="B25" s="44">
        <v>3.9705046776640245</v>
      </c>
      <c r="C25" s="1"/>
      <c r="E25" s="1"/>
      <c r="F25" s="1"/>
      <c r="H25" s="1"/>
      <c r="I25" s="1"/>
      <c r="N25" s="38">
        <v>1</v>
      </c>
      <c r="O25" s="12">
        <f t="shared" si="3"/>
        <v>0.24341588392682836</v>
      </c>
      <c r="P25" s="13">
        <f t="array" ref="P25">SUM(EXP(S25:AV25))*N25</f>
        <v>1.254237446145646E-48</v>
      </c>
      <c r="Q25" s="62"/>
      <c r="R25" s="31">
        <f t="shared" si="5"/>
        <v>7.0000000000000027</v>
      </c>
      <c r="S25" s="17">
        <f t="array" ref="S25">SUM(LOG(WEIBULL(Data,S$9,$R25,0)))+LOG(1-WEIBULL(T,S$9,$R25,1))*nT</f>
        <v>-118.0903262882</v>
      </c>
      <c r="T25" s="18">
        <f t="array" ref="T25">SUM(LOG(WEIBULL(Data,T$9,$R25,0)))+LOG(1-WEIBULL(T,T$9,$R25,1))*nT</f>
        <v>-117.03242822285888</v>
      </c>
      <c r="U25" s="18">
        <f t="array" ref="U25">SUM(LOG(WEIBULL(Data,U$9,$R25,0)))+LOG(1-WEIBULL(T,U$9,$R25,1))*nT</f>
        <v>-116.11706864483946</v>
      </c>
      <c r="V25" s="18">
        <f t="array" ref="V25">SUM(LOG(WEIBULL(Data,V$9,$R25,0)))+LOG(1-WEIBULL(T,V$9,$R25,1))*nT</f>
        <v>-115.33128413532017</v>
      </c>
      <c r="W25" s="18">
        <f t="array" ref="W25">SUM(LOG(WEIBULL(Data,W$9,$R25,0)))+LOG(1-WEIBULL(T,W$9,$R25,1))*nT</f>
        <v>-114.66382241340443</v>
      </c>
      <c r="X25" s="18">
        <f t="array" ref="X25">SUM(LOG(WEIBULL(Data,X$9,$R25,0)))+LOG(1-WEIBULL(T,X$9,$R25,1))*nT</f>
        <v>-114.10484898726925</v>
      </c>
      <c r="Y25" s="18">
        <f t="array" ref="Y25">SUM(LOG(WEIBULL(Data,Y$9,$R25,0)))+LOG(1-WEIBULL(T,Y$9,$R25,1))*nT</f>
        <v>-113.64571494951771</v>
      </c>
      <c r="Z25" s="18">
        <f t="array" ref="Z25">SUM(LOG(WEIBULL(Data,Z$9,$R25,0)))+LOG(1-WEIBULL(T,Z$9,$R25,1))*nT</f>
        <v>-113.2787710991928</v>
      </c>
      <c r="AA25" s="18">
        <f t="array" ref="AA25">SUM(LOG(WEIBULL(Data,AA$9,$R25,0)))+LOG(1-WEIBULL(T,AA$9,$R25,1))*nT</f>
        <v>-112.99721762114345</v>
      </c>
      <c r="AB25" s="18">
        <f t="array" ref="AB25">SUM(LOG(WEIBULL(Data,AB$9,$R25,0)))+LOG(1-WEIBULL(T,AB$9,$R25,1))*nT</f>
        <v>-112.7949813815966</v>
      </c>
      <c r="AC25" s="18">
        <f t="array" ref="AC25">SUM(LOG(WEIBULL(Data,AC$9,$R25,0)))+LOG(1-WEIBULL(T,AC$9,$R25,1))*nT</f>
        <v>-112.66661490615431</v>
      </c>
      <c r="AD25" s="18">
        <f t="array" ref="AD25">SUM(LOG(WEIBULL(Data,AD$9,$R25,0)))+LOG(1-WEIBULL(T,AD$9,$R25,1))*nT</f>
        <v>-112.60721255207361</v>
      </c>
      <c r="AE25" s="18">
        <f t="array" ref="AE25">SUM(LOG(WEIBULL(Data,AE$9,$R25,0)))+LOG(1-WEIBULL(T,AE$9,$R25,1))*nT</f>
        <v>-112.61234044179945</v>
      </c>
      <c r="AF25" s="18">
        <f t="array" ref="AF25">SUM(LOG(WEIBULL(Data,AF$9,$R25,0)))+LOG(1-WEIBULL(T,AF$9,$R25,1))*nT</f>
        <v>-112.67797750438359</v>
      </c>
      <c r="AG25" s="18">
        <f t="array" ref="AG25">SUM(LOG(WEIBULL(Data,AG$9,$R25,0)))+LOG(1-WEIBULL(T,AG$9,$R25,1))*nT</f>
        <v>-112.8004655541683</v>
      </c>
      <c r="AH25" s="18">
        <f t="array" ref="AH25">SUM(LOG(WEIBULL(Data,AH$9,$R25,0)))+LOG(1-WEIBULL(T,AH$9,$R25,1))*nT</f>
        <v>-112.97646677633729</v>
      </c>
      <c r="AI25" s="18">
        <f t="array" ref="AI25">SUM(LOG(WEIBULL(Data,AI$9,$R25,0)))+LOG(1-WEIBULL(T,AI$9,$R25,1))*nT</f>
        <v>-113.20292732480186</v>
      </c>
      <c r="AJ25" s="18">
        <f t="array" ref="AJ25">SUM(LOG(WEIBULL(Data,AJ$9,$R25,0)))+LOG(1-WEIBULL(T,AJ$9,$R25,1))*nT</f>
        <v>-113.47704599651988</v>
      </c>
      <c r="AK25" s="18">
        <f t="array" ref="AK25">SUM(LOG(WEIBULL(Data,AK$9,$R25,0)))+LOG(1-WEIBULL(T,AK$9,$R25,1))*nT</f>
        <v>-113.79624714722566</v>
      </c>
      <c r="AL25" s="18">
        <f t="array" ref="AL25">SUM(LOG(WEIBULL(Data,AL$9,$R25,0)))+LOG(1-WEIBULL(T,AL$9,$R25,1))*nT</f>
        <v>-114.15815717085268</v>
      </c>
      <c r="AM25" s="18">
        <f t="array" ref="AM25">SUM(LOG(WEIBULL(Data,AM$9,$R25,0)))+LOG(1-WEIBULL(T,AM$9,$R25,1))*nT</f>
        <v>-114.56058398905026</v>
      </c>
      <c r="AN25" s="18">
        <f t="array" ref="AN25">SUM(LOG(WEIBULL(Data,AN$9,$R25,0)))+LOG(1-WEIBULL(T,AN$9,$R25,1))*nT</f>
        <v>-115.00149909583325</v>
      </c>
      <c r="AO25" s="18">
        <f t="array" ref="AO25">SUM(LOG(WEIBULL(Data,AO$9,$R25,0)))+LOG(1-WEIBULL(T,AO$9,$R25,1))*nT</f>
        <v>-115.47902178133053</v>
      </c>
      <c r="AP25" s="18">
        <f t="array" ref="AP25">SUM(LOG(WEIBULL(Data,AP$9,$R25,0)))+LOG(1-WEIBULL(T,AP$9,$R25,1))*nT</f>
        <v>-115.99140522214962</v>
      </c>
      <c r="AQ25" s="18">
        <f t="array" ref="AQ25">SUM(LOG(WEIBULL(Data,AQ$9,$R25,0)))+LOG(1-WEIBULL(T,AQ$9,$R25,1))*nT</f>
        <v>-116.53702417736223</v>
      </c>
      <c r="AR25" s="18">
        <f t="array" ref="AR25">SUM(LOG(WEIBULL(Data,AR$9,$R25,0)))+LOG(1-WEIBULL(T,AR$9,$R25,1))*nT</f>
        <v>-117.11436407106333</v>
      </c>
      <c r="AS25" s="18">
        <f t="array" ref="AS25">SUM(LOG(WEIBULL(Data,AS$9,$R25,0)))+LOG(1-WEIBULL(T,AS$9,$R25,1))*nT</f>
        <v>-117.72201127682195</v>
      </c>
      <c r="AT25" s="18">
        <f t="array" ref="AT25">SUM(LOG(WEIBULL(Data,AT$9,$R25,0)))+LOG(1-WEIBULL(T,AT$9,$R25,1))*nT</f>
        <v>-118.35864444763678</v>
      </c>
      <c r="AU25" s="18">
        <f t="array" ref="AU25">SUM(LOG(WEIBULL(Data,AU$9,$R25,0)))+LOG(1-WEIBULL(T,AU$9,$R25,1))*nT</f>
        <v>-119.02302675842584</v>
      </c>
      <c r="AV25" s="19">
        <f t="array" ref="AV25">SUM(LOG(WEIBULL(Data,AV$9,$R25,0)))+LOG(1-WEIBULL(T,AV$9,$R25,1))*nT</f>
        <v>-119.71399894754194</v>
      </c>
      <c r="AW25" s="33" t="e">
        <f t="shared" ca="1" si="2"/>
        <v>#NAME?</v>
      </c>
      <c r="AX25" s="25" t="e">
        <f t="shared" ca="1" si="4"/>
        <v>#NAME?</v>
      </c>
    </row>
    <row r="26" spans="2:50" x14ac:dyDescent="0.25">
      <c r="B26" s="44">
        <v>6.2287239905390042</v>
      </c>
      <c r="C26" s="1"/>
      <c r="E26" s="1"/>
      <c r="F26" s="1"/>
      <c r="H26" s="1"/>
      <c r="I26" s="1"/>
      <c r="N26" s="38">
        <v>1</v>
      </c>
      <c r="O26" s="12">
        <f t="shared" si="3"/>
        <v>0.15671526989880052</v>
      </c>
      <c r="P26" s="13">
        <f t="array" ref="P26">SUM(EXP(S26:AV26))*N26</f>
        <v>8.0749931647428254E-49</v>
      </c>
      <c r="Q26" s="62"/>
      <c r="R26" s="31">
        <f t="shared" si="5"/>
        <v>7.2000000000000028</v>
      </c>
      <c r="S26" s="17">
        <f t="array" ref="S26">SUM(LOG(WEIBULL(Data,S$9,$R26,0)))+LOG(1-WEIBULL(T,S$9,$R26,1))*nT</f>
        <v>-118.24893552927304</v>
      </c>
      <c r="T26" s="18">
        <f t="array" ref="T26">SUM(LOG(WEIBULL(Data,T$9,$R26,0)))+LOG(1-WEIBULL(T,T$9,$R26,1))*nT</f>
        <v>-117.21275082267391</v>
      </c>
      <c r="U26" s="18">
        <f t="array" ref="U26">SUM(LOG(WEIBULL(Data,U$9,$R26,0)))+LOG(1-WEIBULL(T,U$9,$R26,1))*nT</f>
        <v>-116.31969710522063</v>
      </c>
      <c r="V26" s="18">
        <f t="array" ref="V26">SUM(LOG(WEIBULL(Data,V$9,$R26,0)))+LOG(1-WEIBULL(T,V$9,$R26,1))*nT</f>
        <v>-115.55674656759166</v>
      </c>
      <c r="W26" s="18">
        <f t="array" ref="W26">SUM(LOG(WEIBULL(Data,W$9,$R26,0)))+LOG(1-WEIBULL(T,W$9,$R26,1))*nT</f>
        <v>-114.91258789533408</v>
      </c>
      <c r="X26" s="18">
        <f t="array" ref="X26">SUM(LOG(WEIBULL(Data,X$9,$R26,0)))+LOG(1-WEIBULL(T,X$9,$R26,1))*nT</f>
        <v>-114.37733237747088</v>
      </c>
      <c r="Y26" s="18">
        <f t="array" ref="Y26">SUM(LOG(WEIBULL(Data,Y$9,$R26,0)))+LOG(1-WEIBULL(T,Y$9,$R26,1))*nT</f>
        <v>-113.94228122167434</v>
      </c>
      <c r="Z26" s="18">
        <f t="array" ref="Z26">SUM(LOG(WEIBULL(Data,Z$9,$R26,0)))+LOG(1-WEIBULL(T,Z$9,$R26,1))*nT</f>
        <v>-113.59973925048767</v>
      </c>
      <c r="AA26" s="18">
        <f t="array" ref="AA26">SUM(LOG(WEIBULL(Data,AA$9,$R26,0)))+LOG(1-WEIBULL(T,AA$9,$R26,1))*nT</f>
        <v>-113.34286420241716</v>
      </c>
      <c r="AB26" s="18">
        <f t="array" ref="AB26">SUM(LOG(WEIBULL(Data,AB$9,$R26,0)))+LOG(1-WEIBULL(T,AB$9,$R26,1))*nT</f>
        <v>-113.16554369083684</v>
      </c>
      <c r="AC26" s="18">
        <f t="array" ref="AC26">SUM(LOG(WEIBULL(Data,AC$9,$R26,0)))+LOG(1-WEIBULL(T,AC$9,$R26,1))*nT</f>
        <v>-113.06229388181228</v>
      </c>
      <c r="AD26" s="18">
        <f t="array" ref="AD26">SUM(LOG(WEIBULL(Data,AD$9,$R26,0)))+LOG(1-WEIBULL(T,AD$9,$R26,1))*nT</f>
        <v>-113.02817539828035</v>
      </c>
      <c r="AE26" s="18">
        <f t="array" ref="AE26">SUM(LOG(WEIBULL(Data,AE$9,$R26,0)))+LOG(1-WEIBULL(T,AE$9,$R26,1))*nT</f>
        <v>-113.0587230137218</v>
      </c>
      <c r="AF26" s="18">
        <f t="array" ref="AF26">SUM(LOG(WEIBULL(Data,AF$9,$R26,0)))+LOG(1-WEIBULL(T,AF$9,$R26,1))*nT</f>
        <v>-113.1498864786297</v>
      </c>
      <c r="AG26" s="18">
        <f t="array" ref="AG26">SUM(LOG(WEIBULL(Data,AG$9,$R26,0)))+LOG(1-WEIBULL(T,AG$9,$R26,1))*nT</f>
        <v>-113.29798040625531</v>
      </c>
      <c r="AH26" s="18">
        <f t="array" ref="AH26">SUM(LOG(WEIBULL(Data,AH$9,$R26,0)))+LOG(1-WEIBULL(T,AH$9,$R26,1))*nT</f>
        <v>-113.49964158470701</v>
      </c>
      <c r="AI26" s="18">
        <f t="array" ref="AI26">SUM(LOG(WEIBULL(Data,AI$9,$R26,0)))+LOG(1-WEIBULL(T,AI$9,$R26,1))*nT</f>
        <v>-113.7517924186635</v>
      </c>
      <c r="AJ26" s="18">
        <f t="array" ref="AJ26">SUM(LOG(WEIBULL(Data,AJ$9,$R26,0)))+LOG(1-WEIBULL(T,AJ$9,$R26,1))*nT</f>
        <v>-114.05160946286738</v>
      </c>
      <c r="AK26" s="18">
        <f t="array" ref="AK26">SUM(LOG(WEIBULL(Data,AK$9,$R26,0)))+LOG(1-WEIBULL(T,AK$9,$R26,1))*nT</f>
        <v>-114.39649621068294</v>
      </c>
      <c r="AL26" s="18">
        <f t="array" ref="AL26">SUM(LOG(WEIBULL(Data,AL$9,$R26,0)))+LOG(1-WEIBULL(T,AL$9,$R26,1))*nT</f>
        <v>-114.78405945851702</v>
      </c>
      <c r="AM26" s="18">
        <f t="array" ref="AM26">SUM(LOG(WEIBULL(Data,AM$9,$R26,0)))+LOG(1-WEIBULL(T,AM$9,$R26,1))*nT</f>
        <v>-115.21208869118905</v>
      </c>
      <c r="AN26" s="18">
        <f t="array" ref="AN26">SUM(LOG(WEIBULL(Data,AN$9,$R26,0)))+LOG(1-WEIBULL(T,AN$9,$R26,1))*nT</f>
        <v>-115.67853803214254</v>
      </c>
      <c r="AO26" s="18">
        <f t="array" ref="AO26">SUM(LOG(WEIBULL(Data,AO$9,$R26,0)))+LOG(1-WEIBULL(T,AO$9,$R26,1))*nT</f>
        <v>-116.18151038144235</v>
      </c>
      <c r="AP26" s="18">
        <f t="array" ref="AP26">SUM(LOG(WEIBULL(Data,AP$9,$R26,0)))+LOG(1-WEIBULL(T,AP$9,$R26,1))*nT</f>
        <v>-116.71924342817678</v>
      </c>
      <c r="AQ26" s="18">
        <f t="array" ref="AQ26">SUM(LOG(WEIBULL(Data,AQ$9,$R26,0)))+LOG(1-WEIBULL(T,AQ$9,$R26,1))*nT</f>
        <v>-117.29009727547059</v>
      </c>
      <c r="AR26" s="18">
        <f t="array" ref="AR26">SUM(LOG(WEIBULL(Data,AR$9,$R26,0)))+LOG(1-WEIBULL(T,AR$9,$R26,1))*nT</f>
        <v>-117.89254345835676</v>
      </c>
      <c r="AS26" s="18">
        <f t="array" ref="AS26">SUM(LOG(WEIBULL(Data,AS$9,$R26,0)))+LOG(1-WEIBULL(T,AS$9,$R26,1))*nT</f>
        <v>-118.52515516919433</v>
      </c>
      <c r="AT26" s="18">
        <f t="array" ref="AT26">SUM(LOG(WEIBULL(Data,AT$9,$R26,0)))+LOG(1-WEIBULL(T,AT$9,$R26,1))*nT</f>
        <v>-119.18659853368996</v>
      </c>
      <c r="AU26" s="18">
        <f t="array" ref="AU26">SUM(LOG(WEIBULL(Data,AU$9,$R26,0)))+LOG(1-WEIBULL(T,AU$9,$R26,1))*nT</f>
        <v>-119.8756248040514</v>
      </c>
      <c r="AV26" s="19">
        <f t="array" ref="AV26">SUM(LOG(WEIBULL(Data,AV$9,$R26,0)))+LOG(1-WEIBULL(T,AV$9,$R26,1))*nT</f>
        <v>-120.59106335532248</v>
      </c>
      <c r="AW26" s="33" t="e">
        <f t="shared" ca="1" si="2"/>
        <v>#NAME?</v>
      </c>
      <c r="AX26" s="25" t="e">
        <f t="shared" ca="1" si="4"/>
        <v>#NAME?</v>
      </c>
    </row>
    <row r="27" spans="2:50" x14ac:dyDescent="0.25">
      <c r="B27" s="44">
        <v>5.3715842654493882</v>
      </c>
      <c r="C27" s="1"/>
      <c r="D27" s="1"/>
      <c r="E27" s="1"/>
      <c r="F27" s="1"/>
      <c r="G27" s="1"/>
      <c r="H27" s="1"/>
      <c r="I27" s="1"/>
      <c r="N27" s="38">
        <v>1</v>
      </c>
      <c r="O27" s="12">
        <f t="shared" si="3"/>
        <v>9.8057913708714237E-2</v>
      </c>
      <c r="P27" s="13">
        <f t="array" ref="P27">SUM(EXP(S27:AV27))*N27</f>
        <v>5.0525834748466316E-49</v>
      </c>
      <c r="Q27" s="62"/>
      <c r="R27" s="31">
        <f t="shared" si="5"/>
        <v>7.400000000000003</v>
      </c>
      <c r="S27" s="17">
        <f t="array" ref="S27">SUM(LOG(WEIBULL(Data,S$9,$R27,0)))+LOG(1-WEIBULL(T,S$9,$R27,1))*nT</f>
        <v>-118.42478040787574</v>
      </c>
      <c r="T27" s="18">
        <f t="array" ref="T27">SUM(LOG(WEIBULL(Data,T$9,$R27,0)))+LOG(1-WEIBULL(T,T$9,$R27,1))*nT</f>
        <v>-117.41183521313349</v>
      </c>
      <c r="U27" s="18">
        <f t="array" ref="U27">SUM(LOG(WEIBULL(Data,U$9,$R27,0)))+LOG(1-WEIBULL(T,U$9,$R27,1))*nT</f>
        <v>-116.54267720556504</v>
      </c>
      <c r="V27" s="18">
        <f t="array" ref="V27">SUM(LOG(WEIBULL(Data,V$9,$R27,0)))+LOG(1-WEIBULL(T,V$9,$R27,1))*nT</f>
        <v>-115.80421521630916</v>
      </c>
      <c r="W27" s="18">
        <f t="array" ref="W27">SUM(LOG(WEIBULL(Data,W$9,$R27,0)))+LOG(1-WEIBULL(T,W$9,$R27,1))*nT</f>
        <v>-115.18507996932807</v>
      </c>
      <c r="X27" s="18">
        <f t="array" ref="X27">SUM(LOG(WEIBULL(Data,X$9,$R27,0)))+LOG(1-WEIBULL(T,X$9,$R27,1))*nT</f>
        <v>-114.67532964266974</v>
      </c>
      <c r="Y27" s="18">
        <f t="array" ref="Y27">SUM(LOG(WEIBULL(Data,Y$9,$R27,0)))+LOG(1-WEIBULL(T,Y$9,$R27,1))*nT</f>
        <v>-114.2662166993683</v>
      </c>
      <c r="Z27" s="18">
        <f t="array" ref="Z27">SUM(LOG(WEIBULL(Data,Z$9,$R27,0)))+LOG(1-WEIBULL(T,Z$9,$R27,1))*nT</f>
        <v>-113.95000115437713</v>
      </c>
      <c r="AA27" s="18">
        <f t="array" ref="AA27">SUM(LOG(WEIBULL(Data,AA$9,$R27,0)))+LOG(1-WEIBULL(T,AA$9,$R27,1))*nT</f>
        <v>-113.71979949440573</v>
      </c>
      <c r="AB27" s="18">
        <f t="array" ref="AB27">SUM(LOG(WEIBULL(Data,AB$9,$R27,0)))+LOG(1-WEIBULL(T,AB$9,$R27,1))*nT</f>
        <v>-113.56946129760676</v>
      </c>
      <c r="AC27" s="18">
        <f t="array" ref="AC27">SUM(LOG(WEIBULL(Data,AC$9,$R27,0)))+LOG(1-WEIBULL(T,AC$9,$R27,1))*nT</f>
        <v>-113.49346760904947</v>
      </c>
      <c r="AD27" s="18">
        <f t="array" ref="AD27">SUM(LOG(WEIBULL(Data,AD$9,$R27,0)))+LOG(1-WEIBULL(T,AD$9,$R27,1))*nT</f>
        <v>-113.48684657493696</v>
      </c>
      <c r="AE27" s="18">
        <f t="array" ref="AE27">SUM(LOG(WEIBULL(Data,AE$9,$R27,0)))+LOG(1-WEIBULL(T,AE$9,$R27,1))*nT</f>
        <v>-113.54510289482965</v>
      </c>
      <c r="AF27" s="18">
        <f t="array" ref="AF27">SUM(LOG(WEIBULL(Data,AF$9,$R27,0)))+LOG(1-WEIBULL(T,AF$9,$R27,1))*nT</f>
        <v>-113.66415843180641</v>
      </c>
      <c r="AG27" s="18">
        <f t="array" ref="AG27">SUM(LOG(WEIBULL(Data,AG$9,$R27,0)))+LOG(1-WEIBULL(T,AG$9,$R27,1))*nT</f>
        <v>-113.84030190411531</v>
      </c>
      <c r="AH27" s="18">
        <f t="array" ref="AH27">SUM(LOG(WEIBULL(Data,AH$9,$R27,0)))+LOG(1-WEIBULL(T,AH$9,$R27,1))*nT</f>
        <v>-114.07014602283557</v>
      </c>
      <c r="AI27" s="18">
        <f t="array" ref="AI27">SUM(LOG(WEIBULL(Data,AI$9,$R27,0)))+LOG(1-WEIBULL(T,AI$9,$R27,1))*nT</f>
        <v>-114.35059077658082</v>
      </c>
      <c r="AJ27" s="18">
        <f t="array" ref="AJ27">SUM(LOG(WEIBULL(Data,AJ$9,$R27,0)))+LOG(1-WEIBULL(T,AJ$9,$R27,1))*nT</f>
        <v>-114.67879182345739</v>
      </c>
      <c r="AK27" s="18">
        <f t="array" ref="AK27">SUM(LOG(WEIBULL(Data,AK$9,$R27,0)))+LOG(1-WEIBULL(T,AK$9,$R27,1))*nT</f>
        <v>-115.05213315185281</v>
      </c>
      <c r="AL27" s="18">
        <f t="array" ref="AL27">SUM(LOG(WEIBULL(Data,AL$9,$R27,0)))+LOG(1-WEIBULL(T,AL$9,$R27,1))*nT</f>
        <v>-115.46820332934747</v>
      </c>
      <c r="AM27" s="18">
        <f t="array" ref="AM27">SUM(LOG(WEIBULL(Data,AM$9,$R27,0)))+LOG(1-WEIBULL(T,AM$9,$R27,1))*nT</f>
        <v>-115.92477478351952</v>
      </c>
      <c r="AN27" s="18">
        <f t="array" ref="AN27">SUM(LOG(WEIBULL(Data,AN$9,$R27,0)))+LOG(1-WEIBULL(T,AN$9,$R27,1))*nT</f>
        <v>-116.41978565736626</v>
      </c>
      <c r="AO27" s="18">
        <f t="array" ref="AO27">SUM(LOG(WEIBULL(Data,AO$9,$R27,0)))+LOG(1-WEIBULL(T,AO$9,$R27,1))*nT</f>
        <v>-116.95132386126274</v>
      </c>
      <c r="AP27" s="18">
        <f t="array" ref="AP27">SUM(LOG(WEIBULL(Data,AP$9,$R27,0)))+LOG(1-WEIBULL(T,AP$9,$R27,1))*nT</f>
        <v>-117.5176130071652</v>
      </c>
      <c r="AQ27" s="18">
        <f t="array" ref="AQ27">SUM(LOG(WEIBULL(Data,AQ$9,$R27,0)))+LOG(1-WEIBULL(T,AQ$9,$R27,1))*nT</f>
        <v>-118.11699996246526</v>
      </c>
      <c r="AR27" s="18">
        <f t="array" ref="AR27">SUM(LOG(WEIBULL(Data,AR$9,$R27,0)))+LOG(1-WEIBULL(T,AR$9,$R27,1))*nT</f>
        <v>-118.74794380302468</v>
      </c>
      <c r="AS27" s="18">
        <f t="array" ref="AS27">SUM(LOG(WEIBULL(Data,AS$9,$R27,0)))+LOG(1-WEIBULL(T,AS$9,$R27,1))*nT</f>
        <v>-119.40900597945016</v>
      </c>
      <c r="AT27" s="18">
        <f t="array" ref="AT27">SUM(LOG(WEIBULL(Data,AT$9,$R27,0)))+LOG(1-WEIBULL(T,AT$9,$R27,1))*nT</f>
        <v>-120.09884153909739</v>
      </c>
      <c r="AU27" s="18">
        <f t="array" ref="AU27">SUM(LOG(WEIBULL(Data,AU$9,$R27,0)))+LOG(1-WEIBULL(T,AU$9,$R27,1))*nT</f>
        <v>-120.81619126983519</v>
      </c>
      <c r="AV27" s="19">
        <f t="array" ref="AV27">SUM(LOG(WEIBULL(Data,AV$9,$R27,0)))+LOG(1-WEIBULL(T,AV$9,$R27,1))*nT</f>
        <v>-121.55987465116928</v>
      </c>
      <c r="AW27" s="33" t="e">
        <f t="shared" ca="1" si="2"/>
        <v>#NAME?</v>
      </c>
      <c r="AX27" s="25" t="e">
        <f t="shared" ca="1" si="4"/>
        <v>#NAME?</v>
      </c>
    </row>
    <row r="28" spans="2:50" x14ac:dyDescent="0.25">
      <c r="B28" s="44">
        <v>4.0765903023761698</v>
      </c>
      <c r="C28" s="1"/>
      <c r="D28" s="1"/>
      <c r="E28" s="1"/>
      <c r="F28" s="1"/>
      <c r="G28" s="1"/>
      <c r="H28" s="1"/>
      <c r="I28" s="1"/>
      <c r="N28" s="38">
        <v>1</v>
      </c>
      <c r="O28" s="12">
        <f t="shared" si="3"/>
        <v>6.0088133212694191E-2</v>
      </c>
      <c r="P28" s="13">
        <f t="array" ref="P28">SUM(EXP(S28:AV28))*N28</f>
        <v>3.0961326569388481E-49</v>
      </c>
      <c r="Q28" s="62"/>
      <c r="R28" s="31">
        <f t="shared" si="5"/>
        <v>7.6000000000000032</v>
      </c>
      <c r="S28" s="17">
        <f t="array" ref="S28">SUM(LOG(WEIBULL(Data,S$9,$R28,0)))+LOG(1-WEIBULL(T,S$9,$R28,1))*nT</f>
        <v>-118.61587545978682</v>
      </c>
      <c r="T28" s="18">
        <f t="array" ref="T28">SUM(LOG(WEIBULL(Data,T$9,$R28,0)))+LOG(1-WEIBULL(T,T$9,$R28,1))*nT</f>
        <v>-117.62747974134282</v>
      </c>
      <c r="U28" s="18">
        <f t="array" ref="U28">SUM(LOG(WEIBULL(Data,U$9,$R28,0)))+LOG(1-WEIBULL(T,U$9,$R28,1))*nT</f>
        <v>-116.78357823057382</v>
      </c>
      <c r="V28" s="18">
        <f t="array" ref="V28">SUM(LOG(WEIBULL(Data,V$9,$R28,0)))+LOG(1-WEIBULL(T,V$9,$R28,1))*nT</f>
        <v>-116.07101712221633</v>
      </c>
      <c r="W28" s="18">
        <f t="array" ref="W28">SUM(LOG(WEIBULL(Data,W$9,$R28,0)))+LOG(1-WEIBULL(T,W$9,$R28,1))*nT</f>
        <v>-115.47836993488349</v>
      </c>
      <c r="X28" s="18">
        <f t="array" ref="X28">SUM(LOG(WEIBULL(Data,X$9,$R28,0)))+LOG(1-WEIBULL(T,X$9,$R28,1))*nT</f>
        <v>-114.99564252033512</v>
      </c>
      <c r="Y28" s="18">
        <f t="array" ref="Y28">SUM(LOG(WEIBULL(Data,Y$9,$R28,0)))+LOG(1-WEIBULL(T,Y$9,$R28,1))*nT</f>
        <v>-114.61403940614277</v>
      </c>
      <c r="Z28" s="18">
        <f t="array" ref="Z28">SUM(LOG(WEIBULL(Data,Z$9,$R28,0)))+LOG(1-WEIBULL(T,Z$9,$R28,1))*nT</f>
        <v>-114.3257766299545</v>
      </c>
      <c r="AA28" s="18">
        <f t="array" ref="AA28">SUM(LOG(WEIBULL(Data,AA$9,$R28,0)))+LOG(1-WEIBULL(T,AA$9,$R28,1))*nT</f>
        <v>-114.12393027518893</v>
      </c>
      <c r="AB28" s="18">
        <f t="array" ref="AB28">SUM(LOG(WEIBULL(Data,AB$9,$R28,0)))+LOG(1-WEIBULL(T,AB$9,$R28,1))*nT</f>
        <v>-114.002312749038</v>
      </c>
      <c r="AC28" s="18">
        <f t="array" ref="AC28">SUM(LOG(WEIBULL(Data,AC$9,$R28,0)))+LOG(1-WEIBULL(T,AC$9,$R28,1))*nT</f>
        <v>-113.9553708534788</v>
      </c>
      <c r="AD28" s="18">
        <f t="array" ref="AD28">SUM(LOG(WEIBULL(Data,AD$9,$R28,0)))+LOG(1-WEIBULL(T,AD$9,$R28,1))*nT</f>
        <v>-113.97810114772626</v>
      </c>
      <c r="AE28" s="18">
        <f t="array" ref="AE28">SUM(LOG(WEIBULL(Data,AE$9,$R28,0)))+LOG(1-WEIBULL(T,AE$9,$R28,1))*nT</f>
        <v>-114.06597915746191</v>
      </c>
      <c r="AF28" s="18">
        <f t="array" ref="AF28">SUM(LOG(WEIBULL(Data,AF$9,$R28,0)))+LOG(1-WEIBULL(T,AF$9,$R28,1))*nT</f>
        <v>-114.21489976736824</v>
      </c>
      <c r="AG28" s="18">
        <f t="array" ref="AG28">SUM(LOG(WEIBULL(Data,AG$9,$R28,0)))+LOG(1-WEIBULL(T,AG$9,$R28,1))*nT</f>
        <v>-114.42112671755646</v>
      </c>
      <c r="AH28" s="18">
        <f t="array" ref="AH28">SUM(LOG(WEIBULL(Data,AH$9,$R28,0)))+LOG(1-WEIBULL(T,AH$9,$R28,1))*nT</f>
        <v>-114.68124956582672</v>
      </c>
      <c r="AI28" s="18">
        <f t="array" ref="AI28">SUM(LOG(WEIBULL(Data,AI$9,$R28,0)))+LOG(1-WEIBULL(T,AI$9,$R28,1))*nT</f>
        <v>-114.99214681453948</v>
      </c>
      <c r="AJ28" s="18">
        <f t="array" ref="AJ28">SUM(LOG(WEIBULL(Data,AJ$9,$R28,0)))+LOG(1-WEIBULL(T,AJ$9,$R28,1))*nT</f>
        <v>-115.35095416033781</v>
      </c>
      <c r="AK28" s="18">
        <f t="array" ref="AK28">SUM(LOG(WEIBULL(Data,AK$9,$R28,0)))+LOG(1-WEIBULL(T,AK$9,$R28,1))*nT</f>
        <v>-115.75503702657005</v>
      </c>
      <c r="AL28" s="18">
        <f t="array" ref="AL28">SUM(LOG(WEIBULL(Data,AL$9,$R28,0)))+LOG(1-WEIBULL(T,AL$9,$R28,1))*nT</f>
        <v>-116.20196669618772</v>
      </c>
      <c r="AM28" s="18">
        <f t="array" ref="AM28">SUM(LOG(WEIBULL(Data,AM$9,$R28,0)))+LOG(1-WEIBULL(T,AM$9,$R28,1))*nT</f>
        <v>-116.68949948755623</v>
      </c>
      <c r="AN28" s="18">
        <f t="array" ref="AN28">SUM(LOG(WEIBULL(Data,AN$9,$R28,0)))+LOG(1-WEIBULL(T,AN$9,$R28,1))*nT</f>
        <v>-117.21555851472743</v>
      </c>
      <c r="AO28" s="18">
        <f t="array" ref="AO28">SUM(LOG(WEIBULL(Data,AO$9,$R28,0)))+LOG(1-WEIBULL(T,AO$9,$R28,1))*nT</f>
        <v>-117.7782176530562</v>
      </c>
      <c r="AP28" s="18">
        <f t="array" ref="AP28">SUM(LOG(WEIBULL(Data,AP$9,$R28,0)))+LOG(1-WEIBULL(T,AP$9,$R28,1))*nT</f>
        <v>-118.37568739495485</v>
      </c>
      <c r="AQ28" s="18">
        <f t="array" ref="AQ28">SUM(LOG(WEIBULL(Data,AQ$9,$R28,0)))+LOG(1-WEIBULL(T,AQ$9,$R28,1))*nT</f>
        <v>-119.00630233237891</v>
      </c>
      <c r="AR28" s="18">
        <f t="array" ref="AR28">SUM(LOG(WEIBULL(Data,AR$9,$R28,0)))+LOG(1-WEIBULL(T,AR$9,$R28,1))*nT</f>
        <v>-119.66851004485622</v>
      </c>
      <c r="AS28" s="18">
        <f t="array" ref="AS28">SUM(LOG(WEIBULL(Data,AS$9,$R28,0)))+LOG(1-WEIBULL(T,AS$9,$R28,1))*nT</f>
        <v>-120.36086120647951</v>
      </c>
      <c r="AT28" s="18">
        <f t="array" ref="AT28">SUM(LOG(WEIBULL(Data,AT$9,$R28,0)))+LOG(1-WEIBULL(T,AT$9,$R28,1))*nT</f>
        <v>-121.08200075378522</v>
      </c>
      <c r="AU28" s="18">
        <f t="array" ref="AU28">SUM(LOG(WEIBULL(Data,AU$9,$R28,0)))+LOG(1-WEIBULL(T,AU$9,$R28,1))*nT</f>
        <v>-121.83065998004277</v>
      </c>
      <c r="AV28" s="19">
        <f t="array" ref="AV28">SUM(LOG(WEIBULL(Data,AV$9,$R28,0)))+LOG(1-WEIBULL(T,AV$9,$R28,1))*nT</f>
        <v>-122.6056494411043</v>
      </c>
      <c r="AW28" s="33" t="e">
        <f t="shared" ca="1" si="2"/>
        <v>#NAME?</v>
      </c>
      <c r="AX28" s="25" t="e">
        <f t="shared" ca="1" si="4"/>
        <v>#NAME?</v>
      </c>
    </row>
    <row r="29" spans="2:50" x14ac:dyDescent="0.25">
      <c r="B29" s="44">
        <v>3.8483050905112455</v>
      </c>
      <c r="C29" s="1"/>
      <c r="I29" s="1"/>
      <c r="N29" s="38">
        <v>1</v>
      </c>
      <c r="O29" s="12">
        <f t="shared" si="3"/>
        <v>3.6288044617935472E-2</v>
      </c>
      <c r="P29" s="13">
        <f t="array" ref="P29">SUM(EXP(S29:AV29))*N29</f>
        <v>1.8697968132967137E-49</v>
      </c>
      <c r="Q29" s="62"/>
      <c r="R29" s="31">
        <f t="shared" si="5"/>
        <v>7.8000000000000034</v>
      </c>
      <c r="S29" s="17">
        <f t="array" ref="S29">SUM(LOG(WEIBULL(Data,S$9,$R29,0)))+LOG(1-WEIBULL(T,S$9,$R29,1))*nT</f>
        <v>-118.82046831343614</v>
      </c>
      <c r="T29" s="18">
        <f t="array" ref="T29">SUM(LOG(WEIBULL(Data,T$9,$R29,0)))+LOG(1-WEIBULL(T,T$9,$R29,1))*nT</f>
        <v>-117.85774406422789</v>
      </c>
      <c r="U29" s="18">
        <f t="array" ref="U29">SUM(LOG(WEIBULL(Data,U$9,$R29,0)))+LOG(1-WEIBULL(T,U$9,$R29,1))*nT</f>
        <v>-117.04026104088814</v>
      </c>
      <c r="V29" s="18">
        <f t="array" ref="V29">SUM(LOG(WEIBULL(Data,V$9,$R29,0)))+LOG(1-WEIBULL(T,V$9,$R29,1))*nT</f>
        <v>-116.3548032944348</v>
      </c>
      <c r="W29" s="18">
        <f t="array" ref="W29">SUM(LOG(WEIBULL(Data,W$9,$R29,0)))+LOG(1-WEIBULL(T,W$9,$R29,1))*nT</f>
        <v>-115.78988765820303</v>
      </c>
      <c r="X29" s="18">
        <f t="array" ref="X29">SUM(LOG(WEIBULL(Data,X$9,$R29,0)))+LOG(1-WEIBULL(T,X$9,$R29,1))*nT</f>
        <v>-115.33546820065683</v>
      </c>
      <c r="Y29" s="18">
        <f t="array" ref="Y29">SUM(LOG(WEIBULL(Data,Y$9,$R29,0)))+LOG(1-WEIBULL(T,Y$9,$R29,1))*nT</f>
        <v>-114.98270207601827</v>
      </c>
      <c r="Z29" s="18">
        <f t="array" ref="Z29">SUM(LOG(WEIBULL(Data,Z$9,$R29,0)))+LOG(1-WEIBULL(T,Z$9,$R29,1))*nT</f>
        <v>-114.72376192262587</v>
      </c>
      <c r="AA29" s="18">
        <f t="array" ref="AA29">SUM(LOG(WEIBULL(Data,AA$9,$R29,0)))+LOG(1-WEIBULL(T,AA$9,$R29,1))*nT</f>
        <v>-114.55168401172537</v>
      </c>
      <c r="AB29" s="18">
        <f t="array" ref="AB29">SUM(LOG(WEIBULL(Data,AB$9,$R29,0)))+LOG(1-WEIBULL(T,AB$9,$R29,1))*nT</f>
        <v>-114.4602441814325</v>
      </c>
      <c r="AC29" s="18">
        <f t="array" ref="AC29">SUM(LOG(WEIBULL(Data,AC$9,$R29,0)))+LOG(1-WEIBULL(T,AC$9,$R29,1))*nT</f>
        <v>-114.44385560127391</v>
      </c>
      <c r="AD29" s="18">
        <f t="array" ref="AD29">SUM(LOG(WEIBULL(Data,AD$9,$R29,0)))+LOG(1-WEIBULL(T,AD$9,$R29,1))*nT</f>
        <v>-114.49748386115728</v>
      </c>
      <c r="AE29" s="18">
        <f t="array" ref="AE29">SUM(LOG(WEIBULL(Data,AE$9,$R29,0)))+LOG(1-WEIBULL(T,AE$9,$R29,1))*nT</f>
        <v>-114.61657593614265</v>
      </c>
      <c r="AF29" s="18">
        <f t="array" ref="AF29">SUM(LOG(WEIBULL(Data,AF$9,$R29,0)))+LOG(1-WEIBULL(T,AF$9,$R29,1))*nT</f>
        <v>-114.79700036009842</v>
      </c>
      <c r="AG29" s="18">
        <f t="array" ref="AG29">SUM(LOG(WEIBULL(Data,AG$9,$R29,0)))+LOG(1-WEIBULL(T,AG$9,$R29,1))*nT</f>
        <v>-115.03499652583999</v>
      </c>
      <c r="AH29" s="18">
        <f t="array" ref="AH29">SUM(LOG(WEIBULL(Data,AH$9,$R29,0)))+LOG(1-WEIBULL(T,AH$9,$R29,1))*nT</f>
        <v>-115.32713147108055</v>
      </c>
      <c r="AI29" s="18">
        <f t="array" ref="AI29">SUM(LOG(WEIBULL(Data,AI$9,$R29,0)))+LOG(1-WEIBULL(T,AI$9,$R29,1))*nT</f>
        <v>-115.67026284669629</v>
      </c>
      <c r="AJ29" s="18">
        <f t="array" ref="AJ29">SUM(LOG(WEIBULL(Data,AJ$9,$R29,0)))+LOG(1-WEIBULL(T,AJ$9,$R29,1))*nT</f>
        <v>-116.06150702355589</v>
      </c>
      <c r="AK29" s="18">
        <f t="array" ref="AK29">SUM(LOG(WEIBULL(Data,AK$9,$R29,0)))+LOG(1-WEIBULL(T,AK$9,$R29,1))*nT</f>
        <v>-116.49821149601982</v>
      </c>
      <c r="AL29" s="18">
        <f t="array" ref="AL29">SUM(LOG(WEIBULL(Data,AL$9,$R29,0)))+LOG(1-WEIBULL(T,AL$9,$R29,1))*nT</f>
        <v>-116.97793089835385</v>
      </c>
      <c r="AM29" s="18">
        <f t="array" ref="AM29">SUM(LOG(WEIBULL(Data,AM$9,$R29,0)))+LOG(1-WEIBULL(T,AM$9,$R29,1))*nT</f>
        <v>-117.49840607514811</v>
      </c>
      <c r="AN29" s="18">
        <f t="array" ref="AN29">SUM(LOG(WEIBULL(Data,AN$9,$R29,0)))+LOG(1-WEIBULL(T,AN$9,$R29,1))*nT</f>
        <v>-118.05754574610663</v>
      </c>
      <c r="AO29" s="18">
        <f t="array" ref="AO29">SUM(LOG(WEIBULL(Data,AO$9,$R29,0)))+LOG(1-WEIBULL(T,AO$9,$R29,1))*nT</f>
        <v>-118.65341038504407</v>
      </c>
      <c r="AP29" s="18">
        <f t="array" ref="AP29">SUM(LOG(WEIBULL(Data,AP$9,$R29,0)))+LOG(1-WEIBULL(T,AP$9,$R29,1))*nT</f>
        <v>-119.28419799695988</v>
      </c>
      <c r="AQ29" s="18">
        <f t="array" ref="AQ29">SUM(LOG(WEIBULL(Data,AQ$9,$R29,0)))+LOG(1-WEIBULL(T,AQ$9,$R29,1))*nT</f>
        <v>-119.94823152896497</v>
      </c>
      <c r="AR29" s="18">
        <f t="array" ref="AR29">SUM(LOG(WEIBULL(Data,AR$9,$R29,0)))+LOG(1-WEIBULL(T,AR$9,$R29,1))*nT</f>
        <v>-120.64394769315118</v>
      </c>
      <c r="AS29" s="18">
        <f t="array" ref="AS29">SUM(LOG(WEIBULL(Data,AS$9,$R29,0)))+LOG(1-WEIBULL(T,AS$9,$R29,1))*nT</f>
        <v>-121.36988701417621</v>
      </c>
      <c r="AT29" s="18">
        <f t="array" ref="AT29">SUM(LOG(WEIBULL(Data,AT$9,$R29,0)))+LOG(1-WEIBULL(T,AT$9,$R29,1))*nT</f>
        <v>-122.12468494292011</v>
      </c>
      <c r="AU29" s="18">
        <f t="array" ref="AU29">SUM(LOG(WEIBULL(Data,AU$9,$R29,0)))+LOG(1-WEIBULL(T,AU$9,$R29,1))*nT</f>
        <v>-122.90706390122412</v>
      </c>
      <c r="AV29" s="19">
        <f t="array" ref="AV29">SUM(LOG(WEIBULL(Data,AV$9,$R29,0)))+LOG(1-WEIBULL(T,AV$9,$R29,1))*nT</f>
        <v>-123.71582614241116</v>
      </c>
      <c r="AW29" s="33" t="e">
        <f t="shared" ca="1" si="2"/>
        <v>#NAME?</v>
      </c>
      <c r="AX29" s="25" t="e">
        <f t="shared" ca="1" si="4"/>
        <v>#NAME?</v>
      </c>
    </row>
    <row r="30" spans="2:50" x14ac:dyDescent="0.25">
      <c r="B30" s="44">
        <v>2.8791073217197782</v>
      </c>
      <c r="C30" s="1"/>
      <c r="I30" s="1"/>
      <c r="N30" s="38">
        <v>1</v>
      </c>
      <c r="O30" s="12">
        <f t="shared" si="3"/>
        <v>2.1708524215208951E-2</v>
      </c>
      <c r="P30" s="13">
        <f t="array" ref="P30">SUM(EXP(S30:AV30))*N30</f>
        <v>1.1185648007859385E-49</v>
      </c>
      <c r="Q30" s="62"/>
      <c r="R30" s="31">
        <f t="shared" si="5"/>
        <v>8.0000000000000036</v>
      </c>
      <c r="S30" s="17">
        <f t="array" ref="S30">SUM(LOG(WEIBULL(Data,S$9,$R30,0)))+LOG(1-WEIBULL(T,S$9,$R30,1))*nT</f>
        <v>-119.03700852683228</v>
      </c>
      <c r="T30" s="18">
        <f t="array" ref="T30">SUM(LOG(WEIBULL(Data,T$9,$R30,0)))+LOG(1-WEIBULL(T,T$9,$R30,1))*nT</f>
        <v>-118.10091392623507</v>
      </c>
      <c r="U30" s="18">
        <f t="array" ref="U30">SUM(LOG(WEIBULL(Data,U$9,$R30,0)))+LOG(1-WEIBULL(T,U$9,$R30,1))*nT</f>
        <v>-117.31083845426357</v>
      </c>
      <c r="V30" s="18">
        <f t="array" ref="V30">SUM(LOG(WEIBULL(Data,V$9,$R30,0)))+LOG(1-WEIBULL(T,V$9,$R30,1))*nT</f>
        <v>-116.65350434102979</v>
      </c>
      <c r="W30" s="18">
        <f t="array" ref="W30">SUM(LOG(WEIBULL(Data,W$9,$R30,0)))+LOG(1-WEIBULL(T,W$9,$R30,1))*nT</f>
        <v>-116.11737208065722</v>
      </c>
      <c r="X30" s="18">
        <f t="array" ref="X30">SUM(LOG(WEIBULL(Data,X$9,$R30,0)))+LOG(1-WEIBULL(T,X$9,$R30,1))*nT</f>
        <v>-115.69234432336201</v>
      </c>
      <c r="Y30" s="18">
        <f t="array" ref="Y30">SUM(LOG(WEIBULL(Data,Y$9,$R30,0)))+LOG(1-WEIBULL(T,Y$9,$R30,1))*nT</f>
        <v>-115.36953123041866</v>
      </c>
      <c r="Z30" s="18">
        <f t="array" ref="Z30">SUM(LOG(WEIBULL(Data,Z$9,$R30,0)))+LOG(1-WEIBULL(T,Z$9,$R30,1))*nT</f>
        <v>-115.14106243353044</v>
      </c>
      <c r="AA30" s="18">
        <f t="array" ref="AA30">SUM(LOG(WEIBULL(Data,AA$9,$R30,0)))+LOG(1-WEIBULL(T,AA$9,$R30,1))*nT</f>
        <v>-114.9999347940953</v>
      </c>
      <c r="AB30" s="18">
        <f t="array" ref="AB30">SUM(LOG(WEIBULL(Data,AB$9,$R30,0)))+LOG(1-WEIBULL(T,AB$9,$R30,1))*nT</f>
        <v>-114.9398879909003</v>
      </c>
      <c r="AC30" s="18">
        <f t="array" ref="AC30">SUM(LOG(WEIBULL(Data,AC$9,$R30,0)))+LOG(1-WEIBULL(T,AC$9,$R30,1))*nT</f>
        <v>-114.95530197629472</v>
      </c>
      <c r="AD30" s="18">
        <f t="array" ref="AD30">SUM(LOG(WEIBULL(Data,AD$9,$R30,0)))+LOG(1-WEIBULL(T,AD$9,$R30,1))*nT</f>
        <v>-115.04111179006617</v>
      </c>
      <c r="AE30" s="18">
        <f t="array" ref="AE30">SUM(LOG(WEIBULL(Data,AE$9,$R30,0)))+LOG(1-WEIBULL(T,AE$9,$R30,1))*nT</f>
        <v>-115.19273627838194</v>
      </c>
      <c r="AF30" s="18">
        <f t="array" ref="AF30">SUM(LOG(WEIBULL(Data,AF$9,$R30,0)))+LOG(1-WEIBULL(T,AF$9,$R30,1))*nT</f>
        <v>-115.40601804740425</v>
      </c>
      <c r="AG30" s="18">
        <f t="array" ref="AG30">SUM(LOG(WEIBULL(Data,AG$9,$R30,0)))+LOG(1-WEIBULL(T,AG$9,$R30,1))*nT</f>
        <v>-115.67717256615029</v>
      </c>
      <c r="AH30" s="18">
        <f t="array" ref="AH30">SUM(LOG(WEIBULL(Data,AH$9,$R30,0)))+LOG(1-WEIBULL(T,AH$9,$R30,1))*nT</f>
        <v>-116.0027447752971</v>
      </c>
      <c r="AI30" s="18">
        <f t="array" ref="AI30">SUM(LOG(WEIBULL(Data,AI$9,$R30,0)))+LOG(1-WEIBULL(T,AI$9,$R30,1))*nT</f>
        <v>-116.37957189613319</v>
      </c>
      <c r="AJ30" s="18">
        <f t="array" ref="AJ30">SUM(LOG(WEIBULL(Data,AJ$9,$R30,0)))+LOG(1-WEIBULL(T,AJ$9,$R30,1))*nT</f>
        <v>-116.80475139389847</v>
      </c>
      <c r="AK30" s="18">
        <f t="array" ref="AK30">SUM(LOG(WEIBULL(Data,AK$9,$R30,0)))+LOG(1-WEIBULL(T,AK$9,$R30,1))*nT</f>
        <v>-117.27561325185881</v>
      </c>
      <c r="AL30" s="18">
        <f t="array" ref="AL30">SUM(LOG(WEIBULL(Data,AL$9,$R30,0)))+LOG(1-WEIBULL(T,AL$9,$R30,1))*nT</f>
        <v>-117.78969587081492</v>
      </c>
      <c r="AM30" s="18">
        <f t="array" ref="AM30">SUM(LOG(WEIBULL(Data,AM$9,$R30,0)))+LOG(1-WEIBULL(T,AM$9,$R30,1))*nT</f>
        <v>-118.34472503378052</v>
      </c>
      <c r="AN30" s="18">
        <f t="array" ref="AN30">SUM(LOG(WEIBULL(Data,AN$9,$R30,0)))+LOG(1-WEIBULL(T,AN$9,$R30,1))*nT</f>
        <v>-118.93859547499981</v>
      </c>
      <c r="AO30" s="18">
        <f t="array" ref="AO30">SUM(LOG(WEIBULL(Data,AO$9,$R30,0)))+LOG(1-WEIBULL(T,AO$9,$R30,1))*nT</f>
        <v>-119.56935467208632</v>
      </c>
      <c r="AP30" s="18">
        <f t="array" ref="AP30">SUM(LOG(WEIBULL(Data,AP$9,$R30,0)))+LOG(1-WEIBULL(T,AP$9,$R30,1))*nT</f>
        <v>-120.23518854422406</v>
      </c>
      <c r="AQ30" s="18">
        <f t="array" ref="AQ30">SUM(LOG(WEIBULL(Data,AQ$9,$R30,0)))+LOG(1-WEIBULL(T,AQ$9,$R30,1))*nT</f>
        <v>-120.93440879138167</v>
      </c>
      <c r="AR30" s="18">
        <f t="array" ref="AR30">SUM(LOG(WEIBULL(Data,AR$9,$R30,0)))+LOG(1-WEIBULL(T,AR$9,$R30,1))*nT</f>
        <v>-121.66544165189852</v>
      </c>
      <c r="AS30" s="18">
        <f t="array" ref="AS30">SUM(LOG(WEIBULL(Data,AS$9,$R30,0)))+LOG(1-WEIBULL(T,AS$9,$R30,1))*nT</f>
        <v>-122.42681789057175</v>
      </c>
      <c r="AT30" s="18">
        <f t="array" ref="AT30">SUM(LOG(WEIBULL(Data,AT$9,$R30,0)))+LOG(1-WEIBULL(T,AT$9,$R30,1))*nT</f>
        <v>-123.21716385801921</v>
      </c>
      <c r="AU30" s="18">
        <f t="array" ref="AU30">SUM(LOG(WEIBULL(Data,AU$9,$R30,0)))+LOG(1-WEIBULL(T,AU$9,$R30,1))*nT</f>
        <v>-124.03519348582178</v>
      </c>
      <c r="AV30" s="19">
        <f t="array" ref="AV30">SUM(LOG(WEIBULL(Data,AV$9,$R30,0)))+LOG(1-WEIBULL(T,AV$9,$R30,1))*nT</f>
        <v>-124.87970110168415</v>
      </c>
      <c r="AW30" s="33" t="e">
        <f t="shared" ca="1" si="2"/>
        <v>#NAME?</v>
      </c>
      <c r="AX30" s="25" t="e">
        <f t="shared" ca="1" si="4"/>
        <v>#NAME?</v>
      </c>
    </row>
    <row r="31" spans="2:50" x14ac:dyDescent="0.25">
      <c r="B31" s="44">
        <v>3.9789953318054847</v>
      </c>
      <c r="C31" s="1"/>
      <c r="I31" s="1"/>
      <c r="N31" s="38">
        <v>1</v>
      </c>
      <c r="O31" s="12">
        <f t="shared" si="3"/>
        <v>1.2917526852326512E-2</v>
      </c>
      <c r="P31" s="13">
        <f t="array" ref="P31">SUM(EXP(S31:AV31))*N31</f>
        <v>6.6559526142714989E-50</v>
      </c>
      <c r="Q31" s="62"/>
      <c r="R31" s="31">
        <f t="shared" si="5"/>
        <v>8.2000000000000028</v>
      </c>
      <c r="S31" s="17">
        <f t="array" ref="S31">SUM(LOG(WEIBULL(Data,S$9,$R31,0)))+LOG(1-WEIBULL(T,S$9,$R31,1))*nT</f>
        <v>-119.26412116568717</v>
      </c>
      <c r="T31" s="18">
        <f t="array" ref="T31">SUM(LOG(WEIBULL(Data,T$9,$R31,0)))+LOG(1-WEIBULL(T,T$9,$R31,1))*nT</f>
        <v>-118.35547133138277</v>
      </c>
      <c r="U31" s="18">
        <f t="array" ref="U31">SUM(LOG(WEIBULL(Data,U$9,$R31,0)))+LOG(1-WEIBULL(T,U$9,$R31,1))*nT</f>
        <v>-117.59364173423867</v>
      </c>
      <c r="V31" s="18">
        <f t="array" ref="V31">SUM(LOG(WEIBULL(Data,V$9,$R31,0)))+LOG(1-WEIBULL(T,V$9,$R31,1))*nT</f>
        <v>-116.96529298379291</v>
      </c>
      <c r="W31" s="18">
        <f t="array" ref="W31">SUM(LOG(WEIBULL(Data,W$9,$R31,0)))+LOG(1-WEIBULL(T,W$9,$R31,1))*nT</f>
        <v>-116.45882945552917</v>
      </c>
      <c r="X31" s="18">
        <f t="array" ref="X31">SUM(LOG(WEIBULL(Data,X$9,$R31,0)))+LOG(1-WEIBULL(T,X$9,$R31,1))*nT</f>
        <v>-116.06410261815158</v>
      </c>
      <c r="Y31" s="18">
        <f t="array" ref="Y31">SUM(LOG(WEIBULL(Data,Y$9,$R31,0)))+LOG(1-WEIBULL(T,Y$9,$R31,1))*nT</f>
        <v>-115.772175889436</v>
      </c>
      <c r="Z31" s="18">
        <f t="array" ref="Z31">SUM(LOG(WEIBULL(Data,Z$9,$R31,0)))+LOG(1-WEIBULL(T,Z$9,$R31,1))*nT</f>
        <v>-115.57513615368818</v>
      </c>
      <c r="AA31" s="18">
        <f t="array" ref="AA31">SUM(LOG(WEIBULL(Data,AA$9,$R31,0)))+LOG(1-WEIBULL(T,AA$9,$R31,1))*nT</f>
        <v>-115.46594112900787</v>
      </c>
      <c r="AB31" s="18">
        <f t="array" ref="AB31">SUM(LOG(WEIBULL(Data,AB$9,$R31,0)))+LOG(1-WEIBULL(T,AB$9,$R31,1))*nT</f>
        <v>-115.43829460661631</v>
      </c>
      <c r="AC31" s="18">
        <f t="array" ref="AC31">SUM(LOG(WEIBULL(Data,AC$9,$R31,0)))+LOG(1-WEIBULL(T,AC$9,$R31,1))*nT</f>
        <v>-115.48654359688406</v>
      </c>
      <c r="AD31" s="18">
        <f t="array" ref="AD31">SUM(LOG(WEIBULL(Data,AD$9,$R31,0)))+LOG(1-WEIBULL(T,AD$9,$R31,1))*nT</f>
        <v>-115.60559286660842</v>
      </c>
      <c r="AE31" s="18">
        <f t="array" ref="AE31">SUM(LOG(WEIBULL(Data,AE$9,$R31,0)))+LOG(1-WEIBULL(T,AE$9,$R31,1))*nT</f>
        <v>-115.79083341085425</v>
      </c>
      <c r="AF31" s="18">
        <f t="array" ref="AF31">SUM(LOG(WEIBULL(Data,AF$9,$R31,0)))+LOG(1-WEIBULL(T,AF$9,$R31,1))*nT</f>
        <v>-116.03808218545264</v>
      </c>
      <c r="AG31" s="18">
        <f t="array" ref="AG31">SUM(LOG(WEIBULL(Data,AG$9,$R31,0)))+LOG(1-WEIBULL(T,AG$9,$R31,1))*nT</f>
        <v>-116.34353101168048</v>
      </c>
      <c r="AH31" s="18">
        <f t="array" ref="AH31">SUM(LOG(WEIBULL(Data,AH$9,$R31,0)))+LOG(1-WEIBULL(T,AH$9,$R31,1))*nT</f>
        <v>-116.70370300715834</v>
      </c>
      <c r="AI31" s="18">
        <f t="array" ref="AI31">SUM(LOG(WEIBULL(Data,AI$9,$R31,0)))+LOG(1-WEIBULL(T,AI$9,$R31,1))*nT</f>
        <v>-117.11541523485249</v>
      </c>
      <c r="AJ31" s="18">
        <f t="array" ref="AJ31">SUM(LOG(WEIBULL(Data,AJ$9,$R31,0)))+LOG(1-WEIBULL(T,AJ$9,$R31,1))*nT</f>
        <v>-117.57574652239532</v>
      </c>
      <c r="AK31" s="18">
        <f t="array" ref="AK31">SUM(LOG(WEIBULL(Data,AK$9,$R31,0)))+LOG(1-WEIBULL(T,AK$9,$R31,1))*nT</f>
        <v>-118.08200960629493</v>
      </c>
      <c r="AL31" s="18">
        <f t="array" ref="AL31">SUM(LOG(WEIBULL(Data,AL$9,$R31,0)))+LOG(1-WEIBULL(T,AL$9,$R31,1))*nT</f>
        <v>-118.63172691417678</v>
      </c>
      <c r="AM31" s="18">
        <f t="array" ref="AM31">SUM(LOG(WEIBULL(Data,AM$9,$R31,0)))+LOG(1-WEIBULL(T,AM$9,$R31,1))*nT</f>
        <v>-119.22260942342577</v>
      </c>
      <c r="AN31" s="18">
        <f t="array" ref="AN31">SUM(LOG(WEIBULL(Data,AN$9,$R31,0)))+LOG(1-WEIBULL(T,AN$9,$R31,1))*nT</f>
        <v>-119.85253813419132</v>
      </c>
      <c r="AO31" s="18">
        <f t="array" ref="AO31">SUM(LOG(WEIBULL(Data,AO$9,$R31,0)))+LOG(1-WEIBULL(T,AO$9,$R31,1))*nT</f>
        <v>-120.51954777447935</v>
      </c>
      <c r="AP31" s="18">
        <f t="array" ref="AP31">SUM(LOG(WEIBULL(Data,AP$9,$R31,0)))+LOG(1-WEIBULL(T,AP$9,$R31,1))*nT</f>
        <v>-121.22181241933139</v>
      </c>
      <c r="AQ31" s="18">
        <f t="array" ref="AQ31">SUM(LOG(WEIBULL(Data,AQ$9,$R31,0)))+LOG(1-WEIBULL(T,AQ$9,$R31,1))*nT</f>
        <v>-121.95763275821274</v>
      </c>
      <c r="AR31" s="18">
        <f t="array" ref="AR31">SUM(LOG(WEIBULL(Data,AR$9,$R31,0)))+LOG(1-WEIBULL(T,AR$9,$R31,1))*nT</f>
        <v>-122.7254247872351</v>
      </c>
      <c r="AS31" s="18">
        <f t="array" ref="AS31">SUM(LOG(WEIBULL(Data,AS$9,$R31,0)))+LOG(1-WEIBULL(T,AS$9,$R31,1))*nT</f>
        <v>-123.52370973768735</v>
      </c>
      <c r="AT31" s="18">
        <f t="array" ref="AT31">SUM(LOG(WEIBULL(Data,AT$9,$R31,0)))+LOG(1-WEIBULL(T,AT$9,$R31,1))*nT</f>
        <v>-124.35110508107383</v>
      </c>
      <c r="AU31" s="18">
        <f t="array" ref="AU31">SUM(LOG(WEIBULL(Data,AU$9,$R31,0)))+LOG(1-WEIBULL(T,AU$9,$R31,1))*nT</f>
        <v>-125.20631647464525</v>
      </c>
      <c r="AV31" s="19">
        <f t="array" ref="AV31">SUM(LOG(WEIBULL(Data,AV$9,$R31,0)))+LOG(1-WEIBULL(T,AV$9,$R31,1))*nT</f>
        <v>-126.08813053120227</v>
      </c>
      <c r="AW31" s="33" t="e">
        <f t="shared" ca="1" si="2"/>
        <v>#NAME?</v>
      </c>
      <c r="AX31" s="25" t="e">
        <f t="shared" ca="1" si="4"/>
        <v>#NAME?</v>
      </c>
    </row>
    <row r="32" spans="2:50" x14ac:dyDescent="0.25">
      <c r="B32" s="44">
        <v>4.6631266149020805</v>
      </c>
      <c r="C32" s="1"/>
      <c r="I32" s="1"/>
      <c r="N32" s="38">
        <v>1</v>
      </c>
      <c r="O32" s="12">
        <f t="shared" si="3"/>
        <v>7.6707898095532741E-3</v>
      </c>
      <c r="P32" s="13">
        <f t="array" ref="P32">SUM(EXP(S32:AV32))*N32</f>
        <v>3.9524913762596726E-50</v>
      </c>
      <c r="Q32" s="62"/>
      <c r="R32" s="31">
        <f t="shared" si="5"/>
        <v>8.4000000000000021</v>
      </c>
      <c r="S32" s="17">
        <f t="array" ref="S32">SUM(LOG(WEIBULL(Data,S$9,$R32,0)))+LOG(1-WEIBULL(T,S$9,$R32,1))*nT</f>
        <v>-119.50058431295258</v>
      </c>
      <c r="T32" s="18">
        <f t="array" ref="T32">SUM(LOG(WEIBULL(Data,T$9,$R32,0)))+LOG(1-WEIBULL(T,T$9,$R32,1))*nT</f>
        <v>-118.62006918317076</v>
      </c>
      <c r="U32" s="18">
        <f t="array" ref="U32">SUM(LOG(WEIBULL(Data,U$9,$R32,0)))+LOG(1-WEIBULL(T,U$9,$R32,1))*nT</f>
        <v>-117.88719213149963</v>
      </c>
      <c r="V32" s="18">
        <f t="array" ref="V32">SUM(LOG(WEIBULL(Data,V$9,$R32,0)))+LOG(1-WEIBULL(T,V$9,$R32,1))*nT</f>
        <v>-117.28855226175138</v>
      </c>
      <c r="W32" s="18">
        <f t="array" ref="W32">SUM(LOG(WEIBULL(Data,W$9,$R32,0)))+LOG(1-WEIBULL(T,W$9,$R32,1))*nT</f>
        <v>-116.81249796363002</v>
      </c>
      <c r="X32" s="18">
        <f t="array" ref="X32">SUM(LOG(WEIBULL(Data,X$9,$R32,0)))+LOG(1-WEIBULL(T,X$9,$R32,1))*nT</f>
        <v>-116.44882967131493</v>
      </c>
      <c r="Y32" s="18">
        <f t="array" ref="Y32">SUM(LOG(WEIBULL(Data,Y$9,$R32,0)))+LOG(1-WEIBULL(T,Y$9,$R32,1))*nT</f>
        <v>-116.18856421691878</v>
      </c>
      <c r="Z32" s="18">
        <f t="array" ref="Z32">SUM(LOG(WEIBULL(Data,Z$9,$R32,0)))+LOG(1-WEIBULL(T,Z$9,$R32,1))*nT</f>
        <v>-116.0237459032665</v>
      </c>
      <c r="AA32" s="18">
        <f t="array" ref="AA32">SUM(LOG(WEIBULL(Data,AA$9,$R32,0)))+LOG(1-WEIBULL(T,AA$9,$R32,1))*nT</f>
        <v>-115.94729347682154</v>
      </c>
      <c r="AB32" s="18">
        <f t="array" ref="AB32">SUM(LOG(WEIBULL(Data,AB$9,$R32,0)))+LOG(1-WEIBULL(T,AB$9,$R32,1))*nT</f>
        <v>-115.95287501667549</v>
      </c>
      <c r="AC32" s="18">
        <f t="array" ref="AC32">SUM(LOG(WEIBULL(Data,AC$9,$R32,0)))+LOG(1-WEIBULL(T,AC$9,$R32,1))*nT</f>
        <v>-116.03480476877084</v>
      </c>
      <c r="AD32" s="18">
        <f t="array" ref="AD32">SUM(LOG(WEIBULL(Data,AD$9,$R32,0)))+LOG(1-WEIBULL(T,AD$9,$R32,1))*nT</f>
        <v>-116.18795740518151</v>
      </c>
      <c r="AE32" s="18">
        <f t="array" ref="AE32">SUM(LOG(WEIBULL(Data,AE$9,$R32,0)))+LOG(1-WEIBULL(T,AE$9,$R32,1))*nT</f>
        <v>-116.40769624767879</v>
      </c>
      <c r="AF32" s="18">
        <f t="array" ref="AF32">SUM(LOG(WEIBULL(Data,AF$9,$R32,0)))+LOG(1-WEIBULL(T,AF$9,$R32,1))*nT</f>
        <v>-116.68981277813161</v>
      </c>
      <c r="AG32" s="18">
        <f t="array" ref="AG32">SUM(LOG(WEIBULL(Data,AG$9,$R32,0)))+LOG(1-WEIBULL(T,AG$9,$R32,1))*nT</f>
        <v>-117.03047534418189</v>
      </c>
      <c r="AH32" s="18">
        <f t="array" ref="AH32">SUM(LOG(WEIBULL(Data,AH$9,$R32,0)))+LOG(1-WEIBULL(T,AH$9,$R32,1))*nT</f>
        <v>-117.42618541155346</v>
      </c>
      <c r="AI32" s="18">
        <f t="array" ref="AI32">SUM(LOG(WEIBULL(Data,AI$9,$R32,0)))+LOG(1-WEIBULL(T,AI$9,$R32,1))*nT</f>
        <v>-117.87374005253871</v>
      </c>
      <c r="AJ32" s="18">
        <f t="array" ref="AJ32">SUM(LOG(WEIBULL(Data,AJ$9,$R32,0)))+LOG(1-WEIBULL(T,AJ$9,$R32,1))*nT</f>
        <v>-118.37019962083443</v>
      </c>
      <c r="AK32" s="18">
        <f t="array" ref="AK32">SUM(LOG(WEIBULL(Data,AK$9,$R32,0)))+LOG(1-WEIBULL(T,AK$9,$R32,1))*nT</f>
        <v>-118.91285976550753</v>
      </c>
      <c r="AL32" s="18">
        <f t="array" ref="AL32">SUM(LOG(WEIBULL(Data,AL$9,$R32,0)))+LOG(1-WEIBULL(T,AL$9,$R32,1))*nT</f>
        <v>-119.49922709566444</v>
      </c>
      <c r="AM32" s="18">
        <f t="array" ref="AM32">SUM(LOG(WEIBULL(Data,AM$9,$R32,0)))+LOG(1-WEIBULL(T,AM$9,$R32,1))*nT</f>
        <v>-120.12699793281342</v>
      </c>
      <c r="AN32" s="18">
        <f t="array" ref="AN32">SUM(LOG(WEIBULL(Data,AN$9,$R32,0)))+LOG(1-WEIBULL(T,AN$9,$R32,1))*nT</f>
        <v>-120.79403968766904</v>
      </c>
      <c r="AO32" s="18">
        <f t="array" ref="AO32">SUM(LOG(WEIBULL(Data,AO$9,$R32,0)))+LOG(1-WEIBULL(T,AO$9,$R32,1))*nT</f>
        <v>-121.49837447805245</v>
      </c>
      <c r="AP32" s="18">
        <f t="array" ref="AP32">SUM(LOG(WEIBULL(Data,AP$9,$R32,0)))+LOG(1-WEIBULL(T,AP$9,$R32,1))*nT</f>
        <v>-122.23816466894451</v>
      </c>
      <c r="AQ32" s="18">
        <f t="array" ref="AQ32">SUM(LOG(WEIBULL(Data,AQ$9,$R32,0)))+LOG(1-WEIBULL(T,AQ$9,$R32,1))*nT</f>
        <v>-123.01170006797661</v>
      </c>
      <c r="AR32" s="18">
        <f t="array" ref="AR32">SUM(LOG(WEIBULL(Data,AR$9,$R32,0)))+LOG(1-WEIBULL(T,AR$9,$R32,1))*nT</f>
        <v>-123.81738655224569</v>
      </c>
      <c r="AS32" s="18">
        <f t="array" ref="AS32">SUM(LOG(WEIBULL(Data,AS$9,$R32,0)))+LOG(1-WEIBULL(T,AS$9,$R32,1))*nT</f>
        <v>-124.65373593727136</v>
      </c>
      <c r="AT32" s="18">
        <f t="array" ref="AT32">SUM(LOG(WEIBULL(Data,AT$9,$R32,0)))+LOG(1-WEIBULL(T,AT$9,$R32,1))*nT</f>
        <v>-125.51935692771049</v>
      </c>
      <c r="AU32" s="18">
        <f t="array" ref="AU32">SUM(LOG(WEIBULL(Data,AU$9,$R32,0)))+LOG(1-WEIBULL(T,AU$9,$R32,1))*nT</f>
        <v>-126.41294701329451</v>
      </c>
      <c r="AV32" s="19">
        <f t="array" ref="AV32">SUM(LOG(WEIBULL(Data,AV$9,$R32,0)))+LOG(1-WEIBULL(T,AV$9,$R32,1))*nT</f>
        <v>-127.33328519331066</v>
      </c>
      <c r="AW32" s="33" t="e">
        <f t="shared" ca="1" si="2"/>
        <v>#NAME?</v>
      </c>
      <c r="AX32" s="25" t="e">
        <f t="shared" ca="1" si="4"/>
        <v>#NAME?</v>
      </c>
    </row>
    <row r="33" spans="2:50" x14ac:dyDescent="0.25">
      <c r="B33" s="44">
        <v>2.0314341504472386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8">
        <v>1</v>
      </c>
      <c r="O33" s="12">
        <f t="shared" si="3"/>
        <v>4.5576734453523634E-3</v>
      </c>
      <c r="P33" s="13">
        <f t="array" ref="P33">SUM(EXP(S33:AV33))*N33</f>
        <v>2.3484107159510374E-50</v>
      </c>
      <c r="Q33" s="62"/>
      <c r="R33" s="31">
        <f t="shared" si="5"/>
        <v>8.6000000000000014</v>
      </c>
      <c r="S33" s="17">
        <f t="array" ref="S33">SUM(LOG(WEIBULL(Data,S$9,$R33,0)))+LOG(1-WEIBULL(T,S$9,$R33,1))*nT</f>
        <v>-119.74530985311668</v>
      </c>
      <c r="T33" s="18">
        <f t="array" ref="T33">SUM(LOG(WEIBULL(Data,T$9,$R33,0)))+LOG(1-WEIBULL(T,T$9,$R33,1))*nT</f>
        <v>-118.89350964190081</v>
      </c>
      <c r="U33" s="18">
        <f t="array" ref="U33">SUM(LOG(WEIBULL(Data,U$9,$R33,0)))+LOG(1-WEIBULL(T,U$9,$R33,1))*nT</f>
        <v>-118.19017662453317</v>
      </c>
      <c r="V33" s="18">
        <f t="array" ref="V33">SUM(LOG(WEIBULL(Data,V$9,$R33,0)))+LOG(1-WEIBULL(T,V$9,$R33,1))*nT</f>
        <v>-117.62184845725865</v>
      </c>
      <c r="W33" s="18">
        <f t="array" ref="W33">SUM(LOG(WEIBULL(Data,W$9,$R33,0)))+LOG(1-WEIBULL(T,W$9,$R33,1))*nT</f>
        <v>-117.17681761848301</v>
      </c>
      <c r="X33" s="18">
        <f t="array" ref="X33">SUM(LOG(WEIBULL(Data,X$9,$R33,0)))+LOG(1-WEIBULL(T,X$9,$R33,1))*nT</f>
        <v>-116.84483359496453</v>
      </c>
      <c r="Y33" s="18">
        <f t="array" ref="Y33">SUM(LOG(WEIBULL(Data,Y$9,$R33,0)))+LOG(1-WEIBULL(T,Y$9,$R33,1))*nT</f>
        <v>-116.61686672976727</v>
      </c>
      <c r="Z33" s="18">
        <f t="array" ref="Z33">SUM(LOG(WEIBULL(Data,Z$9,$R33,0)))+LOG(1-WEIBULL(T,Z$9,$R33,1))*nT</f>
        <v>-116.48491884774171</v>
      </c>
      <c r="AA33" s="18">
        <f t="array" ref="AA33">SUM(LOG(WEIBULL(Data,AA$9,$R33,0)))+LOG(1-WEIBULL(T,AA$9,$R33,1))*nT</f>
        <v>-116.44186983191366</v>
      </c>
      <c r="AB33" s="18">
        <f t="array" ref="AB33">SUM(LOG(WEIBULL(Data,AB$9,$R33,0)))+LOG(1-WEIBULL(T,AB$9,$R33,1))*nT</f>
        <v>-116.48135216028824</v>
      </c>
      <c r="AC33" s="18">
        <f t="array" ref="AC33">SUM(LOG(WEIBULL(Data,AC$9,$R33,0)))+LOG(1-WEIBULL(T,AC$9,$R33,1))*nT</f>
        <v>-116.59764742671808</v>
      </c>
      <c r="AD33" s="18">
        <f t="array" ref="AD33">SUM(LOG(WEIBULL(Data,AD$9,$R33,0)))+LOG(1-WEIBULL(T,AD$9,$R33,1))*nT</f>
        <v>-116.78560032089229</v>
      </c>
      <c r="AE33" s="18">
        <f t="array" ref="AE33">SUM(LOG(WEIBULL(Data,AE$9,$R33,0)))+LOG(1-WEIBULL(T,AE$9,$R33,1))*nT</f>
        <v>-117.04054660254613</v>
      </c>
      <c r="AF33" s="18">
        <f t="array" ref="AF33">SUM(LOG(WEIBULL(Data,AF$9,$R33,0)))+LOG(1-WEIBULL(T,AF$9,$R33,1))*nT</f>
        <v>-117.35825238886447</v>
      </c>
      <c r="AG33" s="18">
        <f t="array" ref="AG33">SUM(LOG(WEIBULL(Data,AG$9,$R33,0)))+LOG(1-WEIBULL(T,AG$9,$R33,1))*nT</f>
        <v>-117.73486266040986</v>
      </c>
      <c r="AH33" s="18">
        <f t="array" ref="AH33">SUM(LOG(WEIBULL(Data,AH$9,$R33,0)))+LOG(1-WEIBULL(T,AH$9,$R33,1))*nT</f>
        <v>-118.16685733423134</v>
      </c>
      <c r="AI33" s="18">
        <f t="array" ref="AI33">SUM(LOG(WEIBULL(Data,AI$9,$R33,0)))+LOG(1-WEIBULL(T,AI$9,$R33,1))*nT</f>
        <v>-118.65101359133654</v>
      </c>
      <c r="AJ33" s="18">
        <f t="array" ref="AJ33">SUM(LOG(WEIBULL(Data,AJ$9,$R33,0)))+LOG(1-WEIBULL(T,AJ$9,$R33,1))*nT</f>
        <v>-119.18437340664018</v>
      </c>
      <c r="AK33" s="18">
        <f t="array" ref="AK33">SUM(LOG(WEIBULL(Data,AK$9,$R33,0)))+LOG(1-WEIBULL(T,AK$9,$R33,1))*nT</f>
        <v>-119.76421543236334</v>
      </c>
      <c r="AL33" s="18">
        <f t="array" ref="AL33">SUM(LOG(WEIBULL(Data,AL$9,$R33,0)))+LOG(1-WEIBULL(T,AL$9,$R33,1))*nT</f>
        <v>-120.38803054487865</v>
      </c>
      <c r="AM33" s="18">
        <f t="array" ref="AM33">SUM(LOG(WEIBULL(Data,AM$9,$R33,0)))+LOG(1-WEIBULL(T,AM$9,$R33,1))*nT</f>
        <v>-121.05350049059845</v>
      </c>
      <c r="AN33" s="18">
        <f t="array" ref="AN33">SUM(LOG(WEIBULL(Data,AN$9,$R33,0)))+LOG(1-WEIBULL(T,AN$9,$R33,1))*nT</f>
        <v>-121.75847916643585</v>
      </c>
      <c r="AO33" s="18">
        <f t="array" ref="AO33">SUM(LOG(WEIBULL(Data,AO$9,$R33,0)))+LOG(1-WEIBULL(T,AO$9,$R33,1))*nT</f>
        <v>-122.50097615041213</v>
      </c>
      <c r="AP33" s="18">
        <f t="array" ref="AP33">SUM(LOG(WEIBULL(Data,AP$9,$R33,0)))+LOG(1-WEIBULL(T,AP$9,$R33,1))*nT</f>
        <v>-123.27914216251899</v>
      </c>
      <c r="AQ33" s="18">
        <f t="array" ref="AQ33">SUM(LOG(WEIBULL(Data,AQ$9,$R33,0)))+LOG(1-WEIBULL(T,AQ$9,$R33,1))*nT</f>
        <v>-124.09125618827845</v>
      </c>
      <c r="AR33" s="18">
        <f t="array" ref="AR33">SUM(LOG(WEIBULL(Data,AR$9,$R33,0)))+LOG(1-WEIBULL(T,AR$9,$R33,1))*nT</f>
        <v>-124.93571404014241</v>
      </c>
      <c r="AS33" s="18">
        <f t="array" ref="AS33">SUM(LOG(WEIBULL(Data,AS$9,$R33,0)))+LOG(1-WEIBULL(T,AS$9,$R33,1))*nT</f>
        <v>-125.81101816688999</v>
      </c>
      <c r="AT33" s="18">
        <f t="array" ref="AT33">SUM(LOG(WEIBULL(Data,AT$9,$R33,0)))+LOG(1-WEIBULL(T,AT$9,$R33,1))*nT</f>
        <v>-126.71576855004962</v>
      </c>
      <c r="AU33" s="18">
        <f t="array" ref="AU33">SUM(LOG(WEIBULL(Data,AU$9,$R33,0)))+LOG(1-WEIBULL(T,AU$9,$R33,1))*nT</f>
        <v>-127.64865455029323</v>
      </c>
      <c r="AV33" s="19">
        <f t="array" ref="AV33">SUM(LOG(WEIBULL(Data,AV$9,$R33,0)))+LOG(1-WEIBULL(T,AV$9,$R33,1))*nT</f>
        <v>-128.60844758665453</v>
      </c>
      <c r="AW33" s="33" t="e">
        <f t="shared" ca="1" si="2"/>
        <v>#NAME?</v>
      </c>
      <c r="AX33" s="25" t="e">
        <f t="shared" ca="1" si="4"/>
        <v>#NAME?</v>
      </c>
    </row>
    <row r="34" spans="2:50" x14ac:dyDescent="0.25">
      <c r="B34" s="44">
        <v>2.847320527713098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8">
        <v>1</v>
      </c>
      <c r="O34" s="12">
        <f t="shared" si="3"/>
        <v>2.7150290216899379E-3</v>
      </c>
      <c r="P34" s="13">
        <f t="array" ref="P34">SUM(EXP(S34:AV34))*N34</f>
        <v>1.3989600889806113E-50</v>
      </c>
      <c r="Q34" s="62"/>
      <c r="R34" s="31">
        <f t="shared" si="5"/>
        <v>8.8000000000000007</v>
      </c>
      <c r="S34" s="17">
        <f t="array" ref="S34">SUM(LOG(WEIBULL(Data,S$9,$R34,0)))+LOG(1-WEIBULL(T,S$9,$R34,1))*nT</f>
        <v>-119.99732699606247</v>
      </c>
      <c r="T34" s="18">
        <f t="array" ref="T34">SUM(LOG(WEIBULL(Data,T$9,$R34,0)))+LOG(1-WEIBULL(T,T$9,$R34,1))*nT</f>
        <v>-119.1747255884389</v>
      </c>
      <c r="U34" s="18">
        <f t="array" ref="U34">SUM(LOG(WEIBULL(Data,U$9,$R34,0)))+LOG(1-WEIBULL(T,U$9,$R34,1))*nT</f>
        <v>-118.50142716554072</v>
      </c>
      <c r="V34" s="18">
        <f t="array" ref="V34">SUM(LOG(WEIBULL(Data,V$9,$R34,0)))+LOG(1-WEIBULL(T,V$9,$R34,1))*nT</f>
        <v>-117.9639079598212</v>
      </c>
      <c r="W34" s="18">
        <f t="array" ref="W34">SUM(LOG(WEIBULL(Data,W$9,$R34,0)))+LOG(1-WEIBULL(T,W$9,$R34,1))*nT</f>
        <v>-117.5504045771588</v>
      </c>
      <c r="X34" s="18">
        <f t="array" ref="X34">SUM(LOG(WEIBULL(Data,X$9,$R34,0)))+LOG(1-WEIBULL(T,X$9,$R34,1))*nT</f>
        <v>-117.25061560713351</v>
      </c>
      <c r="Y34" s="18">
        <f t="array" ref="Y34">SUM(LOG(WEIBULL(Data,Y$9,$R34,0)))+LOG(1-WEIBULL(T,Y$9,$R34,1))*nT</f>
        <v>-117.05546496251957</v>
      </c>
      <c r="Z34" s="18">
        <f t="array" ref="Z34">SUM(LOG(WEIBULL(Data,Z$9,$R34,0)))+LOG(1-WEIBULL(T,Z$9,$R34,1))*nT</f>
        <v>-116.9569120549924</v>
      </c>
      <c r="AA34" s="18">
        <f t="array" ref="AA34">SUM(LOG(WEIBULL(Data,AA$9,$R34,0)))+LOG(1-WEIBULL(T,AA$9,$R34,1))*nT</f>
        <v>-116.94779797290751</v>
      </c>
      <c r="AB34" s="18">
        <f t="array" ref="AB34">SUM(LOG(WEIBULL(Data,AB$9,$R34,0)))+LOG(1-WEIBULL(T,AB$9,$R34,1))*nT</f>
        <v>-117.02171966418688</v>
      </c>
      <c r="AC34" s="18">
        <f t="array" ref="AC34">SUM(LOG(WEIBULL(Data,AC$9,$R34,0)))+LOG(1-WEIBULL(T,AC$9,$R34,1))*nT</f>
        <v>-117.17292614238896</v>
      </c>
      <c r="AD34" s="18">
        <f t="array" ref="AD34">SUM(LOG(WEIBULL(Data,AD$9,$R34,0)))+LOG(1-WEIBULL(T,AD$9,$R34,1))*nT</f>
        <v>-117.39623218620561</v>
      </c>
      <c r="AE34" s="18">
        <f t="array" ref="AE34">SUM(LOG(WEIBULL(Data,AE$9,$R34,0)))+LOG(1-WEIBULL(T,AE$9,$R34,1))*nT</f>
        <v>-117.68694606332112</v>
      </c>
      <c r="AF34" s="18">
        <f t="array" ref="AF34">SUM(LOG(WEIBULL(Data,AF$9,$R34,0)))+LOG(1-WEIBULL(T,AF$9,$R34,1))*nT</f>
        <v>-118.04080859399942</v>
      </c>
      <c r="AG34" s="18">
        <f t="array" ref="AG34">SUM(LOG(WEIBULL(Data,AG$9,$R34,0)))+LOG(1-WEIBULL(T,AG$9,$R34,1))*nT</f>
        <v>-118.45394145659539</v>
      </c>
      <c r="AH34" s="18">
        <f t="array" ref="AH34">SUM(LOG(WEIBULL(Data,AH$9,$R34,0)))+LOG(1-WEIBULL(T,AH$9,$R34,1))*nT</f>
        <v>-118.92280308091705</v>
      </c>
      <c r="AI34" s="18">
        <f t="array" ref="AI34">SUM(LOG(WEIBULL(Data,AI$9,$R34,0)))+LOG(1-WEIBULL(T,AI$9,$R34,1))*nT</f>
        <v>-119.44415081424575</v>
      </c>
      <c r="AJ34" s="18">
        <f t="array" ref="AJ34">SUM(LOG(WEIBULL(Data,AJ$9,$R34,0)))+LOG(1-WEIBULL(T,AJ$9,$R34,1))*nT</f>
        <v>-120.01500830604955</v>
      </c>
      <c r="AK34" s="18">
        <f t="array" ref="AK34">SUM(LOG(WEIBULL(Data,AK$9,$R34,0)))+LOG(1-WEIBULL(T,AK$9,$R34,1))*nT</f>
        <v>-120.63263726054608</v>
      </c>
      <c r="AL34" s="18">
        <f t="array" ref="AL34">SUM(LOG(WEIBULL(Data,AL$9,$R34,0)))+LOG(1-WEIBULL(T,AL$9,$R34,1))*nT</f>
        <v>-121.29451286551782</v>
      </c>
      <c r="AM34" s="18">
        <f t="array" ref="AM34">SUM(LOG(WEIBULL(Data,AM$9,$R34,0)))+LOG(1-WEIBULL(T,AM$9,$R34,1))*nT</f>
        <v>-121.99830233157674</v>
      </c>
      <c r="AN34" s="18">
        <f t="array" ref="AN34">SUM(LOG(WEIBULL(Data,AN$9,$R34,0)))+LOG(1-WEIBULL(T,AN$9,$R34,1))*nT</f>
        <v>-122.74184607617818</v>
      </c>
      <c r="AO34" s="18">
        <f t="array" ref="AO34">SUM(LOG(WEIBULL(Data,AO$9,$R34,0)))+LOG(1-WEIBULL(T,AO$9,$R34,1))*nT</f>
        <v>-123.5231411668732</v>
      </c>
      <c r="AP34" s="18">
        <f t="array" ref="AP34">SUM(LOG(WEIBULL(Data,AP$9,$R34,0)))+LOG(1-WEIBULL(T,AP$9,$R34,1))*nT</f>
        <v>-124.34032670294916</v>
      </c>
      <c r="AQ34" s="18">
        <f t="array" ref="AQ34">SUM(LOG(WEIBULL(Data,AQ$9,$R34,0)))+LOG(1-WEIBULL(T,AQ$9,$R34,1))*nT</f>
        <v>-125.19167086705713</v>
      </c>
      <c r="AR34" s="18">
        <f t="array" ref="AR34">SUM(LOG(WEIBULL(Data,AR$9,$R34,0)))+LOG(1-WEIBULL(T,AR$9,$R34,1))*nT</f>
        <v>-126.07555942121809</v>
      </c>
      <c r="AS34" s="18">
        <f t="array" ref="AS34">SUM(LOG(WEIBULL(Data,AS$9,$R34,0)))+LOG(1-WEIBULL(T,AS$9,$R34,1))*nT</f>
        <v>-126.99048545670172</v>
      </c>
      <c r="AT34" s="18">
        <f t="array" ref="AT34">SUM(LOG(WEIBULL(Data,AT$9,$R34,0)))+LOG(1-WEIBULL(T,AT$9,$R34,1))*nT</f>
        <v>-127.93504023621634</v>
      </c>
      <c r="AU34" s="18">
        <f t="array" ref="AU34">SUM(LOG(WEIBULL(Data,AU$9,$R34,0)))+LOG(1-WEIBULL(T,AU$9,$R34,1))*nT</f>
        <v>-128.90790499082948</v>
      </c>
      <c r="AV34" s="19">
        <f t="array" ref="AV34">SUM(LOG(WEIBULL(Data,AV$9,$R34,0)))+LOG(1-WEIBULL(T,AV$9,$R34,1))*nT</f>
        <v>-129.90784355400842</v>
      </c>
      <c r="AW34" s="33" t="e">
        <f t="shared" ca="1" si="2"/>
        <v>#NAME?</v>
      </c>
      <c r="AX34" s="25" t="e">
        <f t="shared" ca="1" si="4"/>
        <v>#NAME?</v>
      </c>
    </row>
    <row r="35" spans="2:50" x14ac:dyDescent="0.25">
      <c r="B35" s="44">
        <v>0.40345105262600278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8">
        <v>1</v>
      </c>
      <c r="O35" s="12">
        <f t="shared" si="3"/>
        <v>1.6241250354969751E-3</v>
      </c>
      <c r="P35" s="13">
        <f t="array" ref="P35">SUM(EXP(S35:AV35))*N35</f>
        <v>8.3685518129756625E-51</v>
      </c>
      <c r="Q35" s="62"/>
      <c r="R35" s="31">
        <f t="shared" si="5"/>
        <v>9</v>
      </c>
      <c r="S35" s="17">
        <f t="array" ref="S35">SUM(LOG(WEIBULL(Data,S$9,$R35,0)))+LOG(1-WEIBULL(T,S$9,$R35,1))*nT</f>
        <v>-120.25576810216266</v>
      </c>
      <c r="T35" s="18">
        <f t="array" ref="T35">SUM(LOG(WEIBULL(Data,T$9,$R35,0)))+LOG(1-WEIBULL(T,T$9,$R35,1))*nT</f>
        <v>-119.46276469457723</v>
      </c>
      <c r="U35" s="18">
        <f t="array" ref="U35">SUM(LOG(WEIBULL(Data,U$9,$R35,0)))+LOG(1-WEIBULL(T,U$9,$R35,1))*nT</f>
        <v>-118.8199028644303</v>
      </c>
      <c r="V35" s="18">
        <f t="array" ref="V35">SUM(LOG(WEIBULL(Data,V$9,$R35,0)))+LOG(1-WEIBULL(T,V$9,$R35,1))*nT</f>
        <v>-118.31359742694963</v>
      </c>
      <c r="W35" s="18">
        <f t="array" ref="W35">SUM(LOG(WEIBULL(Data,W$9,$R35,0)))+LOG(1-WEIBULL(T,W$9,$R35,1))*nT</f>
        <v>-117.93202913595394</v>
      </c>
      <c r="X35" s="18">
        <f t="array" ref="X35">SUM(LOG(WEIBULL(Data,X$9,$R35,0)))+LOG(1-WEIBULL(T,X$9,$R35,1))*nT</f>
        <v>-117.66484571485637</v>
      </c>
      <c r="Y35" s="18">
        <f t="array" ref="Y35">SUM(LOG(WEIBULL(Data,Y$9,$R35,0)))+LOG(1-WEIBULL(T,Y$9,$R35,1))*nT</f>
        <v>-117.50292468489029</v>
      </c>
      <c r="Z35" s="18">
        <f t="array" ref="Z35">SUM(LOG(WEIBULL(Data,Z$9,$R35,0)))+LOG(1-WEIBULL(T,Z$9,$R35,1))*nT</f>
        <v>-117.43818308870043</v>
      </c>
      <c r="AA35" s="18">
        <f t="array" ref="AA35">SUM(LOG(WEIBULL(Data,AA$9,$R35,0)))+LOG(1-WEIBULL(T,AA$9,$R35,1))*nT</f>
        <v>-117.46342326755862</v>
      </c>
      <c r="AB35" s="18">
        <f t="array" ref="AB35">SUM(LOG(WEIBULL(Data,AB$9,$R35,0)))+LOG(1-WEIBULL(T,AB$9,$R35,1))*nT</f>
        <v>-117.57220668870913</v>
      </c>
      <c r="AC35" s="18">
        <f t="array" ref="AC35">SUM(LOG(WEIBULL(Data,AC$9,$R35,0)))+LOG(1-WEIBULL(T,AC$9,$R35,1))*nT</f>
        <v>-117.75874983529393</v>
      </c>
      <c r="AD35" s="18">
        <f t="array" ref="AD35">SUM(LOG(WEIBULL(Data,AD$9,$R35,0)))+LOG(1-WEIBULL(T,AD$9,$R35,1))*nT</f>
        <v>-118.01783762424465</v>
      </c>
      <c r="AE35" s="18">
        <f t="array" ref="AE35">SUM(LOG(WEIBULL(Data,AE$9,$R35,0)))+LOG(1-WEIBULL(T,AE$9,$R35,1))*nT</f>
        <v>-118.344750878878</v>
      </c>
      <c r="AF35" s="18">
        <f t="array" ref="AF35">SUM(LOG(WEIBULL(Data,AF$9,$R35,0)))+LOG(1-WEIBULL(T,AF$9,$R35,1))*nT</f>
        <v>-118.7352051679191</v>
      </c>
      <c r="AG35" s="18">
        <f t="array" ref="AG35">SUM(LOG(WEIBULL(Data,AG$9,$R35,0)))+LOG(1-WEIBULL(T,AG$9,$R35,1))*nT</f>
        <v>-119.18529890999086</v>
      </c>
      <c r="AH35" s="18">
        <f t="array" ref="AH35">SUM(LOG(WEIBULL(Data,AH$9,$R35,0)))+LOG(1-WEIBULL(T,AH$9,$R35,1))*nT</f>
        <v>-119.69146908674468</v>
      </c>
      <c r="AI35" s="18">
        <f t="array" ref="AI35">SUM(LOG(WEIBULL(Data,AI$9,$R35,0)))+LOG(1-WEIBULL(T,AI$9,$R35,1))*nT</f>
        <v>-120.25045324704612</v>
      </c>
      <c r="AJ35" s="18">
        <f t="array" ref="AJ35">SUM(LOG(WEIBULL(Data,AJ$9,$R35,0)))+LOG(1-WEIBULL(T,AJ$9,$R35,1))*nT</f>
        <v>-120.85925674615393</v>
      </c>
      <c r="AK35" s="18">
        <f t="array" ref="AK35">SUM(LOG(WEIBULL(Data,AK$9,$R35,0)))+LOG(1-WEIBULL(T,AK$9,$R35,1))*nT</f>
        <v>-121.51512436722295</v>
      </c>
      <c r="AL35" s="18">
        <f t="array" ref="AL35">SUM(LOG(WEIBULL(Data,AL$9,$R35,0)))+LOG(1-WEIBULL(T,AL$9,$R35,1))*nT</f>
        <v>-122.21551563192514</v>
      </c>
      <c r="AM35" s="18">
        <f t="array" ref="AM35">SUM(LOG(WEIBULL(Data,AM$9,$R35,0)))+LOG(1-WEIBULL(T,AM$9,$R35,1))*nT</f>
        <v>-122.95808323297915</v>
      </c>
      <c r="AN35" s="18">
        <f t="array" ref="AN35">SUM(LOG(WEIBULL(Data,AN$9,$R35,0)))+LOG(1-WEIBULL(T,AN$9,$R35,1))*nT</f>
        <v>-123.7406541216491</v>
      </c>
      <c r="AO35" s="18">
        <f t="array" ref="AO35">SUM(LOG(WEIBULL(Data,AO$9,$R35,0)))+LOG(1-WEIBULL(T,AO$9,$R35,1))*nT</f>
        <v>-124.56121286361</v>
      </c>
      <c r="AP35" s="18">
        <f t="array" ref="AP35">SUM(LOG(WEIBULL(Data,AP$9,$R35,0)))+LOG(1-WEIBULL(T,AP$9,$R35,1))*nT</f>
        <v>-125.41788694136625</v>
      </c>
      <c r="AQ35" s="18">
        <f t="array" ref="AQ35">SUM(LOG(WEIBULL(Data,AQ$9,$R35,0)))+LOG(1-WEIBULL(T,AQ$9,$R35,1))*nT</f>
        <v>-126.30893373397194</v>
      </c>
      <c r="AR35" s="18">
        <f t="array" ref="AR35">SUM(LOG(WEIBULL(Data,AR$9,$R35,0)))+LOG(1-WEIBULL(T,AR$9,$R35,1))*nT</f>
        <v>-127.23272894768998</v>
      </c>
      <c r="AS35" s="18">
        <f t="array" ref="AS35">SUM(LOG(WEIBULL(Data,AS$9,$R35,0)))+LOG(1-WEIBULL(T,AS$9,$R35,1))*nT</f>
        <v>-128.1877563064171</v>
      </c>
      <c r="AT35" s="18">
        <f t="array" ref="AT35">SUM(LOG(WEIBULL(Data,AT$9,$R35,0)))+LOG(1-WEIBULL(T,AT$9,$R35,1))*nT</f>
        <v>-129.17259833971949</v>
      </c>
      <c r="AU35" s="18">
        <f t="array" ref="AU35">SUM(LOG(WEIBULL(Data,AU$9,$R35,0)))+LOG(1-WEIBULL(T,AU$9,$R35,1))*nT</f>
        <v>-130.18592813037236</v>
      </c>
      <c r="AV35" s="19">
        <f t="array" ref="AV35">SUM(LOG(WEIBULL(Data,AV$9,$R35,0)))+LOG(1-WEIBULL(T,AV$9,$R35,1))*nT</f>
        <v>-131.22650190332232</v>
      </c>
      <c r="AW35" s="33" t="e">
        <f t="shared" ca="1" si="2"/>
        <v>#NAME?</v>
      </c>
      <c r="AX35" s="25" t="e">
        <f t="shared" ca="1" si="4"/>
        <v>#NAME?</v>
      </c>
    </row>
    <row r="36" spans="2:50" x14ac:dyDescent="0.25">
      <c r="B36" s="44">
        <v>4.8379432134701634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8">
        <v>1</v>
      </c>
      <c r="O36" s="12">
        <f t="shared" si="3"/>
        <v>9.7678900948896174E-4</v>
      </c>
      <c r="P36" s="13">
        <f t="array" ref="P36">SUM(EXP(S36:AV36))*N36</f>
        <v>5.0330542646627267E-51</v>
      </c>
      <c r="Q36" s="62"/>
      <c r="R36" s="31">
        <f t="shared" si="5"/>
        <v>9.1999999999999993</v>
      </c>
      <c r="S36" s="17">
        <f t="array" ref="S36">SUM(LOG(WEIBULL(Data,S$9,$R36,0)))+LOG(1-WEIBULL(T,S$9,$R36,1))*nT</f>
        <v>-120.51985644797205</v>
      </c>
      <c r="T36" s="18">
        <f t="array" ref="T36">SUM(LOG(WEIBULL(Data,T$9,$R36,0)))+LOG(1-WEIBULL(T,T$9,$R36,1))*nT</f>
        <v>-119.75677568917122</v>
      </c>
      <c r="U36" s="18">
        <f t="array" ref="U36">SUM(LOG(WEIBULL(Data,U$9,$R36,0)))+LOG(1-WEIBULL(T,U$9,$R36,1))*nT</f>
        <v>-119.14467464520543</v>
      </c>
      <c r="V36" s="18">
        <f t="array" ref="V36">SUM(LOG(WEIBULL(Data,V$9,$R36,0)))+LOG(1-WEIBULL(T,V$9,$R36,1))*nT</f>
        <v>-118.66990671653899</v>
      </c>
      <c r="W36" s="18">
        <f t="array" ref="W36">SUM(LOG(WEIBULL(Data,W$9,$R36,0)))+LOG(1-WEIBULL(T,W$9,$R36,1))*nT</f>
        <v>-118.3205968203433</v>
      </c>
      <c r="X36" s="18">
        <f t="array" ref="X36">SUM(LOG(WEIBULL(Data,X$9,$R36,0)))+LOG(1-WEIBULL(T,X$9,$R36,1))*nT</f>
        <v>-118.08634183902603</v>
      </c>
      <c r="Y36" s="18">
        <f t="array" ref="Y36">SUM(LOG(WEIBULL(Data,Y$9,$R36,0)))+LOG(1-WEIBULL(T,Y$9,$R36,1))*nT</f>
        <v>-117.95797293452442</v>
      </c>
      <c r="Z36" s="18">
        <f t="array" ref="Z36">SUM(LOG(WEIBULL(Data,Z$9,$R36,0)))+LOG(1-WEIBULL(T,Z$9,$R36,1))*nT</f>
        <v>-117.92736481756263</v>
      </c>
      <c r="AA36" s="18">
        <f t="array" ref="AA36">SUM(LOG(WEIBULL(Data,AA$9,$R36,0)))+LOG(1-WEIBULL(T,AA$9,$R36,1))*nT</f>
        <v>-117.98728112246312</v>
      </c>
      <c r="AB36" s="18">
        <f t="array" ref="AB36">SUM(LOG(WEIBULL(Data,AB$9,$R36,0)))+LOG(1-WEIBULL(T,AB$9,$R36,1))*nT</f>
        <v>-118.13124787742794</v>
      </c>
      <c r="AC36" s="18">
        <f t="array" ref="AC36">SUM(LOG(WEIBULL(Data,AC$9,$R36,0)))+LOG(1-WEIBULL(T,AC$9,$R36,1))*nT</f>
        <v>-118.35344907706288</v>
      </c>
      <c r="AD36" s="18">
        <f t="array" ref="AD36">SUM(LOG(WEIBULL(Data,AD$9,$R36,0)))+LOG(1-WEIBULL(T,AD$9,$R36,1))*nT</f>
        <v>-118.6486398176331</v>
      </c>
      <c r="AE36" s="18">
        <f t="array" ref="AE36">SUM(LOG(WEIBULL(Data,AE$9,$R36,0)))+LOG(1-WEIBULL(T,AE$9,$R36,1))*nT</f>
        <v>-119.01207351755367</v>
      </c>
      <c r="AF36" s="18">
        <f t="array" ref="AF36">SUM(LOG(WEIBULL(Data,AF$9,$R36,0)))+LOG(1-WEIBULL(T,AF$9,$R36,1))*nT</f>
        <v>-119.43944053116844</v>
      </c>
      <c r="AG36" s="18">
        <f t="array" ref="AG36">SUM(LOG(WEIBULL(Data,AG$9,$R36,0)))+LOG(1-WEIBULL(T,AG$9,$R36,1))*nT</f>
        <v>-119.92681605167157</v>
      </c>
      <c r="AH36" s="18">
        <f t="array" ref="AH36">SUM(LOG(WEIBULL(Data,AH$9,$R36,0)))+LOG(1-WEIBULL(T,AH$9,$R36,1))*nT</f>
        <v>-120.47061564357637</v>
      </c>
      <c r="AI36" s="18">
        <f t="array" ref="AI36">SUM(LOG(WEIBULL(Data,AI$9,$R36,0)))+LOG(1-WEIBULL(T,AI$9,$R36,1))*nT</f>
        <v>-121.06755708472981</v>
      </c>
      <c r="AJ36" s="18">
        <f t="array" ref="AJ36">SUM(LOG(WEIBULL(Data,AJ$9,$R36,0)))+LOG(1-WEIBULL(T,AJ$9,$R36,1))*nT</f>
        <v>-121.71462745970608</v>
      </c>
      <c r="AK36" s="18">
        <f t="array" ref="AK36">SUM(LOG(WEIBULL(Data,AK$9,$R36,0)))+LOG(1-WEIBULL(T,AK$9,$R36,1))*nT</f>
        <v>-122.40905465006189</v>
      </c>
      <c r="AL36" s="18">
        <f t="array" ref="AL36">SUM(LOG(WEIBULL(Data,AL$9,$R36,0)))+LOG(1-WEIBULL(T,AL$9,$R36,1))*nT</f>
        <v>-123.14828252663725</v>
      </c>
      <c r="AM36" s="18">
        <f t="array" ref="AM36">SUM(LOG(WEIBULL(Data,AM$9,$R36,0)))+LOG(1-WEIBULL(T,AM$9,$R36,1))*nT</f>
        <v>-123.92994927527073</v>
      </c>
      <c r="AN36" s="18">
        <f t="array" ref="AN36">SUM(LOG(WEIBULL(Data,AN$9,$R36,0)))+LOG(1-WEIBULL(T,AN$9,$R36,1))*nT</f>
        <v>-124.75186838774412</v>
      </c>
      <c r="AO36" s="18">
        <f t="array" ref="AO36">SUM(LOG(WEIBULL(Data,AO$9,$R36,0)))+LOG(1-WEIBULL(T,AO$9,$R36,1))*nT</f>
        <v>-125.61201193025605</v>
      </c>
      <c r="AP36" s="18">
        <f t="array" ref="AP36">SUM(LOG(WEIBULL(Data,AP$9,$R36,0)))+LOG(1-WEIBULL(T,AP$9,$R36,1))*nT</f>
        <v>-126.50849576664314</v>
      </c>
      <c r="AQ36" s="18">
        <f t="array" ref="AQ36">SUM(LOG(WEIBULL(Data,AQ$9,$R36,0)))+LOG(1-WEIBULL(T,AQ$9,$R36,1))*nT</f>
        <v>-127.43956646623852</v>
      </c>
      <c r="AR36" s="18">
        <f t="array" ref="AR36">SUM(LOG(WEIBULL(Data,AR$9,$R36,0)))+LOG(1-WEIBULL(T,AR$9,$R36,1))*nT</f>
        <v>-128.40358966925149</v>
      </c>
      <c r="AS36" s="18">
        <f t="array" ref="AS36">SUM(LOG(WEIBULL(Data,AS$9,$R36,0)))+LOG(1-WEIBULL(T,AS$9,$R36,1))*nT</f>
        <v>-129.39903971781996</v>
      </c>
      <c r="AT36" s="18">
        <f t="array" ref="AT36">SUM(LOG(WEIBULL(Data,AT$9,$R36,0)))+LOG(1-WEIBULL(T,AT$9,$R36,1))*nT</f>
        <v>-130.42449038998728</v>
      </c>
      <c r="AU36" s="18">
        <f t="array" ref="AU36">SUM(LOG(WEIBULL(Data,AU$9,$R36,0)))+LOG(1-WEIBULL(T,AU$9,$R36,1))*nT</f>
        <v>-131.47860659796549</v>
      </c>
      <c r="AV36" s="19">
        <f t="array" ref="AV36">SUM(LOG(WEIBULL(Data,AV$9,$R36,0)))+LOG(1-WEIBULL(T,AV$9,$R36,1))*nT</f>
        <v>-132.56013693213379</v>
      </c>
      <c r="AW36" s="33" t="e">
        <f t="shared" ca="1" si="2"/>
        <v>#NAME?</v>
      </c>
      <c r="AX36" s="25" t="e">
        <f t="shared" ca="1" si="4"/>
        <v>#NAME?</v>
      </c>
    </row>
    <row r="37" spans="2:50" x14ac:dyDescent="0.25">
      <c r="B37" s="44">
        <v>7.8239595406319085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8">
        <v>1</v>
      </c>
      <c r="O37" s="12">
        <f t="shared" si="3"/>
        <v>5.9116494755792051E-4</v>
      </c>
      <c r="P37" s="13">
        <f t="array" ref="P37">SUM(EXP(S37:AV37))*N37</f>
        <v>3.0460675043653142E-51</v>
      </c>
      <c r="Q37" s="62"/>
      <c r="R37" s="31">
        <f t="shared" si="5"/>
        <v>9.3999999999999986</v>
      </c>
      <c r="S37" s="17">
        <f t="array" ref="S37">SUM(LOG(WEIBULL(Data,S$9,$R37,0)))+LOG(1-WEIBULL(T,S$9,$R37,1))*nT</f>
        <v>-120.78889563448217</v>
      </c>
      <c r="T37" s="18">
        <f t="array" ref="T37">SUM(LOG(WEIBULL(Data,T$9,$R37,0)))+LOG(1-WEIBULL(T,T$9,$R37,1))*nT</f>
        <v>-120.05599648090039</v>
      </c>
      <c r="U37" s="18">
        <f t="array" ref="U37">SUM(LOG(WEIBULL(Data,U$9,$R37,0)))+LOG(1-WEIBULL(T,U$9,$R37,1))*nT</f>
        <v>-119.4749119907089</v>
      </c>
      <c r="V37" s="18">
        <f t="array" ref="V37">SUM(LOG(WEIBULL(Data,V$9,$R37,0)))+LOG(1-WEIBULL(T,V$9,$R37,1))*nT</f>
        <v>-119.0319341578514</v>
      </c>
      <c r="W37" s="18">
        <f t="array" ref="W37">SUM(LOG(WEIBULL(Data,W$9,$R37,0)))+LOG(1-WEIBULL(T,W$9,$R37,1))*nT</f>
        <v>-118.71513208317263</v>
      </c>
      <c r="X37" s="18">
        <f t="array" ref="X37">SUM(LOG(WEIBULL(Data,X$9,$R37,0)))+LOG(1-WEIBULL(T,X$9,$R37,1))*nT</f>
        <v>-118.51405183741996</v>
      </c>
      <c r="Y37" s="18">
        <f t="array" ref="Y37">SUM(LOG(WEIBULL(Data,Y$9,$R37,0)))+LOG(1-WEIBULL(T,Y$9,$R37,1))*nT</f>
        <v>-118.41947825906809</v>
      </c>
      <c r="Z37" s="18">
        <f t="array" ref="Z37">SUM(LOG(WEIBULL(Data,Z$9,$R37,0)))+LOG(1-WEIBULL(T,Z$9,$R37,1))*nT</f>
        <v>-118.42324376714271</v>
      </c>
      <c r="AA37" s="18">
        <f t="array" ref="AA37">SUM(LOG(WEIBULL(Data,AA$9,$R37,0)))+LOG(1-WEIBULL(T,AA$9,$R37,1))*nT</f>
        <v>-118.518073331891</v>
      </c>
      <c r="AB37" s="18">
        <f t="array" ref="AB37">SUM(LOG(WEIBULL(Data,AB$9,$R37,0)))+LOG(1-WEIBULL(T,AB$9,$R37,1))*nT</f>
        <v>-118.69745758656875</v>
      </c>
      <c r="AC37" s="18">
        <f t="array" ref="AC37">SUM(LOG(WEIBULL(Data,AC$9,$R37,0)))+LOG(1-WEIBULL(T,AC$9,$R37,1))*nT</f>
        <v>-118.95554808138941</v>
      </c>
      <c r="AD37" s="18">
        <f t="array" ref="AD37">SUM(LOG(WEIBULL(Data,AD$9,$R37,0)))+LOG(1-WEIBULL(T,AD$9,$R37,1))*nT</f>
        <v>-119.28707013518803</v>
      </c>
      <c r="AE37" s="18">
        <f t="array" ref="AE37">SUM(LOG(WEIBULL(Data,AE$9,$R37,0)))+LOG(1-WEIBULL(T,AE$9,$R37,1))*nT</f>
        <v>-119.68724980303124</v>
      </c>
      <c r="AF37" s="18">
        <f t="array" ref="AF37">SUM(LOG(WEIBULL(Data,AF$9,$R37,0)))+LOG(1-WEIBULL(T,AF$9,$R37,1))*nT</f>
        <v>-120.15175226413196</v>
      </c>
      <c r="AG37" s="18">
        <f t="array" ref="AG37">SUM(LOG(WEIBULL(Data,AG$9,$R37,0)))+LOG(1-WEIBULL(T,AG$9,$R37,1))*nT</f>
        <v>-120.67662952271017</v>
      </c>
      <c r="AH37" s="18">
        <f t="array" ref="AH37">SUM(LOG(WEIBULL(Data,AH$9,$R37,0)))+LOG(1-WEIBULL(T,AH$9,$R37,1))*nT</f>
        <v>-121.25827575941733</v>
      </c>
      <c r="AI37" s="18">
        <f t="array" ref="AI37">SUM(LOG(WEIBULL(Data,AI$9,$R37,0)))+LOG(1-WEIBULL(T,AI$9,$R37,1))*nT</f>
        <v>-121.8933890108883</v>
      </c>
      <c r="AJ37" s="18">
        <f t="array" ref="AJ37">SUM(LOG(WEIBULL(Data,AJ$9,$R37,0)))+LOG(1-WEIBULL(T,AJ$9,$R37,1))*nT</f>
        <v>-122.57893811713333</v>
      </c>
      <c r="AK37" s="18">
        <f t="array" ref="AK37">SUM(LOG(WEIBULL(Data,AK$9,$R37,0)))+LOG(1-WEIBULL(T,AK$9,$R37,1))*nT</f>
        <v>-123.31213408039731</v>
      </c>
      <c r="AL37" s="18">
        <f t="array" ref="AL37">SUM(LOG(WEIBULL(Data,AL$9,$R37,0)))+LOG(1-WEIBULL(T,AL$9,$R37,1))*nT</f>
        <v>-124.09040513904247</v>
      </c>
      <c r="AM37" s="18">
        <f t="array" ref="AM37">SUM(LOG(WEIBULL(Data,AM$9,$R37,0)))+LOG(1-WEIBULL(T,AM$9,$R37,1))*nT</f>
        <v>-124.91137498639853</v>
      </c>
      <c r="AN37" s="18">
        <f t="array" ref="AN37">SUM(LOG(WEIBULL(Data,AN$9,$R37,0)))+LOG(1-WEIBULL(T,AN$9,$R37,1))*nT</f>
        <v>-125.77284366513956</v>
      </c>
      <c r="AO37" s="18">
        <f t="array" ref="AO37">SUM(LOG(WEIBULL(Data,AO$9,$R37,0)))+LOG(1-WEIBULL(T,AO$9,$R37,1))*nT</f>
        <v>-126.6727707483835</v>
      </c>
      <c r="AP37" s="18">
        <f t="array" ref="AP37">SUM(LOG(WEIBULL(Data,AP$9,$R37,0)))+LOG(1-WEIBULL(T,AP$9,$R37,1))*nT</f>
        <v>-127.60926048375867</v>
      </c>
      <c r="AQ37" s="18">
        <f t="array" ref="AQ37">SUM(LOG(WEIBULL(Data,AQ$9,$R37,0)))+LOG(1-WEIBULL(T,AQ$9,$R37,1))*nT</f>
        <v>-128.58054862946616</v>
      </c>
      <c r="AR37" s="18">
        <f t="array" ref="AR37">SUM(LOG(WEIBULL(Data,AR$9,$R37,0)))+LOG(1-WEIBULL(T,AR$9,$R37,1))*nT</f>
        <v>-129.58499075446039</v>
      </c>
      <c r="AS37" s="18">
        <f t="array" ref="AS37">SUM(LOG(WEIBULL(Data,AS$9,$R37,0)))+LOG(1-WEIBULL(T,AS$9,$R37,1))*nT</f>
        <v>-130.62105181022554</v>
      </c>
      <c r="AT37" s="18">
        <f t="array" ref="AT37">SUM(LOG(WEIBULL(Data,AT$9,$R37,0)))+LOG(1-WEIBULL(T,AT$9,$R37,1))*nT</f>
        <v>-131.68729681079989</v>
      </c>
      <c r="AU37" s="18">
        <f t="array" ref="AU37">SUM(LOG(WEIBULL(Data,AU$9,$R37,0)))+LOG(1-WEIBULL(T,AU$9,$R37,1))*nT</f>
        <v>-132.78238248187949</v>
      </c>
      <c r="AV37" s="19">
        <f t="array" ref="AV37">SUM(LOG(WEIBULL(Data,AV$9,$R37,0)))+LOG(1-WEIBULL(T,AV$9,$R37,1))*nT</f>
        <v>-133.90504975997322</v>
      </c>
      <c r="AW37" s="33" t="e">
        <f t="shared" ca="1" si="2"/>
        <v>#NAME?</v>
      </c>
      <c r="AX37" s="25" t="e">
        <f t="shared" ca="1" si="4"/>
        <v>#NAME?</v>
      </c>
    </row>
    <row r="38" spans="2:50" x14ac:dyDescent="0.25">
      <c r="B38" s="44">
        <v>4.0799144862228944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8">
        <v>1</v>
      </c>
      <c r="O38" s="12">
        <f t="shared" si="3"/>
        <v>3.6026850499755713E-4</v>
      </c>
      <c r="P38" s="13">
        <f t="array" ref="P38">SUM(EXP(S38:AV38))*N38</f>
        <v>1.856338388215772E-51</v>
      </c>
      <c r="Q38" s="62"/>
      <c r="R38" s="31">
        <f t="shared" si="5"/>
        <v>9.5999999999999979</v>
      </c>
      <c r="S38" s="17">
        <f t="array" ref="S38">SUM(LOG(WEIBULL(Data,S$9,$R38,0)))+LOG(1-WEIBULL(T,S$9,$R38,1))*nT</f>
        <v>-121.06226039061735</v>
      </c>
      <c r="T38" s="18">
        <f t="array" ref="T38">SUM(LOG(WEIBULL(Data,T$9,$R38,0)))+LOG(1-WEIBULL(T,T$9,$R38,1))*nT</f>
        <v>-120.35974385648944</v>
      </c>
      <c r="U38" s="18">
        <f t="array" ref="U38">SUM(LOG(WEIBULL(Data,U$9,$R38,0)))+LOG(1-WEIBULL(T,U$9,$R38,1))*nT</f>
        <v>-119.80987145766267</v>
      </c>
      <c r="V38" s="18">
        <f t="array" ref="V38">SUM(LOG(WEIBULL(Data,V$9,$R38,0)))+LOG(1-WEIBULL(T,V$9,$R38,1))*nT</f>
        <v>-119.39887380292059</v>
      </c>
      <c r="W38" s="18">
        <f t="array" ref="W38">SUM(LOG(WEIBULL(Data,W$9,$R38,0)))+LOG(1-WEIBULL(T,W$9,$R38,1))*nT</f>
        <v>-119.11476420937976</v>
      </c>
      <c r="X38" s="18">
        <f t="array" ref="X38">SUM(LOG(WEIBULL(Data,X$9,$R38,0)))+LOG(1-WEIBULL(T,X$9,$R38,1))*nT</f>
        <v>-118.94703797705091</v>
      </c>
      <c r="Y38" s="18">
        <f t="array" ref="Y38">SUM(LOG(WEIBULL(Data,Y$9,$R38,0)))+LOG(1-WEIBULL(T,Y$9,$R38,1))*nT</f>
        <v>-118.88643366778354</v>
      </c>
      <c r="Z38" s="18">
        <f t="array" ref="Z38">SUM(LOG(WEIBULL(Data,Z$9,$R38,0)))+LOG(1-WEIBULL(T,Z$9,$R38,1))*nT</f>
        <v>-118.92474145966403</v>
      </c>
      <c r="AA38" s="18">
        <f t="array" ref="AA38">SUM(LOG(WEIBULL(Data,AA$9,$R38,0)))+LOG(1-WEIBULL(T,AA$9,$R38,1))*nT</f>
        <v>-119.05464771190742</v>
      </c>
      <c r="AB38" s="18">
        <f t="array" ref="AB38">SUM(LOG(WEIBULL(Data,AB$9,$R38,0)))+LOG(1-WEIBULL(T,AB$9,$R38,1))*nT</f>
        <v>-119.26960771680572</v>
      </c>
      <c r="AC38" s="18">
        <f t="array" ref="AC38">SUM(LOG(WEIBULL(Data,AC$9,$R38,0)))+LOG(1-WEIBULL(T,AC$9,$R38,1))*nT</f>
        <v>-119.56374063400634</v>
      </c>
      <c r="AD38" s="18">
        <f t="array" ref="AD38">SUM(LOG(WEIBULL(Data,AD$9,$R38,0)))+LOG(1-WEIBULL(T,AD$9,$R38,1))*nT</f>
        <v>-119.93174205769634</v>
      </c>
      <c r="AE38" s="18">
        <f t="array" ref="AE38">SUM(LOG(WEIBULL(Data,AE$9,$R38,0)))+LOG(1-WEIBULL(T,AE$9,$R38,1))*nT</f>
        <v>-120.36881073061865</v>
      </c>
      <c r="AF38" s="18">
        <f t="array" ref="AF38">SUM(LOG(WEIBULL(Data,AF$9,$R38,0)))+LOG(1-WEIBULL(T,AF$9,$R38,1))*nT</f>
        <v>-120.87058670555604</v>
      </c>
      <c r="AG38" s="18">
        <f t="array" ref="AG38">SUM(LOG(WEIBULL(Data,AG$9,$R38,0)))+LOG(1-WEIBULL(T,AG$9,$R38,1))*nT</f>
        <v>-121.43309884368857</v>
      </c>
      <c r="AH38" s="18">
        <f t="array" ref="AH38">SUM(LOG(WEIBULL(Data,AH$9,$R38,0)))+LOG(1-WEIBULL(T,AH$9,$R38,1))*nT</f>
        <v>-122.0527199846327</v>
      </c>
      <c r="AI38" s="18">
        <f t="array" ref="AI38">SUM(LOG(WEIBULL(Data,AI$9,$R38,0)))+LOG(1-WEIBULL(T,AI$9,$R38,1))*nT</f>
        <v>-122.72612846327834</v>
      </c>
      <c r="AJ38" s="18">
        <f t="array" ref="AJ38">SUM(LOG(WEIBULL(Data,AJ$9,$R38,0)))+LOG(1-WEIBULL(T,AJ$9,$R38,1))*nT</f>
        <v>-123.45027491099867</v>
      </c>
      <c r="AK38" s="18">
        <f t="array" ref="AK38">SUM(LOG(WEIBULL(Data,AK$9,$R38,0)))+LOG(1-WEIBULL(T,AK$9,$R38,1))*nT</f>
        <v>-124.22235348299297</v>
      </c>
      <c r="AL38" s="18">
        <f t="array" ref="AL38">SUM(LOG(WEIBULL(Data,AL$9,$R38,0)))+LOG(1-WEIBULL(T,AL$9,$R38,1))*nT</f>
        <v>-125.03977681368204</v>
      </c>
      <c r="AM38" s="18">
        <f t="array" ref="AM38">SUM(LOG(WEIBULL(Data,AM$9,$R38,0)))+LOG(1-WEIBULL(T,AM$9,$R38,1))*nT</f>
        <v>-125.90015412866572</v>
      </c>
      <c r="AN38" s="18">
        <f t="array" ref="AN38">SUM(LOG(WEIBULL(Data,AN$9,$R38,0)))+LOG(1-WEIBULL(T,AN$9,$R38,1))*nT</f>
        <v>-126.80127204253979</v>
      </c>
      <c r="AO38" s="18">
        <f t="array" ref="AO38">SUM(LOG(WEIBULL(Data,AO$9,$R38,0)))+LOG(1-WEIBULL(T,AO$9,$R38,1))*nT</f>
        <v>-127.74107765265711</v>
      </c>
      <c r="AP38" s="18">
        <f t="array" ref="AP38">SUM(LOG(WEIBULL(Data,AP$9,$R38,0)))+LOG(1-WEIBULL(T,AP$9,$R38,1))*nT</f>
        <v>-128.71766360409856</v>
      </c>
      <c r="AQ38" s="18">
        <f t="array" ref="AQ38">SUM(LOG(WEIBULL(Data,AQ$9,$R38,0)))+LOG(1-WEIBULL(T,AQ$9,$R38,1))*nT</f>
        <v>-129.72925485401834</v>
      </c>
      <c r="AR38" s="18">
        <f t="array" ref="AR38">SUM(LOG(WEIBULL(Data,AR$9,$R38,0)))+LOG(1-WEIBULL(T,AR$9,$R38,1))*nT</f>
        <v>-130.77419690671931</v>
      </c>
      <c r="AS38" s="18">
        <f t="array" ref="AS38">SUM(LOG(WEIBULL(Data,AS$9,$R38,0)))+LOG(1-WEIBULL(T,AS$9,$R38,1))*nT</f>
        <v>-131.85094532625931</v>
      </c>
      <c r="AT38" s="18">
        <f t="array" ref="AT38">SUM(LOG(WEIBULL(Data,AT$9,$R38,0)))+LOG(1-WEIBULL(T,AT$9,$R38,1))*nT</f>
        <v>-132.95805636263901</v>
      </c>
      <c r="AU38" s="18">
        <f t="array" ref="AU38">SUM(LOG(WEIBULL(Data,AU$9,$R38,0)))+LOG(1-WEIBULL(T,AU$9,$R38,1))*nT</f>
        <v>-134.09417855186791</v>
      </c>
      <c r="AV38" s="19">
        <f t="array" ref="AV38">SUM(LOG(WEIBULL(Data,AV$9,$R38,0)))+LOG(1-WEIBULL(T,AV$9,$R38,1))*nT</f>
        <v>-135.25804517040567</v>
      </c>
      <c r="AW38" s="33" t="e">
        <f t="shared" ca="1" si="2"/>
        <v>#NAME?</v>
      </c>
      <c r="AX38" s="25" t="e">
        <f t="shared" ca="1" si="4"/>
        <v>#NAME?</v>
      </c>
    </row>
    <row r="39" spans="2:50" x14ac:dyDescent="0.25">
      <c r="B39" s="44">
        <v>2.9217375620816268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9">
        <v>1</v>
      </c>
      <c r="O39" s="8">
        <f t="shared" si="3"/>
        <v>2.2118217790600834E-4</v>
      </c>
      <c r="P39" s="10">
        <f t="array" ref="P39">SUM(EXP(S39:AV39))*N39</f>
        <v>1.1396748867594676E-51</v>
      </c>
      <c r="Q39" s="63"/>
      <c r="R39" s="32">
        <f t="shared" si="5"/>
        <v>9.7999999999999972</v>
      </c>
      <c r="S39" s="20">
        <f t="array" ref="S39">SUM(LOG(WEIBULL(Data,S$9,$R39,0)))+LOG(1-WEIBULL(T,S$9,$R39,1))*nT</f>
        <v>-121.33938856590436</v>
      </c>
      <c r="T39" s="21">
        <f t="array" ref="T39">SUM(LOG(WEIBULL(Data,T$9,$R39,0)))+LOG(1-WEIBULL(T,T$9,$R39,1))*nT</f>
        <v>-120.66740452035964</v>
      </c>
      <c r="U39" s="21">
        <f t="array" ref="U39">SUM(LOG(WEIBULL(Data,U$9,$R39,0)))+LOG(1-WEIBULL(T,U$9,$R39,1))*nT</f>
        <v>-120.14888669753006</v>
      </c>
      <c r="V39" s="21">
        <f t="array" ref="V39">SUM(LOG(WEIBULL(Data,V$9,$R39,0)))+LOG(1-WEIBULL(T,V$9,$R39,1))*nT</f>
        <v>-119.7700043608352</v>
      </c>
      <c r="W39" s="21">
        <f t="array" ref="W39">SUM(LOG(WEIBULL(Data,W$9,$R39,0)))+LOG(1-WEIBULL(T,W$9,$R39,1))*nT</f>
        <v>-119.5187150938653</v>
      </c>
      <c r="X39" s="21">
        <f t="array" ref="X39">SUM(LOG(WEIBULL(Data,X$9,$R39,0)))+LOG(1-WEIBULL(T,X$9,$R39,1))*nT</f>
        <v>-119.38446348371906</v>
      </c>
      <c r="Y39" s="21">
        <f t="array" ref="Y39">SUM(LOG(WEIBULL(Data,Y$9,$R39,0)))+LOG(1-WEIBULL(T,Y$9,$R39,1))*nT</f>
        <v>-119.35794187877408</v>
      </c>
      <c r="Z39" s="21">
        <f t="array" ref="Z39">SUM(LOG(WEIBULL(Data,Z$9,$R39,0)))+LOG(1-WEIBULL(T,Z$9,$R39,1))*nT</f>
        <v>-119.43089828277127</v>
      </c>
      <c r="AA39" s="21">
        <f t="array" ref="AA39">SUM(LOG(WEIBULL(Data,AA$9,$R39,0)))+LOG(1-WEIBULL(T,AA$9,$R39,1))*nT</f>
        <v>-119.59598051238032</v>
      </c>
      <c r="AB39" s="21">
        <f t="array" ref="AB39">SUM(LOG(WEIBULL(Data,AB$9,$R39,0)))+LOG(1-WEIBULL(T,AB$9,$R39,1))*nT</f>
        <v>-119.84660858804544</v>
      </c>
      <c r="AC39" s="21">
        <f t="array" ref="AC39">SUM(LOG(WEIBULL(Data,AC$9,$R39,0)))+LOG(1-WEIBULL(T,AC$9,$R39,1))*nT</f>
        <v>-120.17686934757087</v>
      </c>
      <c r="AD39" s="21">
        <f t="array" ref="AD39">SUM(LOG(WEIBULL(Data,AD$9,$R39,0)))+LOG(1-WEIBULL(T,AD$9,$R39,1))*nT</f>
        <v>-120.5814287279989</v>
      </c>
      <c r="AE39" s="21">
        <f t="array" ref="AE39">SUM(LOG(WEIBULL(Data,AE$9,$R39,0)))+LOG(1-WEIBULL(T,AE$9,$R39,1))*nT</f>
        <v>-121.05545822537795</v>
      </c>
      <c r="AF39" s="21">
        <f t="array" ref="AF39">SUM(LOG(WEIBULL(Data,AF$9,$R39,0)))+LOG(1-WEIBULL(T,AF$9,$R39,1))*nT</f>
        <v>-121.59457282929662</v>
      </c>
      <c r="AG39" s="21">
        <f t="array" ref="AG39">SUM(LOG(WEIBULL(Data,AG$9,$R39,0)))+LOG(1-WEIBULL(T,AG$9,$R39,1))*nT</f>
        <v>-122.19477831834119</v>
      </c>
      <c r="AH39" s="21">
        <f t="array" ref="AH39">SUM(LOG(WEIBULL(Data,AH$9,$R39,0)))+LOG(1-WEIBULL(T,AH$9,$R39,1))*nT</f>
        <v>-122.85242624844814</v>
      </c>
      <c r="AI39" s="21">
        <f t="array" ref="AI39">SUM(LOG(WEIBULL(Data,AI$9,$R39,0)))+LOG(1-WEIBULL(T,AI$9,$R39,1))*nT</f>
        <v>-123.56417530680726</v>
      </c>
      <c r="AJ39" s="21">
        <f t="array" ref="AJ39">SUM(LOG(WEIBULL(Data,AJ$9,$R39,0)))+LOG(1-WEIBULL(T,AJ$9,$R39,1))*nT</f>
        <v>-124.32695796673981</v>
      </c>
      <c r="AK39" s="21">
        <f t="array" ref="AK39">SUM(LOG(WEIBULL(Data,AK$9,$R39,0)))+LOG(1-WEIBULL(T,AK$9,$R39,1))*nT</f>
        <v>-125.13795158343189</v>
      </c>
      <c r="AL39" s="21">
        <f t="array" ref="AL39">SUM(LOG(WEIBULL(Data,AL$9,$R39,0)))+LOG(1-WEIBULL(T,AL$9,$R39,1))*nT</f>
        <v>-125.99455323079673</v>
      </c>
      <c r="AM39" s="21">
        <f t="array" ref="AM39">SUM(LOG(WEIBULL(Data,AM$9,$R39,0)))+LOG(1-WEIBULL(T,AM$9,$R39,1))*nT</f>
        <v>-126.89435770653299</v>
      </c>
      <c r="AN39" s="21">
        <f t="array" ref="AN39">SUM(LOG(WEIBULL(Data,AN$9,$R39,0)))+LOG(1-WEIBULL(T,AN$9,$R39,1))*nT</f>
        <v>-127.8351382334065</v>
      </c>
      <c r="AO39" s="21">
        <f t="array" ref="AO39">SUM(LOG(WEIBULL(Data,AO$9,$R39,0)))+LOG(1-WEIBULL(T,AO$9,$R39,1))*nT</f>
        <v>-128.81482946572535</v>
      </c>
      <c r="AP39" s="21">
        <f t="array" ref="AP39">SUM(LOG(WEIBULL(Data,AP$9,$R39,0)))+LOG(1-WEIBULL(T,AP$9,$R39,1))*nT</f>
        <v>-129.8315124752877</v>
      </c>
      <c r="AQ39" s="21">
        <f t="array" ref="AQ39">SUM(LOG(WEIBULL(Data,AQ$9,$R39,0)))+LOG(1-WEIBULL(T,AQ$9,$R39,1))*nT</f>
        <v>-130.88340144409975</v>
      </c>
      <c r="AR39" s="21">
        <f t="array" ref="AR39">SUM(LOG(WEIBULL(Data,AR$9,$R39,0)))+LOG(1-WEIBULL(T,AR$9,$R39,1))*nT</f>
        <v>-131.96883183444965</v>
      </c>
      <c r="AS39" s="21">
        <f t="array" ref="AS39">SUM(LOG(WEIBULL(Data,AS$9,$R39,0)))+LOG(1-WEIBULL(T,AS$9,$R39,1))*nT</f>
        <v>-133.08624984245773</v>
      </c>
      <c r="AT39" s="21">
        <f t="array" ref="AT39">SUM(LOG(WEIBULL(Data,AT$9,$R39,0)))+LOG(1-WEIBULL(T,AT$9,$R39,1))*nT</f>
        <v>-134.2342029705498</v>
      </c>
      <c r="AU39" s="21">
        <f t="array" ref="AU39">SUM(LOG(WEIBULL(Data,AU$9,$R39,0)))+LOG(1-WEIBULL(T,AU$9,$R39,1))*nT</f>
        <v>-135.41133157861395</v>
      </c>
      <c r="AV39" s="22">
        <f t="array" ref="AV39">SUM(LOG(WEIBULL(Data,AV$9,$R39,0)))+LOG(1-WEIBULL(T,AV$9,$R39,1))*nT</f>
        <v>-136.61636129386019</v>
      </c>
      <c r="AW39" s="3" t="e">
        <f t="shared" ca="1" si="2"/>
        <v>#NAME?</v>
      </c>
      <c r="AX39" s="4" t="e">
        <f t="shared" ca="1" si="4"/>
        <v>#NAME?</v>
      </c>
    </row>
    <row r="40" spans="2:50" x14ac:dyDescent="0.25">
      <c r="B40" s="44">
        <v>2.4978329617502077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50" x14ac:dyDescent="0.25">
      <c r="B41" s="44">
        <v>7.0430147448596294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50" x14ac:dyDescent="0.25">
      <c r="B42" s="44">
        <v>2.6472560218606782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50" x14ac:dyDescent="0.25">
      <c r="B43" s="44">
        <v>0.72295190285574851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50" x14ac:dyDescent="0.25">
      <c r="B44" s="44">
        <v>4.151853117365496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50" x14ac:dyDescent="0.25">
      <c r="B45" s="44">
        <v>2.0610854804298007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50" x14ac:dyDescent="0.25">
      <c r="B46" s="44">
        <v>2.6207185669237663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50" x14ac:dyDescent="0.25">
      <c r="B47" s="44">
        <v>3.2864292375147928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50" x14ac:dyDescent="0.25">
      <c r="B48" s="44">
        <v>2.5775525754614708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44">
        <v>2.0419540852019349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44">
        <v>2.2506007995210382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44">
        <v>5.8302923300618623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44">
        <v>1.4692937556756107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44">
        <v>5.2959258911368501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44">
        <v>1.2345360449580696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44">
        <v>3.0478128724694562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44">
        <v>1.3726969068584283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44">
        <v>6.8854947512032876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44">
        <v>0.17567068483770207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44">
        <v>5.6702832084657313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44">
        <v>7.253127282537907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44">
        <v>3.2151381686592941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44">
        <v>5.178979971884246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44">
        <v>2.778493553954811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44">
        <v>4.4858027277944554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44">
        <v>7.9518829032861076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44">
        <v>3.6898810602969752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44">
        <v>5.9804290654867831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44">
        <v>4.620574913496089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44">
        <v>7.9674659138097859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44">
        <v>1.964720706955446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44">
        <v>4.455712730877571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44">
        <v>3.553792816680839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44">
        <v>3.4164243615391898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44">
        <v>1.1459451943347725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44">
        <v>3.1360764314577891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44">
        <v>2.1552471144004968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44">
        <v>1.4638952648277552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44">
        <v>3.7703256897250466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44">
        <v>4.4435061063935528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44">
        <v>2.8070797066138056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44">
        <v>3.9708797454919136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44">
        <v>7.9103149847388252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44">
        <v>4.2575362709097178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44">
        <v>0.41132191236118554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44">
        <v>7.5974548994427797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44">
        <v>1.8371107374178792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44">
        <v>5.1614579646613814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44">
        <v>1.4847243670650683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44">
        <v>4.5749379027620325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44">
        <v>6.3537323829427361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44">
        <v>4.6442542098341715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44">
        <v>5.8574002576653665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44">
        <v>4.6560310165268728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44">
        <v>0.84759782576070508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44">
        <v>1.0079283265216998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44">
        <v>1.7435639133540279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44">
        <v>5.4720226726570598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44">
        <v>6.7630227112873387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44">
        <v>6.077071644811066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44">
        <v>4.0533893841184732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44">
        <v>1.2029950115351744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44">
        <v>1.0218270988849398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50">
        <v>7.1750534581896721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2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2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2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2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2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2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2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2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2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2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2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2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2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2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2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2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2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2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2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2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2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2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2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2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</sheetData>
  <mergeCells count="6">
    <mergeCell ref="AW7:AX7"/>
    <mergeCell ref="D9:E9"/>
    <mergeCell ref="B4:G5"/>
    <mergeCell ref="Q10:Q39"/>
    <mergeCell ref="S8:AV8"/>
    <mergeCell ref="D15:E15"/>
  </mergeCells>
  <phoneticPr fontId="0" type="noConversion"/>
  <dataValidations count="2">
    <dataValidation type="textLength" allowBlank="1" showInputMessage="1" showErrorMessage="1" errorTitle="Sorry" error="This cell is neede for the graph plotting" promptTitle="Sorry" prompt="This cell is used for the graph plotting" sqref="E15 I21:I22 H23:H24">
      <formula1>123</formula1>
      <formula2>123</formula2>
    </dataValidation>
    <dataValidation type="textLength" allowBlank="1" showInputMessage="1" showErrorMessage="1" errorTitle="Sorry" error="This cell is needed for the graph plotting" promptTitle="Sorry" prompt="This cell is used for the graph plotting" sqref="F15:F16">
      <formula1>123</formula1>
      <formula2>123</formula2>
    </dataValidation>
  </dataValidations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Model</vt:lpstr>
      <vt:lpstr>alpha</vt:lpstr>
      <vt:lpstr>alphaincr</vt:lpstr>
      <vt:lpstr>alphastart</vt:lpstr>
      <vt:lpstr>beta</vt:lpstr>
      <vt:lpstr>betaincr</vt:lpstr>
      <vt:lpstr>betastart</vt:lpstr>
      <vt:lpstr>Data</vt:lpstr>
      <vt:lpstr>Likelihood</vt:lpstr>
      <vt:lpstr>nT</vt:lpstr>
      <vt:lpstr>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2017-09-22T16:21:13Z</dcterms:modified>
  <cp:category/>
</cp:coreProperties>
</file>