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2" state="veryHidden" r:id="rId1"/>
    <sheet name="Correlated risk portfolio" sheetId="1" r:id="rId2"/>
  </sheets>
  <definedNames>
    <definedName name="CB_0770794e88404c5093597333d9595d82" localSheetId="1" hidden="1">'Correlated risk portfolio'!$H$16</definedName>
    <definedName name="CB_22c8c2c3964b42a1bc62235fe6e584dd" localSheetId="1" hidden="1">'Correlated risk portfolio'!$F$11</definedName>
    <definedName name="CB_2b90da4a65764a74be0de9af2d436c07" localSheetId="1" hidden="1">'Correlated risk portfolio'!$I$20</definedName>
    <definedName name="CB_2ddf788a4654443ca0c590f9b278c0e5" localSheetId="1" hidden="1">'Correlated risk portfolio'!$H$19</definedName>
    <definedName name="CB_46bb34361eb14f228c91cb7853236448" localSheetId="1" hidden="1">'Correlated risk portfolio'!$H$14</definedName>
    <definedName name="CB_63cf7578e786485e876c54b7e642e343" localSheetId="1" hidden="1">'Correlated risk portfolio'!$H$18</definedName>
    <definedName name="CB_64399b552eed45ed9b8ff01916d535f9" localSheetId="1" hidden="1">'Correlated risk portfolio'!$H$11</definedName>
    <definedName name="CB_684d52aed2f7453e9de3f854a293ba9b" localSheetId="1" hidden="1">'Correlated risk portfolio'!$F$14</definedName>
    <definedName name="CB_7a3dd86cfd7746758aa7bdc64d9bbe01" localSheetId="1" hidden="1">'Correlated risk portfolio'!$H$15</definedName>
    <definedName name="CB_80beaaf0abe84839993192a85b8d3052" localSheetId="1" hidden="1">'Correlated risk portfolio'!$F$16</definedName>
    <definedName name="CB_966c27ab6e0b4e42a2b0ae7efb9a026c" localSheetId="1" hidden="1">'Correlated risk portfolio'!$F$17</definedName>
    <definedName name="CB_97b30fb5c17b424c94869208d46bbba0" localSheetId="1" hidden="1">'Correlated risk portfolio'!$H$17</definedName>
    <definedName name="CB_9aa1ed92dc294c20b1726096067d1afe" localSheetId="1" hidden="1">'Correlated risk portfolio'!$F$12</definedName>
    <definedName name="CB_9b62daae99884b62b543c88c78e2a1cb" localSheetId="1" hidden="1">'Correlated risk portfolio'!$F$13</definedName>
    <definedName name="CB_9eb36afac2f144cfbc5aa4bb66da91a4" localSheetId="1" hidden="1">'Correlated risk portfolio'!$F$18</definedName>
    <definedName name="CB_c6ab2c0e7eb84a6c8bd3779051eeee68" localSheetId="1" hidden="1">'Correlated risk portfolio'!$H$10</definedName>
    <definedName name="CB_c88902e8d72f44a1bef78f1fd70fcbd2" localSheetId="1" hidden="1">'Correlated risk portfolio'!$F$10</definedName>
    <definedName name="CB_ded927905761466f9f0f39d15706b4f8" localSheetId="1" hidden="1">'Correlated risk portfolio'!$F$15</definedName>
    <definedName name="CB_edfe1ef5b1ef4254b75d70a21b773cdf" localSheetId="1" hidden="1">'Correlated risk portfolio'!$F$19</definedName>
    <definedName name="CB_fadeaf03a95943d0a6cb0fbc052a19d9" localSheetId="1" hidden="1">'Correlated risk portfolio'!$H$13</definedName>
    <definedName name="CB_faf3bef44b304512a86822f7060aadfb" localSheetId="1" hidden="1">'Correlated risk portfolio'!$K$17</definedName>
    <definedName name="CB_fd41d53a4c834ee5903a58942b301e71" localSheetId="1" hidden="1">'Correlated risk portfolio'!$H$12</definedName>
    <definedName name="CBCR_04e1987676944836879e71e9b129f350" localSheetId="1" hidden="1">'Correlated risk portfolio'!$G$19</definedName>
    <definedName name="CBCR_12b8ea9e8c8d4296b734339971a28706" localSheetId="1" hidden="1">'Correlated risk portfolio'!$C$15</definedName>
    <definedName name="CBCR_186f463fccd94125836f2da2045ca1cb" localSheetId="1" hidden="1">'Correlated risk portfolio'!$B$15</definedName>
    <definedName name="CBCR_1e206cfc5f4d491cb82fd557e3a76b9e" localSheetId="1" hidden="1">'Correlated risk portfolio'!$D$10</definedName>
    <definedName name="CBCR_1ed604d621334ee8a2da3d0154f9e1ef" localSheetId="1" hidden="1">'Correlated risk portfolio'!$B$19</definedName>
    <definedName name="CBCR_215769444a214e2eafda056a654af8e9" localSheetId="1" hidden="1">'Correlated risk portfolio'!$C$13</definedName>
    <definedName name="CBCR_25b83fd7b59f49bc9449b6db2722ae29" localSheetId="1" hidden="1">'Correlated risk portfolio'!$B$16</definedName>
    <definedName name="CBCR_260cfdcd8e80487eb264e0780db333f6" localSheetId="1" hidden="1">'Correlated risk portfolio'!$D$19</definedName>
    <definedName name="CBCR_273972aa0f774edfa502608da6004075" localSheetId="1" hidden="1">'Correlated risk portfolio'!$G$17</definedName>
    <definedName name="CBCR_2c7ff3a4080745c4aa0683540b452a4f" localSheetId="1" hidden="1">'Correlated risk portfolio'!$D$11</definedName>
    <definedName name="CBCR_325fa3f1298348ef89a6e61411b5a96b" localSheetId="1" hidden="1">'Correlated risk portfolio'!$C$18</definedName>
    <definedName name="CBCR_3421e2672bc54fd2a549763027bd646f" localSheetId="1" hidden="1">'Correlated risk portfolio'!$E$10</definedName>
    <definedName name="CBCR_3bdc76926e4d4ffa924c4f2db134439f" localSheetId="1" hidden="1">'Correlated risk portfolio'!$G$11</definedName>
    <definedName name="CBCR_4acf397821f64ac48d658e6ed614d2f3" localSheetId="1" hidden="1">'Correlated risk portfolio'!$B$14</definedName>
    <definedName name="CBCR_5786dbb8a7674e90b79ef34b20e62c4a" localSheetId="1" hidden="1">'Correlated risk portfolio'!$C$19</definedName>
    <definedName name="CBCR_5a048c7f2dbb483a8d0ec9bc7a3902a2" localSheetId="1" hidden="1">'Correlated risk portfolio'!$E$13</definedName>
    <definedName name="CBCR_65f4f89eea9245f99fc32596dde9bb7a" localSheetId="1" hidden="1">'Correlated risk portfolio'!$G$13</definedName>
    <definedName name="CBCR_66a6845647cf414fb573be9fd84bbe1a" localSheetId="1" hidden="1">'Correlated risk portfolio'!$C$10</definedName>
    <definedName name="CBCR_69ee52d597e0452eab182bf02264ab62" localSheetId="1" hidden="1">'Correlated risk portfolio'!$E$19</definedName>
    <definedName name="CBCR_6a73b2af536145d6899e5aba4162912d" localSheetId="1" hidden="1">'Correlated risk portfolio'!$D$13</definedName>
    <definedName name="CBCR_6ad16469337c4418811a69ed00e23c20" localSheetId="1" hidden="1">'Correlated risk portfolio'!$C$12</definedName>
    <definedName name="CBCR_7184fc383ce44608ba29700fcd88cc66" localSheetId="1" hidden="1">'Correlated risk portfolio'!$B$10</definedName>
    <definedName name="CBCR_74e88e03048b4a899da71722e1a2d405" localSheetId="1" hidden="1">'Correlated risk portfolio'!$B$11</definedName>
    <definedName name="CBCR_79d658f8b4a7434ebbf02f1e2953cae2" localSheetId="1" hidden="1">'Correlated risk portfolio'!$C$17</definedName>
    <definedName name="CBCR_7c21b709cf3b45789dbb06b2547bfdc3" localSheetId="1" hidden="1">'Correlated risk portfolio'!$D$12</definedName>
    <definedName name="CBCR_8056e974e06840ffbceeaf6ddfcd9922" localSheetId="1" hidden="1">'Correlated risk portfolio'!$E$16</definedName>
    <definedName name="CBCR_8b835cf2a0f84e22a8424b36e202e350" localSheetId="1" hidden="1">'Correlated risk portfolio'!$G$16</definedName>
    <definedName name="CBCR_8d4f7a085a674ad4a7d1a45a92ee9f6d" localSheetId="1" hidden="1">'Correlated risk portfolio'!$B$18</definedName>
    <definedName name="CBCR_9120fcc9685b4876b21a8b7543d8dec2" localSheetId="1" hidden="1">'Correlated risk portfolio'!$E$14</definedName>
    <definedName name="CBCR_92233f73dab04df8ae6679042ceed7e7" localSheetId="1" hidden="1">'Correlated risk portfolio'!$B$17</definedName>
    <definedName name="CBCR_9e0e05d9e1c9468ebf41b167aca33fb2" localSheetId="1" hidden="1">'Correlated risk portfolio'!$E$18</definedName>
    <definedName name="CBCR_ac115f39e6b64087bfc2a80068642af2" localSheetId="1" hidden="1">'Correlated risk portfolio'!$B$12</definedName>
    <definedName name="CBCR_af7362de363f4c41b9728a3a61395d6c" localSheetId="1" hidden="1">'Correlated risk portfolio'!$G$18</definedName>
    <definedName name="CBCR_b17a0781e0b34463bb80029e8b91479c" localSheetId="1" hidden="1">'Correlated risk portfolio'!$G$17</definedName>
    <definedName name="CBCR_b3a6648e1d594ecf98f75af22801c496" localSheetId="1" hidden="1">'Correlated risk portfolio'!$D$14</definedName>
    <definedName name="CBCR_b6bce049b3bf40988fc2e4e9e4ca2cf7" localSheetId="1" hidden="1">'Correlated risk portfolio'!$G$10</definedName>
    <definedName name="CBCR_c4c91d5cf4344d66997e578110f99f00" localSheetId="1" hidden="1">'Correlated risk portfolio'!$G$15</definedName>
    <definedName name="CBCR_c6c9cd5b0e17471fba0b9c58a94a9068" localSheetId="1" hidden="1">'Correlated risk portfolio'!$C$11</definedName>
    <definedName name="CBCR_cf5ae7f63442421aa4aed2d76d9bfaa5" localSheetId="1" hidden="1">'Correlated risk portfolio'!$B$13</definedName>
    <definedName name="CBCR_d0203ad6fe95492ea11e22530b6842bd" localSheetId="1" hidden="1">'Correlated risk portfolio'!$E$17</definedName>
    <definedName name="CBCR_d37b92135466424f8766d16f2869d683" localSheetId="1" hidden="1">'Correlated risk portfolio'!$E$11</definedName>
    <definedName name="CBCR_d456c4b6d89d41a39baa15a58ef5127b" localSheetId="1" hidden="1">'Correlated risk portfolio'!$C$16</definedName>
    <definedName name="CBCR_e06e115b131b4d4f96f995c74bb8975c" localSheetId="1" hidden="1">'Correlated risk portfolio'!$E$12</definedName>
    <definedName name="CBCR_e7c0f54f0b284f128b38e02306b912ea" localSheetId="1" hidden="1">'Correlated risk portfolio'!$D$18</definedName>
    <definedName name="CBCR_e9dfa51812964c558ea33828454b9030" localSheetId="1" hidden="1">'Correlated risk portfolio'!$D$15</definedName>
    <definedName name="CBCR_f23206458fe041bd8148540c1ae38a4d" localSheetId="1" hidden="1">'Correlated risk portfolio'!$G$14</definedName>
    <definedName name="CBCR_f63ea8636d9d4549bf9f58ec4291e7ad" localSheetId="1" hidden="1">'Correlated risk portfolio'!$C$14</definedName>
    <definedName name="CBCR_f9015a3eab084e319074306d751f1c43" localSheetId="1" hidden="1">'Correlated risk portfolio'!$G$12</definedName>
    <definedName name="CBCR_fbd5d72db8c44c6a859c3119a7f86546" localSheetId="1" hidden="1">'Correlated risk portfolio'!$D$17</definedName>
    <definedName name="CBCR_fde857df29e94707914aa70bbab5f4de" localSheetId="1" hidden="1">'Correlated risk portfolio'!$D$16</definedName>
    <definedName name="CBCR_fe9904d309ab49f78d412d8a4ca6d5b1" localSheetId="1" hidden="1">'Correlated risk portfolio'!$E$15</definedName>
    <definedName name="CBWorkbookPriority" localSheetId="0" hidden="1">-56645673</definedName>
    <definedName name="CBx_78dc4e2c055f49aca676b2a9aaa72d90" localSheetId="0" hidden="1">"'CB_DATA_'!$A$1"</definedName>
    <definedName name="CBx_80ebc31eda5946f1a7415b466f1b5ea8" localSheetId="0" hidden="1">"'Correlated risk portfolio'!$A$1"</definedName>
    <definedName name="CBx_Sheet_Guid" localSheetId="0" hidden="1">"'78dc4e2c-055f-49ac-a676-b2a9aaa72d90"</definedName>
    <definedName name="CBx_Sheet_Guid" localSheetId="1" hidden="1">"'80ebc31e-da59-46f1-a741-5b466f1b5ea8"</definedName>
    <definedName name="CBx_StorageType" localSheetId="0" hidden="1">1</definedName>
    <definedName name="CBx_StorageType" localSheetId="1" hidden="1">1</definedName>
    <definedName name="Max">'Correlated risk portfolio'!$E$10:$E$19</definedName>
    <definedName name="Min">'Correlated risk portfolio'!$C$10:$C$19</definedName>
    <definedName name="ML">'Correlated risk portfolio'!$D$10:$D$19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E11" i="1" l="1"/>
  <c r="C11" i="1"/>
  <c r="E12" i="1"/>
  <c r="C12" i="1"/>
  <c r="E14" i="1"/>
  <c r="C14" i="1"/>
  <c r="E15" i="1"/>
  <c r="C15" i="1"/>
  <c r="E17" i="1"/>
  <c r="C17" i="1"/>
  <c r="E13" i="1"/>
  <c r="C13" i="1"/>
  <c r="E16" i="1"/>
  <c r="C16" i="1"/>
  <c r="E18" i="1"/>
  <c r="C18" i="1"/>
  <c r="E19" i="1"/>
  <c r="C19" i="1"/>
  <c r="E10" i="1"/>
  <c r="C10" i="1"/>
  <c r="D20" i="1"/>
  <c r="C20" i="1"/>
  <c r="I16" i="1"/>
  <c r="I11" i="1"/>
  <c r="I15" i="1"/>
  <c r="I19" i="1"/>
  <c r="F20" i="1"/>
  <c r="I18" i="1"/>
  <c r="I12" i="1"/>
  <c r="I10" i="1"/>
  <c r="E20" i="1"/>
  <c r="G13" i="1"/>
  <c r="I13" i="1"/>
  <c r="G14" i="1"/>
  <c r="I14" i="1"/>
  <c r="G17" i="1"/>
  <c r="I17" i="1"/>
  <c r="I20" i="1"/>
</calcChain>
</file>

<file path=xl/sharedStrings.xml><?xml version="1.0" encoding="utf-8"?>
<sst xmlns="http://schemas.openxmlformats.org/spreadsheetml/2006/main" count="34" uniqueCount="34">
  <si>
    <t>A</t>
  </si>
  <si>
    <t>B</t>
  </si>
  <si>
    <t>C</t>
  </si>
  <si>
    <t>Risk</t>
  </si>
  <si>
    <t>Min (80%)</t>
  </si>
  <si>
    <t>Most likely</t>
  </si>
  <si>
    <t>Max (150%)</t>
  </si>
  <si>
    <t>Distribution</t>
  </si>
  <si>
    <t xml:space="preserve">Probability </t>
  </si>
  <si>
    <t>Risk distribution</t>
  </si>
  <si>
    <t>D</t>
  </si>
  <si>
    <t>E</t>
  </si>
  <si>
    <t>F</t>
  </si>
  <si>
    <t>G</t>
  </si>
  <si>
    <t>H</t>
  </si>
  <si>
    <t>I</t>
  </si>
  <si>
    <t>J</t>
  </si>
  <si>
    <t>Sum</t>
  </si>
  <si>
    <t>Correlated risk portfolio</t>
  </si>
  <si>
    <r>
      <t>Problem:</t>
    </r>
    <r>
      <rPr>
        <sz val="10"/>
        <rFont val="Times New Roman"/>
        <family val="1"/>
      </rPr>
      <t xml:space="preserve"> We have a portfolio of risks (A to J), each of which is described by a PERT distribution.The risks are correlated in the following way: </t>
    </r>
    <r>
      <rPr>
        <b/>
        <sz val="10"/>
        <rFont val="Times New Roman"/>
        <family val="1"/>
      </rPr>
      <t>a)</t>
    </r>
    <r>
      <rPr>
        <sz val="10"/>
        <rFont val="Times New Roman"/>
        <family val="1"/>
      </rPr>
      <t xml:space="preserve"> If A or C occurs, D increases in size by 50%; </t>
    </r>
    <r>
      <rPr>
        <b/>
        <sz val="10"/>
        <rFont val="Times New Roman"/>
        <family val="1"/>
      </rPr>
      <t>b)</t>
    </r>
    <r>
      <rPr>
        <sz val="10"/>
        <rFont val="Times New Roman"/>
        <family val="1"/>
      </rPr>
      <t xml:space="preserve"> If A or D occurs, E increases to 45% probability and </t>
    </r>
    <r>
      <rPr>
        <b/>
        <sz val="10"/>
        <rFont val="Times New Roman"/>
        <family val="1"/>
      </rPr>
      <t>c)</t>
    </r>
    <r>
      <rPr>
        <sz val="10"/>
        <rFont val="Times New Roman"/>
        <family val="1"/>
      </rPr>
      <t xml:space="preserve"> If all of B, C, E, F occur, H increases in size by 320% and to 13% probability. Our task is to calculate the total risk of the portfolio.</t>
    </r>
  </si>
  <si>
    <t>CB Bin</t>
  </si>
  <si>
    <t>Binomial</t>
  </si>
  <si>
    <t>Crystal Ball Data</t>
  </si>
  <si>
    <t>Workbook Variables</t>
  </si>
  <si>
    <t>Last Var Column</t>
  </si>
  <si>
    <t xml:space="preserve">    Name:</t>
  </si>
  <si>
    <t xml:space="preserve">    Value:</t>
  </si>
  <si>
    <t>Worksheet Data</t>
  </si>
  <si>
    <t>Last Data Column Used</t>
  </si>
  <si>
    <t>Sheet Ref</t>
  </si>
  <si>
    <t>Sheet Guid</t>
  </si>
  <si>
    <t>Deleted sheet count</t>
  </si>
  <si>
    <t>Last row used</t>
  </si>
  <si>
    <t>Data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</si>
</sst>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2" fillId="0" borderId="15" xfId="0" applyFont="1" applyBorder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9" fontId="13" fillId="0" borderId="3" xfId="1" applyFont="1" applyBorder="1" applyAlignment="1">
      <alignment horizontal="center"/>
    </xf>
    <xf numFmtId="9" fontId="13" fillId="0" borderId="3" xfId="0" applyNumberFormat="1" applyFont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12" fillId="0" borderId="18" xfId="0" applyFont="1" applyBorder="1"/>
    <xf numFmtId="1" fontId="13" fillId="4" borderId="1" xfId="1" applyNumberFormat="1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center"/>
    </xf>
    <xf numFmtId="0" fontId="0" fillId="2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164" fontId="9" fillId="0" borderId="21" xfId="0" applyNumberFormat="1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9" fillId="0" borderId="0" xfId="0" applyFont="1"/>
    <xf numFmtId="165" fontId="0" fillId="6" borderId="23" xfId="0" applyNumberFormat="1" applyFill="1" applyBorder="1" applyAlignment="1">
      <alignment horizontal="center"/>
    </xf>
    <xf numFmtId="0" fontId="6" fillId="5" borderId="24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 wrapText="1"/>
    </xf>
    <xf numFmtId="0" fontId="6" fillId="5" borderId="26" xfId="0" applyFont="1" applyFill="1" applyBorder="1" applyAlignment="1">
      <alignment horizontal="left" vertical="center" wrapText="1"/>
    </xf>
    <xf numFmtId="0" fontId="6" fillId="5" borderId="27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left" vertical="center" wrapText="1"/>
    </xf>
    <xf numFmtId="0" fontId="6" fillId="5" borderId="29" xfId="0" applyFont="1" applyFill="1" applyBorder="1" applyAlignment="1">
      <alignment horizontal="lef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3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44450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A7C40-2ECB-4D98-BBD1-7CA280F09C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450"/>
          <a:ext cx="192405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5"/>
  <sheetViews>
    <sheetView workbookViewId="0"/>
  </sheetViews>
  <sheetFormatPr defaultRowHeight="12.5" x14ac:dyDescent="0.25"/>
  <cols>
    <col min="1" max="2" width="36.7265625" customWidth="1"/>
  </cols>
  <sheetData>
    <row r="1" spans="1:3" ht="13" x14ac:dyDescent="0.3">
      <c r="A1" s="35" t="s">
        <v>22</v>
      </c>
    </row>
    <row r="3" spans="1:3" x14ac:dyDescent="0.25">
      <c r="A3" t="s">
        <v>23</v>
      </c>
      <c r="B3" t="s">
        <v>24</v>
      </c>
      <c r="C3">
        <v>0</v>
      </c>
    </row>
    <row r="4" spans="1:3" x14ac:dyDescent="0.25">
      <c r="A4" t="s">
        <v>25</v>
      </c>
    </row>
    <row r="5" spans="1:3" x14ac:dyDescent="0.25">
      <c r="A5" t="s">
        <v>26</v>
      </c>
    </row>
    <row r="7" spans="1:3" ht="13" x14ac:dyDescent="0.3">
      <c r="A7" s="35" t="s">
        <v>27</v>
      </c>
      <c r="B7" t="s">
        <v>28</v>
      </c>
    </row>
    <row r="8" spans="1:3" x14ac:dyDescent="0.25">
      <c r="B8">
        <v>0</v>
      </c>
    </row>
    <row r="10" spans="1:3" x14ac:dyDescent="0.25">
      <c r="A10" t="s">
        <v>29</v>
      </c>
    </row>
    <row r="13" spans="1:3" x14ac:dyDescent="0.25">
      <c r="A13" t="s">
        <v>30</v>
      </c>
    </row>
    <row r="16" spans="1:3" x14ac:dyDescent="0.25">
      <c r="A16" t="s">
        <v>31</v>
      </c>
    </row>
    <row r="19" spans="1:1" x14ac:dyDescent="0.25">
      <c r="A19" t="s">
        <v>32</v>
      </c>
    </row>
    <row r="25" spans="1:1" ht="13" x14ac:dyDescent="0.3">
      <c r="A25" s="35" t="s">
        <v>33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3"/>
  <sheetViews>
    <sheetView showGridLines="0" tabSelected="1" workbookViewId="0">
      <selection activeCell="F10" sqref="F10:F19"/>
    </sheetView>
  </sheetViews>
  <sheetFormatPr defaultColWidth="9.1796875" defaultRowHeight="12.5" x14ac:dyDescent="0.25"/>
  <cols>
    <col min="1" max="1" width="3" style="1" bestFit="1" customWidth="1"/>
    <col min="2" max="2" width="7.1796875" style="1" customWidth="1"/>
    <col min="3" max="3" width="9.81640625" style="1" customWidth="1"/>
    <col min="4" max="4" width="10.54296875" style="1" bestFit="1" customWidth="1"/>
    <col min="5" max="5" width="11" style="1" bestFit="1" customWidth="1"/>
    <col min="6" max="6" width="11.7265625" style="1" customWidth="1"/>
    <col min="7" max="7" width="11.453125" style="1" bestFit="1" customWidth="1"/>
    <col min="8" max="8" width="7.1796875" style="1" customWidth="1"/>
    <col min="9" max="9" width="15.54296875" style="1" bestFit="1" customWidth="1"/>
    <col min="10" max="10" width="8" style="1" bestFit="1" customWidth="1"/>
    <col min="11" max="11" width="9.1796875" style="1"/>
    <col min="12" max="12" width="9.1796875" style="1" customWidth="1"/>
    <col min="13" max="16384" width="9.1796875" style="1"/>
  </cols>
  <sheetData>
    <row r="1" spans="1:11" ht="55.5" customHeight="1" x14ac:dyDescent="0.25"/>
    <row r="2" spans="1:11" ht="17.25" customHeight="1" x14ac:dyDescent="0.4">
      <c r="F2" s="4" t="s">
        <v>18</v>
      </c>
    </row>
    <row r="3" spans="1:11" ht="17.25" customHeight="1" thickBot="1" x14ac:dyDescent="0.4">
      <c r="E3" s="3"/>
    </row>
    <row r="4" spans="1:11" ht="12.75" customHeight="1" x14ac:dyDescent="0.25">
      <c r="B4" s="37" t="s">
        <v>19</v>
      </c>
      <c r="C4" s="38"/>
      <c r="D4" s="38"/>
      <c r="E4" s="38"/>
      <c r="F4" s="38"/>
      <c r="G4" s="38"/>
      <c r="H4" s="38"/>
      <c r="I4" s="39"/>
    </row>
    <row r="5" spans="1:11" ht="12.75" customHeight="1" x14ac:dyDescent="0.25">
      <c r="B5" s="40"/>
      <c r="C5" s="41"/>
      <c r="D5" s="41"/>
      <c r="E5" s="41"/>
      <c r="F5" s="41"/>
      <c r="G5" s="41"/>
      <c r="H5" s="41"/>
      <c r="I5" s="42"/>
    </row>
    <row r="6" spans="1:11" ht="12.75" customHeight="1" x14ac:dyDescent="0.25">
      <c r="B6" s="40"/>
      <c r="C6" s="41"/>
      <c r="D6" s="41"/>
      <c r="E6" s="41"/>
      <c r="F6" s="41"/>
      <c r="G6" s="41"/>
      <c r="H6" s="41"/>
      <c r="I6" s="42"/>
    </row>
    <row r="7" spans="1:11" ht="14.15" customHeight="1" thickBot="1" x14ac:dyDescent="0.3">
      <c r="B7" s="43"/>
      <c r="C7" s="44"/>
      <c r="D7" s="44"/>
      <c r="E7" s="44"/>
      <c r="F7" s="44"/>
      <c r="G7" s="44"/>
      <c r="H7" s="44"/>
      <c r="I7" s="45"/>
    </row>
    <row r="8" spans="1:11" ht="13" thickBot="1" x14ac:dyDescent="0.3">
      <c r="A8" s="2"/>
    </row>
    <row r="9" spans="1:11" ht="13" x14ac:dyDescent="0.3">
      <c r="B9" s="11" t="s">
        <v>3</v>
      </c>
      <c r="C9" s="12" t="s">
        <v>4</v>
      </c>
      <c r="D9" s="13" t="s">
        <v>5</v>
      </c>
      <c r="E9" s="13" t="s">
        <v>6</v>
      </c>
      <c r="F9" s="14" t="s">
        <v>7</v>
      </c>
      <c r="G9" s="13" t="s">
        <v>8</v>
      </c>
      <c r="H9" s="27" t="s">
        <v>20</v>
      </c>
      <c r="I9" s="15" t="s">
        <v>9</v>
      </c>
      <c r="J9"/>
    </row>
    <row r="10" spans="1:11" ht="13" x14ac:dyDescent="0.3">
      <c r="B10" s="16" t="s">
        <v>0</v>
      </c>
      <c r="C10" s="6">
        <f t="shared" ref="C10:C19" si="0">D10*0.8</f>
        <v>8</v>
      </c>
      <c r="D10" s="22">
        <v>10</v>
      </c>
      <c r="E10" s="9">
        <f t="shared" ref="E10:E19" si="1">D10*1.5</f>
        <v>15</v>
      </c>
      <c r="F10" s="36">
        <v>10</v>
      </c>
      <c r="G10" s="24">
        <v>0.3</v>
      </c>
      <c r="H10" s="29">
        <v>0</v>
      </c>
      <c r="I10" s="34">
        <f>H10*F10</f>
        <v>0</v>
      </c>
      <c r="J10"/>
    </row>
    <row r="11" spans="1:11" ht="13" x14ac:dyDescent="0.3">
      <c r="B11" s="16" t="s">
        <v>1</v>
      </c>
      <c r="C11" s="6">
        <f t="shared" si="0"/>
        <v>9.6000000000000014</v>
      </c>
      <c r="D11" s="22">
        <v>12</v>
      </c>
      <c r="E11" s="9">
        <f t="shared" si="1"/>
        <v>18</v>
      </c>
      <c r="F11" s="36">
        <v>12</v>
      </c>
      <c r="G11" s="25">
        <v>0.2</v>
      </c>
      <c r="H11" s="30">
        <v>0</v>
      </c>
      <c r="I11" s="34">
        <f t="shared" ref="I11:I19" si="2">H11*F11</f>
        <v>0</v>
      </c>
      <c r="J11"/>
    </row>
    <row r="12" spans="1:11" ht="13" x14ac:dyDescent="0.3">
      <c r="B12" s="16" t="s">
        <v>2</v>
      </c>
      <c r="C12" s="6">
        <f t="shared" si="0"/>
        <v>10.4</v>
      </c>
      <c r="D12" s="22">
        <v>13</v>
      </c>
      <c r="E12" s="9">
        <f t="shared" si="1"/>
        <v>19.5</v>
      </c>
      <c r="F12" s="36">
        <v>13</v>
      </c>
      <c r="G12" s="25">
        <v>0.1</v>
      </c>
      <c r="H12" s="29">
        <v>0</v>
      </c>
      <c r="I12" s="34">
        <f t="shared" si="2"/>
        <v>0</v>
      </c>
      <c r="J12"/>
    </row>
    <row r="13" spans="1:11" ht="13" x14ac:dyDescent="0.3">
      <c r="B13" s="16" t="s">
        <v>10</v>
      </c>
      <c r="C13" s="6">
        <f t="shared" si="0"/>
        <v>11.200000000000001</v>
      </c>
      <c r="D13" s="22">
        <v>14</v>
      </c>
      <c r="E13" s="9">
        <f t="shared" si="1"/>
        <v>21</v>
      </c>
      <c r="F13" s="36">
        <v>14</v>
      </c>
      <c r="G13" s="25">
        <f>IF(OR(I10,I12),50%,15%)</f>
        <v>0.15</v>
      </c>
      <c r="H13" s="30">
        <v>0</v>
      </c>
      <c r="I13" s="34">
        <f t="shared" si="2"/>
        <v>0</v>
      </c>
      <c r="J13"/>
    </row>
    <row r="14" spans="1:11" ht="13" x14ac:dyDescent="0.3">
      <c r="B14" s="16" t="s">
        <v>11</v>
      </c>
      <c r="C14" s="6">
        <f t="shared" si="0"/>
        <v>6.4</v>
      </c>
      <c r="D14" s="22">
        <v>8</v>
      </c>
      <c r="E14" s="9">
        <f t="shared" si="1"/>
        <v>12</v>
      </c>
      <c r="F14" s="36">
        <v>8</v>
      </c>
      <c r="G14" s="25">
        <f>IF(OR(I10,I13),45%,22%)</f>
        <v>0.22</v>
      </c>
      <c r="H14" s="29">
        <v>1</v>
      </c>
      <c r="I14" s="34">
        <f t="shared" si="2"/>
        <v>8</v>
      </c>
      <c r="J14"/>
    </row>
    <row r="15" spans="1:11" ht="13" x14ac:dyDescent="0.3">
      <c r="B15" s="16" t="s">
        <v>12</v>
      </c>
      <c r="C15" s="6">
        <f t="shared" si="0"/>
        <v>4.8000000000000007</v>
      </c>
      <c r="D15" s="22">
        <v>6</v>
      </c>
      <c r="E15" s="9">
        <f t="shared" si="1"/>
        <v>9</v>
      </c>
      <c r="F15" s="36">
        <v>6</v>
      </c>
      <c r="G15" s="25">
        <v>0.12</v>
      </c>
      <c r="H15" s="30">
        <v>0</v>
      </c>
      <c r="I15" s="34">
        <f t="shared" si="2"/>
        <v>0</v>
      </c>
      <c r="J15"/>
    </row>
    <row r="16" spans="1:11" ht="13" x14ac:dyDescent="0.3">
      <c r="B16" s="16" t="s">
        <v>13</v>
      </c>
      <c r="C16" s="6">
        <f t="shared" si="0"/>
        <v>6.4</v>
      </c>
      <c r="D16" s="22">
        <v>8</v>
      </c>
      <c r="E16" s="9">
        <f t="shared" si="1"/>
        <v>12</v>
      </c>
      <c r="F16" s="36">
        <v>8</v>
      </c>
      <c r="G16" s="25">
        <v>7.0000000000000007E-2</v>
      </c>
      <c r="H16" s="29">
        <v>0</v>
      </c>
      <c r="I16" s="34">
        <f t="shared" si="2"/>
        <v>0</v>
      </c>
      <c r="J16"/>
      <c r="K16" s="31" t="s">
        <v>21</v>
      </c>
    </row>
    <row r="17" spans="1:11" ht="13" x14ac:dyDescent="0.3">
      <c r="B17" s="16" t="s">
        <v>14</v>
      </c>
      <c r="C17" s="6">
        <f t="shared" si="0"/>
        <v>9.6000000000000014</v>
      </c>
      <c r="D17" s="22">
        <v>12</v>
      </c>
      <c r="E17" s="9">
        <f t="shared" si="1"/>
        <v>18</v>
      </c>
      <c r="F17" s="36">
        <v>12</v>
      </c>
      <c r="G17" s="25">
        <f>IF(AND(I11,I12,I14,I15),13%,5%)</f>
        <v>0.05</v>
      </c>
      <c r="H17" s="30">
        <v>0</v>
      </c>
      <c r="I17" s="34">
        <f>IF(AND(H11,H12,H14,H15),3.2,1)*K17*F17</f>
        <v>0</v>
      </c>
      <c r="J17"/>
      <c r="K17" s="32">
        <v>0</v>
      </c>
    </row>
    <row r="18" spans="1:11" ht="13" x14ac:dyDescent="0.3">
      <c r="B18" s="16" t="s">
        <v>15</v>
      </c>
      <c r="C18" s="6">
        <f t="shared" si="0"/>
        <v>8.8000000000000007</v>
      </c>
      <c r="D18" s="22">
        <v>11</v>
      </c>
      <c r="E18" s="9">
        <f t="shared" si="1"/>
        <v>16.5</v>
      </c>
      <c r="F18" s="36">
        <v>11</v>
      </c>
      <c r="G18" s="25">
        <v>0.19</v>
      </c>
      <c r="H18" s="29">
        <v>0</v>
      </c>
      <c r="I18" s="34">
        <f t="shared" si="2"/>
        <v>0</v>
      </c>
      <c r="J18"/>
    </row>
    <row r="19" spans="1:11" ht="13" x14ac:dyDescent="0.3">
      <c r="A19"/>
      <c r="B19" s="17" t="s">
        <v>16</v>
      </c>
      <c r="C19" s="7">
        <f t="shared" si="0"/>
        <v>11.200000000000001</v>
      </c>
      <c r="D19" s="23">
        <v>14</v>
      </c>
      <c r="E19" s="10">
        <f t="shared" si="1"/>
        <v>21</v>
      </c>
      <c r="F19" s="36">
        <v>14</v>
      </c>
      <c r="G19" s="24">
        <v>0.23</v>
      </c>
      <c r="H19" s="30">
        <v>0</v>
      </c>
      <c r="I19" s="34">
        <f t="shared" si="2"/>
        <v>0</v>
      </c>
      <c r="J19"/>
    </row>
    <row r="20" spans="1:11" ht="13.5" thickBot="1" x14ac:dyDescent="0.35">
      <c r="A20"/>
      <c r="B20" s="18" t="s">
        <v>17</v>
      </c>
      <c r="C20" s="19">
        <f>SUM(C10:C19)</f>
        <v>86.4</v>
      </c>
      <c r="D20" s="20">
        <f>SUM(D10:D19)</f>
        <v>108</v>
      </c>
      <c r="E20" s="20">
        <f>SUM(E10:E19)</f>
        <v>162</v>
      </c>
      <c r="F20" s="33">
        <f>SUM(F10:F19)</f>
        <v>108</v>
      </c>
      <c r="G20" s="21"/>
      <c r="H20" s="28"/>
      <c r="I20" s="26">
        <f>SUM(I10:I19)</f>
        <v>8</v>
      </c>
      <c r="J20" s="8"/>
    </row>
    <row r="21" spans="1:11" x14ac:dyDescent="0.25">
      <c r="A21" s="5"/>
      <c r="B21"/>
      <c r="C21"/>
      <c r="D21"/>
      <c r="E21"/>
      <c r="F21"/>
      <c r="G21"/>
      <c r="H21"/>
      <c r="I21"/>
      <c r="J21"/>
    </row>
    <row r="22" spans="1:11" x14ac:dyDescent="0.25">
      <c r="A22" s="5"/>
      <c r="B22"/>
      <c r="C22"/>
      <c r="D22"/>
      <c r="E22"/>
      <c r="F22"/>
      <c r="G22"/>
      <c r="H22"/>
      <c r="I22"/>
      <c r="J22"/>
    </row>
    <row r="23" spans="1:11" x14ac:dyDescent="0.25">
      <c r="A23" s="5"/>
      <c r="B23"/>
      <c r="C23"/>
      <c r="D23"/>
      <c r="E23"/>
      <c r="F23"/>
      <c r="G23"/>
      <c r="H23"/>
      <c r="I23"/>
      <c r="J23"/>
    </row>
  </sheetData>
  <mergeCells count="1">
    <mergeCell ref="B4:I7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Correlated risk portfolio</vt:lpstr>
      <vt:lpstr>Max</vt:lpstr>
      <vt:lpstr>Min</vt:lpstr>
      <vt:lpstr>ML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2017-09-22T16:22:43Z</dcterms:modified>
  <cp:category/>
</cp:coreProperties>
</file>