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120" yWindow="110" windowWidth="15180" windowHeight="8070" firstSheet="1" activeTab="1"/>
  </bookViews>
  <sheets>
    <sheet name="CB_DATA_" sheetId="2" state="veryHidden" r:id="rId1"/>
    <sheet name="Finally retired" sheetId="1" r:id="rId2"/>
  </sheets>
  <definedNames>
    <definedName name="Alpha">'Finally retired'!$N$13</definedName>
    <definedName name="Beta">'Finally retired'!$O$13</definedName>
    <definedName name="CB_00fdeacc3fc74deb838d1a9a9ae8831c" localSheetId="1" hidden="1">'Finally retired'!$H$64</definedName>
    <definedName name="CB_04356e6bb9d34b1bac9119d18a847d99" localSheetId="1" hidden="1">'Finally retired'!$E$57</definedName>
    <definedName name="CB_07abe9ca618b4283a3e64386a0558b20" localSheetId="1" hidden="1">'Finally retired'!$E$60</definedName>
    <definedName name="CB_1066da3c5f4c4f759e439c89fdea3d21" localSheetId="1" hidden="1">'Finally retired'!$H$40</definedName>
    <definedName name="CB_10c7f26bed0741afb1a7a4012da0a4b5" localSheetId="1" hidden="1">'Finally retired'!$H$27</definedName>
    <definedName name="CB_159d0e5597594036860766c4c761c167" localSheetId="1" hidden="1">'Finally retired'!$H$39</definedName>
    <definedName name="CB_1dd3028889d84356bc1802602c4f6e4d" localSheetId="1" hidden="1">'Finally retired'!$H$52</definedName>
    <definedName name="CB_20164a347d324c819aba89436f844b0c" localSheetId="1" hidden="1">'Finally retired'!$E$62</definedName>
    <definedName name="CB_211189cc1b334202a5000e220eeec582" localSheetId="1" hidden="1">'Finally retired'!$H$46</definedName>
    <definedName name="CB_2259c8f53558494d83991a7d56a7f8f1" localSheetId="1" hidden="1">'Finally retired'!$H$24</definedName>
    <definedName name="CB_25d6e214bc0c477f951e576ec849931b" localSheetId="1" hidden="1">'Finally retired'!$E$35</definedName>
    <definedName name="CB_2a8dacaa67e1481d8be2ab0bb04494fa" localSheetId="1" hidden="1">'Finally retired'!$H$58</definedName>
    <definedName name="CB_2b37443224474fb7a0fd336cb836b1b7" localSheetId="1" hidden="1">'Finally retired'!$E$16</definedName>
    <definedName name="CB_2f86f0b43c6c4a00ade3de8e72ea228d" localSheetId="1" hidden="1">'Finally retired'!$E$65</definedName>
    <definedName name="CB_312fd4ff25a5452096823c17203f3e15" localSheetId="1" hidden="1">'Finally retired'!$H$32</definedName>
    <definedName name="CB_3235fee2dc2a4a518eba4f6fae413436" localSheetId="1" hidden="1">'Finally retired'!$H$60</definedName>
    <definedName name="CB_330d9e6d96694433aa6b8f5825285809" localSheetId="1" hidden="1">'Finally retired'!$H$35</definedName>
    <definedName name="CB_36dbd0c262fa4b49b7a914402028d2bc" localSheetId="1" hidden="1">'Finally retired'!$H$36</definedName>
    <definedName name="CB_390ce99e0f154276aee487e0613f92fb" localSheetId="1" hidden="1">'Finally retired'!$E$48</definedName>
    <definedName name="CB_3983bb6b39fc46609d2c56a42957fb93" localSheetId="1" hidden="1">'Finally retired'!$E$55</definedName>
    <definedName name="CB_3bf0af1ac40e462d98447d9479f1422b" localSheetId="1" hidden="1">'Finally retired'!$E$50</definedName>
    <definedName name="CB_3e2ba4c8297545d49e9ed75a52ecf498" localSheetId="1" hidden="1">'Finally retired'!$E$46</definedName>
    <definedName name="CB_3f9be97e8792416ea54a744a2299bc81" localSheetId="1" hidden="1">'Finally retired'!$H$65</definedName>
    <definedName name="CB_4218b19c89a54b1d846d82474e807702" localSheetId="1" hidden="1">'Finally retired'!$E$47</definedName>
    <definedName name="CB_43e41001d5bc443586210656ac13ce24" localSheetId="1" hidden="1">'Finally retired'!$H$61</definedName>
    <definedName name="CB_44b1034e2be74bc9b9236dc1ba25c207" localSheetId="1" hidden="1">'Finally retired'!$E$30</definedName>
    <definedName name="CB_464adbe470a049a3bd5ae535bf163e25" localSheetId="1" hidden="1">'Finally retired'!$E$64</definedName>
    <definedName name="CB_476e71b90fc34c96828da66f761ca910" localSheetId="1" hidden="1">'Finally retired'!$H$54</definedName>
    <definedName name="CB_4df1acbd6f93496599b332b7ad8a3723" localSheetId="1" hidden="1">'Finally retired'!$E$23</definedName>
    <definedName name="CB_4f834ca406f44e169657ea1cce8428f8" localSheetId="1" hidden="1">'Finally retired'!$E$32</definedName>
    <definedName name="CB_51e044d7ad2840ab84269aaf8690f5fb" localSheetId="1" hidden="1">'Finally retired'!$H$66</definedName>
    <definedName name="CB_52514cd18e394caf85a02742d34dabf1" localSheetId="1" hidden="1">'Finally retired'!$E$68</definedName>
    <definedName name="CB_5463cdd140b04385a1bdd5a28864a648" localSheetId="1" hidden="1">'Finally retired'!$H$71</definedName>
    <definedName name="CB_589474529b3144fdbe4b85f797bd1f52" localSheetId="1" hidden="1">'Finally retired'!$E$37</definedName>
    <definedName name="CB_5a27cc78ada44da2a918d462ec38e984" localSheetId="1" hidden="1">'Finally retired'!$H$41</definedName>
    <definedName name="CB_5a5304c757af4aadaf59d9a5b620ba7e" localSheetId="1" hidden="1">'Finally retired'!$H$63</definedName>
    <definedName name="CB_5c51a4000afc4a38b46092ff433f22c7" localSheetId="1" hidden="1">'Finally retired'!$H$48</definedName>
    <definedName name="CB_5d1adea7d76e485d87cb4e1c5411c197" localSheetId="1" hidden="1">'Finally retired'!$E$63</definedName>
    <definedName name="CB_5e071d1fcbae47ceb2d1b820e5cc1c19" localSheetId="1" hidden="1">'Finally retired'!$E$70</definedName>
    <definedName name="CB_5ed451fc63fb4ca0ab7cc9aafe03eb9c" localSheetId="1" hidden="1">'Finally retired'!$H$47</definedName>
    <definedName name="CB_61e1833200a547fab0a6566314911854" localSheetId="1" hidden="1">'Finally retired'!$E$38</definedName>
    <definedName name="CB_63899149c06149cdb364cef8b1e5846f" localSheetId="1" hidden="1">'Finally retired'!$E$36</definedName>
    <definedName name="CB_643dfb572d69406095aad1b4616ae2e8" localSheetId="1" hidden="1">'Finally retired'!$E$42</definedName>
    <definedName name="CB_652c5a0c014644e396c141f73e933325" localSheetId="1" hidden="1">'Finally retired'!$H$53</definedName>
    <definedName name="CB_69d4ffc21cde497f90b1e80de0424278" localSheetId="1" hidden="1">'Finally retired'!$E$51</definedName>
    <definedName name="CB_6bd7bf00e7b84883b27cbc065d3b0a48" localSheetId="1" hidden="1">'Finally retired'!$H$43</definedName>
    <definedName name="CB_6bdb98ae6ed646b8ac8a3ebd3e493a88" localSheetId="1" hidden="1">'Finally retired'!$H$68</definedName>
    <definedName name="CB_6e6355709ba2436f9759120a592afefc" localSheetId="1" hidden="1">'Finally retired'!$E$34</definedName>
    <definedName name="CB_6f0945fa17ca45d194b93a6ca634336c" localSheetId="1" hidden="1">'Finally retired'!$H$23</definedName>
    <definedName name="CB_707d6a78c6fb4fccba1dd78ddea3f2ec" localSheetId="1" hidden="1">'Finally retired'!$H$56</definedName>
    <definedName name="CB_7208229212434960995f26bc6de9b88e" localSheetId="1" hidden="1">'Finally retired'!$H$29</definedName>
    <definedName name="CB_7412f388bff84db389b46f2f75cac7e3" localSheetId="1" hidden="1">'Finally retired'!$E$25</definedName>
    <definedName name="CB_765b6eea5fd14d5fbec5544a5547f994" localSheetId="1" hidden="1">'Finally retired'!$H$45</definedName>
    <definedName name="CB_76ddc7ee061a4ed78cc38f1ee9dec417" localSheetId="1" hidden="1">'Finally retired'!$E$69</definedName>
    <definedName name="CB_7836043b54054c4db8dd58d067f19f60" localSheetId="1" hidden="1">'Finally retired'!$E$40</definedName>
    <definedName name="CB_78558cf6a2454326aebb478de7e660e8" localSheetId="1" hidden="1">'Finally retired'!$E$28</definedName>
    <definedName name="CB_7962ae8413c84fd39c60da26d3e984a7" localSheetId="1" hidden="1">'Finally retired'!$H$16</definedName>
    <definedName name="CB_824de93f75824b6a8314082eeda21bf9" localSheetId="1" hidden="1">'Finally retired'!$H$25</definedName>
    <definedName name="CB_82b70b060eda47d0954c97bbdb126c57" localSheetId="1" hidden="1">'Finally retired'!$H$70</definedName>
    <definedName name="CB_832a23208f97497e835224be35fa305a" localSheetId="1" hidden="1">'Finally retired'!$H$51</definedName>
    <definedName name="CB_87609b4e0bea4111be29fe57980be9f9" localSheetId="1" hidden="1">'Finally retired'!$E$29</definedName>
    <definedName name="CB_878d981edc5543ff8d045eab0268d536" localSheetId="1" hidden="1">'Finally retired'!$H$55</definedName>
    <definedName name="CB_8a20e391a346493aabf19c24e22df55b" localSheetId="1" hidden="1">'Finally retired'!$H$37</definedName>
    <definedName name="CB_8b8dc60a89ad4f5280d573ccf2136b6f" localSheetId="1" hidden="1">'Finally retired'!$H$49</definedName>
    <definedName name="CB_8d00a2e85ae34409accf16a7a96a1e73" localSheetId="1" hidden="1">'Finally retired'!$H$44</definedName>
    <definedName name="CB_923c82f4a11e428992650a0b45f7bd7a" localSheetId="1" hidden="1">'Finally retired'!$H$59</definedName>
    <definedName name="CB_9253d142885847d298635e82449adb1b" localSheetId="1" hidden="1">'Finally retired'!$H$57</definedName>
    <definedName name="CB_957548aec3374dee9478fc5377ffd57c" localSheetId="1" hidden="1">'Finally retired'!$H$31</definedName>
    <definedName name="CB_9abdf5276c50416fa8535d588fa31b21" localSheetId="1" hidden="1">'Finally retired'!$E$61</definedName>
    <definedName name="CB_9c8e4a280f344440bae1fc8bbba5a2fb" localSheetId="1" hidden="1">'Finally retired'!$H$28</definedName>
    <definedName name="CB_a4b88d7bf80449e2984666fa1390e750" localSheetId="1" hidden="1">'Finally retired'!$H$33</definedName>
    <definedName name="CB_a94d27f37f3e44a493ea38909291be92" localSheetId="1" hidden="1">'Finally retired'!$H$38</definedName>
    <definedName name="CB_b1d981e29b474974b4d06bd7b04d45a6" localSheetId="1" hidden="1">'Finally retired'!$E$26</definedName>
    <definedName name="CB_b47134dd127345e1a6890953b0c4a3c0" localSheetId="1" hidden="1">'Finally retired'!$H$69</definedName>
    <definedName name="CB_b845e1fd979c4b369b921e6931b7a1f8" localSheetId="1" hidden="1">'Finally retired'!$E$66</definedName>
    <definedName name="CB_b9d95806ab70479c944defa3cf51c2ef" localSheetId="1" hidden="1">'Finally retired'!$H$26</definedName>
    <definedName name="CB_bd2dc1eac9484ef3a8e30a5071bad392" localSheetId="1" hidden="1">'Finally retired'!$H$22</definedName>
    <definedName name="CB_c0364a216f004fde833d12dc53208920" localSheetId="1" hidden="1">'Finally retired'!$H$50</definedName>
    <definedName name="CB_c2673a32bb8e40198a546653164bb8c5" localSheetId="1" hidden="1">'Finally retired'!$H$42</definedName>
    <definedName name="CB_c34aaae55cff46a48f29eea3a3b9c1d3" localSheetId="1" hidden="1">'Finally retired'!$E$20</definedName>
    <definedName name="CB_c453d7c164bd4b61a0b3c334518c9381" localSheetId="1" hidden="1">'Finally retired'!$H$21</definedName>
    <definedName name="CB_c5ada0537c2646f683e3898bc7250c45" localSheetId="1" hidden="1">'Finally retired'!$E$67</definedName>
    <definedName name="CB_c6252c08eef94289b34394865c590138" localSheetId="1" hidden="1">'Finally retired'!$E$33</definedName>
    <definedName name="CB_c6abe298aee84cbb867ed50540928358" localSheetId="1" hidden="1">'Finally retired'!$E$71</definedName>
    <definedName name="CB_c7cd7341b68a4474899b49b88ca0e806" localSheetId="1" hidden="1">'Finally retired'!$E$56</definedName>
    <definedName name="CB_cd824ea6aa15432e8b58a6ebef976b61" localSheetId="1" hidden="1">'Finally retired'!$H$34</definedName>
    <definedName name="CB_cf8f6767af5f441687bfcac29eb9036b" localSheetId="1" hidden="1">'Finally retired'!$H$62</definedName>
    <definedName name="CB_d12bd22976cf487889bd50e16f360ba4" localSheetId="1" hidden="1">'Finally retired'!$H$19</definedName>
    <definedName name="CB_d680de41f9344bd08057aa25a29d68e7" localSheetId="1" hidden="1">'Finally retired'!$H$30</definedName>
    <definedName name="CB_d816539ecea34e368a615bd461afa732" localSheetId="1" hidden="1">'Finally retired'!$E$41</definedName>
    <definedName name="CB_da9e5115c96842f7924431befe8caec2" localSheetId="1" hidden="1">'Finally retired'!$H$20</definedName>
    <definedName name="CB_df49850574e147b390e0cc971816a28e" localSheetId="1" hidden="1">'Finally retired'!$E$39</definedName>
    <definedName name="CB_df9b012ecb0f49559eabd34baddf29aa" localSheetId="1" hidden="1">'Finally retired'!$E$54</definedName>
    <definedName name="CB_e09f351193ba42ad85aed5f272c28dad" localSheetId="1" hidden="1">'Finally retired'!$E$43</definedName>
    <definedName name="CB_e1c677f853d5459f96c87b146e196fc8" localSheetId="1" hidden="1">'Finally retired'!$E$31</definedName>
    <definedName name="CB_e2d4cb425fbe4163bfecf40ae4b4ad39" localSheetId="1" hidden="1">'Finally retired'!$H$67</definedName>
    <definedName name="CB_e4d0616fb46e4c038fcd995e673a2938" localSheetId="1" hidden="1">'Finally retired'!$E$49</definedName>
    <definedName name="CB_e96f04a1de764eff9555f4d3a917ec06" localSheetId="1" hidden="1">'Finally retired'!$E$24</definedName>
    <definedName name="CB_f0f69c9143d2496ba707c42c827f5ad9" localSheetId="1" hidden="1">'Finally retired'!$E$44</definedName>
    <definedName name="CB_f277e55d86bc4bbc8a6ef1e0b4298a7f" localSheetId="1" hidden="1">'Finally retired'!$E$21</definedName>
    <definedName name="CB_f42d90497e7f4d89864d6a48aa86fa29" localSheetId="1" hidden="1">'Finally retired'!$E$59</definedName>
    <definedName name="CB_f5bb019ba02a42ae9077c8f42afdd45c" localSheetId="1" hidden="1">'Finally retired'!$E$27</definedName>
    <definedName name="CB_fa3c2641c7e94c738c26b97945045073" localSheetId="1" hidden="1">'Finally retired'!$E$45</definedName>
    <definedName name="CB_fb30b56a44404be9867c85c8c97111a3" localSheetId="1" hidden="1">'Finally retired'!$E$52</definedName>
    <definedName name="CB_fc3e559ba9b44f74a6126f2f1a6f7395" localSheetId="1" hidden="1">'Finally retired'!$E$22</definedName>
    <definedName name="CB_fea6e847d7e6499b9845b4ce77a9b823" localSheetId="1" hidden="1">'Finally retired'!$E$53</definedName>
    <definedName name="CB_ff7f069c96fe45ee9a7f801929441439" localSheetId="1" hidden="1">'Finally retired'!$E$58</definedName>
    <definedName name="CBCR_014c901ab769424981c454025b2bd973" localSheetId="1" hidden="1">'Finally retired'!$J$13</definedName>
    <definedName name="CBCR_01acde1bbd6b4224ae764242b20c122f" localSheetId="1" hidden="1">'Finally retired'!$D$32</definedName>
    <definedName name="CBCR_0271d31ca6c24464818bba863cea2769" localSheetId="1" hidden="1">'Finally retired'!$J$13</definedName>
    <definedName name="CBCR_02ba91a2437744caaa440be829c63f9d" localSheetId="1" hidden="1">"Return in year "&amp;'Finally retired'!$B$32</definedName>
    <definedName name="CBCR_030cb58f0a9943749b98d4f9ade1f0f4" localSheetId="1" hidden="1">'Finally retired'!$K$13</definedName>
    <definedName name="CBCR_04c71a6ee81d4d58a7d6c808c4e9c5e8" localSheetId="1" hidden="1">'Finally retired'!$J$13</definedName>
    <definedName name="CBCR_0694add57f5349559fec4edcae807ac9" localSheetId="1" hidden="1">'Finally retired'!$I$13</definedName>
    <definedName name="CBCR_0705301e4ea64c2cad0747830c17f11f" localSheetId="1" hidden="1">'Finally retired'!$K$13</definedName>
    <definedName name="CBCR_07cd633314064529bdc47676e89c7816" localSheetId="1" hidden="1">'Finally retired'!$I$13</definedName>
    <definedName name="CBCR_09b20df94aed4ccf8d7851fe404f15e5" localSheetId="1" hidden="1">'Finally retired'!$D$45</definedName>
    <definedName name="CBCR_09c732cdbe4644c5972b72bf02bd0863" localSheetId="1" hidden="1">'Finally retired'!$D$41</definedName>
    <definedName name="CBCR_0b451d4bbaf343548c52457a31e96950" localSheetId="1" hidden="1">'Finally retired'!$J$13</definedName>
    <definedName name="CBCR_0b87578605fe4b998b1a4b988e10eac9" localSheetId="1" hidden="1">'Finally retired'!$I$13</definedName>
    <definedName name="CBCR_0ba548892bc44cab9e42bd88965f64cf" localSheetId="1" hidden="1">"Return in year "&amp;'Finally retired'!$B$22</definedName>
    <definedName name="CBCR_0bc823a4fc7a4f398e6ee6cd2d2f2010" localSheetId="1" hidden="1">'Finally retired'!$I$13</definedName>
    <definedName name="CBCR_0bd69b83990943cc8bb8233ba77c7609" localSheetId="1" hidden="1">'Finally retired'!$K$13</definedName>
    <definedName name="CBCR_0c350b4532774bb4bcb2d92558828f1f" localSheetId="1" hidden="1">'Finally retired'!$I$13</definedName>
    <definedName name="CBCR_0cf394b50ce34ad6994e467a3b4c1c34" localSheetId="1" hidden="1">'Finally retired'!$C$70</definedName>
    <definedName name="CBCR_0dfccbe56a85411dba4195ab4b89d300" localSheetId="1" hidden="1">"Return in year "&amp;'Finally retired'!$B$58</definedName>
    <definedName name="CBCR_0e4960c49d4a4e06b171f089b5ff36e6" localSheetId="1" hidden="1">'Finally retired'!$K$13</definedName>
    <definedName name="CBCR_0e626a9a805e483099de48057b56b042" localSheetId="1" hidden="1">'Finally retired'!$C$22</definedName>
    <definedName name="CBCR_0e7db3a9c280485784db94d115911dcd" localSheetId="1" hidden="1">'Finally retired'!$K$13</definedName>
    <definedName name="CBCR_0f7b915f634949cc96de2e64982491cf" localSheetId="1" hidden="1">'Finally retired'!$D$60</definedName>
    <definedName name="CBCR_107860ec4b02403ab26dd94a78dcbef9" localSheetId="1" hidden="1">'Finally retired'!$I$13</definedName>
    <definedName name="CBCR_111558ee544e478dab538b7e77b0a0f1" localSheetId="1" hidden="1">'Finally retired'!$I$13</definedName>
    <definedName name="CBCR_12353da6233145da9745602c1aad4e2b" localSheetId="1" hidden="1">'Finally retired'!$C$50</definedName>
    <definedName name="CBCR_135ea769a70a40f0b4302eb24dfecf6a" localSheetId="1" hidden="1">'Finally retired'!$J$13</definedName>
    <definedName name="CBCR_142588f5482d485596b021db41074682" localSheetId="1" hidden="1">"Return in year "&amp;'Finally retired'!$B$48</definedName>
    <definedName name="CBCR_146344a90ffe45da98496e1dc383efee" localSheetId="1" hidden="1">'Finally retired'!$I$13</definedName>
    <definedName name="CBCR_14e9575e7af647f8a0343a814eabdd75" localSheetId="1" hidden="1">'Finally retired'!$K$13</definedName>
    <definedName name="CBCR_14f04b2026bc48e9ad79951ffadb8063" localSheetId="1" hidden="1">'Finally retired'!$C$43</definedName>
    <definedName name="CBCR_162de2a7f69b43b3ae8e9b5400de04c6" localSheetId="1" hidden="1">'Finally retired'!$I$13</definedName>
    <definedName name="CBCR_1aa92fec58f843db8c07d1654a6b5e08" localSheetId="1" hidden="1">'Finally retired'!$C$41</definedName>
    <definedName name="CBCR_1b3d6f7d97fb4a64b3c77837e2db4d9e" localSheetId="1" hidden="1">'Finally retired'!$C$71</definedName>
    <definedName name="CBCR_1cec3439815c45519bfe48c52e5bcc5f" localSheetId="1" hidden="1">'Finally retired'!$D$26</definedName>
    <definedName name="CBCR_1d670291eed644af8dff815312f63c26" localSheetId="1" hidden="1">'Finally retired'!$J$13</definedName>
    <definedName name="CBCR_1fafe589724040f084bdcc763949263a" localSheetId="1" hidden="1">'Finally retired'!$I$13</definedName>
    <definedName name="CBCR_200e983129f8487bb6dcd794824f7568" localSheetId="1" hidden="1">'Finally retired'!$C$36</definedName>
    <definedName name="CBCR_21573c9100f342778cb03ae7bab19edd" localSheetId="1" hidden="1">'Finally retired'!$K$13</definedName>
    <definedName name="CBCR_225e97649be344c58cde029344e1792d" localSheetId="1" hidden="1">'Finally retired'!$C$68</definedName>
    <definedName name="CBCR_22f8906c3c424f6581863a38471e5368" localSheetId="1" hidden="1">'Finally retired'!$I$13</definedName>
    <definedName name="CBCR_23ab6f998f58487fa9aa2d8cac6c7fe8" localSheetId="1" hidden="1">'Finally retired'!$C$32</definedName>
    <definedName name="CBCR_24959c8f1d0444eab56afb7a430607e8" localSheetId="1" hidden="1">'Finally retired'!$C$26</definedName>
    <definedName name="CBCR_24d6c9de23434e549cb00b8c20c3adb4" localSheetId="1" hidden="1">'Finally retired'!$D$55</definedName>
    <definedName name="CBCR_272d4959237740769699375466e6bc6d" localSheetId="1" hidden="1">'Finally retired'!$J$13</definedName>
    <definedName name="CBCR_27c65f39eaa6418b9139f0238fb6932f" localSheetId="1" hidden="1">'Finally retired'!$K$13</definedName>
    <definedName name="CBCR_28a7a276a1d840689cd367764ac5e5bb" localSheetId="1" hidden="1">'Finally retired'!$C$62</definedName>
    <definedName name="CBCR_299d52ba459340ecb9c108aa549ea694" localSheetId="1" hidden="1">'Finally retired'!$C$51</definedName>
    <definedName name="CBCR_2a6e833649104b80aefee8be13061d67" localSheetId="1" hidden="1">'Finally retired'!$J$13</definedName>
    <definedName name="CBCR_2c629f81c5404c309afbb0b23763b494" localSheetId="1" hidden="1">'Finally retired'!$J$13</definedName>
    <definedName name="CBCR_2e569805920b4280811f4e3e45d2592e" localSheetId="1" hidden="1">'Finally retired'!$K$13</definedName>
    <definedName name="CBCR_2f140c51702e4f6487146d4ad8721772" localSheetId="1" hidden="1">'Finally retired'!$K$13</definedName>
    <definedName name="CBCR_305bf8a63b6d4fc7b56dc9b894f78a2e" localSheetId="1" hidden="1">'Finally retired'!$D$63</definedName>
    <definedName name="CBCR_323ddccb70ff454d8ab550b24a42596b" localSheetId="1" hidden="1">'Finally retired'!$J$13</definedName>
    <definedName name="CBCR_329da13e33ab482081e109658e9f8fbb" localSheetId="1" hidden="1">'Finally retired'!$K$13</definedName>
    <definedName name="CBCR_32a2e446ec2543cda5129a3495593a46" localSheetId="1" hidden="1">'Finally retired'!$D$53</definedName>
    <definedName name="CBCR_34bfd0f8218b4a24afdc8e4a56dd3ff6" localSheetId="1" hidden="1">'Finally retired'!$K$13</definedName>
    <definedName name="CBCR_353cadce5aff475681bc2ab8176f2a0c" localSheetId="1" hidden="1">'Finally retired'!$C$24</definedName>
    <definedName name="CBCR_36aea93b6a37454b8434b24c39db7516" localSheetId="1" hidden="1">'Finally retired'!$K$13</definedName>
    <definedName name="CBCR_39ae05820715402a87ff06bb35e73725" localSheetId="1" hidden="1">"Return in year "&amp;'Finally retired'!$B$67</definedName>
    <definedName name="CBCR_39e7b6cfee2840ffa085a1c2b9d19085" localSheetId="1" hidden="1">"Return in year "&amp;'Finally retired'!$B$46</definedName>
    <definedName name="CBCR_3b52735a69864c4894dfe06020d48cec" localSheetId="1" hidden="1">'Finally retired'!$I$13</definedName>
    <definedName name="CBCR_3cb0815336c749e7871ccb809a24336f" localSheetId="1" hidden="1">'Finally retired'!$C$58</definedName>
    <definedName name="CBCR_3d7846e4fe364605855d555f36152509" localSheetId="1" hidden="1">'Finally retired'!$C$23</definedName>
    <definedName name="CBCR_3dad3c915f1c432884d4125c9851790f" localSheetId="1" hidden="1">'Finally retired'!$I$13</definedName>
    <definedName name="CBCR_3e060fc5410b482b970721500478caff" localSheetId="1" hidden="1">'Finally retired'!$J$13</definedName>
    <definedName name="CBCR_3e423145d12b4cf69c68f89f9604c34a" localSheetId="1" hidden="1">'Finally retired'!$J$13</definedName>
    <definedName name="CBCR_3e7f306d693241e3ad599ca714783c7e" localSheetId="1" hidden="1">'Finally retired'!$J$13</definedName>
    <definedName name="CBCR_3f0ef0c068514a768ae42c22ec66353d" localSheetId="1" hidden="1">'Finally retired'!$D$66</definedName>
    <definedName name="CBCR_3feae45fbb9441a08bff30a8dfe1f320" localSheetId="1" hidden="1">'Finally retired'!$D$50</definedName>
    <definedName name="CBCR_418c77f7b1bf498998c4f3af569ce077" localSheetId="1" hidden="1">'Finally retired'!$I$13</definedName>
    <definedName name="CBCR_41c46be157c7475cad0138faa8a86bcf" localSheetId="1" hidden="1">"Return in year "&amp;'Finally retired'!$B$52</definedName>
    <definedName name="CBCR_4219a003d4b24eaa808893cdc22328d2" localSheetId="1" hidden="1">'Finally retired'!$C$31</definedName>
    <definedName name="CBCR_42452bfcc25f443b919faa7ab604d90c" localSheetId="1" hidden="1">'Finally retired'!$K$13</definedName>
    <definedName name="CBCR_442759cd2ab141e2bf9e627dc6f3bf8b" localSheetId="1" hidden="1">'Finally retired'!$K$13</definedName>
    <definedName name="CBCR_469e405d712f45fdafee0ea019197759" localSheetId="1" hidden="1">"Return in year "&amp;'Finally retired'!$B$24</definedName>
    <definedName name="CBCR_4776d7043ddc4638908917e37972b219" localSheetId="1" hidden="1">'Finally retired'!$K$13</definedName>
    <definedName name="CBCR_477a5d08598744318e1bb23e2ce4cc86" localSheetId="1" hidden="1">'Finally retired'!$D$71</definedName>
    <definedName name="CBCR_47d114abef3c43caab854285449f5b2b" localSheetId="1" hidden="1">'Finally retired'!$J$13</definedName>
    <definedName name="CBCR_488195ec8a54483a96436fd690ee14b5" localSheetId="1" hidden="1">'Finally retired'!$K$13</definedName>
    <definedName name="CBCR_48d48ecf5e2348e29c3b092ac410204b" localSheetId="1" hidden="1">'Finally retired'!$D$21</definedName>
    <definedName name="CBCR_4954fb61d6c74658850d1dca3d6e6526" localSheetId="1" hidden="1">'Finally retired'!$J$13</definedName>
    <definedName name="CBCR_49a38815afe740968d970ba2801ab69f" localSheetId="1" hidden="1">"Return in year "&amp;'Finally retired'!$B$55</definedName>
    <definedName name="CBCR_49c2830bcad941849c8e058c998359a3" localSheetId="1" hidden="1">"Return in year "&amp;'Finally retired'!$B$69</definedName>
    <definedName name="CBCR_4ad46874cd0b4b8db5d5197197609822" localSheetId="1" hidden="1">'Finally retired'!$D$40</definedName>
    <definedName name="CBCR_4bc58a4522cd4960959efca4d17eaf7b" localSheetId="1" hidden="1">'Finally retired'!$D$29</definedName>
    <definedName name="CBCR_4c2378f4473e4c13bd46bbebc79b9f62" localSheetId="1" hidden="1">'Finally retired'!$C$53</definedName>
    <definedName name="CBCR_4ccfcc71954e45e39022d32f4ed6a83e" localSheetId="1" hidden="1">'Finally retired'!$I$13</definedName>
    <definedName name="CBCR_4d98082eae7d454ba0de59789683d0d6" localSheetId="1" hidden="1">'Finally retired'!$I$13</definedName>
    <definedName name="CBCR_4dd7477d48de4af8a772a9f2fbb072ce" localSheetId="1" hidden="1">'Finally retired'!$K$13</definedName>
    <definedName name="CBCR_4e7ac340acc44fcba16a3c2344ef8917" localSheetId="1" hidden="1">'Finally retired'!$J$13</definedName>
    <definedName name="CBCR_4f1b6854b05340eb9bf384923eae629d" localSheetId="1" hidden="1">'Finally retired'!$K$13</definedName>
    <definedName name="CBCR_4f545dddf60b4fc5963179f9e51522ab" localSheetId="1" hidden="1">"Return in year "&amp;'Finally retired'!$B$70</definedName>
    <definedName name="CBCR_4ff30a30585540058878a98e6efc3439" localSheetId="1" hidden="1">'Finally retired'!$I$13</definedName>
    <definedName name="CBCR_505f8a58abfb4a8a9da67c54b265e906" localSheetId="1" hidden="1">"Return in year "&amp;'Finally retired'!$B$28</definedName>
    <definedName name="CBCR_506f2a18995a4044a59fdd2f75a04d2a" localSheetId="1" hidden="1">'Finally retired'!$J$13</definedName>
    <definedName name="CBCR_518b735c6e764c02861ac820584fe5c1" localSheetId="1" hidden="1">'Finally retired'!$I$13</definedName>
    <definedName name="CBCR_52efa266178c4ad58c04f3692f93f788" localSheetId="1" hidden="1">"Return in year "&amp;'Finally retired'!$B$60</definedName>
    <definedName name="CBCR_536cb223f52a4acd87268be75e97e556" localSheetId="1" hidden="1">'Finally retired'!$C$64</definedName>
    <definedName name="CBCR_5383bfc1ca794d8a90bbe0e8d147a782" localSheetId="1" hidden="1">'Finally retired'!$C$66</definedName>
    <definedName name="CBCR_53abd5168cb4490a85bc0c27285a8e0e" localSheetId="1" hidden="1">'Finally retired'!$K$13</definedName>
    <definedName name="CBCR_53b1b4818f364b26bda176928ba9bfc7" localSheetId="1" hidden="1">'Finally retired'!$K$13</definedName>
    <definedName name="CBCR_552c2b317c1048638c693a3edfa9b793" localSheetId="1" hidden="1">'Finally retired'!$J$13</definedName>
    <definedName name="CBCR_55d2952396324aa48a07c93f410f95a5" localSheetId="1" hidden="1">'Finally retired'!$D$28</definedName>
    <definedName name="CBCR_55f29ee2ab1940d89a0a8e1459562c94" localSheetId="1" hidden="1">'Finally retired'!$J$13</definedName>
    <definedName name="CBCR_568ac691f41b48b69dddce6c875c2dcd" localSheetId="1" hidden="1">'Finally retired'!$D$46</definedName>
    <definedName name="CBCR_5722fa009e5b46fe9f7e1a75dddac754" localSheetId="1" hidden="1">'Finally retired'!$K$13</definedName>
    <definedName name="CBCR_57757b6a086741eaaa67330426abebd7" localSheetId="1" hidden="1">'Finally retired'!$C$59</definedName>
    <definedName name="CBCR_57b0f5b6965243c49090ccf772ca9738" localSheetId="1" hidden="1">'Finally retired'!$J$13</definedName>
    <definedName name="CBCR_5a13c85a84e449ce9b86dda2d8579bf0" localSheetId="1" hidden="1">'Finally retired'!$D$30</definedName>
    <definedName name="CBCR_5adb9935c26f488094cc27eceb03f27f" localSheetId="1" hidden="1">"Return in year "&amp;'Finally retired'!$B$71</definedName>
    <definedName name="CBCR_5be254245ac0493a96db80545f49f07f" localSheetId="1" hidden="1">'Finally retired'!$D$24</definedName>
    <definedName name="CBCR_5bec37d0ab964ecf82a591ead685bdb0" localSheetId="1" hidden="1">'Finally retired'!$C$49</definedName>
    <definedName name="CBCR_5f1e756689c844208253dc49c180c145" localSheetId="1" hidden="1">'Finally retired'!$K$13</definedName>
    <definedName name="CBCR_600cafb681c04ec4922cb317954e0473" localSheetId="1" hidden="1">'Finally retired'!$J$13</definedName>
    <definedName name="CBCR_627dface2f034b4ab2536f3792015505" localSheetId="1" hidden="1">"Return in year "&amp;'Finally retired'!$B$51</definedName>
    <definedName name="CBCR_62eb8894a9db4c038030637a79a3afab" localSheetId="1" hidden="1">'Finally retired'!$J$13</definedName>
    <definedName name="CBCR_63452e3b81174b27aaa329110dd69d91" localSheetId="1" hidden="1">"Return in year "&amp;'Finally retired'!$B$59</definedName>
    <definedName name="CBCR_64cb92336b3245dab834114ef3abfb4c" localSheetId="1" hidden="1">'Finally retired'!$K$13</definedName>
    <definedName name="CBCR_65aeb70e163e464499358971775f2d21" localSheetId="1" hidden="1">'Finally retired'!$K$13</definedName>
    <definedName name="CBCR_66ddeda7e58d4d6a9697390a08dd7a81" localSheetId="1" hidden="1">'Finally retired'!$I$13</definedName>
    <definedName name="CBCR_6756cdc945144019a367d06088a21d50" localSheetId="1" hidden="1">"Return in year "&amp;'Finally retired'!$B$44</definedName>
    <definedName name="CBCR_67705ec32760475dbabe34741a8fbfce" localSheetId="1" hidden="1">'Finally retired'!$C$34</definedName>
    <definedName name="CBCR_693f19cee064477a930845fcd0ea2fed" localSheetId="1" hidden="1">'Finally retired'!$I$13</definedName>
    <definedName name="CBCR_6b4541e84cb94a68a399b3ff955f61f2" localSheetId="1" hidden="1">'Finally retired'!$D$22</definedName>
    <definedName name="CBCR_6c1a99b4309e4c51af24d2d1d8b0a2bc" localSheetId="1" hidden="1">'Finally retired'!$C$39</definedName>
    <definedName name="CBCR_6c5006f67df042b0a50b80740a9fb56d" localSheetId="1" hidden="1">'Finally retired'!$D$23</definedName>
    <definedName name="CBCR_6c916b5a71164ec89beb61a07376a32e" localSheetId="1" hidden="1">'Finally retired'!$I$13</definedName>
    <definedName name="CBCR_6cb4cc5c094c43a3bfb198be246f7901" localSheetId="1" hidden="1">'Finally retired'!$J$13</definedName>
    <definedName name="CBCR_6e8a7b77084c4b45ae7f4bde7bb0310f" localSheetId="1" hidden="1">'Finally retired'!$D$37</definedName>
    <definedName name="CBCR_7035fdd9df7f45b484a2b9aca256a6c8" localSheetId="1" hidden="1">'Finally retired'!$C$20</definedName>
    <definedName name="CBCR_70a51308618b40fb94d051448e7689a3" localSheetId="1" hidden="1">'Finally retired'!$J$13</definedName>
    <definedName name="CBCR_723079d2d2a04550970aa7d0477ec537" localSheetId="1" hidden="1">'Finally retired'!$K$13</definedName>
    <definedName name="CBCR_73b385a4cde74840bd0064a401958013" localSheetId="1" hidden="1">'Finally retired'!$K$13</definedName>
    <definedName name="CBCR_73b61748c5f74a02916fe07a26e0b33d" localSheetId="1" hidden="1">'Finally retired'!$D$59</definedName>
    <definedName name="CBCR_74b94ccde638471985d3a93e9c30cb93" localSheetId="1" hidden="1">"Return in year "&amp;'Finally retired'!$B$54</definedName>
    <definedName name="CBCR_751f183cf0684b028d80545a3fc35d6f" localSheetId="1" hidden="1">'Finally retired'!$J$13</definedName>
    <definedName name="CBCR_752eb83c72bd4b1d9134218730318bf0" localSheetId="1" hidden="1">'Finally retired'!$C$52</definedName>
    <definedName name="CBCR_7551de26a4ef45049052223b3ccb6507" localSheetId="1" hidden="1">'Finally retired'!$C$28</definedName>
    <definedName name="CBCR_759ea5b8321240c5beee827e7a7d87b0" localSheetId="1" hidden="1">"Return in year "&amp;'Finally retired'!$B$30</definedName>
    <definedName name="CBCR_75d80a14459f452cbbb9caafb9858192" localSheetId="1" hidden="1">'Finally retired'!$K$13</definedName>
    <definedName name="CBCR_7666f2fe08fe4a17a2f710d62806d4e7" localSheetId="1" hidden="1">"Return in year "&amp;'Finally retired'!$B$66</definedName>
    <definedName name="CBCR_76a4a2e0a3a64738ac83abc2e6dff2f5" localSheetId="1" hidden="1">'Finally retired'!$I$13</definedName>
    <definedName name="CBCR_77dd2861aaac4d8c8d5683374cd90872" localSheetId="1" hidden="1">'Finally retired'!$C$67</definedName>
    <definedName name="CBCR_7989730bda5e437f90e613f5d30c0276" localSheetId="1" hidden="1">'Finally retired'!$I$13</definedName>
    <definedName name="CBCR_7ace031edd2349ab8f188e03f51808a1" localSheetId="1" hidden="1">'Finally retired'!$K$13</definedName>
    <definedName name="CBCR_7c4c3f94d6014b4886844f0eb161ecf1" localSheetId="1" hidden="1">'Finally retired'!$I$13</definedName>
    <definedName name="CBCR_7dea8cc350314430a4c00c6778f43421" localSheetId="1" hidden="1">'Finally retired'!$K$13</definedName>
    <definedName name="CBCR_7df443147e7842948c879c3de35af885" localSheetId="1" hidden="1">'Finally retired'!$I$13</definedName>
    <definedName name="CBCR_7e384991c89349919421ea0559f8bc65" localSheetId="1" hidden="1">"Return in year "&amp;'Finally retired'!$B$64</definedName>
    <definedName name="CBCR_7eafdf4010044cbcb780ac89ef35397d" localSheetId="1" hidden="1">'Finally retired'!$D$47</definedName>
    <definedName name="CBCR_8098e6d323d442c4abfb577d705de865" localSheetId="1" hidden="1">'Finally retired'!$J$13</definedName>
    <definedName name="CBCR_8169760256f74e3080ea5253deb0676d" localSheetId="1" hidden="1">'Finally retired'!$I$13</definedName>
    <definedName name="CBCR_818af46662fc449887cfe10b6c1f2597" localSheetId="1" hidden="1">'Finally retired'!$J$13</definedName>
    <definedName name="CBCR_81e0f3cbcc844fa1a35b4a25ada3bbf1" localSheetId="1" hidden="1">'Finally retired'!$I$13</definedName>
    <definedName name="CBCR_827f5160b08f4069b6b2dbec06831bc0" localSheetId="1" hidden="1">'Finally retired'!$I$13</definedName>
    <definedName name="CBCR_838ca0cb2a5843f0b4dc0e3d78bbe513" localSheetId="1" hidden="1">'Finally retired'!$C$63</definedName>
    <definedName name="CBCR_83ae4d2e536343a68b86e077e24d92f2" localSheetId="1" hidden="1">'Finally retired'!$C$44</definedName>
    <definedName name="CBCR_8597fea25007484c8345589ebed3a784" localSheetId="1" hidden="1">'Finally retired'!$C$33</definedName>
    <definedName name="CBCR_85bbf98c60d24eebaf484a65acedec21" localSheetId="1" hidden="1">"Return in year "&amp;'Finally retired'!$B$21</definedName>
    <definedName name="CBCR_85c154411a8f44a0b1b66ad243595d3f" localSheetId="1" hidden="1">'Finally retired'!$D$67</definedName>
    <definedName name="CBCR_865dfb0381fc4a26842609c03dbe7bf2" localSheetId="1" hidden="1">'Finally retired'!$C$60</definedName>
    <definedName name="CBCR_8660940ee1034253a50e32767707bbfd" localSheetId="1" hidden="1">'Finally retired'!$K$13</definedName>
    <definedName name="CBCR_86859f407e3044ebaafeb229b303a06e" localSheetId="1" hidden="1">'Finally retired'!$C$45</definedName>
    <definedName name="CBCR_86cd4d273e5d47a6842917f4869553c3" localSheetId="1" hidden="1">'Finally retired'!$I$13</definedName>
    <definedName name="CBCR_87bdcd9d72b6473296fded5d0c66892f" localSheetId="1" hidden="1">'Finally retired'!$I$13</definedName>
    <definedName name="CBCR_8944c13fdf7b4ae3ad038ccf0442c416" localSheetId="1" hidden="1">"Return in year "&amp;'Finally retired'!$B$56</definedName>
    <definedName name="CBCR_8a11846a01c445989e0ccf2ee3c90bd2" localSheetId="1" hidden="1">'Finally retired'!$I$13</definedName>
    <definedName name="CBCR_8b0da7d6e528417f9d73dc940fa66dac" localSheetId="1" hidden="1">'Finally retired'!$C$48</definedName>
    <definedName name="CBCR_8b6f64b2250c48798cf1971df95fa5b5" localSheetId="1" hidden="1">'Finally retired'!$D$69</definedName>
    <definedName name="CBCR_8ba56bb6d2f2451a9714c5823177dbde" localSheetId="1" hidden="1">'Finally retired'!$D$33</definedName>
    <definedName name="CBCR_8dda52b4b1f843729002d9a5915ba4f1" localSheetId="1" hidden="1">'Finally retired'!$I$13</definedName>
    <definedName name="CBCR_8e42d808ceaf41b18cea2f81779fad88" localSheetId="1" hidden="1">'Finally retired'!$J$13</definedName>
    <definedName name="CBCR_9085ddffa5674b579bc0ffe35f875d0b" localSheetId="1" hidden="1">'Finally retired'!$J$13</definedName>
    <definedName name="CBCR_90d7db7d677646f7bcaf7da72a4579a7" localSheetId="1" hidden="1">'Finally retired'!$K$13</definedName>
    <definedName name="CBCR_910398b0f8324b8898a3b6271053b34f" localSheetId="1" hidden="1">'Finally retired'!$I$13</definedName>
    <definedName name="CBCR_920658a49f8743eda79f9c3d856cfdad" localSheetId="1" hidden="1">'Finally retired'!$C$27</definedName>
    <definedName name="CBCR_92ce81d221604631b2e893cbaaa9452c" localSheetId="1" hidden="1">"Return in year "&amp;'Finally retired'!$B$42</definedName>
    <definedName name="CBCR_92cea91809764cab9dd74e06e9a331c5" localSheetId="1" hidden="1">'Finally retired'!$J$13</definedName>
    <definedName name="CBCR_9328b231089e47169e7251e40283954f" localSheetId="1" hidden="1">'Finally retired'!$I$13</definedName>
    <definedName name="CBCR_9356ca91fd7f46ddb5e743530e7279f4" localSheetId="1" hidden="1">'Finally retired'!$C$35</definedName>
    <definedName name="CBCR_93837c03dfc2468d9438e39039203454" localSheetId="1" hidden="1">'Finally retired'!$J$13</definedName>
    <definedName name="CBCR_93d4344a674d46e9baff7d2a0d156d0c" localSheetId="1" hidden="1">'Finally retired'!$D$44</definedName>
    <definedName name="CBCR_93ece015c71b4160b2f5a4935c2e94a8" localSheetId="1" hidden="1">"Return in year "&amp;'Finally retired'!$B$57</definedName>
    <definedName name="CBCR_945f1870c0f84b60b75ea92bc2fe98c1" localSheetId="1" hidden="1">'Finally retired'!$D$39</definedName>
    <definedName name="CBCR_949c6c801f4b4611b0b157729a72f0b3" localSheetId="1" hidden="1">'Finally retired'!$I$13</definedName>
    <definedName name="CBCR_95f35ed3ce944c3f8a7e722bee6a7fda" localSheetId="1" hidden="1">'Finally retired'!$I$13</definedName>
    <definedName name="CBCR_96ac229277374a3490c1d48e3a6b1326" localSheetId="1" hidden="1">'Finally retired'!$D$48</definedName>
    <definedName name="CBCR_97439e25bedf40408182f6bc9d854ea4" localSheetId="1" hidden="1">'Finally retired'!$J$13</definedName>
    <definedName name="CBCR_97dbb23dddff4811927fcd0955d13ebf" localSheetId="1" hidden="1">"Return in year "&amp;'Finally retired'!$B$31</definedName>
    <definedName name="CBCR_9975ee4078384b8399929822022bb2f7" localSheetId="1" hidden="1">'Finally retired'!$K$13</definedName>
    <definedName name="CBCR_998d7429fa5d4182b5e7b7312a852b18" localSheetId="1" hidden="1">'Finally retired'!$C$46</definedName>
    <definedName name="CBCR_99ef649f99974f88aa32acb2883e7981" localSheetId="1" hidden="1">'Finally retired'!$J$13</definedName>
    <definedName name="CBCR_9baacf105f2e46c2bb1a7433ae6faf2c" localSheetId="1" hidden="1">'Finally retired'!$J$13</definedName>
    <definedName name="CBCR_9c27ae7ffd90491381ff5dcd9a4b7b9d" localSheetId="1" hidden="1">'Finally retired'!$K$13</definedName>
    <definedName name="CBCR_9c37d6ca6cd04c258b41a08666966cc9" localSheetId="1" hidden="1">'Finally retired'!$J$13</definedName>
    <definedName name="CBCR_9c5a7fcc127943c68461fa09523c3fc3" localSheetId="1" hidden="1">"Return in year "&amp;'Finally retired'!$B$62</definedName>
    <definedName name="CBCR_9c81d4e48417489d8dd76f8505580c0a" localSheetId="1" hidden="1">'Finally retired'!$J$13</definedName>
    <definedName name="CBCR_9c822399237440ec8d594889c86d8482" localSheetId="1" hidden="1">'Finally retired'!$K$13</definedName>
    <definedName name="CBCR_9d50c39434234563a7bf59e858c1f7d1" localSheetId="1" hidden="1">'Finally retired'!$K$13</definedName>
    <definedName name="CBCR_9d583f80a8ec40c4ba8ed7875b0ba8ff" localSheetId="1" hidden="1">'Finally retired'!$K$13</definedName>
    <definedName name="CBCR_9dda144f39a4477795eb5deb832dbff4" localSheetId="1" hidden="1">'Finally retired'!$D$27</definedName>
    <definedName name="CBCR_9e2fbe6208614261919ec5bd59db9832" localSheetId="1" hidden="1">'Finally retired'!$D$57</definedName>
    <definedName name="CBCR_9e8c5f0358e347c89088b26430ae7f92" localSheetId="1" hidden="1">'Finally retired'!$C$30</definedName>
    <definedName name="CBCR_9f85e304491349eeab15a798d68baf6c" localSheetId="1" hidden="1">'Finally retired'!$D$58</definedName>
    <definedName name="CBCR_a000e3eea1ed4083a5388d9a20c7c3c9" localSheetId="1" hidden="1">'Finally retired'!$J$13</definedName>
    <definedName name="CBCR_a0207dcaf82348b4a46d987e6cdc4595" localSheetId="1" hidden="1">'Finally retired'!$C$57</definedName>
    <definedName name="CBCR_a0ace99b2c3e491d98ff432636716aaa" localSheetId="1" hidden="1">"Return in year "&amp;'Finally retired'!$B$45</definedName>
    <definedName name="CBCR_a1827a58f27b4142aefaaba6262a9e7d" localSheetId="1" hidden="1">'Finally retired'!$I$13</definedName>
    <definedName name="CBCR_a3152bee90fb4b6493868ae9bb7368ab" localSheetId="1" hidden="1">'Finally retired'!$D$42</definedName>
    <definedName name="CBCR_a369576f8bb84edc8239c67fc48b620f" localSheetId="1" hidden="1">'Finally retired'!$C$42</definedName>
    <definedName name="CBCR_a4587bb1ad1747e79a728bc9e9f22329" localSheetId="1" hidden="1">'Finally retired'!$J$13</definedName>
    <definedName name="CBCR_a468572aceb94b0b90d7d2c91a2771e1" localSheetId="1" hidden="1">'Finally retired'!$K$13</definedName>
    <definedName name="CBCR_a79bd0a6689c48b4ba9f90e403c3c1ef" localSheetId="1" hidden="1">"Return in year "&amp;'Finally retired'!$B$33</definedName>
    <definedName name="CBCR_a8b05df4332d40c2bf23b2f996e9a91e" localSheetId="1" hidden="1">'Finally retired'!$D$52</definedName>
    <definedName name="CBCR_a9219f47ba0b481d90a4cfde52e854a7" localSheetId="1" hidden="1">"Return in year "&amp;'Finally retired'!$B$19</definedName>
    <definedName name="CBCR_a9314532376c4bdf84b9c4e570eaa09c" localSheetId="1" hidden="1">'Finally retired'!$K$13</definedName>
    <definedName name="CBCR_aae5808642114e77a6abead34af57b0f" localSheetId="1" hidden="1">"Return in year "&amp;'Finally retired'!$B$35</definedName>
    <definedName name="CBCR_aaf8227b267647cea58a1dc9dc9b1e50" localSheetId="1" hidden="1">'Finally retired'!$J$13</definedName>
    <definedName name="CBCR_abf4e91f65c548628ef8e473bb011359" localSheetId="1" hidden="1">'Finally retired'!$C$21</definedName>
    <definedName name="CBCR_ac71cb17418f4467a53891ab973e20d7" localSheetId="1" hidden="1">"Return in year "&amp;'Finally retired'!$B$36</definedName>
    <definedName name="CBCR_af2b14c94fef4256b569fb28376ddf23" localSheetId="1" hidden="1">'Finally retired'!$K$13</definedName>
    <definedName name="CBCR_b0a1912000db4a8f956c4843795757ee" localSheetId="1" hidden="1">"Return in year "&amp;'Finally retired'!$B$63</definedName>
    <definedName name="CBCR_b4720fc5426d4036a84222a572dfb52c" localSheetId="1" hidden="1">'Finally retired'!$I$13</definedName>
    <definedName name="CBCR_b52eca0847b245acaedca16054673205" localSheetId="1" hidden="1">'Finally retired'!$K$13</definedName>
    <definedName name="CBCR_b7026e01a1cf49b397a0c1844946a572" localSheetId="1" hidden="1">'Finally retired'!$I$13</definedName>
    <definedName name="CBCR_b74afc46320e4848a938e0e2199f0a33" localSheetId="1" hidden="1">"Return in year "&amp;'Finally retired'!$B$41</definedName>
    <definedName name="CBCR_b84082763c3e4dc6b240116cc38fb752" localSheetId="1" hidden="1">'Finally retired'!$C$55</definedName>
    <definedName name="CBCR_b90916cbcd8f49868a3f4e5ff6943362" localSheetId="1" hidden="1">'Finally retired'!$I$13</definedName>
    <definedName name="CBCR_b96f2ad511304b638bdd18073f40be31" localSheetId="1" hidden="1">'Finally retired'!$I$13</definedName>
    <definedName name="CBCR_ba1420cbd1ef46cb89537764ef96d934" localSheetId="1" hidden="1">'Finally retired'!$K$13</definedName>
    <definedName name="CBCR_ba773deba51c45f3bb8fdcefc52ed7e4" localSheetId="1" hidden="1">"Return in year "&amp;'Finally retired'!$B$61</definedName>
    <definedName name="CBCR_bb77d14a0a664ef19177bc4be05e1869" localSheetId="1" hidden="1">"Return in year "&amp;'Finally retired'!$B$39</definedName>
    <definedName name="CBCR_bc1116bb3f924fee8b2bebac087cee87" localSheetId="1" hidden="1">'Finally retired'!$I$13</definedName>
    <definedName name="CBCR_bd5c43caf489450dbf92265ed1bc3b43" localSheetId="1" hidden="1">'Finally retired'!$J$13</definedName>
    <definedName name="CBCR_bf748af1fd30410683f9057b7e9d8535" localSheetId="1" hidden="1">'Finally retired'!$I$13</definedName>
    <definedName name="CBCR_bfbfaa5a7f134a9cab53bff37be9445e" localSheetId="1" hidden="1">'Finally retired'!$C$54</definedName>
    <definedName name="CBCR_bfc63bab3476412d9060cf2628415410" localSheetId="1" hidden="1">"Return in year "&amp;'Finally retired'!$B$50</definedName>
    <definedName name="CBCR_c0bf939f8de54ff4a591f68c2d9b0926" localSheetId="1" hidden="1">'Finally retired'!$D$62</definedName>
    <definedName name="CBCR_c0fd9011e84947af87cd2928ab9fb0cc" localSheetId="1" hidden="1">"Return in year "&amp;'Finally retired'!$B$37</definedName>
    <definedName name="CBCR_c16d1c87cfbf42ed9a2e435ee9954667" localSheetId="1" hidden="1">'Finally retired'!$D$36</definedName>
    <definedName name="CBCR_c1c4050e46844d1b8efd22c0a42caa43" localSheetId="1" hidden="1">"Return in year "&amp;'Finally retired'!$B$34</definedName>
    <definedName name="CBCR_c219c53128094794a256a90dab85633e" localSheetId="1" hidden="1">'Finally retired'!$D$68</definedName>
    <definedName name="CBCR_c28e0d1dadd04b339f0a8307d09dae63" localSheetId="1" hidden="1">'Finally retired'!$K$13</definedName>
    <definedName name="CBCR_c29eeeaa15b7449896544e64dd3c7f80" localSheetId="1" hidden="1">'Finally retired'!$J$13</definedName>
    <definedName name="CBCR_c2faff698ab648028fe2bafad9ed01f3" localSheetId="1" hidden="1">'Finally retired'!$C$61</definedName>
    <definedName name="CBCR_c4897c53b9bd47f3abef1c776e973d09" localSheetId="1" hidden="1">"Return in year "&amp;'Finally retired'!$B$29</definedName>
    <definedName name="CBCR_c62714501a50420098e338872d86c20e" localSheetId="1" hidden="1">'Finally retired'!$J$13</definedName>
    <definedName name="CBCR_c642df9219744969ae10aea4acfe67fe" localSheetId="1" hidden="1">'Finally retired'!$C$38</definedName>
    <definedName name="CBCR_c79c91e19e914bf68ebddbaebe0c2cde" localSheetId="1" hidden="1">"Return in year "&amp;'Finally retired'!$B$38</definedName>
    <definedName name="CBCR_c79dd2ac66ae47e08c7b9e4f30416f60" localSheetId="1" hidden="1">'Finally retired'!$C$69</definedName>
    <definedName name="CBCR_c88172b82a864a83bde2dc94ce72bd73" localSheetId="1" hidden="1">'Finally retired'!$D$31</definedName>
    <definedName name="CBCR_c92252b32b7a4df89812f2946e044376" localSheetId="1" hidden="1">'Finally retired'!$C$65</definedName>
    <definedName name="CBCR_cc682bc9730a48698cf43c36f0d8c836" localSheetId="1" hidden="1">'Finally retired'!$D$20</definedName>
    <definedName name="CBCR_ce74513a328c4f05b1d79e5505cf4ff6" localSheetId="1" hidden="1">'Finally retired'!$I$13</definedName>
    <definedName name="CBCR_cfa0e67af5464b2f99ac40ed830a00cc" localSheetId="1" hidden="1">'Finally retired'!$C$25</definedName>
    <definedName name="CBCR_cff0329926124a87a9ab84f69a543189" localSheetId="1" hidden="1">"Return in year "&amp;'Finally retired'!$B$65</definedName>
    <definedName name="CBCR_d0473252dbdf49d5bd4d379c25bcfcc1" localSheetId="1" hidden="1">'Finally retired'!$J$13</definedName>
    <definedName name="CBCR_d076bb8e0f7145bd8c9da52be9786edb" localSheetId="1" hidden="1">'Finally retired'!$D$61</definedName>
    <definedName name="CBCR_d0be0e8bf45344e1807d6d0d00b07c93" localSheetId="1" hidden="1">"Return in year "&amp;'Finally retired'!$B$25</definedName>
    <definedName name="CBCR_d0d80aee0df743d191dde9abe910ebf8" localSheetId="1" hidden="1">'Finally retired'!$K$13</definedName>
    <definedName name="CBCR_d0e74f5b9e00400a8897194b5181c583" localSheetId="1" hidden="1">'Finally retired'!$C$37</definedName>
    <definedName name="CBCR_d26c4a90420945f2890849d2c0cfc7d8" localSheetId="1" hidden="1">'Finally retired'!$I$13</definedName>
    <definedName name="CBCR_d2c0da8d7fb740fc9bfa36efdab4ddfd" localSheetId="1" hidden="1">"Return in year "&amp;'Finally retired'!$B$47</definedName>
    <definedName name="CBCR_d336d5256a074c02aa47eb7c57967daf" localSheetId="1" hidden="1">'Finally retired'!$I$13</definedName>
    <definedName name="CBCR_d588f121eaba4209bc2a1c3611911abd" localSheetId="1" hidden="1">'Finally retired'!$D$38</definedName>
    <definedName name="CBCR_d728876f832545ff9e357b4dc445e963" localSheetId="1" hidden="1">'Finally retired'!$D$70</definedName>
    <definedName name="CBCR_d8b4a3cd91b348d0b63ea2f088e1b18f" localSheetId="1" hidden="1">'Finally retired'!$J$13</definedName>
    <definedName name="CBCR_d9be146f556e45ed8ad0f2b39fe78603" localSheetId="1" hidden="1">"Return in year "&amp;'Finally retired'!$B$53</definedName>
    <definedName name="CBCR_da17843c4ffe4115a0c5b0641044a68a" localSheetId="1" hidden="1">'Finally retired'!$C$29</definedName>
    <definedName name="CBCR_da78ed1fc5354adaa7fdaf4e92c1552e" localSheetId="1" hidden="1">'Finally retired'!$D$49</definedName>
    <definedName name="CBCR_daaff6af40f7427f9c58510135c94fe1" localSheetId="1" hidden="1">'Finally retired'!$K$13</definedName>
    <definedName name="CBCR_db074f2cb87c433696aeda2893a08e6c" localSheetId="1" hidden="1">'Finally retired'!$K$13</definedName>
    <definedName name="CBCR_db597c3ef68645d8bb634913507eb023" localSheetId="1" hidden="1">'Finally retired'!$K$13</definedName>
    <definedName name="CBCR_dd2f36a18df247ca888b2fce49e0204f" localSheetId="1" hidden="1">'Finally retired'!$I$13</definedName>
    <definedName name="CBCR_dea1134c036740af99c63594da811a1f" localSheetId="1" hidden="1">'Finally retired'!$J$13</definedName>
    <definedName name="CBCR_ded54f2c6fba475fabc9838c2ae49216" localSheetId="1" hidden="1">'Finally retired'!$K$13</definedName>
    <definedName name="CBCR_df3f83dc55814b61b8254107ef8d5c24" localSheetId="1" hidden="1">'Finally retired'!$D$65</definedName>
    <definedName name="CBCR_e2162768c50a49dd8a0322c641adae11" localSheetId="1" hidden="1">'Finally retired'!$J$13</definedName>
    <definedName name="CBCR_e26a8721ed4847cfb76b85e53b72eda9" localSheetId="1" hidden="1">'Finally retired'!$J$13</definedName>
    <definedName name="CBCR_e2cd3f0c6e27494c85ecf1789eff5589" localSheetId="1" hidden="1">'Finally retired'!$D$25</definedName>
    <definedName name="CBCR_e36557c35ced4858ac3fa642f9cd0ad1" localSheetId="1" hidden="1">'Finally retired'!$J$13</definedName>
    <definedName name="CBCR_e6fa383aca8245709d635f99439035f3" localSheetId="1" hidden="1">'Finally retired'!$D$43</definedName>
    <definedName name="CBCR_e7d482f2c1304172aecde47aa9aefbde" localSheetId="1" hidden="1">"Return in year "&amp;'Finally retired'!$B$43</definedName>
    <definedName name="CBCR_e82d1d3b0df141a29b02127dc815d655" localSheetId="1" hidden="1">"Return in year "&amp;'Finally retired'!$B$20</definedName>
    <definedName name="CBCR_e891fab9dcd24e1b8f072e9a51669d8a" localSheetId="1" hidden="1">'Finally retired'!$D$64</definedName>
    <definedName name="CBCR_e8cca317b3594058b3e1f9390f513b58" localSheetId="1" hidden="1">'Finally retired'!$J$13</definedName>
    <definedName name="CBCR_ea3790043e12490cb0bca0b460cb13ca" localSheetId="1" hidden="1">'Finally retired'!$K$13</definedName>
    <definedName name="CBCR_eadd3a658915403ab3e0623ffbf261f5" localSheetId="1" hidden="1">'Finally retired'!$C$56</definedName>
    <definedName name="CBCR_eba4a4bd064242178be0a36133209e25" localSheetId="1" hidden="1">'Finally retired'!$J$13</definedName>
    <definedName name="CBCR_ec3c423c59554044a84b5c08042c7b73" localSheetId="1" hidden="1">"Return in year "&amp;'Finally retired'!$B$49</definedName>
    <definedName name="CBCR_ee2ec29ad0c24150a5d51df7d96e813b" localSheetId="1" hidden="1">"Return in year "&amp;'Finally retired'!$B$26</definedName>
    <definedName name="CBCR_ee3bb1c234f84a369abfdc7a40c3e487" localSheetId="1" hidden="1">"Return in year "&amp;'Finally retired'!$B$68</definedName>
    <definedName name="CBCR_ee65346719d74cb9826ac7eb5d1de343" localSheetId="1" hidden="1">'Finally retired'!$I$13</definedName>
    <definedName name="CBCR_f007131c464b41899a12805ed3b28a40" localSheetId="1" hidden="1">'Finally retired'!$I$13</definedName>
    <definedName name="CBCR_f03484debca44af0808800da6fe9194a" localSheetId="1" hidden="1">'Finally retired'!$I$13</definedName>
    <definedName name="CBCR_f0a88d37349e45beb902b562f16c0179" localSheetId="1" hidden="1">'Finally retired'!$I$13</definedName>
    <definedName name="CBCR_f1488ba4d3b74ef9904cf5dc1ec5fd95" localSheetId="1" hidden="1">'Finally retired'!$D$34</definedName>
    <definedName name="CBCR_f1574d708948480293b35c5f284e4610" localSheetId="1" hidden="1">'Finally retired'!$D$51</definedName>
    <definedName name="CBCR_f1930e6211fe44c8a833c4d6f8a58fa8" localSheetId="1" hidden="1">'Finally retired'!$J$13</definedName>
    <definedName name="CBCR_f29c8ed32b4442edbe07ddc0efe71eb3" localSheetId="1" hidden="1">'Finally retired'!$K$13</definedName>
    <definedName name="CBCR_f2c35bf11c7444f5819c0211b7277d26" localSheetId="1" hidden="1">'Finally retired'!$K$13</definedName>
    <definedName name="CBCR_f37e356da7df42c58f23a7f627477c47" localSheetId="1" hidden="1">'Finally retired'!$K$13</definedName>
    <definedName name="CBCR_f3b07e1f86094b40b36352469bbce0d6" localSheetId="1" hidden="1">"Return in year "&amp;'Finally retired'!$B$23</definedName>
    <definedName name="CBCR_f498a3a2bea74b67b64ac911cf5c7d65" localSheetId="1" hidden="1">"Return in year "&amp;'Finally retired'!$B$27</definedName>
    <definedName name="CBCR_f4d47526fbe34275ac541c99d47df7eb" localSheetId="1" hidden="1">'Finally retired'!$E$14</definedName>
    <definedName name="CBCR_f4e9d7938a7d43d4af9132261edd709a" localSheetId="1" hidden="1">'Finally retired'!$D$54</definedName>
    <definedName name="CBCR_f640fdbaf7ce425fbc9f4ae0097f5742" localSheetId="1" hidden="1">'Finally retired'!$J$13</definedName>
    <definedName name="CBCR_f658b8bdacfb48b5a842191cbed7282b" localSheetId="1" hidden="1">'Finally retired'!$D$35</definedName>
    <definedName name="CBCR_f6be5340b8a1413ca5a56075fe9fd0f2" localSheetId="1" hidden="1">'Finally retired'!$D$56</definedName>
    <definedName name="CBCR_f7ce686ac41144768b6ef62f4b60b363" localSheetId="1" hidden="1">'Finally retired'!$J$13</definedName>
    <definedName name="CBCR_f83f33155cd54457a4cf9fdb048de54b" localSheetId="1" hidden="1">'Finally retired'!$I$13</definedName>
    <definedName name="CBCR_fa162d2485df477dbecb3abf0ddfe9e7" localSheetId="1" hidden="1">'Finally retired'!$C$47</definedName>
    <definedName name="CBCR_fa921735629042e9937b505fad09f6c7" localSheetId="1" hidden="1">'Finally retired'!$C$40</definedName>
    <definedName name="CBCR_fac304ea516d4305b5e293ac0bd80369" localSheetId="1" hidden="1">'Finally retired'!$I$13</definedName>
    <definedName name="CBCR_fb73a74ea4c741ffb36c213cee64982c" localSheetId="1" hidden="1">'Finally retired'!$K$13</definedName>
    <definedName name="CBCR_fcdbf65aa7bc4ac3b34b7ce1747edc5a" localSheetId="1" hidden="1">"Return in year "&amp;'Finally retired'!$B$40</definedName>
    <definedName name="CBWorkbookPriority" localSheetId="0" hidden="1">-715308884</definedName>
    <definedName name="CBx_3e59bdfa5d154381a4000d32eab90983" localSheetId="0" hidden="1">"'Finally retired'!$A$1"</definedName>
    <definedName name="CBx_7bbfaf930ddc4ae9a4cb6cca0213e5fd" localSheetId="0" hidden="1">"'CB_DATA_'!$A$1"</definedName>
    <definedName name="CBx_Sheet_Guid" localSheetId="0" hidden="1">"'7bbfaf93-0ddc-4ae9-a4cb-6cca0213e5fd"</definedName>
    <definedName name="CBx_Sheet_Guid" localSheetId="1" hidden="1">"'3e59bdfa-5d15-4381-a400-0d32eab90983"</definedName>
    <definedName name="CBx_StorageType" localSheetId="0" hidden="1">1</definedName>
    <definedName name="CBx_StorageType" localSheetId="1" hidden="1">1</definedName>
    <definedName name="Max">'Finally retired'!$K$13</definedName>
    <definedName name="Min">'Finally retired'!$I$13</definedName>
    <definedName name="ML">'Finally retired'!$J$13</definedName>
    <definedName name="RiskAutoStopPercChange">1.5</definedName>
    <definedName name="RiskCollectDistributionSamples">2</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100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s>
  <calcPr calcId="171027" calcMode="manual"/>
</workbook>
</file>

<file path=xl/calcChain.xml><?xml version="1.0" encoding="utf-8"?>
<calcChain xmlns="http://schemas.openxmlformats.org/spreadsheetml/2006/main">
  <c r="F19" i="1" l="1"/>
  <c r="I19" i="1"/>
  <c r="B20" i="1"/>
  <c r="D20" i="1"/>
  <c r="G19" i="1"/>
  <c r="C20" i="1"/>
  <c r="J19" i="1"/>
  <c r="B21" i="1"/>
  <c r="B22" i="1"/>
  <c r="I22" i="1"/>
  <c r="B23" i="1" l="1"/>
  <c r="I21" i="1"/>
  <c r="F20" i="1"/>
  <c r="G20" i="1" s="1"/>
  <c r="J20" i="1" s="1"/>
  <c r="D21" i="1"/>
  <c r="I20" i="1"/>
  <c r="C21" i="1" l="1"/>
  <c r="B24" i="1"/>
  <c r="I23" i="1"/>
  <c r="F21" i="1"/>
  <c r="I24" i="1" l="1"/>
  <c r="B25" i="1"/>
  <c r="G21" i="1"/>
  <c r="J21" i="1" s="1"/>
  <c r="D22" i="1"/>
  <c r="F22" i="1"/>
  <c r="C22" i="1"/>
  <c r="G22" i="1" l="1"/>
  <c r="J22" i="1" s="1"/>
  <c r="D23" i="1"/>
  <c r="C23" i="1"/>
  <c r="F23" i="1"/>
  <c r="I25" i="1"/>
  <c r="B26" i="1"/>
  <c r="I26" i="1" l="1"/>
  <c r="B27" i="1"/>
  <c r="G23" i="1"/>
  <c r="J23" i="1" s="1"/>
  <c r="D24" i="1"/>
  <c r="C24" i="1"/>
  <c r="F24" i="1"/>
  <c r="I27" i="1" l="1"/>
  <c r="B28" i="1"/>
  <c r="G24" i="1"/>
  <c r="J24" i="1" s="1"/>
  <c r="D25" i="1"/>
  <c r="C25" i="1"/>
  <c r="F25" i="1"/>
  <c r="G25" i="1" l="1"/>
  <c r="J25" i="1" s="1"/>
  <c r="C26" i="1"/>
  <c r="D26" i="1"/>
  <c r="F26" i="1"/>
  <c r="I28" i="1"/>
  <c r="B29" i="1"/>
  <c r="I29" i="1" l="1"/>
  <c r="B30" i="1"/>
  <c r="G26" i="1"/>
  <c r="J26" i="1" s="1"/>
  <c r="D27" i="1"/>
  <c r="C27" i="1"/>
  <c r="F27" i="1"/>
  <c r="G27" i="1" l="1"/>
  <c r="J27" i="1" s="1"/>
  <c r="D28" i="1"/>
  <c r="C28" i="1"/>
  <c r="F28" i="1"/>
  <c r="I30" i="1"/>
  <c r="B31" i="1"/>
  <c r="B32" i="1" l="1"/>
  <c r="I31" i="1"/>
  <c r="G28" i="1"/>
  <c r="J28" i="1" s="1"/>
  <c r="D29" i="1"/>
  <c r="C29" i="1"/>
  <c r="F29" i="1"/>
  <c r="I32" i="1" l="1"/>
  <c r="B33" i="1"/>
  <c r="G29" i="1"/>
  <c r="J29" i="1" s="1"/>
  <c r="C30" i="1"/>
  <c r="D30" i="1"/>
  <c r="F30" i="1"/>
  <c r="G30" i="1" l="1"/>
  <c r="J30" i="1" s="1"/>
  <c r="D31" i="1"/>
  <c r="C31" i="1"/>
  <c r="F31" i="1"/>
  <c r="I33" i="1"/>
  <c r="B34" i="1"/>
  <c r="I34" i="1" l="1"/>
  <c r="B35" i="1"/>
  <c r="G31" i="1"/>
  <c r="J31" i="1" s="1"/>
  <c r="D32" i="1"/>
  <c r="C32" i="1"/>
  <c r="F32" i="1"/>
  <c r="G32" i="1" l="1"/>
  <c r="J32" i="1" s="1"/>
  <c r="C33" i="1"/>
  <c r="D33" i="1"/>
  <c r="F33" i="1"/>
  <c r="I35" i="1"/>
  <c r="B36" i="1"/>
  <c r="I36" i="1" l="1"/>
  <c r="B37" i="1"/>
  <c r="G33" i="1"/>
  <c r="J33" i="1" s="1"/>
  <c r="D34" i="1"/>
  <c r="C34" i="1"/>
  <c r="F34" i="1"/>
  <c r="G34" i="1" l="1"/>
  <c r="J34" i="1" s="1"/>
  <c r="C35" i="1"/>
  <c r="D35" i="1"/>
  <c r="F35" i="1"/>
  <c r="I37" i="1"/>
  <c r="B38" i="1"/>
  <c r="I38" i="1" l="1"/>
  <c r="B39" i="1"/>
  <c r="G35" i="1"/>
  <c r="J35" i="1" s="1"/>
  <c r="D36" i="1"/>
  <c r="C36" i="1"/>
  <c r="F36" i="1"/>
  <c r="G36" i="1" l="1"/>
  <c r="J36" i="1" s="1"/>
  <c r="C37" i="1"/>
  <c r="D37" i="1"/>
  <c r="F37" i="1"/>
  <c r="B40" i="1"/>
  <c r="I39" i="1"/>
  <c r="I40" i="1" l="1"/>
  <c r="B41" i="1"/>
  <c r="G37" i="1"/>
  <c r="J37" i="1" s="1"/>
  <c r="D38" i="1"/>
  <c r="C38" i="1"/>
  <c r="F38" i="1"/>
  <c r="I41" i="1" l="1"/>
  <c r="B42" i="1"/>
  <c r="G38" i="1"/>
  <c r="J38" i="1" s="1"/>
  <c r="D39" i="1"/>
  <c r="C39" i="1"/>
  <c r="F39" i="1"/>
  <c r="G39" i="1" l="1"/>
  <c r="J39" i="1" s="1"/>
  <c r="D40" i="1"/>
  <c r="C40" i="1"/>
  <c r="F40" i="1"/>
  <c r="I42" i="1"/>
  <c r="B43" i="1"/>
  <c r="I43" i="1" l="1"/>
  <c r="B44" i="1"/>
  <c r="G40" i="1"/>
  <c r="J40" i="1" s="1"/>
  <c r="C41" i="1"/>
  <c r="D41" i="1"/>
  <c r="F41" i="1"/>
  <c r="G41" i="1" l="1"/>
  <c r="J41" i="1" s="1"/>
  <c r="D42" i="1"/>
  <c r="C42" i="1"/>
  <c r="F42" i="1"/>
  <c r="I44" i="1"/>
  <c r="B45" i="1"/>
  <c r="I45" i="1" l="1"/>
  <c r="B46" i="1"/>
  <c r="G42" i="1"/>
  <c r="J42" i="1" s="1"/>
  <c r="D43" i="1"/>
  <c r="C43" i="1"/>
  <c r="F43" i="1"/>
  <c r="G43" i="1" l="1"/>
  <c r="J43" i="1" s="1"/>
  <c r="C44" i="1"/>
  <c r="D44" i="1"/>
  <c r="F44" i="1"/>
  <c r="B47" i="1"/>
  <c r="I46" i="1"/>
  <c r="B48" i="1" l="1"/>
  <c r="I47" i="1"/>
  <c r="G44" i="1"/>
  <c r="J44" i="1" s="1"/>
  <c r="C45" i="1"/>
  <c r="D45" i="1"/>
  <c r="F45" i="1"/>
  <c r="G45" i="1" l="1"/>
  <c r="J45" i="1" s="1"/>
  <c r="C46" i="1"/>
  <c r="D46" i="1"/>
  <c r="F46" i="1"/>
  <c r="B49" i="1"/>
  <c r="I48" i="1"/>
  <c r="I49" i="1" l="1"/>
  <c r="B50" i="1"/>
  <c r="G46" i="1"/>
  <c r="J46" i="1" s="1"/>
  <c r="D47" i="1"/>
  <c r="C47" i="1"/>
  <c r="F47" i="1"/>
  <c r="I50" i="1" l="1"/>
  <c r="B51" i="1"/>
  <c r="G47" i="1"/>
  <c r="J47" i="1" s="1"/>
  <c r="C48" i="1"/>
  <c r="D48" i="1"/>
  <c r="F48" i="1"/>
  <c r="I51" i="1" l="1"/>
  <c r="B52" i="1"/>
  <c r="G48" i="1"/>
  <c r="J48" i="1" s="1"/>
  <c r="D49" i="1"/>
  <c r="C49" i="1"/>
  <c r="F49" i="1"/>
  <c r="F52" i="1" l="1"/>
  <c r="G52" i="1" s="1"/>
  <c r="I52" i="1"/>
  <c r="B53" i="1"/>
  <c r="C53" i="1"/>
  <c r="J52" i="1"/>
  <c r="D53" i="1"/>
  <c r="G49" i="1"/>
  <c r="J49" i="1" s="1"/>
  <c r="D50" i="1"/>
  <c r="C50" i="1"/>
  <c r="F50" i="1"/>
  <c r="B54" i="1" l="1"/>
  <c r="C54" i="1"/>
  <c r="J53" i="1"/>
  <c r="D54" i="1"/>
  <c r="F53" i="1"/>
  <c r="G53" i="1" s="1"/>
  <c r="I53" i="1"/>
  <c r="G50" i="1"/>
  <c r="J50" i="1" s="1"/>
  <c r="C51" i="1"/>
  <c r="D51" i="1"/>
  <c r="F51" i="1"/>
  <c r="G51" i="1" l="1"/>
  <c r="J51" i="1" s="1"/>
  <c r="C52" i="1"/>
  <c r="D52" i="1"/>
  <c r="J54" i="1"/>
  <c r="B55" i="1"/>
  <c r="F54" i="1"/>
  <c r="G54" i="1" s="1"/>
  <c r="D55" i="1"/>
  <c r="I54" i="1"/>
  <c r="C55" i="1"/>
  <c r="C56" i="1" l="1"/>
  <c r="J55" i="1"/>
  <c r="D56" i="1"/>
  <c r="I55" i="1"/>
  <c r="F55" i="1"/>
  <c r="G55" i="1" s="1"/>
  <c r="B56" i="1"/>
  <c r="I56" i="1" l="1"/>
  <c r="C57" i="1"/>
  <c r="J56" i="1"/>
  <c r="B57" i="1"/>
  <c r="F56" i="1"/>
  <c r="G56" i="1" s="1"/>
  <c r="D57" i="1"/>
  <c r="F57" i="1" l="1"/>
  <c r="G57" i="1" s="1"/>
  <c r="I57" i="1"/>
  <c r="B58" i="1"/>
  <c r="D58" i="1"/>
  <c r="C58" i="1"/>
  <c r="J57" i="1"/>
  <c r="J58" i="1" l="1"/>
  <c r="F58" i="1"/>
  <c r="G58" i="1" s="1"/>
  <c r="D59" i="1"/>
  <c r="C59" i="1"/>
  <c r="I58" i="1"/>
  <c r="B59" i="1"/>
  <c r="D60" i="1" l="1"/>
  <c r="I59" i="1"/>
  <c r="C60" i="1"/>
  <c r="B60" i="1"/>
  <c r="F59" i="1"/>
  <c r="G59" i="1" s="1"/>
  <c r="J59" i="1"/>
  <c r="I60" i="1" l="1"/>
  <c r="B61" i="1"/>
  <c r="F60" i="1"/>
  <c r="G60" i="1" s="1"/>
  <c r="D61" i="1"/>
  <c r="J60" i="1"/>
  <c r="C61" i="1"/>
  <c r="I61" i="1" l="1"/>
  <c r="D62" i="1"/>
  <c r="B62" i="1"/>
  <c r="J61" i="1"/>
  <c r="C62" i="1"/>
  <c r="F61" i="1"/>
  <c r="G61" i="1" s="1"/>
  <c r="J62" i="1" l="1"/>
  <c r="F62" i="1"/>
  <c r="G62" i="1" s="1"/>
  <c r="C63" i="1"/>
  <c r="I62" i="1"/>
  <c r="D63" i="1"/>
  <c r="B63" i="1"/>
  <c r="C64" i="1" l="1"/>
  <c r="B64" i="1"/>
  <c r="J63" i="1"/>
  <c r="I63" i="1"/>
  <c r="F63" i="1"/>
  <c r="G63" i="1" s="1"/>
  <c r="D64" i="1"/>
  <c r="B65" i="1" l="1"/>
  <c r="C65" i="1"/>
  <c r="F64" i="1"/>
  <c r="G64" i="1" s="1"/>
  <c r="D65" i="1"/>
  <c r="I64" i="1"/>
  <c r="J64" i="1"/>
  <c r="B66" i="1" l="1"/>
  <c r="D66" i="1"/>
  <c r="C66" i="1"/>
  <c r="J65" i="1"/>
  <c r="I65" i="1"/>
  <c r="F65" i="1"/>
  <c r="G65" i="1" s="1"/>
  <c r="B67" i="1" l="1"/>
  <c r="I66" i="1"/>
  <c r="D67" i="1"/>
  <c r="C67" i="1"/>
  <c r="F66" i="1"/>
  <c r="G66" i="1" s="1"/>
  <c r="J66" i="1"/>
  <c r="F67" i="1" l="1"/>
  <c r="G67" i="1" s="1"/>
  <c r="I67" i="1"/>
  <c r="C68" i="1"/>
  <c r="B68" i="1"/>
  <c r="J67" i="1"/>
  <c r="D68" i="1"/>
  <c r="I68" i="1" l="1"/>
  <c r="C69" i="1"/>
  <c r="J68" i="1"/>
  <c r="D69" i="1"/>
  <c r="F68" i="1"/>
  <c r="G68" i="1" s="1"/>
  <c r="B69" i="1"/>
  <c r="I69" i="1" l="1"/>
  <c r="D70" i="1"/>
  <c r="C70" i="1"/>
  <c r="F69" i="1"/>
  <c r="G69" i="1" s="1"/>
  <c r="J69" i="1"/>
  <c r="B70" i="1"/>
  <c r="D71" i="1" l="1"/>
  <c r="C71" i="1"/>
  <c r="F70" i="1"/>
  <c r="G70" i="1" s="1"/>
  <c r="B71" i="1"/>
  <c r="I70" i="1"/>
  <c r="J70" i="1"/>
  <c r="F71" i="1" l="1"/>
  <c r="G71" i="1" s="1"/>
  <c r="I71" i="1"/>
  <c r="J71" i="1"/>
  <c r="H16" i="1" s="1"/>
</calcChain>
</file>

<file path=xl/sharedStrings.xml><?xml version="1.0" encoding="utf-8"?>
<sst xmlns="http://schemas.openxmlformats.org/spreadsheetml/2006/main" count="39" uniqueCount="38">
  <si>
    <t>Annual salary</t>
  </si>
  <si>
    <t>Annual increase</t>
  </si>
  <si>
    <t>m</t>
  </si>
  <si>
    <t>s</t>
  </si>
  <si>
    <t>Contribution percentage</t>
  </si>
  <si>
    <t>Pension's fund return</t>
  </si>
  <si>
    <t>min</t>
  </si>
  <si>
    <t>ml</t>
  </si>
  <si>
    <t>max</t>
  </si>
  <si>
    <t>Retirement age if changed, years</t>
  </si>
  <si>
    <t>Change occurred?</t>
  </si>
  <si>
    <t>Contribution</t>
  </si>
  <si>
    <t>Total worth</t>
  </si>
  <si>
    <t>Pension fund's return per year</t>
  </si>
  <si>
    <t>Contribution (accrued)</t>
  </si>
  <si>
    <t>Year</t>
  </si>
  <si>
    <t>Your age, years</t>
  </si>
  <si>
    <t>Retirement age in UK years</t>
  </si>
  <si>
    <t>Finally retired</t>
  </si>
  <si>
    <t>Mean</t>
  </si>
  <si>
    <t>Probability of the change of retirement age</t>
  </si>
  <si>
    <r>
      <t>Problem:</t>
    </r>
    <r>
      <rPr>
        <sz val="10"/>
        <rFont val="Times New Roman"/>
        <family val="1"/>
      </rPr>
      <t xml:space="preserve"> You are trying to calculate the total worth of your retirement fund upon your retirement. Currently, you are 32 years old now and the retirement age in the UK is 60, but there is a 75% chance that it will be changed to 65 years. You contribute 5% of your salary to the retirement fund each year. Your annual salary this year is 20,000 €, and you expect it to rise with Lognormal(3%,1%) per year in real terms (above inflation). You estimate that the return on the pension fund will be minimum 3%, most likely 4% and maximum 7% (assuming a Pert-distribution).</t>
    </r>
  </si>
  <si>
    <t>StDev</t>
  </si>
  <si>
    <t>Increase</t>
  </si>
  <si>
    <t>Distribution</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</si>
  <si>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</si>
  <si>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</si>
  <si>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</si>
  <si>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</si>
  <si>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</si>
  <si>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</si>
  <si>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</si>
  <si>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</si>
  <si>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</si>
  <si>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</si>
  <si>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</si>
  <si>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</si>
  <si>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Pert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</si>
</sst>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quot;£&quot;* #,##0.00_-;\-&quot;£&quot;* #,##0.00_-;_-&quot;£&quot;* &quot;-&quot;??_-;_-@_-"/>
    <numFmt numFmtId="165" formatCode="_-* #,##0.00_-;\-* #,##0.00_-;_-* &quot;-&quot;??_-;_-@_-"/>
    <numFmt numFmtId="166" formatCode="#,##0\ [$€-40C]"/>
    <numFmt numFmtId="167" formatCode="#,##0.00_ ;\-#,##0.00\ "/>
  </numFmts>
  <fonts count="12" x14ac:knownFonts="1">
    <font>
      <sz val="10"/>
      <name val="Arial"/>
    </font>
    <font>
      <sz val="10"/>
      <name val="Arial"/>
      <family val="2"/>
    </font>
    <font>
      <sz val="8"/>
      <name val="Arial"/>
      <family val="2"/>
    </font>
    <font>
      <sz val="10"/>
      <color indexed="9"/>
      <name val="Arial"/>
      <family val="2"/>
    </font>
    <font>
      <sz val="12"/>
      <name val="Times New Roman"/>
      <family val="1"/>
    </font>
    <font>
      <sz val="10"/>
      <name val="Times New Roman"/>
      <family val="1"/>
    </font>
    <font>
      <b/>
      <sz val="10"/>
      <name val="Times New Roman"/>
      <family val="1"/>
    </font>
    <font>
      <sz val="16"/>
      <name val="Arial"/>
      <family val="2"/>
    </font>
    <font>
      <sz val="10"/>
      <color indexed="12"/>
      <name val="Arial"/>
      <family val="2"/>
    </font>
    <font>
      <b/>
      <sz val="10"/>
      <name val="Arial"/>
      <family val="2"/>
    </font>
    <font>
      <b/>
      <sz val="10"/>
      <name val="Symbol"/>
      <family val="1"/>
      <charset val="2"/>
    </font>
    <font>
      <b/>
      <sz val="10"/>
      <color indexed="10"/>
      <name val="Arial"/>
      <family val="2"/>
      <charset val="204"/>
    </font>
  </fonts>
  <fills count="7">
    <fill>
      <patternFill patternType="none"/>
    </fill>
    <fill>
      <patternFill patternType="gray125"/>
    </fill>
    <fill>
      <patternFill patternType="solid">
        <fgColor indexed="22"/>
        <bgColor indexed="64"/>
      </patternFill>
    </fill>
    <fill>
      <patternFill patternType="solid">
        <fgColor indexed="11"/>
        <bgColor indexed="9"/>
      </patternFill>
    </fill>
    <fill>
      <patternFill patternType="solid">
        <fgColor indexed="15"/>
        <bgColor indexed="9"/>
      </patternFill>
    </fill>
    <fill>
      <patternFill patternType="solid">
        <fgColor indexed="42"/>
        <bgColor indexed="64"/>
      </patternFill>
    </fill>
    <fill>
      <patternFill patternType="solid">
        <fgColor rgb="FF00FF00"/>
        <bgColor indexed="64"/>
      </patternFill>
    </fill>
  </fills>
  <borders count="2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63">
    <xf numFmtId="0" fontId="0" fillId="0" borderId="0" xfId="0"/>
    <xf numFmtId="0" fontId="0" fillId="0" borderId="0" xfId="0" applyProtection="1">
      <protection locked="0"/>
    </xf>
    <xf numFmtId="0" fontId="3" fillId="0" borderId="0" xfId="0" applyFont="1" applyProtection="1">
      <protection hidden="1"/>
    </xf>
    <xf numFmtId="0" fontId="4" fillId="0" borderId="0" xfId="0" applyFont="1"/>
    <xf numFmtId="0" fontId="7" fillId="0" borderId="0" xfId="0" applyFont="1" applyProtection="1">
      <protection locked="0"/>
    </xf>
    <xf numFmtId="9" fontId="0" fillId="0" borderId="0" xfId="0" applyNumberFormat="1" applyProtection="1">
      <protection locked="0"/>
    </xf>
    <xf numFmtId="0" fontId="0" fillId="0" borderId="0" xfId="0" applyAlignment="1" applyProtection="1">
      <alignment horizontal="center"/>
      <protection locked="0"/>
    </xf>
    <xf numFmtId="0" fontId="0" fillId="0" borderId="1" xfId="0" applyBorder="1" applyProtection="1">
      <protection locked="0"/>
    </xf>
    <xf numFmtId="0" fontId="8" fillId="0" borderId="2" xfId="0" applyFont="1" applyBorder="1" applyProtection="1">
      <protection locked="0"/>
    </xf>
    <xf numFmtId="0" fontId="0" fillId="0" borderId="3" xfId="0" applyBorder="1" applyProtection="1">
      <protection locked="0"/>
    </xf>
    <xf numFmtId="166" fontId="8" fillId="0" borderId="4" xfId="2" applyNumberFormat="1" applyFont="1" applyBorder="1" applyProtection="1">
      <protection locked="0"/>
    </xf>
    <xf numFmtId="9" fontId="8" fillId="0" borderId="4" xfId="0" applyNumberFormat="1" applyFont="1" applyBorder="1" applyProtection="1">
      <protection locked="0"/>
    </xf>
    <xf numFmtId="0" fontId="8" fillId="0" borderId="4" xfId="0" applyFont="1" applyBorder="1" applyProtection="1">
      <protection locked="0"/>
    </xf>
    <xf numFmtId="0" fontId="0" fillId="0" borderId="5" xfId="0" applyBorder="1" applyProtection="1">
      <protection locked="0"/>
    </xf>
    <xf numFmtId="9" fontId="8" fillId="0" borderId="6" xfId="0" applyNumberFormat="1" applyFont="1" applyBorder="1" applyProtection="1">
      <protection locked="0"/>
    </xf>
    <xf numFmtId="9" fontId="8" fillId="0" borderId="7" xfId="0" applyNumberFormat="1" applyFont="1" applyBorder="1" applyProtection="1">
      <protection locked="0"/>
    </xf>
    <xf numFmtId="0" fontId="0" fillId="0" borderId="3" xfId="0" applyBorder="1" applyAlignment="1" applyProtection="1">
      <alignment horizontal="center"/>
      <protection locked="0"/>
    </xf>
    <xf numFmtId="0" fontId="0" fillId="0" borderId="5" xfId="0" applyBorder="1" applyAlignment="1" applyProtection="1">
      <alignment horizontal="center"/>
      <protection locked="0"/>
    </xf>
    <xf numFmtId="10" fontId="0" fillId="0" borderId="8" xfId="3" applyNumberFormat="1" applyFont="1" applyBorder="1" applyAlignment="1" applyProtection="1">
      <alignment horizontal="center"/>
      <protection locked="0"/>
    </xf>
    <xf numFmtId="0" fontId="0" fillId="0" borderId="9" xfId="0" applyBorder="1" applyProtection="1">
      <protection locked="0"/>
    </xf>
    <xf numFmtId="0" fontId="9" fillId="2" borderId="7" xfId="0" applyFont="1" applyFill="1" applyBorder="1" applyProtection="1">
      <protection locked="0"/>
    </xf>
    <xf numFmtId="0" fontId="10" fillId="2" borderId="7" xfId="0" applyFont="1" applyFill="1" applyBorder="1" applyProtection="1">
      <protection locked="0"/>
    </xf>
    <xf numFmtId="0" fontId="9" fillId="2" borderId="9" xfId="0" applyFont="1" applyFill="1" applyBorder="1" applyAlignment="1" applyProtection="1">
      <alignment horizontal="center"/>
      <protection locked="0"/>
    </xf>
    <xf numFmtId="0" fontId="0" fillId="3" borderId="10" xfId="0" applyFill="1" applyBorder="1" applyProtection="1">
      <protection locked="0"/>
    </xf>
    <xf numFmtId="0" fontId="0" fillId="0" borderId="11" xfId="0" applyBorder="1" applyProtection="1">
      <protection locked="0"/>
    </xf>
    <xf numFmtId="0" fontId="0" fillId="0" borderId="0" xfId="0" applyBorder="1" applyProtection="1">
      <protection locked="0"/>
    </xf>
    <xf numFmtId="0" fontId="0" fillId="0" borderId="12" xfId="0" applyBorder="1" applyProtection="1">
      <protection locked="0"/>
    </xf>
    <xf numFmtId="0" fontId="0" fillId="0" borderId="13" xfId="0" applyBorder="1" applyProtection="1">
      <protection locked="0"/>
    </xf>
    <xf numFmtId="0" fontId="0" fillId="0" borderId="0" xfId="0" applyFill="1" applyBorder="1" applyProtection="1">
      <protection locked="0"/>
    </xf>
    <xf numFmtId="0" fontId="6" fillId="0" borderId="0" xfId="0" applyFont="1" applyFill="1" applyBorder="1" applyAlignment="1">
      <alignment wrapText="1"/>
    </xf>
    <xf numFmtId="0" fontId="0" fillId="0" borderId="0" xfId="0" applyAlignment="1" applyProtection="1">
      <alignment wrapText="1"/>
      <protection locked="0"/>
    </xf>
    <xf numFmtId="0" fontId="0" fillId="0" borderId="0" xfId="0" applyAlignment="1" applyProtection="1">
      <alignment horizontal="center" wrapText="1"/>
      <protection locked="0"/>
    </xf>
    <xf numFmtId="0" fontId="9" fillId="2" borderId="7" xfId="0" applyFont="1" applyFill="1" applyBorder="1" applyAlignment="1" applyProtection="1">
      <alignment horizontal="center"/>
      <protection locked="0"/>
    </xf>
    <xf numFmtId="0" fontId="9" fillId="2" borderId="9" xfId="0" applyFont="1" applyFill="1" applyBorder="1" applyAlignment="1" applyProtection="1">
      <alignment horizontal="center" vertical="distributed" wrapText="1"/>
      <protection locked="0"/>
    </xf>
    <xf numFmtId="0" fontId="9" fillId="2" borderId="7" xfId="0" applyFont="1" applyFill="1" applyBorder="1" applyAlignment="1" applyProtection="1">
      <alignment horizontal="center" vertical="distributed" wrapText="1"/>
      <protection locked="0"/>
    </xf>
    <xf numFmtId="0" fontId="9" fillId="2" borderId="13" xfId="0" applyFont="1" applyFill="1" applyBorder="1" applyAlignment="1" applyProtection="1">
      <alignment horizontal="center" vertical="distributed" wrapText="1"/>
      <protection locked="0"/>
    </xf>
    <xf numFmtId="0" fontId="9" fillId="2" borderId="10" xfId="0" applyFont="1" applyFill="1" applyBorder="1" applyAlignment="1" applyProtection="1">
      <alignment horizontal="left" vertical="distributed" wrapText="1"/>
      <protection locked="0"/>
    </xf>
    <xf numFmtId="165" fontId="0" fillId="0" borderId="3" xfId="1" applyFont="1" applyBorder="1" applyAlignment="1" applyProtection="1">
      <alignment horizontal="center"/>
      <protection locked="0"/>
    </xf>
    <xf numFmtId="165" fontId="0" fillId="0" borderId="5" xfId="1" applyFont="1" applyBorder="1" applyAlignment="1" applyProtection="1">
      <alignment horizontal="center"/>
      <protection locked="0"/>
    </xf>
    <xf numFmtId="165" fontId="0" fillId="0" borderId="8" xfId="1" applyFont="1" applyBorder="1" applyAlignment="1" applyProtection="1">
      <alignment horizontal="center"/>
      <protection locked="0"/>
    </xf>
    <xf numFmtId="165" fontId="0" fillId="0" borderId="0" xfId="1" applyFont="1" applyBorder="1" applyAlignment="1" applyProtection="1">
      <alignment horizontal="center"/>
      <protection locked="0"/>
    </xf>
    <xf numFmtId="165" fontId="0" fillId="0" borderId="14" xfId="1" applyFont="1" applyBorder="1" applyAlignment="1" applyProtection="1">
      <alignment horizontal="center"/>
      <protection locked="0"/>
    </xf>
    <xf numFmtId="165" fontId="0" fillId="0" borderId="12" xfId="1" applyFont="1" applyBorder="1" applyAlignment="1" applyProtection="1">
      <alignment horizontal="center"/>
      <protection locked="0"/>
    </xf>
    <xf numFmtId="165" fontId="0" fillId="0" borderId="15" xfId="1" applyFont="1" applyBorder="1" applyAlignment="1" applyProtection="1">
      <alignment horizontal="center"/>
      <protection locked="0"/>
    </xf>
    <xf numFmtId="167" fontId="0" fillId="3" borderId="8" xfId="1" applyNumberFormat="1" applyFont="1" applyFill="1" applyBorder="1" applyAlignment="1" applyProtection="1">
      <alignment horizontal="center"/>
      <protection locked="0"/>
    </xf>
    <xf numFmtId="167" fontId="0" fillId="3" borderId="14" xfId="1" applyNumberFormat="1" applyFont="1" applyFill="1" applyBorder="1" applyAlignment="1" applyProtection="1">
      <alignment horizontal="center"/>
      <protection locked="0"/>
    </xf>
    <xf numFmtId="166" fontId="11" fillId="4" borderId="10" xfId="0" applyNumberFormat="1" applyFont="1" applyFill="1" applyBorder="1" applyAlignment="1" applyProtection="1">
      <alignment horizontal="center"/>
      <protection locked="0"/>
    </xf>
    <xf numFmtId="0" fontId="9" fillId="0" borderId="0" xfId="0" applyFont="1"/>
    <xf numFmtId="9" fontId="0" fillId="6" borderId="15" xfId="0" applyNumberFormat="1" applyFill="1" applyBorder="1" applyAlignment="1" applyProtection="1">
      <alignment horizontal="center"/>
      <protection locked="0"/>
    </xf>
    <xf numFmtId="9" fontId="0" fillId="6" borderId="8" xfId="0" applyNumberFormat="1" applyFill="1" applyBorder="1" applyAlignment="1" applyProtection="1">
      <alignment horizontal="center"/>
      <protection locked="0"/>
    </xf>
    <xf numFmtId="0" fontId="6" fillId="5" borderId="16" xfId="0" applyFont="1" applyFill="1" applyBorder="1" applyAlignment="1">
      <alignment horizontal="left" vertical="center" wrapText="1"/>
    </xf>
    <xf numFmtId="0" fontId="6" fillId="5" borderId="17" xfId="0" applyFont="1" applyFill="1" applyBorder="1" applyAlignment="1">
      <alignment horizontal="left" vertical="center" wrapText="1"/>
    </xf>
    <xf numFmtId="0" fontId="6" fillId="5" borderId="18" xfId="0" applyFont="1" applyFill="1" applyBorder="1" applyAlignment="1">
      <alignment horizontal="left" vertical="center" wrapText="1"/>
    </xf>
    <xf numFmtId="0" fontId="6" fillId="5" borderId="19" xfId="0" applyFont="1" applyFill="1" applyBorder="1" applyAlignment="1">
      <alignment horizontal="left" vertical="center" wrapText="1"/>
    </xf>
    <xf numFmtId="0" fontId="6" fillId="5" borderId="0" xfId="0" applyFont="1" applyFill="1" applyBorder="1" applyAlignment="1">
      <alignment horizontal="left" vertical="center" wrapText="1"/>
    </xf>
    <xf numFmtId="0" fontId="6" fillId="5" borderId="20" xfId="0" applyFont="1" applyFill="1" applyBorder="1" applyAlignment="1">
      <alignment horizontal="left" vertical="center" wrapText="1"/>
    </xf>
    <xf numFmtId="0" fontId="6" fillId="5" borderId="21" xfId="0" applyFont="1" applyFill="1" applyBorder="1" applyAlignment="1">
      <alignment horizontal="left" vertical="center" wrapText="1"/>
    </xf>
    <xf numFmtId="0" fontId="6" fillId="5" borderId="22" xfId="0" applyFont="1" applyFill="1" applyBorder="1" applyAlignment="1">
      <alignment horizontal="left" vertical="center" wrapText="1"/>
    </xf>
    <xf numFmtId="0" fontId="6" fillId="5" borderId="23" xfId="0" applyFont="1" applyFill="1" applyBorder="1" applyAlignment="1">
      <alignment horizontal="left" vertical="center" wrapText="1"/>
    </xf>
    <xf numFmtId="0" fontId="9" fillId="2" borderId="9" xfId="0" applyFont="1" applyFill="1" applyBorder="1" applyAlignment="1" applyProtection="1">
      <alignment horizontal="center" vertical="distributed" wrapText="1"/>
      <protection locked="0"/>
    </xf>
    <xf numFmtId="0" fontId="9" fillId="2" borderId="10" xfId="0" applyFont="1" applyFill="1" applyBorder="1" applyAlignment="1" applyProtection="1">
      <alignment horizontal="center" vertical="distributed" wrapText="1"/>
      <protection locked="0"/>
    </xf>
    <xf numFmtId="0" fontId="0" fillId="0" borderId="7" xfId="0" applyBorder="1" applyAlignment="1" applyProtection="1">
      <alignment horizontal="left"/>
      <protection locked="0"/>
    </xf>
    <xf numFmtId="0" fontId="0" fillId="2" borderId="7" xfId="0" applyFill="1" applyBorder="1" applyAlignment="1" applyProtection="1">
      <alignment horizontal="left"/>
      <protection locked="0"/>
    </xf>
  </cellXfs>
  <cellStyles count="4">
    <cellStyle name="Comma" xfId="1" builtinId="3"/>
    <cellStyle name="Currency" xfId="2" builtinId="4"/>
    <cellStyle name="Normal" xfId="0" builtinId="0"/>
    <cellStyle name="Percent" xfId="3" builtinId="5"/>
  </cellStyles>
  <dxfs count="5">
    <dxf>
      <font>
        <condense val="0"/>
        <extend val="0"/>
        <color indexed="11"/>
      </font>
    </dxf>
    <dxf>
      <font>
        <condense val="0"/>
        <extend val="0"/>
        <color indexed="9"/>
      </font>
    </dxf>
    <dxf>
      <font>
        <condense val="0"/>
        <extend val="0"/>
        <color indexed="9"/>
      </font>
    </dxf>
    <dxf>
      <font>
        <condense val="0"/>
        <extend val="0"/>
        <color indexed="9"/>
      </font>
    </dxf>
    <dxf>
      <font>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epixanalytics.com/"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38100</xdr:rowOff>
    </xdr:from>
    <xdr:to>
      <xdr:col>1</xdr:col>
      <xdr:colOff>2095500</xdr:colOff>
      <xdr:row>2</xdr:row>
      <xdr:rowOff>114300</xdr:rowOff>
    </xdr:to>
    <xdr:pic>
      <xdr:nvPicPr>
        <xdr:cNvPr id="2" name="Picture 126">
          <a:hlinkClick xmlns:r="http://schemas.openxmlformats.org/officeDocument/2006/relationships" r:id="rId1"/>
          <a:extLst>
            <a:ext uri="{FF2B5EF4-FFF2-40B4-BE49-F238E27FC236}">
              <a16:creationId xmlns:a16="http://schemas.microsoft.com/office/drawing/2014/main" id="{F4F3C683-47CA-42DE-A3E2-B87CA39976E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38100"/>
          <a:ext cx="2095500" cy="1003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C25"/>
  <sheetViews>
    <sheetView workbookViewId="0"/>
  </sheetViews>
  <sheetFormatPr defaultRowHeight="12.5" x14ac:dyDescent="0.25"/>
  <cols>
    <col min="1" max="2" width="36.7265625" customWidth="1"/>
  </cols>
  <sheetData>
    <row r="1" spans="1:3" ht="13" x14ac:dyDescent="0.3">
      <c r="A1" s="47" t="s">
        <v>25</v>
      </c>
    </row>
    <row r="3" spans="1:3" x14ac:dyDescent="0.25">
      <c r="A3" t="s">
        <v>26</v>
      </c>
      <c r="B3" t="s">
        <v>27</v>
      </c>
      <c r="C3">
        <v>0</v>
      </c>
    </row>
    <row r="4" spans="1:3" x14ac:dyDescent="0.25">
      <c r="A4" t="s">
        <v>28</v>
      </c>
    </row>
    <row r="5" spans="1:3" x14ac:dyDescent="0.25">
      <c r="A5" t="s">
        <v>29</v>
      </c>
    </row>
    <row r="7" spans="1:3" ht="13" x14ac:dyDescent="0.3">
      <c r="A7" s="47" t="s">
        <v>30</v>
      </c>
      <c r="B7" t="s">
        <v>31</v>
      </c>
    </row>
    <row r="8" spans="1:3" x14ac:dyDescent="0.25">
      <c r="B8">
        <v>0</v>
      </c>
    </row>
    <row r="10" spans="1:3" x14ac:dyDescent="0.25">
      <c r="A10" t="s">
        <v>32</v>
      </c>
    </row>
    <row r="13" spans="1:3" x14ac:dyDescent="0.25">
      <c r="A13" t="s">
        <v>33</v>
      </c>
    </row>
    <row r="16" spans="1:3" x14ac:dyDescent="0.25">
      <c r="A16" t="s">
        <v>34</v>
      </c>
    </row>
    <row r="19" spans="1:1" x14ac:dyDescent="0.25">
      <c r="A19" t="s">
        <v>35</v>
      </c>
    </row>
    <row r="25" spans="1:1" ht="13" x14ac:dyDescent="0.3">
      <c r="A25" s="47" t="s">
        <v>36</v>
      </c>
    </row>
  </sheetData>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Q79"/>
  <sheetViews>
    <sheetView showGridLines="0" tabSelected="1" workbookViewId="0">
      <selection activeCell="H51" sqref="H51"/>
    </sheetView>
  </sheetViews>
  <sheetFormatPr defaultColWidth="9.1796875" defaultRowHeight="12.5" x14ac:dyDescent="0.25"/>
  <cols>
    <col min="1" max="1" width="3" style="1" bestFit="1" customWidth="1"/>
    <col min="2" max="2" width="35.1796875" style="1" customWidth="1"/>
    <col min="3" max="3" width="9.26953125" style="1" bestFit="1" customWidth="1"/>
    <col min="4" max="4" width="7.7265625" style="1" bestFit="1" customWidth="1"/>
    <col min="5" max="5" width="11.1796875" style="1" customWidth="1"/>
    <col min="6" max="6" width="10.54296875" style="1" customWidth="1"/>
    <col min="7" max="7" width="13.26953125" style="1" customWidth="1"/>
    <col min="8" max="8" width="12.81640625" style="1" customWidth="1"/>
    <col min="9" max="9" width="11.453125" style="1" customWidth="1"/>
    <col min="10" max="10" width="13.81640625" style="1" customWidth="1"/>
    <col min="11" max="11" width="8" style="1" bestFit="1" customWidth="1"/>
    <col min="12" max="12" width="5.7265625" style="1" customWidth="1"/>
    <col min="13" max="13" width="8.1796875" style="1" customWidth="1"/>
    <col min="14" max="14" width="6.453125" style="1" customWidth="1"/>
    <col min="15" max="15" width="8.1796875" style="1" customWidth="1"/>
    <col min="16" max="17" width="9.1796875" style="1"/>
    <col min="18" max="18" width="9.1796875" style="1" customWidth="1"/>
    <col min="19" max="16384" width="9.1796875" style="1"/>
  </cols>
  <sheetData>
    <row r="1" spans="1:17" ht="56.25" customHeight="1" x14ac:dyDescent="0.25"/>
    <row r="2" spans="1:17" ht="17.25" customHeight="1" x14ac:dyDescent="0.4">
      <c r="F2" s="4" t="s">
        <v>18</v>
      </c>
    </row>
    <row r="3" spans="1:17" ht="17.25" customHeight="1" thickBot="1" x14ac:dyDescent="0.4">
      <c r="G3" s="3"/>
      <c r="L3" s="28"/>
      <c r="M3" s="28"/>
      <c r="N3" s="28"/>
      <c r="O3" s="28"/>
      <c r="P3" s="28"/>
      <c r="Q3" s="28"/>
    </row>
    <row r="4" spans="1:17" ht="12.75" customHeight="1" x14ac:dyDescent="0.3">
      <c r="B4" s="50" t="s">
        <v>21</v>
      </c>
      <c r="C4" s="51"/>
      <c r="D4" s="51"/>
      <c r="E4" s="51"/>
      <c r="F4" s="51"/>
      <c r="G4" s="51"/>
      <c r="H4" s="51"/>
      <c r="I4" s="51"/>
      <c r="J4" s="51"/>
      <c r="K4" s="52"/>
      <c r="L4" s="29"/>
      <c r="M4" s="28"/>
      <c r="N4" s="28"/>
      <c r="O4" s="28"/>
      <c r="P4" s="28"/>
      <c r="Q4" s="28"/>
    </row>
    <row r="5" spans="1:17" ht="12.75" customHeight="1" x14ac:dyDescent="0.3">
      <c r="B5" s="53"/>
      <c r="C5" s="54"/>
      <c r="D5" s="54"/>
      <c r="E5" s="54"/>
      <c r="F5" s="54"/>
      <c r="G5" s="54"/>
      <c r="H5" s="54"/>
      <c r="I5" s="54"/>
      <c r="J5" s="54"/>
      <c r="K5" s="55"/>
      <c r="L5" s="29"/>
      <c r="M5" s="28"/>
      <c r="N5" s="28"/>
      <c r="O5" s="28"/>
      <c r="P5" s="28"/>
      <c r="Q5" s="28"/>
    </row>
    <row r="6" spans="1:17" ht="12.75" customHeight="1" x14ac:dyDescent="0.3">
      <c r="B6" s="53"/>
      <c r="C6" s="54"/>
      <c r="D6" s="54"/>
      <c r="E6" s="54"/>
      <c r="F6" s="54"/>
      <c r="G6" s="54"/>
      <c r="H6" s="54"/>
      <c r="I6" s="54"/>
      <c r="J6" s="54"/>
      <c r="K6" s="55"/>
      <c r="L6" s="29"/>
      <c r="M6" s="28"/>
      <c r="N6" s="28"/>
      <c r="O6" s="28"/>
      <c r="P6" s="28"/>
      <c r="Q6" s="28"/>
    </row>
    <row r="7" spans="1:17" ht="12.75" customHeight="1" thickBot="1" x14ac:dyDescent="0.35">
      <c r="B7" s="56"/>
      <c r="C7" s="57"/>
      <c r="D7" s="57"/>
      <c r="E7" s="57"/>
      <c r="F7" s="57"/>
      <c r="G7" s="57"/>
      <c r="H7" s="57"/>
      <c r="I7" s="57"/>
      <c r="J7" s="57"/>
      <c r="K7" s="58"/>
      <c r="L7" s="29"/>
      <c r="M7" s="28"/>
      <c r="N7" s="28"/>
      <c r="O7" s="28"/>
      <c r="P7" s="28"/>
      <c r="Q7" s="28"/>
    </row>
    <row r="8" spans="1:17" x14ac:dyDescent="0.25">
      <c r="A8" s="2"/>
      <c r="L8" s="28"/>
      <c r="M8" s="28"/>
      <c r="N8" s="28"/>
      <c r="O8" s="28"/>
      <c r="P8" s="28"/>
      <c r="Q8" s="28"/>
    </row>
    <row r="9" spans="1:17" x14ac:dyDescent="0.25">
      <c r="B9" s="7" t="s">
        <v>16</v>
      </c>
      <c r="C9" s="24"/>
      <c r="D9" s="24"/>
      <c r="E9" s="8">
        <v>32</v>
      </c>
      <c r="G9" s="62"/>
      <c r="H9" s="62"/>
      <c r="I9" s="21" t="s">
        <v>2</v>
      </c>
      <c r="J9" s="21" t="s">
        <v>3</v>
      </c>
    </row>
    <row r="10" spans="1:17" x14ac:dyDescent="0.25">
      <c r="B10" s="9" t="s">
        <v>0</v>
      </c>
      <c r="C10" s="25"/>
      <c r="D10" s="25"/>
      <c r="E10" s="10">
        <v>20000</v>
      </c>
      <c r="G10" s="61" t="s">
        <v>1</v>
      </c>
      <c r="H10" s="61"/>
      <c r="I10" s="15">
        <v>0.03</v>
      </c>
      <c r="J10" s="15">
        <v>0.01</v>
      </c>
    </row>
    <row r="11" spans="1:17" x14ac:dyDescent="0.25">
      <c r="B11" s="9" t="s">
        <v>4</v>
      </c>
      <c r="C11" s="25"/>
      <c r="D11" s="25"/>
      <c r="E11" s="11">
        <v>0.05</v>
      </c>
    </row>
    <row r="12" spans="1:17" ht="13" x14ac:dyDescent="0.3">
      <c r="B12" s="9" t="s">
        <v>17</v>
      </c>
      <c r="C12" s="25"/>
      <c r="D12" s="25"/>
      <c r="E12" s="12">
        <v>60</v>
      </c>
      <c r="G12" s="62"/>
      <c r="H12" s="62"/>
      <c r="I12" s="20" t="s">
        <v>6</v>
      </c>
      <c r="J12" s="20" t="s">
        <v>7</v>
      </c>
      <c r="K12" s="20" t="s">
        <v>8</v>
      </c>
    </row>
    <row r="13" spans="1:17" x14ac:dyDescent="0.25">
      <c r="B13" s="9" t="s">
        <v>9</v>
      </c>
      <c r="C13" s="25"/>
      <c r="D13" s="25"/>
      <c r="E13" s="12">
        <v>65</v>
      </c>
      <c r="G13" s="61" t="s">
        <v>13</v>
      </c>
      <c r="H13" s="61"/>
      <c r="I13" s="15">
        <v>0.03</v>
      </c>
      <c r="J13" s="15">
        <v>0.04</v>
      </c>
      <c r="K13" s="15">
        <v>7.0000000000000007E-2</v>
      </c>
    </row>
    <row r="14" spans="1:17" x14ac:dyDescent="0.25">
      <c r="B14" s="13" t="s">
        <v>20</v>
      </c>
      <c r="C14" s="26"/>
      <c r="D14" s="26"/>
      <c r="E14" s="14">
        <v>0.75</v>
      </c>
    </row>
    <row r="15" spans="1:17" x14ac:dyDescent="0.25">
      <c r="E15" s="5"/>
    </row>
    <row r="16" spans="1:17" ht="13" x14ac:dyDescent="0.3">
      <c r="B16" s="19" t="s">
        <v>10</v>
      </c>
      <c r="C16" s="27"/>
      <c r="D16" s="27"/>
      <c r="E16" s="23">
        <v>1</v>
      </c>
      <c r="G16" s="19" t="s">
        <v>12</v>
      </c>
      <c r="H16" s="46">
        <f>MAX(J19:J71)</f>
        <v>96980.503970360121</v>
      </c>
    </row>
    <row r="18" spans="2:13" s="30" customFormat="1" ht="28.5" customHeight="1" x14ac:dyDescent="0.25">
      <c r="B18" s="33" t="s">
        <v>15</v>
      </c>
      <c r="C18" s="59" t="s">
        <v>23</v>
      </c>
      <c r="D18" s="60"/>
      <c r="E18" s="34" t="s">
        <v>24</v>
      </c>
      <c r="F18" s="34" t="s">
        <v>0</v>
      </c>
      <c r="G18" s="35" t="s">
        <v>11</v>
      </c>
      <c r="H18" s="34" t="s">
        <v>37</v>
      </c>
      <c r="I18" s="34" t="s">
        <v>5</v>
      </c>
      <c r="J18" s="36" t="s">
        <v>14</v>
      </c>
      <c r="K18" s="31"/>
      <c r="L18" s="31"/>
      <c r="M18" s="31"/>
    </row>
    <row r="19" spans="2:13" ht="13" x14ac:dyDescent="0.3">
      <c r="B19" s="16">
        <v>1</v>
      </c>
      <c r="C19" s="22" t="s">
        <v>19</v>
      </c>
      <c r="D19" s="32" t="s">
        <v>22</v>
      </c>
      <c r="E19" s="25"/>
      <c r="F19" s="39">
        <f>E10</f>
        <v>20000</v>
      </c>
      <c r="G19" s="40">
        <f>F19*$E$11</f>
        <v>1000</v>
      </c>
      <c r="H19" s="48">
        <v>0.04</v>
      </c>
      <c r="I19" s="18">
        <f>IF(B19&gt;0,H19,0)</f>
        <v>0.04</v>
      </c>
      <c r="J19" s="43">
        <f>G19*(1+I19)</f>
        <v>1040</v>
      </c>
      <c r="K19" s="6"/>
      <c r="L19" s="6"/>
      <c r="M19" s="6"/>
    </row>
    <row r="20" spans="2:13" x14ac:dyDescent="0.25">
      <c r="B20" s="16">
        <f>IF(OR(B19=0,B19=$E$13*$E$16+$E$12*(1-$E$16)-$E$9),0,B19+1)</f>
        <v>2</v>
      </c>
      <c r="C20" s="37">
        <f t="shared" ref="C20:C52" si="0">IF(B19=0,0.00001,$I$10*F19)</f>
        <v>600</v>
      </c>
      <c r="D20" s="37">
        <f t="shared" ref="D20:D52" si="1">IF(B19=0,0.00001,$J$10*F19)</f>
        <v>200</v>
      </c>
      <c r="E20" s="44">
        <v>221.41184277136793</v>
      </c>
      <c r="F20" s="39">
        <f>IF(B20&gt;0,F19+E20,0)</f>
        <v>20221.411842771369</v>
      </c>
      <c r="G20" s="40">
        <f t="shared" ref="G20:G71" si="2">F20*$E$11</f>
        <v>1011.0705921385685</v>
      </c>
      <c r="H20" s="49">
        <v>0.04</v>
      </c>
      <c r="I20" s="18">
        <f t="shared" ref="I20:I71" si="3">IF(B20&gt;0,H20,0)</f>
        <v>0.04</v>
      </c>
      <c r="J20" s="39">
        <f t="shared" ref="J20:J51" si="4">IF(B20&gt;0,(J19+G20)*(1+I20),0)</f>
        <v>2133.1134158241111</v>
      </c>
      <c r="K20" s="6"/>
      <c r="L20" s="6"/>
      <c r="M20" s="6"/>
    </row>
    <row r="21" spans="2:13" x14ac:dyDescent="0.25">
      <c r="B21" s="16">
        <f>IF(OR(B20=0,B20=$E$13*$E$16+$E$12*(1-$E$16)-$E$9),0,B20+1)</f>
        <v>3</v>
      </c>
      <c r="C21" s="37">
        <f t="shared" si="0"/>
        <v>606.642355283141</v>
      </c>
      <c r="D21" s="37">
        <f t="shared" si="1"/>
        <v>202.21411842771369</v>
      </c>
      <c r="E21" s="44">
        <v>357.95066576383999</v>
      </c>
      <c r="F21" s="39">
        <f t="shared" ref="F21:F71" si="5">IF(B21&gt;0,F20+E21,0)</f>
        <v>20579.362508535211</v>
      </c>
      <c r="G21" s="40">
        <f t="shared" si="2"/>
        <v>1028.9681254267605</v>
      </c>
      <c r="H21" s="49">
        <v>0.04</v>
      </c>
      <c r="I21" s="18">
        <f t="shared" si="3"/>
        <v>0.04</v>
      </c>
      <c r="J21" s="39">
        <f t="shared" si="4"/>
        <v>3288.5648029009067</v>
      </c>
      <c r="K21" s="6"/>
      <c r="L21" s="6"/>
      <c r="M21" s="6"/>
    </row>
    <row r="22" spans="2:13" x14ac:dyDescent="0.25">
      <c r="B22" s="16">
        <f t="shared" ref="B22:B71" si="6">IF(OR(B21=0,B21=$E$13*$E$16+$E$12*(1-$E$16)-$E$9),0,B21+1)</f>
        <v>4</v>
      </c>
      <c r="C22" s="37">
        <f t="shared" si="0"/>
        <v>617.38087525605624</v>
      </c>
      <c r="D22" s="37">
        <f t="shared" si="1"/>
        <v>205.79362508535212</v>
      </c>
      <c r="E22" s="44">
        <v>688.75393155238328</v>
      </c>
      <c r="F22" s="39">
        <f t="shared" si="5"/>
        <v>21268.116440087593</v>
      </c>
      <c r="G22" s="40">
        <f t="shared" si="2"/>
        <v>1063.4058220043796</v>
      </c>
      <c r="H22" s="49">
        <v>0.04</v>
      </c>
      <c r="I22" s="18">
        <f t="shared" si="3"/>
        <v>0.04</v>
      </c>
      <c r="J22" s="39">
        <f t="shared" si="4"/>
        <v>4526.0494499014976</v>
      </c>
      <c r="K22" s="6"/>
      <c r="L22" s="6"/>
      <c r="M22" s="6"/>
    </row>
    <row r="23" spans="2:13" x14ac:dyDescent="0.25">
      <c r="B23" s="16">
        <f t="shared" si="6"/>
        <v>5</v>
      </c>
      <c r="C23" s="37">
        <f t="shared" si="0"/>
        <v>638.04349320262781</v>
      </c>
      <c r="D23" s="37">
        <f t="shared" si="1"/>
        <v>212.68116440087593</v>
      </c>
      <c r="E23" s="44">
        <v>694.94129963806347</v>
      </c>
      <c r="F23" s="39">
        <f t="shared" si="5"/>
        <v>21963.057739725657</v>
      </c>
      <c r="G23" s="40">
        <f t="shared" si="2"/>
        <v>1098.152886986283</v>
      </c>
      <c r="H23" s="49">
        <v>0.04</v>
      </c>
      <c r="I23" s="18">
        <f t="shared" si="3"/>
        <v>0.04</v>
      </c>
      <c r="J23" s="39">
        <f t="shared" si="4"/>
        <v>5849.1704303632923</v>
      </c>
      <c r="K23" s="6"/>
      <c r="L23" s="6"/>
      <c r="M23" s="6"/>
    </row>
    <row r="24" spans="2:13" x14ac:dyDescent="0.25">
      <c r="B24" s="16">
        <f t="shared" si="6"/>
        <v>6</v>
      </c>
      <c r="C24" s="37">
        <f t="shared" si="0"/>
        <v>658.89173219176962</v>
      </c>
      <c r="D24" s="37">
        <f t="shared" si="1"/>
        <v>219.63057739725656</v>
      </c>
      <c r="E24" s="44">
        <v>521.421019381836</v>
      </c>
      <c r="F24" s="39">
        <f t="shared" si="5"/>
        <v>22484.478759107493</v>
      </c>
      <c r="G24" s="40">
        <f t="shared" si="2"/>
        <v>1124.2239379553746</v>
      </c>
      <c r="H24" s="49">
        <v>0.04</v>
      </c>
      <c r="I24" s="18">
        <f t="shared" si="3"/>
        <v>0.04</v>
      </c>
      <c r="J24" s="39">
        <f t="shared" si="4"/>
        <v>7252.3301430514139</v>
      </c>
      <c r="K24" s="6"/>
      <c r="L24" s="6"/>
      <c r="M24" s="6"/>
    </row>
    <row r="25" spans="2:13" x14ac:dyDescent="0.25">
      <c r="B25" s="16">
        <f t="shared" si="6"/>
        <v>7</v>
      </c>
      <c r="C25" s="37">
        <f t="shared" si="0"/>
        <v>674.53436277322476</v>
      </c>
      <c r="D25" s="37">
        <f t="shared" si="1"/>
        <v>224.84478759107492</v>
      </c>
      <c r="E25" s="44">
        <v>611.33629645483791</v>
      </c>
      <c r="F25" s="39">
        <f t="shared" si="5"/>
        <v>23095.815055562332</v>
      </c>
      <c r="G25" s="40">
        <f t="shared" si="2"/>
        <v>1154.7907527781167</v>
      </c>
      <c r="H25" s="49">
        <v>0.04</v>
      </c>
      <c r="I25" s="18">
        <f t="shared" si="3"/>
        <v>0.04</v>
      </c>
      <c r="J25" s="39">
        <f t="shared" si="4"/>
        <v>8743.4057316627113</v>
      </c>
      <c r="K25" s="6"/>
      <c r="L25" s="6"/>
      <c r="M25" s="6"/>
    </row>
    <row r="26" spans="2:13" x14ac:dyDescent="0.25">
      <c r="B26" s="16">
        <f t="shared" si="6"/>
        <v>8</v>
      </c>
      <c r="C26" s="37">
        <f t="shared" si="0"/>
        <v>692.87445166686996</v>
      </c>
      <c r="D26" s="37">
        <f t="shared" si="1"/>
        <v>230.95815055562332</v>
      </c>
      <c r="E26" s="44">
        <v>244.89068771750306</v>
      </c>
      <c r="F26" s="39">
        <f t="shared" si="5"/>
        <v>23340.705743279836</v>
      </c>
      <c r="G26" s="40">
        <f t="shared" si="2"/>
        <v>1167.0352871639918</v>
      </c>
      <c r="H26" s="49">
        <v>0.04</v>
      </c>
      <c r="I26" s="18">
        <f t="shared" si="3"/>
        <v>0.04</v>
      </c>
      <c r="J26" s="39">
        <f t="shared" si="4"/>
        <v>10306.858659579771</v>
      </c>
      <c r="K26" s="6"/>
      <c r="L26" s="6"/>
      <c r="M26" s="6"/>
    </row>
    <row r="27" spans="2:13" x14ac:dyDescent="0.25">
      <c r="B27" s="16">
        <f t="shared" si="6"/>
        <v>9</v>
      </c>
      <c r="C27" s="37">
        <f t="shared" si="0"/>
        <v>700.221172298395</v>
      </c>
      <c r="D27" s="37">
        <f t="shared" si="1"/>
        <v>233.40705743279835</v>
      </c>
      <c r="E27" s="44">
        <v>475.81367502589967</v>
      </c>
      <c r="F27" s="39">
        <f t="shared" si="5"/>
        <v>23816.519418305736</v>
      </c>
      <c r="G27" s="40">
        <f t="shared" si="2"/>
        <v>1190.8259709152869</v>
      </c>
      <c r="H27" s="49">
        <v>0.04</v>
      </c>
      <c r="I27" s="18">
        <f t="shared" si="3"/>
        <v>0.04</v>
      </c>
      <c r="J27" s="39">
        <f t="shared" si="4"/>
        <v>11957.592015714861</v>
      </c>
      <c r="K27" s="6"/>
      <c r="L27" s="6"/>
      <c r="M27" s="6"/>
    </row>
    <row r="28" spans="2:13" x14ac:dyDescent="0.25">
      <c r="B28" s="16">
        <f t="shared" si="6"/>
        <v>10</v>
      </c>
      <c r="C28" s="37">
        <f t="shared" si="0"/>
        <v>714.49558254917201</v>
      </c>
      <c r="D28" s="37">
        <f t="shared" si="1"/>
        <v>238.16519418305737</v>
      </c>
      <c r="E28" s="44">
        <v>374.88317483337795</v>
      </c>
      <c r="F28" s="39">
        <f t="shared" si="5"/>
        <v>24191.402593139115</v>
      </c>
      <c r="G28" s="40">
        <f t="shared" si="2"/>
        <v>1209.5701296569557</v>
      </c>
      <c r="H28" s="49">
        <v>0.04</v>
      </c>
      <c r="I28" s="18">
        <f t="shared" si="3"/>
        <v>0.04</v>
      </c>
      <c r="J28" s="39">
        <f t="shared" si="4"/>
        <v>13693.848631186689</v>
      </c>
      <c r="K28" s="6"/>
      <c r="L28" s="6"/>
      <c r="M28" s="6"/>
    </row>
    <row r="29" spans="2:13" x14ac:dyDescent="0.25">
      <c r="B29" s="16">
        <f t="shared" si="6"/>
        <v>11</v>
      </c>
      <c r="C29" s="37">
        <f t="shared" si="0"/>
        <v>725.74207779417338</v>
      </c>
      <c r="D29" s="37">
        <f t="shared" si="1"/>
        <v>241.91402593139117</v>
      </c>
      <c r="E29" s="44">
        <v>1002.0059408471957</v>
      </c>
      <c r="F29" s="39">
        <f t="shared" si="5"/>
        <v>25193.408533986312</v>
      </c>
      <c r="G29" s="40">
        <f t="shared" si="2"/>
        <v>1259.6704266993156</v>
      </c>
      <c r="H29" s="49">
        <v>0.04</v>
      </c>
      <c r="I29" s="18">
        <f t="shared" si="3"/>
        <v>0.04</v>
      </c>
      <c r="J29" s="39">
        <f t="shared" si="4"/>
        <v>15551.659820201447</v>
      </c>
      <c r="K29" s="6"/>
      <c r="L29" s="6"/>
      <c r="M29" s="6"/>
    </row>
    <row r="30" spans="2:13" x14ac:dyDescent="0.25">
      <c r="B30" s="16">
        <f t="shared" si="6"/>
        <v>12</v>
      </c>
      <c r="C30" s="37">
        <f t="shared" si="0"/>
        <v>755.80225601958932</v>
      </c>
      <c r="D30" s="37">
        <f t="shared" si="1"/>
        <v>251.93408533986312</v>
      </c>
      <c r="E30" s="44">
        <v>471.43095078366514</v>
      </c>
      <c r="F30" s="39">
        <f t="shared" si="5"/>
        <v>25664.839484769978</v>
      </c>
      <c r="G30" s="40">
        <f t="shared" si="2"/>
        <v>1283.2419742384991</v>
      </c>
      <c r="H30" s="49">
        <v>0.04</v>
      </c>
      <c r="I30" s="18">
        <f t="shared" si="3"/>
        <v>0.04</v>
      </c>
      <c r="J30" s="39">
        <f t="shared" si="4"/>
        <v>17508.297866217545</v>
      </c>
      <c r="K30" s="6"/>
      <c r="L30" s="6"/>
      <c r="M30" s="6"/>
    </row>
    <row r="31" spans="2:13" x14ac:dyDescent="0.25">
      <c r="B31" s="16">
        <f t="shared" si="6"/>
        <v>13</v>
      </c>
      <c r="C31" s="37">
        <f t="shared" si="0"/>
        <v>769.94518454309934</v>
      </c>
      <c r="D31" s="37">
        <f t="shared" si="1"/>
        <v>256.64839484769976</v>
      </c>
      <c r="E31" s="44">
        <v>660.07640151142959</v>
      </c>
      <c r="F31" s="39">
        <f t="shared" si="5"/>
        <v>26324.915886281407</v>
      </c>
      <c r="G31" s="40">
        <f t="shared" si="2"/>
        <v>1316.2457943140705</v>
      </c>
      <c r="H31" s="49">
        <v>0.04</v>
      </c>
      <c r="I31" s="18">
        <f t="shared" si="3"/>
        <v>0.04</v>
      </c>
      <c r="J31" s="39">
        <f t="shared" si="4"/>
        <v>19577.525406952878</v>
      </c>
      <c r="K31" s="6"/>
      <c r="L31" s="6"/>
      <c r="M31" s="6"/>
    </row>
    <row r="32" spans="2:13" x14ac:dyDescent="0.25">
      <c r="B32" s="16">
        <f t="shared" si="6"/>
        <v>14</v>
      </c>
      <c r="C32" s="37">
        <f t="shared" si="0"/>
        <v>789.74747658844217</v>
      </c>
      <c r="D32" s="37">
        <f t="shared" si="1"/>
        <v>263.24915886281406</v>
      </c>
      <c r="E32" s="44">
        <v>606.70404402765541</v>
      </c>
      <c r="F32" s="39">
        <f t="shared" si="5"/>
        <v>26931.619930309062</v>
      </c>
      <c r="G32" s="40">
        <f t="shared" si="2"/>
        <v>1346.5809965154531</v>
      </c>
      <c r="H32" s="49">
        <v>0.04</v>
      </c>
      <c r="I32" s="18">
        <f t="shared" si="3"/>
        <v>0.04</v>
      </c>
      <c r="J32" s="39">
        <f t="shared" si="4"/>
        <v>21761.070659607063</v>
      </c>
      <c r="K32" s="6"/>
      <c r="L32" s="6"/>
      <c r="M32" s="6"/>
    </row>
    <row r="33" spans="2:13" x14ac:dyDescent="0.25">
      <c r="B33" s="16">
        <f t="shared" si="6"/>
        <v>15</v>
      </c>
      <c r="C33" s="37">
        <f t="shared" si="0"/>
        <v>807.94859790927183</v>
      </c>
      <c r="D33" s="37">
        <f t="shared" si="1"/>
        <v>269.31619930309063</v>
      </c>
      <c r="E33" s="44">
        <v>590.20163572964373</v>
      </c>
      <c r="F33" s="39">
        <f t="shared" si="5"/>
        <v>27521.821566038707</v>
      </c>
      <c r="G33" s="40">
        <f t="shared" si="2"/>
        <v>1376.0910783019353</v>
      </c>
      <c r="H33" s="49">
        <v>0.04</v>
      </c>
      <c r="I33" s="18">
        <f t="shared" si="3"/>
        <v>0.04</v>
      </c>
      <c r="J33" s="39">
        <f t="shared" si="4"/>
        <v>24062.648207425358</v>
      </c>
      <c r="K33" s="6"/>
      <c r="L33" s="6"/>
      <c r="M33" s="6"/>
    </row>
    <row r="34" spans="2:13" x14ac:dyDescent="0.25">
      <c r="B34" s="16">
        <f t="shared" si="6"/>
        <v>16</v>
      </c>
      <c r="C34" s="37">
        <f t="shared" si="0"/>
        <v>825.65464698116114</v>
      </c>
      <c r="D34" s="37">
        <f t="shared" si="1"/>
        <v>275.2182156603871</v>
      </c>
      <c r="E34" s="44">
        <v>964.78447865895112</v>
      </c>
      <c r="F34" s="39">
        <f t="shared" si="5"/>
        <v>28486.606044697659</v>
      </c>
      <c r="G34" s="40">
        <f t="shared" si="2"/>
        <v>1424.330302234883</v>
      </c>
      <c r="H34" s="49">
        <v>0.04</v>
      </c>
      <c r="I34" s="18">
        <f t="shared" si="3"/>
        <v>0.04</v>
      </c>
      <c r="J34" s="39">
        <f t="shared" si="4"/>
        <v>26506.457650046654</v>
      </c>
      <c r="K34" s="6"/>
      <c r="L34" s="6"/>
      <c r="M34" s="6"/>
    </row>
    <row r="35" spans="2:13" x14ac:dyDescent="0.25">
      <c r="B35" s="16">
        <f t="shared" si="6"/>
        <v>17</v>
      </c>
      <c r="C35" s="37">
        <f t="shared" si="0"/>
        <v>854.59818134092973</v>
      </c>
      <c r="D35" s="37">
        <f t="shared" si="1"/>
        <v>284.86606044697658</v>
      </c>
      <c r="E35" s="44">
        <v>600.58055152982604</v>
      </c>
      <c r="F35" s="39">
        <f t="shared" si="5"/>
        <v>29087.186596227486</v>
      </c>
      <c r="G35" s="40">
        <f t="shared" si="2"/>
        <v>1454.3593298113744</v>
      </c>
      <c r="H35" s="49">
        <v>0.04</v>
      </c>
      <c r="I35" s="18">
        <f t="shared" si="3"/>
        <v>0.04</v>
      </c>
      <c r="J35" s="39">
        <f t="shared" si="4"/>
        <v>29079.249659052348</v>
      </c>
      <c r="K35" s="6"/>
      <c r="L35" s="6"/>
      <c r="M35" s="6"/>
    </row>
    <row r="36" spans="2:13" x14ac:dyDescent="0.25">
      <c r="B36" s="16">
        <f t="shared" si="6"/>
        <v>18</v>
      </c>
      <c r="C36" s="37">
        <f t="shared" si="0"/>
        <v>872.6155978868245</v>
      </c>
      <c r="D36" s="37">
        <f t="shared" si="1"/>
        <v>290.87186596227485</v>
      </c>
      <c r="E36" s="44">
        <v>1103.8557110614674</v>
      </c>
      <c r="F36" s="39">
        <f t="shared" si="5"/>
        <v>30191.042307288953</v>
      </c>
      <c r="G36" s="40">
        <f t="shared" si="2"/>
        <v>1509.5521153644477</v>
      </c>
      <c r="H36" s="49">
        <v>0.04</v>
      </c>
      <c r="I36" s="18">
        <f t="shared" si="3"/>
        <v>0.04</v>
      </c>
      <c r="J36" s="39">
        <f t="shared" si="4"/>
        <v>31812.353845393467</v>
      </c>
      <c r="K36" s="6"/>
      <c r="L36" s="6"/>
      <c r="M36" s="6"/>
    </row>
    <row r="37" spans="2:13" x14ac:dyDescent="0.25">
      <c r="B37" s="16">
        <f t="shared" si="6"/>
        <v>19</v>
      </c>
      <c r="C37" s="37">
        <f t="shared" si="0"/>
        <v>905.73126921866856</v>
      </c>
      <c r="D37" s="37">
        <f t="shared" si="1"/>
        <v>301.91042307288956</v>
      </c>
      <c r="E37" s="44">
        <v>432.84542345058145</v>
      </c>
      <c r="F37" s="39">
        <f t="shared" si="5"/>
        <v>30623.887730739534</v>
      </c>
      <c r="G37" s="40">
        <f t="shared" si="2"/>
        <v>1531.1943865369767</v>
      </c>
      <c r="H37" s="49">
        <v>0.04</v>
      </c>
      <c r="I37" s="18">
        <f t="shared" si="3"/>
        <v>0.04</v>
      </c>
      <c r="J37" s="39">
        <f t="shared" si="4"/>
        <v>34677.29016120766</v>
      </c>
      <c r="K37" s="6"/>
      <c r="L37" s="6"/>
      <c r="M37" s="6"/>
    </row>
    <row r="38" spans="2:13" x14ac:dyDescent="0.25">
      <c r="B38" s="16">
        <f t="shared" si="6"/>
        <v>20</v>
      </c>
      <c r="C38" s="37">
        <f t="shared" si="0"/>
        <v>918.71663192218602</v>
      </c>
      <c r="D38" s="37">
        <f t="shared" si="1"/>
        <v>306.23887730739534</v>
      </c>
      <c r="E38" s="44">
        <v>1100.094056225319</v>
      </c>
      <c r="F38" s="39">
        <f t="shared" si="5"/>
        <v>31723.981786964854</v>
      </c>
      <c r="G38" s="40">
        <f t="shared" si="2"/>
        <v>1586.1990893482428</v>
      </c>
      <c r="H38" s="49">
        <v>0.04</v>
      </c>
      <c r="I38" s="18">
        <f t="shared" si="3"/>
        <v>0.04</v>
      </c>
      <c r="J38" s="39">
        <f t="shared" si="4"/>
        <v>37714.02882057814</v>
      </c>
      <c r="K38" s="6"/>
      <c r="L38" s="6"/>
      <c r="M38" s="6"/>
    </row>
    <row r="39" spans="2:13" x14ac:dyDescent="0.25">
      <c r="B39" s="16">
        <f t="shared" si="6"/>
        <v>21</v>
      </c>
      <c r="C39" s="37">
        <f t="shared" si="0"/>
        <v>951.71945360894563</v>
      </c>
      <c r="D39" s="37">
        <f t="shared" si="1"/>
        <v>317.23981786964856</v>
      </c>
      <c r="E39" s="44">
        <v>651.82374829729849</v>
      </c>
      <c r="F39" s="39">
        <f t="shared" si="5"/>
        <v>32375.805535262152</v>
      </c>
      <c r="G39" s="40">
        <f t="shared" si="2"/>
        <v>1618.7902767631076</v>
      </c>
      <c r="H39" s="49">
        <v>0.04</v>
      </c>
      <c r="I39" s="18">
        <f t="shared" si="3"/>
        <v>0.04</v>
      </c>
      <c r="J39" s="39">
        <f t="shared" si="4"/>
        <v>40906.131861234899</v>
      </c>
      <c r="K39" s="6"/>
      <c r="L39" s="6"/>
      <c r="M39" s="6"/>
    </row>
    <row r="40" spans="2:13" x14ac:dyDescent="0.25">
      <c r="B40" s="16">
        <f t="shared" si="6"/>
        <v>22</v>
      </c>
      <c r="C40" s="37">
        <f t="shared" si="0"/>
        <v>971.27416605786448</v>
      </c>
      <c r="D40" s="37">
        <f t="shared" si="1"/>
        <v>323.75805535262151</v>
      </c>
      <c r="E40" s="44">
        <v>1524.8599126204551</v>
      </c>
      <c r="F40" s="39">
        <f t="shared" si="5"/>
        <v>33900.665447882609</v>
      </c>
      <c r="G40" s="40">
        <f t="shared" si="2"/>
        <v>1695.0332723941306</v>
      </c>
      <c r="H40" s="49">
        <v>0.04</v>
      </c>
      <c r="I40" s="18">
        <f t="shared" si="3"/>
        <v>0.04</v>
      </c>
      <c r="J40" s="39">
        <f t="shared" si="4"/>
        <v>44305.211738974191</v>
      </c>
      <c r="K40" s="6"/>
      <c r="L40" s="6"/>
      <c r="M40" s="6"/>
    </row>
    <row r="41" spans="2:13" x14ac:dyDescent="0.25">
      <c r="B41" s="16">
        <f t="shared" si="6"/>
        <v>23</v>
      </c>
      <c r="C41" s="37">
        <f t="shared" si="0"/>
        <v>1017.0199634364783</v>
      </c>
      <c r="D41" s="37">
        <f t="shared" si="1"/>
        <v>339.00665447882608</v>
      </c>
      <c r="E41" s="44">
        <v>1250.8060767619111</v>
      </c>
      <c r="F41" s="39">
        <f t="shared" si="5"/>
        <v>35151.471524644519</v>
      </c>
      <c r="G41" s="40">
        <f t="shared" si="2"/>
        <v>1757.5735762322261</v>
      </c>
      <c r="H41" s="49">
        <v>0.04</v>
      </c>
      <c r="I41" s="18">
        <f t="shared" si="3"/>
        <v>0.04</v>
      </c>
      <c r="J41" s="39">
        <f t="shared" si="4"/>
        <v>47905.296727814675</v>
      </c>
      <c r="K41" s="6"/>
      <c r="L41" s="6"/>
      <c r="M41" s="6"/>
    </row>
    <row r="42" spans="2:13" x14ac:dyDescent="0.25">
      <c r="B42" s="16">
        <f t="shared" si="6"/>
        <v>24</v>
      </c>
      <c r="C42" s="37">
        <f t="shared" si="0"/>
        <v>1054.5441457393356</v>
      </c>
      <c r="D42" s="37">
        <f t="shared" si="1"/>
        <v>351.51471524644518</v>
      </c>
      <c r="E42" s="44">
        <v>1017.1914068816</v>
      </c>
      <c r="F42" s="39">
        <f t="shared" si="5"/>
        <v>36168.662931526116</v>
      </c>
      <c r="G42" s="40">
        <f t="shared" si="2"/>
        <v>1808.4331465763059</v>
      </c>
      <c r="H42" s="49">
        <v>0.04</v>
      </c>
      <c r="I42" s="18">
        <f t="shared" si="3"/>
        <v>0.04</v>
      </c>
      <c r="J42" s="39">
        <f t="shared" si="4"/>
        <v>51702.279069366617</v>
      </c>
      <c r="K42" s="6"/>
      <c r="L42" s="6"/>
      <c r="M42" s="6"/>
    </row>
    <row r="43" spans="2:13" x14ac:dyDescent="0.25">
      <c r="B43" s="16">
        <f t="shared" si="6"/>
        <v>25</v>
      </c>
      <c r="C43" s="37">
        <f t="shared" si="0"/>
        <v>1085.0598879457834</v>
      </c>
      <c r="D43" s="37">
        <f t="shared" si="1"/>
        <v>361.68662931526114</v>
      </c>
      <c r="E43" s="44">
        <v>831.73176190634263</v>
      </c>
      <c r="F43" s="39">
        <f t="shared" si="5"/>
        <v>37000.394693432456</v>
      </c>
      <c r="G43" s="40">
        <f t="shared" si="2"/>
        <v>1850.0197346716229</v>
      </c>
      <c r="H43" s="49">
        <v>0.04</v>
      </c>
      <c r="I43" s="18">
        <f t="shared" si="3"/>
        <v>0.04</v>
      </c>
      <c r="J43" s="39">
        <f t="shared" si="4"/>
        <v>55694.390756199769</v>
      </c>
      <c r="K43" s="6"/>
      <c r="L43" s="6"/>
      <c r="M43" s="6"/>
    </row>
    <row r="44" spans="2:13" x14ac:dyDescent="0.25">
      <c r="B44" s="16">
        <f t="shared" si="6"/>
        <v>26</v>
      </c>
      <c r="C44" s="37">
        <f t="shared" si="0"/>
        <v>1110.0118408029737</v>
      </c>
      <c r="D44" s="37">
        <f t="shared" si="1"/>
        <v>370.00394693432457</v>
      </c>
      <c r="E44" s="44">
        <v>1892.5734818409094</v>
      </c>
      <c r="F44" s="39">
        <f t="shared" si="5"/>
        <v>38892.968175273367</v>
      </c>
      <c r="G44" s="40">
        <f t="shared" si="2"/>
        <v>1944.6484087636684</v>
      </c>
      <c r="H44" s="49">
        <v>0.04</v>
      </c>
      <c r="I44" s="18">
        <f t="shared" si="3"/>
        <v>0.04</v>
      </c>
      <c r="J44" s="39">
        <f t="shared" si="4"/>
        <v>59944.600731561979</v>
      </c>
      <c r="K44" s="6"/>
      <c r="L44" s="6"/>
      <c r="M44" s="6"/>
    </row>
    <row r="45" spans="2:13" x14ac:dyDescent="0.25">
      <c r="B45" s="16">
        <f t="shared" si="6"/>
        <v>27</v>
      </c>
      <c r="C45" s="37">
        <f t="shared" si="0"/>
        <v>1166.789045258201</v>
      </c>
      <c r="D45" s="37">
        <f t="shared" si="1"/>
        <v>388.9296817527337</v>
      </c>
      <c r="E45" s="44">
        <v>1130.669826751938</v>
      </c>
      <c r="F45" s="39">
        <f t="shared" si="5"/>
        <v>40023.638002025305</v>
      </c>
      <c r="G45" s="40">
        <f t="shared" si="2"/>
        <v>2001.1819001012655</v>
      </c>
      <c r="H45" s="49">
        <v>0.04</v>
      </c>
      <c r="I45" s="18">
        <f t="shared" si="3"/>
        <v>0.04</v>
      </c>
      <c r="J45" s="39">
        <f t="shared" si="4"/>
        <v>64423.613936929774</v>
      </c>
      <c r="K45" s="6"/>
      <c r="L45" s="6"/>
      <c r="M45" s="6"/>
    </row>
    <row r="46" spans="2:13" x14ac:dyDescent="0.25">
      <c r="B46" s="16">
        <f t="shared" si="6"/>
        <v>28</v>
      </c>
      <c r="C46" s="37">
        <f t="shared" si="0"/>
        <v>1200.7091400607592</v>
      </c>
      <c r="D46" s="37">
        <f t="shared" si="1"/>
        <v>400.23638002025308</v>
      </c>
      <c r="E46" s="44">
        <v>687.85656035611669</v>
      </c>
      <c r="F46" s="39">
        <f t="shared" si="5"/>
        <v>40711.49456238142</v>
      </c>
      <c r="G46" s="40">
        <f t="shared" si="2"/>
        <v>2035.5747281190711</v>
      </c>
      <c r="H46" s="49">
        <v>0.04</v>
      </c>
      <c r="I46" s="18">
        <f t="shared" si="3"/>
        <v>0.04</v>
      </c>
      <c r="J46" s="39">
        <f t="shared" si="4"/>
        <v>69117.556211650808</v>
      </c>
      <c r="K46" s="6"/>
      <c r="L46" s="6"/>
      <c r="M46" s="6"/>
    </row>
    <row r="47" spans="2:13" x14ac:dyDescent="0.25">
      <c r="B47" s="16">
        <f t="shared" si="6"/>
        <v>29</v>
      </c>
      <c r="C47" s="37">
        <f t="shared" si="0"/>
        <v>1221.3448368714426</v>
      </c>
      <c r="D47" s="37">
        <f t="shared" si="1"/>
        <v>407.11494562381421</v>
      </c>
      <c r="E47" s="44">
        <v>1949.605881751397</v>
      </c>
      <c r="F47" s="39">
        <f t="shared" si="5"/>
        <v>42661.100444132819</v>
      </c>
      <c r="G47" s="40">
        <f t="shared" si="2"/>
        <v>2133.0550222066408</v>
      </c>
      <c r="H47" s="49">
        <v>0.04</v>
      </c>
      <c r="I47" s="18">
        <f t="shared" si="3"/>
        <v>0.04</v>
      </c>
      <c r="J47" s="39">
        <f t="shared" si="4"/>
        <v>74100.635683211745</v>
      </c>
      <c r="K47" s="6"/>
      <c r="L47" s="6"/>
      <c r="M47" s="6"/>
    </row>
    <row r="48" spans="2:13" x14ac:dyDescent="0.25">
      <c r="B48" s="16">
        <f t="shared" si="6"/>
        <v>30</v>
      </c>
      <c r="C48" s="37">
        <f t="shared" si="0"/>
        <v>1279.8330133239845</v>
      </c>
      <c r="D48" s="37">
        <f t="shared" si="1"/>
        <v>426.61100444132819</v>
      </c>
      <c r="E48" s="44">
        <v>1655.5378903881362</v>
      </c>
      <c r="F48" s="39">
        <f t="shared" si="5"/>
        <v>44316.638334520954</v>
      </c>
      <c r="G48" s="40">
        <f t="shared" si="2"/>
        <v>2215.8319167260479</v>
      </c>
      <c r="H48" s="49">
        <v>0.04</v>
      </c>
      <c r="I48" s="18">
        <f t="shared" si="3"/>
        <v>0.04</v>
      </c>
      <c r="J48" s="39">
        <f t="shared" si="4"/>
        <v>79369.126303935307</v>
      </c>
      <c r="K48" s="6"/>
      <c r="L48" s="6"/>
      <c r="M48" s="6"/>
    </row>
    <row r="49" spans="2:13" x14ac:dyDescent="0.25">
      <c r="B49" s="16">
        <f t="shared" si="6"/>
        <v>31</v>
      </c>
      <c r="C49" s="37">
        <f t="shared" si="0"/>
        <v>1329.4991500356286</v>
      </c>
      <c r="D49" s="37">
        <f t="shared" si="1"/>
        <v>443.16638334520957</v>
      </c>
      <c r="E49" s="44">
        <v>1730.6924136339255</v>
      </c>
      <c r="F49" s="39">
        <f t="shared" si="5"/>
        <v>46047.330748154876</v>
      </c>
      <c r="G49" s="40">
        <f t="shared" si="2"/>
        <v>2302.3665374077441</v>
      </c>
      <c r="H49" s="49">
        <v>0.04</v>
      </c>
      <c r="I49" s="18">
        <f t="shared" si="3"/>
        <v>0.04</v>
      </c>
      <c r="J49" s="39">
        <f t="shared" si="4"/>
        <v>84938.352554996774</v>
      </c>
      <c r="K49" s="6"/>
      <c r="L49" s="6"/>
      <c r="M49" s="6"/>
    </row>
    <row r="50" spans="2:13" x14ac:dyDescent="0.25">
      <c r="B50" s="16">
        <f t="shared" si="6"/>
        <v>32</v>
      </c>
      <c r="C50" s="37">
        <f t="shared" si="0"/>
        <v>1381.4199224446463</v>
      </c>
      <c r="D50" s="37">
        <f t="shared" si="1"/>
        <v>460.47330748154877</v>
      </c>
      <c r="E50" s="44">
        <v>1522.7825300264349</v>
      </c>
      <c r="F50" s="39">
        <f t="shared" si="5"/>
        <v>47570.113278181314</v>
      </c>
      <c r="G50" s="40">
        <f t="shared" si="2"/>
        <v>2378.5056639090658</v>
      </c>
      <c r="H50" s="49">
        <v>0.04</v>
      </c>
      <c r="I50" s="18">
        <f t="shared" si="3"/>
        <v>0.04</v>
      </c>
      <c r="J50" s="39">
        <f t="shared" si="4"/>
        <v>90809.532547662078</v>
      </c>
      <c r="K50" s="6"/>
      <c r="L50" s="6"/>
      <c r="M50" s="6"/>
    </row>
    <row r="51" spans="2:13" x14ac:dyDescent="0.25">
      <c r="B51" s="16">
        <f t="shared" si="6"/>
        <v>33</v>
      </c>
      <c r="C51" s="37">
        <f t="shared" si="0"/>
        <v>1427.1033983454395</v>
      </c>
      <c r="D51" s="37">
        <f t="shared" si="1"/>
        <v>475.70113278181316</v>
      </c>
      <c r="E51" s="44">
        <v>1248.927506271812</v>
      </c>
      <c r="F51" s="39">
        <f t="shared" si="5"/>
        <v>48819.040784453129</v>
      </c>
      <c r="G51" s="40">
        <f t="shared" si="2"/>
        <v>2440.9520392226564</v>
      </c>
      <c r="H51" s="49">
        <v>0.04</v>
      </c>
      <c r="I51" s="18">
        <f t="shared" si="3"/>
        <v>0.04</v>
      </c>
      <c r="J51" s="39">
        <f t="shared" si="4"/>
        <v>96980.503970360121</v>
      </c>
      <c r="K51" s="6"/>
      <c r="L51" s="6"/>
      <c r="M51" s="6"/>
    </row>
    <row r="52" spans="2:13" x14ac:dyDescent="0.25">
      <c r="B52" s="16">
        <f t="shared" si="6"/>
        <v>0</v>
      </c>
      <c r="C52" s="37">
        <f t="shared" si="0"/>
        <v>1464.5712235335939</v>
      </c>
      <c r="D52" s="37">
        <f t="shared" si="1"/>
        <v>488.19040784453131</v>
      </c>
      <c r="E52" s="44">
        <v>1590.9437085028617</v>
      </c>
      <c r="F52" s="39">
        <f t="shared" si="5"/>
        <v>0</v>
      </c>
      <c r="G52" s="40">
        <f t="shared" si="2"/>
        <v>0</v>
      </c>
      <c r="H52" s="49"/>
      <c r="I52" s="18">
        <f t="shared" si="3"/>
        <v>0</v>
      </c>
      <c r="J52" s="39">
        <f t="shared" ref="J52:J71" si="7">IF(B52&gt;0,(J51+G52)*(1+I52),0)</f>
        <v>0</v>
      </c>
      <c r="K52" s="6"/>
      <c r="L52" s="6"/>
      <c r="M52" s="6"/>
    </row>
    <row r="53" spans="2:13" x14ac:dyDescent="0.25">
      <c r="B53" s="16">
        <f t="shared" si="6"/>
        <v>0</v>
      </c>
      <c r="C53" s="37">
        <f>IF(B52=0,0.00001,$I$10*F52)</f>
        <v>1.0000000000000001E-5</v>
      </c>
      <c r="D53" s="37">
        <f>IF(B52=0,0.00001,$J$10*F52)</f>
        <v>1.0000000000000001E-5</v>
      </c>
      <c r="E53" s="44">
        <v>7.3332270979483769E-6</v>
      </c>
      <c r="F53" s="39">
        <f t="shared" si="5"/>
        <v>0</v>
      </c>
      <c r="G53" s="40">
        <f t="shared" si="2"/>
        <v>0</v>
      </c>
      <c r="H53" s="49"/>
      <c r="I53" s="18">
        <f t="shared" si="3"/>
        <v>0</v>
      </c>
      <c r="J53" s="39">
        <f t="shared" si="7"/>
        <v>0</v>
      </c>
      <c r="K53" s="6"/>
      <c r="L53" s="6"/>
      <c r="M53" s="6"/>
    </row>
    <row r="54" spans="2:13" x14ac:dyDescent="0.25">
      <c r="B54" s="16">
        <f t="shared" si="6"/>
        <v>0</v>
      </c>
      <c r="C54" s="37">
        <f t="shared" ref="C54:C71" si="8">IF(B53=0,0.00001,$I$10*F53)</f>
        <v>1.0000000000000001E-5</v>
      </c>
      <c r="D54" s="37">
        <f t="shared" ref="D54:D71" si="9">IF(B53=0,0.00001,$J$10*F53)</f>
        <v>1.0000000000000001E-5</v>
      </c>
      <c r="E54" s="44">
        <v>2.5880644638696582E-6</v>
      </c>
      <c r="F54" s="39">
        <f t="shared" si="5"/>
        <v>0</v>
      </c>
      <c r="G54" s="40">
        <f t="shared" si="2"/>
        <v>0</v>
      </c>
      <c r="H54" s="49"/>
      <c r="I54" s="18">
        <f t="shared" si="3"/>
        <v>0</v>
      </c>
      <c r="J54" s="39">
        <f t="shared" si="7"/>
        <v>0</v>
      </c>
      <c r="K54" s="6"/>
      <c r="L54" s="6"/>
      <c r="M54" s="6"/>
    </row>
    <row r="55" spans="2:13" x14ac:dyDescent="0.25">
      <c r="B55" s="16">
        <f t="shared" si="6"/>
        <v>0</v>
      </c>
      <c r="C55" s="37">
        <f t="shared" si="8"/>
        <v>1.0000000000000001E-5</v>
      </c>
      <c r="D55" s="37">
        <f t="shared" si="9"/>
        <v>1.0000000000000001E-5</v>
      </c>
      <c r="E55" s="44">
        <v>1.2119616670547775E-5</v>
      </c>
      <c r="F55" s="39">
        <f t="shared" si="5"/>
        <v>0</v>
      </c>
      <c r="G55" s="40">
        <f t="shared" si="2"/>
        <v>0</v>
      </c>
      <c r="H55" s="49"/>
      <c r="I55" s="18">
        <f t="shared" si="3"/>
        <v>0</v>
      </c>
      <c r="J55" s="39">
        <f t="shared" si="7"/>
        <v>0</v>
      </c>
      <c r="K55" s="6"/>
      <c r="L55" s="6"/>
      <c r="M55" s="6"/>
    </row>
    <row r="56" spans="2:13" x14ac:dyDescent="0.25">
      <c r="B56" s="16">
        <f t="shared" si="6"/>
        <v>0</v>
      </c>
      <c r="C56" s="37">
        <f t="shared" si="8"/>
        <v>1.0000000000000001E-5</v>
      </c>
      <c r="D56" s="37">
        <f t="shared" si="9"/>
        <v>1.0000000000000001E-5</v>
      </c>
      <c r="E56" s="44">
        <v>3.7734628048244444E-6</v>
      </c>
      <c r="F56" s="39">
        <f t="shared" si="5"/>
        <v>0</v>
      </c>
      <c r="G56" s="40">
        <f t="shared" si="2"/>
        <v>0</v>
      </c>
      <c r="H56" s="49"/>
      <c r="I56" s="18">
        <f t="shared" si="3"/>
        <v>0</v>
      </c>
      <c r="J56" s="39">
        <f t="shared" si="7"/>
        <v>0</v>
      </c>
      <c r="K56" s="6"/>
      <c r="L56" s="6"/>
      <c r="M56" s="6"/>
    </row>
    <row r="57" spans="2:13" x14ac:dyDescent="0.25">
      <c r="B57" s="16">
        <f t="shared" si="6"/>
        <v>0</v>
      </c>
      <c r="C57" s="37">
        <f t="shared" si="8"/>
        <v>1.0000000000000001E-5</v>
      </c>
      <c r="D57" s="37">
        <f t="shared" si="9"/>
        <v>1.0000000000000001E-5</v>
      </c>
      <c r="E57" s="44">
        <v>1.2474930770589251E-5</v>
      </c>
      <c r="F57" s="39">
        <f t="shared" si="5"/>
        <v>0</v>
      </c>
      <c r="G57" s="40">
        <f t="shared" si="2"/>
        <v>0</v>
      </c>
      <c r="H57" s="49"/>
      <c r="I57" s="18">
        <f t="shared" si="3"/>
        <v>0</v>
      </c>
      <c r="J57" s="39">
        <f t="shared" si="7"/>
        <v>0</v>
      </c>
      <c r="K57" s="6"/>
      <c r="L57" s="6"/>
      <c r="M57" s="6"/>
    </row>
    <row r="58" spans="2:13" x14ac:dyDescent="0.25">
      <c r="B58" s="16">
        <f t="shared" si="6"/>
        <v>0</v>
      </c>
      <c r="C58" s="37">
        <f t="shared" si="8"/>
        <v>1.0000000000000001E-5</v>
      </c>
      <c r="D58" s="37">
        <f t="shared" si="9"/>
        <v>1.0000000000000001E-5</v>
      </c>
      <c r="E58" s="44">
        <v>4.5979131566706624E-6</v>
      </c>
      <c r="F58" s="39">
        <f t="shared" si="5"/>
        <v>0</v>
      </c>
      <c r="G58" s="40">
        <f t="shared" si="2"/>
        <v>0</v>
      </c>
      <c r="H58" s="49"/>
      <c r="I58" s="18">
        <f t="shared" si="3"/>
        <v>0</v>
      </c>
      <c r="J58" s="39">
        <f t="shared" si="7"/>
        <v>0</v>
      </c>
      <c r="K58" s="6"/>
      <c r="L58" s="6"/>
      <c r="M58" s="6"/>
    </row>
    <row r="59" spans="2:13" x14ac:dyDescent="0.25">
      <c r="B59" s="16">
        <f t="shared" si="6"/>
        <v>0</v>
      </c>
      <c r="C59" s="37">
        <f t="shared" si="8"/>
        <v>1.0000000000000001E-5</v>
      </c>
      <c r="D59" s="37">
        <f t="shared" si="9"/>
        <v>1.0000000000000001E-5</v>
      </c>
      <c r="E59" s="44">
        <v>4.1030278982213353E-6</v>
      </c>
      <c r="F59" s="39">
        <f t="shared" si="5"/>
        <v>0</v>
      </c>
      <c r="G59" s="40">
        <f t="shared" si="2"/>
        <v>0</v>
      </c>
      <c r="H59" s="49"/>
      <c r="I59" s="18">
        <f t="shared" si="3"/>
        <v>0</v>
      </c>
      <c r="J59" s="39">
        <f t="shared" si="7"/>
        <v>0</v>
      </c>
      <c r="K59" s="6"/>
      <c r="L59" s="6"/>
      <c r="M59" s="6"/>
    </row>
    <row r="60" spans="2:13" x14ac:dyDescent="0.25">
      <c r="B60" s="16">
        <f t="shared" si="6"/>
        <v>0</v>
      </c>
      <c r="C60" s="37">
        <f t="shared" si="8"/>
        <v>1.0000000000000001E-5</v>
      </c>
      <c r="D60" s="37">
        <f t="shared" si="9"/>
        <v>1.0000000000000001E-5</v>
      </c>
      <c r="E60" s="44">
        <v>5.2742802276568825E-6</v>
      </c>
      <c r="F60" s="39">
        <f t="shared" si="5"/>
        <v>0</v>
      </c>
      <c r="G60" s="40">
        <f t="shared" si="2"/>
        <v>0</v>
      </c>
      <c r="H60" s="49"/>
      <c r="I60" s="18">
        <f t="shared" si="3"/>
        <v>0</v>
      </c>
      <c r="J60" s="39">
        <f t="shared" si="7"/>
        <v>0</v>
      </c>
      <c r="K60" s="6"/>
      <c r="L60" s="6"/>
      <c r="M60" s="6"/>
    </row>
    <row r="61" spans="2:13" x14ac:dyDescent="0.25">
      <c r="B61" s="16">
        <f t="shared" si="6"/>
        <v>0</v>
      </c>
      <c r="C61" s="37">
        <f t="shared" si="8"/>
        <v>1.0000000000000001E-5</v>
      </c>
      <c r="D61" s="37">
        <f t="shared" si="9"/>
        <v>1.0000000000000001E-5</v>
      </c>
      <c r="E61" s="44">
        <v>2.0923582169270456E-5</v>
      </c>
      <c r="F61" s="39">
        <f t="shared" si="5"/>
        <v>0</v>
      </c>
      <c r="G61" s="40">
        <f t="shared" si="2"/>
        <v>0</v>
      </c>
      <c r="H61" s="49"/>
      <c r="I61" s="18">
        <f t="shared" si="3"/>
        <v>0</v>
      </c>
      <c r="J61" s="39">
        <f t="shared" si="7"/>
        <v>0</v>
      </c>
      <c r="K61" s="6"/>
      <c r="L61" s="6"/>
      <c r="M61" s="6"/>
    </row>
    <row r="62" spans="2:13" x14ac:dyDescent="0.25">
      <c r="B62" s="16">
        <f t="shared" si="6"/>
        <v>0</v>
      </c>
      <c r="C62" s="37">
        <f t="shared" si="8"/>
        <v>1.0000000000000001E-5</v>
      </c>
      <c r="D62" s="37">
        <f t="shared" si="9"/>
        <v>1.0000000000000001E-5</v>
      </c>
      <c r="E62" s="44">
        <v>5.5399529017652617E-6</v>
      </c>
      <c r="F62" s="39">
        <f t="shared" si="5"/>
        <v>0</v>
      </c>
      <c r="G62" s="40">
        <f t="shared" si="2"/>
        <v>0</v>
      </c>
      <c r="H62" s="49"/>
      <c r="I62" s="18">
        <f t="shared" si="3"/>
        <v>0</v>
      </c>
      <c r="J62" s="39">
        <f t="shared" si="7"/>
        <v>0</v>
      </c>
      <c r="K62" s="6"/>
      <c r="L62" s="6"/>
      <c r="M62" s="6"/>
    </row>
    <row r="63" spans="2:13" x14ac:dyDescent="0.25">
      <c r="B63" s="16">
        <f t="shared" si="6"/>
        <v>0</v>
      </c>
      <c r="C63" s="37">
        <f t="shared" si="8"/>
        <v>1.0000000000000001E-5</v>
      </c>
      <c r="D63" s="37">
        <f t="shared" si="9"/>
        <v>1.0000000000000001E-5</v>
      </c>
      <c r="E63" s="44">
        <v>7.1348485910498831E-6</v>
      </c>
      <c r="F63" s="39">
        <f t="shared" si="5"/>
        <v>0</v>
      </c>
      <c r="G63" s="40">
        <f t="shared" si="2"/>
        <v>0</v>
      </c>
      <c r="H63" s="49"/>
      <c r="I63" s="18">
        <f t="shared" si="3"/>
        <v>0</v>
      </c>
      <c r="J63" s="39">
        <f t="shared" si="7"/>
        <v>0</v>
      </c>
      <c r="K63" s="6"/>
      <c r="L63" s="6"/>
      <c r="M63" s="6"/>
    </row>
    <row r="64" spans="2:13" x14ac:dyDescent="0.25">
      <c r="B64" s="16">
        <f t="shared" si="6"/>
        <v>0</v>
      </c>
      <c r="C64" s="37">
        <f t="shared" si="8"/>
        <v>1.0000000000000001E-5</v>
      </c>
      <c r="D64" s="37">
        <f t="shared" si="9"/>
        <v>1.0000000000000001E-5</v>
      </c>
      <c r="E64" s="44">
        <v>5.3943093428929569E-6</v>
      </c>
      <c r="F64" s="39">
        <f t="shared" si="5"/>
        <v>0</v>
      </c>
      <c r="G64" s="40">
        <f t="shared" si="2"/>
        <v>0</v>
      </c>
      <c r="H64" s="49"/>
      <c r="I64" s="18">
        <f t="shared" si="3"/>
        <v>0</v>
      </c>
      <c r="J64" s="39">
        <f t="shared" si="7"/>
        <v>0</v>
      </c>
      <c r="K64" s="6"/>
      <c r="L64" s="6"/>
      <c r="M64" s="6"/>
    </row>
    <row r="65" spans="2:13" x14ac:dyDescent="0.25">
      <c r="B65" s="16">
        <f t="shared" si="6"/>
        <v>0</v>
      </c>
      <c r="C65" s="37">
        <f t="shared" si="8"/>
        <v>1.0000000000000001E-5</v>
      </c>
      <c r="D65" s="37">
        <f t="shared" si="9"/>
        <v>1.0000000000000001E-5</v>
      </c>
      <c r="E65" s="44">
        <v>4.8082156507325274E-6</v>
      </c>
      <c r="F65" s="39">
        <f t="shared" si="5"/>
        <v>0</v>
      </c>
      <c r="G65" s="40">
        <f t="shared" si="2"/>
        <v>0</v>
      </c>
      <c r="H65" s="49"/>
      <c r="I65" s="18">
        <f t="shared" si="3"/>
        <v>0</v>
      </c>
      <c r="J65" s="39">
        <f t="shared" si="7"/>
        <v>0</v>
      </c>
      <c r="K65" s="6"/>
      <c r="L65" s="6"/>
      <c r="M65" s="6"/>
    </row>
    <row r="66" spans="2:13" x14ac:dyDescent="0.25">
      <c r="B66" s="16">
        <f t="shared" si="6"/>
        <v>0</v>
      </c>
      <c r="C66" s="37">
        <f t="shared" si="8"/>
        <v>1.0000000000000001E-5</v>
      </c>
      <c r="D66" s="37">
        <f t="shared" si="9"/>
        <v>1.0000000000000001E-5</v>
      </c>
      <c r="E66" s="44">
        <v>7.3341942312191223E-6</v>
      </c>
      <c r="F66" s="39">
        <f t="shared" si="5"/>
        <v>0</v>
      </c>
      <c r="G66" s="40">
        <f t="shared" si="2"/>
        <v>0</v>
      </c>
      <c r="H66" s="49"/>
      <c r="I66" s="18">
        <f t="shared" si="3"/>
        <v>0</v>
      </c>
      <c r="J66" s="39">
        <f t="shared" si="7"/>
        <v>0</v>
      </c>
      <c r="K66" s="6"/>
      <c r="L66" s="6"/>
      <c r="M66" s="6"/>
    </row>
    <row r="67" spans="2:13" x14ac:dyDescent="0.25">
      <c r="B67" s="16">
        <f t="shared" si="6"/>
        <v>0</v>
      </c>
      <c r="C67" s="37">
        <f t="shared" si="8"/>
        <v>1.0000000000000001E-5</v>
      </c>
      <c r="D67" s="37">
        <f t="shared" si="9"/>
        <v>1.0000000000000001E-5</v>
      </c>
      <c r="E67" s="44">
        <v>1.3778490761782438E-5</v>
      </c>
      <c r="F67" s="39">
        <f t="shared" si="5"/>
        <v>0</v>
      </c>
      <c r="G67" s="40">
        <f t="shared" si="2"/>
        <v>0</v>
      </c>
      <c r="H67" s="49"/>
      <c r="I67" s="18">
        <f t="shared" si="3"/>
        <v>0</v>
      </c>
      <c r="J67" s="39">
        <f t="shared" si="7"/>
        <v>0</v>
      </c>
      <c r="K67" s="6"/>
      <c r="L67" s="6"/>
      <c r="M67" s="6"/>
    </row>
    <row r="68" spans="2:13" x14ac:dyDescent="0.25">
      <c r="B68" s="16">
        <f t="shared" si="6"/>
        <v>0</v>
      </c>
      <c r="C68" s="37">
        <f t="shared" si="8"/>
        <v>1.0000000000000001E-5</v>
      </c>
      <c r="D68" s="37">
        <f t="shared" si="9"/>
        <v>1.0000000000000001E-5</v>
      </c>
      <c r="E68" s="44">
        <v>2.592287038613284E-6</v>
      </c>
      <c r="F68" s="39">
        <f t="shared" si="5"/>
        <v>0</v>
      </c>
      <c r="G68" s="40">
        <f t="shared" si="2"/>
        <v>0</v>
      </c>
      <c r="H68" s="49"/>
      <c r="I68" s="18">
        <f t="shared" si="3"/>
        <v>0</v>
      </c>
      <c r="J68" s="39">
        <f t="shared" si="7"/>
        <v>0</v>
      </c>
      <c r="K68" s="6"/>
      <c r="L68" s="6"/>
      <c r="M68" s="6"/>
    </row>
    <row r="69" spans="2:13" x14ac:dyDescent="0.25">
      <c r="B69" s="16">
        <f t="shared" si="6"/>
        <v>0</v>
      </c>
      <c r="C69" s="37">
        <f t="shared" si="8"/>
        <v>1.0000000000000001E-5</v>
      </c>
      <c r="D69" s="37">
        <f t="shared" si="9"/>
        <v>1.0000000000000001E-5</v>
      </c>
      <c r="E69" s="44">
        <v>3.6831122747528795E-6</v>
      </c>
      <c r="F69" s="39">
        <f t="shared" si="5"/>
        <v>0</v>
      </c>
      <c r="G69" s="40">
        <f t="shared" si="2"/>
        <v>0</v>
      </c>
      <c r="H69" s="49"/>
      <c r="I69" s="18">
        <f t="shared" si="3"/>
        <v>0</v>
      </c>
      <c r="J69" s="39">
        <f t="shared" si="7"/>
        <v>0</v>
      </c>
      <c r="K69" s="6"/>
      <c r="L69" s="6"/>
      <c r="M69" s="6"/>
    </row>
    <row r="70" spans="2:13" x14ac:dyDescent="0.25">
      <c r="B70" s="16">
        <f t="shared" si="6"/>
        <v>0</v>
      </c>
      <c r="C70" s="37">
        <f t="shared" si="8"/>
        <v>1.0000000000000001E-5</v>
      </c>
      <c r="D70" s="37">
        <f t="shared" si="9"/>
        <v>1.0000000000000001E-5</v>
      </c>
      <c r="E70" s="44">
        <v>2.0639060179671457E-5</v>
      </c>
      <c r="F70" s="39">
        <f t="shared" si="5"/>
        <v>0</v>
      </c>
      <c r="G70" s="40">
        <f t="shared" si="2"/>
        <v>0</v>
      </c>
      <c r="H70" s="49"/>
      <c r="I70" s="18">
        <f t="shared" si="3"/>
        <v>0</v>
      </c>
      <c r="J70" s="39">
        <f t="shared" si="7"/>
        <v>0</v>
      </c>
      <c r="K70" s="6"/>
      <c r="L70" s="6"/>
      <c r="M70" s="6"/>
    </row>
    <row r="71" spans="2:13" x14ac:dyDescent="0.25">
      <c r="B71" s="17">
        <f t="shared" si="6"/>
        <v>0</v>
      </c>
      <c r="C71" s="38">
        <f t="shared" si="8"/>
        <v>1.0000000000000001E-5</v>
      </c>
      <c r="D71" s="38">
        <f t="shared" si="9"/>
        <v>1.0000000000000001E-5</v>
      </c>
      <c r="E71" s="45">
        <v>1.4785038999870028E-6</v>
      </c>
      <c r="F71" s="41">
        <f t="shared" si="5"/>
        <v>0</v>
      </c>
      <c r="G71" s="42">
        <f t="shared" si="2"/>
        <v>0</v>
      </c>
      <c r="H71" s="49"/>
      <c r="I71" s="18">
        <f t="shared" si="3"/>
        <v>0</v>
      </c>
      <c r="J71" s="41">
        <f t="shared" si="7"/>
        <v>0</v>
      </c>
      <c r="K71" s="6"/>
      <c r="L71" s="6"/>
      <c r="M71" s="6"/>
    </row>
    <row r="72" spans="2:13" x14ac:dyDescent="0.25">
      <c r="B72" s="6"/>
      <c r="C72" s="6"/>
      <c r="D72" s="6"/>
      <c r="E72" s="6"/>
      <c r="F72" s="6"/>
      <c r="G72" s="6"/>
      <c r="H72" s="6"/>
      <c r="I72" s="6"/>
      <c r="J72" s="6"/>
      <c r="K72" s="6"/>
      <c r="L72" s="6"/>
      <c r="M72" s="6"/>
    </row>
    <row r="73" spans="2:13" x14ac:dyDescent="0.25">
      <c r="B73" s="6"/>
      <c r="C73" s="6"/>
      <c r="D73" s="6"/>
      <c r="E73" s="6"/>
      <c r="F73" s="6"/>
      <c r="G73" s="6"/>
      <c r="H73" s="6"/>
      <c r="I73" s="6"/>
      <c r="J73" s="6"/>
      <c r="K73" s="6"/>
      <c r="L73" s="6"/>
      <c r="M73" s="6"/>
    </row>
    <row r="74" spans="2:13" x14ac:dyDescent="0.25">
      <c r="B74" s="6"/>
      <c r="C74" s="6"/>
      <c r="D74" s="6"/>
      <c r="E74" s="6"/>
      <c r="F74" s="6"/>
      <c r="G74" s="6"/>
      <c r="H74" s="6"/>
      <c r="I74" s="6"/>
      <c r="J74" s="6"/>
      <c r="K74" s="6"/>
      <c r="L74" s="6"/>
      <c r="M74" s="6"/>
    </row>
    <row r="75" spans="2:13" x14ac:dyDescent="0.25">
      <c r="B75" s="6"/>
      <c r="C75" s="6"/>
      <c r="D75" s="6"/>
      <c r="E75" s="6"/>
      <c r="F75" s="6"/>
      <c r="G75" s="6"/>
      <c r="H75" s="6"/>
      <c r="I75" s="6"/>
      <c r="J75" s="6"/>
      <c r="K75" s="6"/>
      <c r="L75" s="6"/>
      <c r="M75" s="6"/>
    </row>
    <row r="76" spans="2:13" x14ac:dyDescent="0.25">
      <c r="B76" s="6"/>
      <c r="C76" s="6"/>
      <c r="D76" s="6"/>
      <c r="E76" s="6"/>
      <c r="F76" s="6"/>
      <c r="G76" s="6"/>
      <c r="H76" s="6"/>
      <c r="I76" s="6"/>
      <c r="J76" s="6"/>
      <c r="K76" s="6"/>
      <c r="L76" s="6"/>
      <c r="M76" s="6"/>
    </row>
    <row r="77" spans="2:13" x14ac:dyDescent="0.25">
      <c r="B77" s="6"/>
      <c r="C77" s="6"/>
      <c r="D77" s="6"/>
      <c r="E77" s="6"/>
      <c r="F77" s="6"/>
      <c r="G77" s="6"/>
      <c r="H77" s="6"/>
      <c r="I77" s="6"/>
      <c r="J77" s="6"/>
      <c r="K77" s="6"/>
      <c r="L77" s="6"/>
      <c r="M77" s="6"/>
    </row>
    <row r="78" spans="2:13" x14ac:dyDescent="0.25">
      <c r="B78" s="6"/>
      <c r="C78" s="6"/>
      <c r="D78" s="6"/>
      <c r="E78" s="6"/>
      <c r="F78" s="6"/>
      <c r="G78" s="6"/>
      <c r="H78" s="6"/>
      <c r="I78" s="6"/>
      <c r="J78" s="6"/>
      <c r="K78" s="6"/>
      <c r="L78" s="6"/>
      <c r="M78" s="6"/>
    </row>
    <row r="79" spans="2:13" x14ac:dyDescent="0.25">
      <c r="B79" s="6"/>
      <c r="C79" s="6"/>
      <c r="D79" s="6"/>
      <c r="E79" s="6"/>
      <c r="F79" s="6"/>
      <c r="G79" s="6"/>
      <c r="H79" s="6"/>
      <c r="I79" s="6"/>
      <c r="J79" s="6"/>
      <c r="K79" s="6"/>
      <c r="L79" s="6"/>
      <c r="M79" s="6"/>
    </row>
  </sheetData>
  <mergeCells count="6">
    <mergeCell ref="B4:K7"/>
    <mergeCell ref="C18:D18"/>
    <mergeCell ref="G10:H10"/>
    <mergeCell ref="G13:H13"/>
    <mergeCell ref="G9:H9"/>
    <mergeCell ref="G12:H12"/>
  </mergeCells>
  <phoneticPr fontId="2" type="noConversion"/>
  <conditionalFormatting sqref="B19:B71 F19:G71 I19:J71">
    <cfRule type="cellIs" dxfId="4" priority="1" stopIfTrue="1" operator="equal">
      <formula>0</formula>
    </cfRule>
  </conditionalFormatting>
  <conditionalFormatting sqref="C20:D71">
    <cfRule type="cellIs" dxfId="3" priority="2" stopIfTrue="1" operator="equal">
      <formula>0</formula>
    </cfRule>
    <cfRule type="cellIs" dxfId="2" priority="3" stopIfTrue="1" operator="equal">
      <formula>0.00001</formula>
    </cfRule>
  </conditionalFormatting>
  <conditionalFormatting sqref="E20:E71">
    <cfRule type="cellIs" dxfId="1" priority="4" stopIfTrue="1" operator="equal">
      <formula>0</formula>
    </cfRule>
    <cfRule type="cellIs" dxfId="0" priority="5" stopIfTrue="1" operator="lessThan">
      <formula>0.001</formula>
    </cfRule>
  </conditionalFormatting>
  <pageMargins left="0.75" right="0.75" top="1" bottom="1" header="0.5" footer="0.5"/>
  <pageSetup paperSize="9" orientation="portrait" horizontalDpi="300"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Finally retired</vt:lpstr>
      <vt:lpstr>Alpha</vt:lpstr>
      <vt:lpstr>Beta</vt:lpstr>
      <vt:lpstr>Max</vt:lpstr>
      <vt:lpstr>Min</vt:lpstr>
      <vt:lpstr>ML</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2003-03-28T17:02:24Z</dcterms:created>
  <dcterms:modified xsi:type="dcterms:W3CDTF">2017-09-22T16:22:51Z</dcterms:modified>
  <cp:category/>
</cp:coreProperties>
</file>