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480" yWindow="120" windowWidth="15200" windowHeight="7940" firstSheet="1" activeTab="1"/>
  </bookViews>
  <sheets>
    <sheet name="CB_DATA_" sheetId="3" state="veryHidden" r:id="rId1"/>
    <sheet name="Model" sheetId="2"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0</definedName>
    <definedName name="_AtRisk_SimSetting_StdRecalcWithoutRiskStatic" hidden="1">0</definedName>
    <definedName name="_AtRisk_SimSetting_StdRecalcWithoutRiskStaticPercentile" hidden="1">0.5</definedName>
    <definedName name="CB_01de9bac0d8d41e9bf6595a79914c7bc" localSheetId="1" hidden="1">Model!$I$109</definedName>
    <definedName name="CB_0229b3e68e56489fa159e71f96005678" localSheetId="1" hidden="1">Model!$I$106</definedName>
    <definedName name="CB_1a1fef20428a43d288ec9f98adfc94d5" localSheetId="1" hidden="1">Model!$I$115</definedName>
    <definedName name="CB_290cd6f2dc9f4086a3f6bf0f5b05ad1c" localSheetId="1" hidden="1">Model!$I$111</definedName>
    <definedName name="CB_3e382d1be4cb42cab55ad1be3dc09f07" localSheetId="1" hidden="1">Model!$I$103</definedName>
    <definedName name="CB_40dacfb36f1f439bb9ab15d876bba78a" localSheetId="1" hidden="1">Model!$I$119</definedName>
    <definedName name="CB_52f49341e44445bd8b3c2b50526151cc" localSheetId="1" hidden="1">Model!$I$118</definedName>
    <definedName name="CB_83af2c95c2a347498939796f61ba2ec2" localSheetId="1" hidden="1">Model!$I$117</definedName>
    <definedName name="CB_a57fda9e6f024b30a12d1b50ea25ec75" localSheetId="1" hidden="1">Model!$I$112</definedName>
    <definedName name="CB_aabdd2ccec284ce0b60b33ea99df2582" localSheetId="1" hidden="1">Model!$I$107</definedName>
    <definedName name="CB_af9b41c23f414c24a025517d24c02ea3" localSheetId="1" hidden="1">Model!$I$114</definedName>
    <definedName name="CB_be2a84a1ecfc4aa0ae9bf207086f6661" localSheetId="1" hidden="1">Model!$I$110</definedName>
    <definedName name="CB_Block_00000000000000000000000000000000" localSheetId="1" hidden="1">"'7.0.0.0"</definedName>
    <definedName name="CB_Block_00000000000000000000000000000001" localSheetId="0" hidden="1">"'636367681582338445"</definedName>
    <definedName name="CB_Block_00000000000000000000000000000001" localSheetId="1" hidden="1">"'636367681582799073"</definedName>
    <definedName name="CB_Block_00000000000000000000000000000003" localSheetId="1" hidden="1">"'11.1.4716.0"</definedName>
    <definedName name="CB_BlockExt_00000000000000000000000000000003" localSheetId="1" hidden="1">"'11.1.2.4.850"</definedName>
    <definedName name="CB_ca0876a3b2b94a3d9ac3d915e2dd8f1b" localSheetId="1" hidden="1">Model!$F$112</definedName>
    <definedName name="CB_ce2881a0d77c48c78050756dd2d7317a" localSheetId="1" hidden="1">Model!$I$113</definedName>
    <definedName name="CB_d5f376fc550b40389d797d6729c3822e" localSheetId="1" hidden="1">Model!$I$105</definedName>
    <definedName name="CB_da93f9cc2b224064a359dfa8558a4737" localSheetId="1" hidden="1">Model!$I$108</definedName>
    <definedName name="CB_f672e3773c3b4f6da5f09af7946f100e" localSheetId="1" hidden="1">Model!$I$116</definedName>
    <definedName name="CB_fac1b5cedbc84a6e894d84201060831d" localSheetId="1" hidden="1">Model!$I$102</definedName>
    <definedName name="CB_fb2339d678f945548abf182591761a26" localSheetId="1" hidden="1">Model!$I$104</definedName>
    <definedName name="CBCR_043113eb47344ce590018454a202e126" localSheetId="1" hidden="1">Model!$G$119</definedName>
    <definedName name="CBCR_085968bbb5da43c1ad83e229e9f70b69" localSheetId="1" hidden="1">Model!$H$112</definedName>
    <definedName name="CBCR_11eb3e303ea44f87a3fce8475b9b3bf5" localSheetId="1" hidden="1">Model!$G$112</definedName>
    <definedName name="CBCR_1caeb325c8024177bd9f9b0360507890" localSheetId="1" hidden="1">Model!$G$104</definedName>
    <definedName name="CBCR_36bb0587a33c40908a7ee305cd8492f2" localSheetId="1" hidden="1">Model!$G$110</definedName>
    <definedName name="CBCR_3e9a6e3ff17041769910c6f56b594294" localSheetId="1" hidden="1">Model!$G$116</definedName>
    <definedName name="CBCR_464db65e8afb4696bff0168db32a7cb8" localSheetId="1" hidden="1">Model!$H$106</definedName>
    <definedName name="CBCR_51e3eda139074d38aa643777b63c52b5" localSheetId="1" hidden="1">Model!$G$103</definedName>
    <definedName name="CBCR_530826737faa4c7a923370d91b3af402" localSheetId="1" hidden="1">Model!$H$109</definedName>
    <definedName name="CBCR_571fb1af3a274609abb2c1125eb9dd17" localSheetId="1" hidden="1">Model!$G$108</definedName>
    <definedName name="CBCR_587a008ebc3d42fc83d869457db3893d" localSheetId="1" hidden="1">Model!$H$119</definedName>
    <definedName name="CBCR_679511e0f8794820997be58a56b0e987" localSheetId="1" hidden="1">Model!$G$106</definedName>
    <definedName name="CBCR_72a75f6d185e40bcac07640f536fa78a" localSheetId="1" hidden="1">Model!$G$102</definedName>
    <definedName name="CBCR_795112ccfbf942ddb4feedc39414007a" localSheetId="1" hidden="1">Model!$G$107</definedName>
    <definedName name="CBCR_8418f4b1ef074733ac434dfb8e3664de" localSheetId="1" hidden="1">Model!$G$105</definedName>
    <definedName name="CBCR_85cd3487aa68463bb092cd1c9d8c705d" localSheetId="1" hidden="1">Model!$H$108</definedName>
    <definedName name="CBCR_8a10cce67aca4edcad1b1f707ad4ec10" localSheetId="1" hidden="1">Model!$H$103</definedName>
    <definedName name="CBCR_8fbf6b422a8a45458b514ab95bad3e92" localSheetId="1" hidden="1">Model!$H$105</definedName>
    <definedName name="CBCR_8ff263f27f3240a585bd731f360fdd58" localSheetId="1" hidden="1">Model!$G$115</definedName>
    <definedName name="CBCR_a3f67b34f5714bf786ae2bbabfddc30e" localSheetId="1" hidden="1">Model!$H$118</definedName>
    <definedName name="CBCR_a6e9bc2dc8d349af9393ee503c98c5e8" localSheetId="1" hidden="1">Model!$H$110</definedName>
    <definedName name="CBCR_a9c33a7bccea42b2b30850d821b840a5" localSheetId="1" hidden="1">Model!$G$111</definedName>
    <definedName name="CBCR_ab01fb78325c40eb9627d4240458aa15" localSheetId="1" hidden="1">Model!$H$111</definedName>
    <definedName name="CBCR_abad9789da2d4404b5fb7138937687bb" localSheetId="1" hidden="1">Model!$H$102</definedName>
    <definedName name="CBCR_b12b6ace96714d53be1c9214b30252c5" localSheetId="1" hidden="1">Model!$H$114</definedName>
    <definedName name="CBCR_b7aba53b1d21499e9b36909c997967cd" localSheetId="1" hidden="1">Model!$G$109</definedName>
    <definedName name="CBCR_b968a6229303470bb24ba1889a5f6474" localSheetId="1" hidden="1">Model!$G$118</definedName>
    <definedName name="CBCR_c58bbfb2d8bc439b9ffffcaad8d49617" localSheetId="1" hidden="1">Model!$G$114</definedName>
    <definedName name="CBCR_d14479078d114658992b87302c43eaaf" localSheetId="1" hidden="1">Model!$H$115</definedName>
    <definedName name="CBCR_da7d59b2906a45c08c1c013c7ad5cc86" localSheetId="1" hidden="1">Model!$H$113</definedName>
    <definedName name="CBCR_dbbf93f1af3242c994ff43b2ea4b0982" localSheetId="1" hidden="1">Model!$H$107</definedName>
    <definedName name="CBCR_ecaf26b46d644fca8b837f4ae05868d6" localSheetId="1" hidden="1">Model!$G$117</definedName>
    <definedName name="CBCR_eef73bd8fa6345378205959af6f5acbd" localSheetId="1" hidden="1">Model!$H$104</definedName>
    <definedName name="CBCR_ef7dff025f644e038ff20fa9145e7f5a" localSheetId="1" hidden="1">Model!$H$116</definedName>
    <definedName name="CBCR_f083c78cb9c04793854779b46e57c52c" localSheetId="1" hidden="1">Model!$H$117</definedName>
    <definedName name="CBCR_fd6b20bced7b4e9c832047ec8a7b7509" localSheetId="1" hidden="1">Model!$G$113</definedName>
    <definedName name="CBWorkbookPriority" localSheetId="0" hidden="1">-871739772647362</definedName>
    <definedName name="CBx_3ed9a4e9ff6f4015aa9433d47be9b644" localSheetId="0" hidden="1">"'CB_DATA_'!$A$1"</definedName>
    <definedName name="CBx_fe9cd9cf2e454a6582121d3de8fb1379" localSheetId="0" hidden="1">"'Model'!$A$1"</definedName>
    <definedName name="CBx_Sheet_Guid" localSheetId="0" hidden="1">"'3ed9a4e9-ff6f-4015-aa94-33d47be9b644"</definedName>
    <definedName name="CBx_Sheet_Guid" localSheetId="1" hidden="1">"'fe9cd9cf-2e45-4a65-8212-1d3de8fb1379"</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cc">Model!$I$9</definedName>
    <definedName name="m">Model!$I$8</definedName>
    <definedName name="offset">Model!$D$7</definedName>
    <definedName name="RiskAfterRecalcMacro" hidden="1">""</definedName>
    <definedName name="RiskAfterSimMacro" hidden="1">""</definedName>
    <definedName name="RiskAutoStopPercChange">1.5</definedName>
    <definedName name="RiskBeforeRecalcMacro" hidden="1">""</definedName>
    <definedName name="RiskBeforeSimMacro" hidden="1">""</definedName>
    <definedName name="RiskCollectDistributionSamples" hidden="1">2</definedName>
    <definedName name="RiskExcelReportsGoInNewWorkbook">TRUE</definedName>
    <definedName name="RiskExcelReportsToGenerate">0</definedName>
    <definedName name="RiskFixedSeed" hidden="1">1</definedName>
    <definedName name="RiskGenerateExcelReportsAtEndOfSimulation">FALSE</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definedName>
    <definedName name="RiskNumSimulations" hidden="1">1</definedName>
    <definedName name="RiskPauseOnError" hidden="1">FALSE</definedName>
    <definedName name="RiskRealTimeResults">FALSE</definedName>
    <definedName name="RiskReportGraphFormat">0</definedName>
    <definedName name="RiskResultsUpdateFreq">100</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howRiskWindowAtEndOfSimulation">TRUE</definedName>
    <definedName name="RiskStandardRecalc" hidden="1">1</definedName>
    <definedName name="RiskTemplateSheetName">"myTemplate"</definedName>
    <definedName name="RiskUpdateDisplay" hidden="1">FALSE</definedName>
    <definedName name="RiskUseDifferentSeedForEachSim" hidden="1">FALSE</definedName>
    <definedName name="RiskUseFixedSeed" hidden="1">FALSE</definedName>
    <definedName name="RiskUseMultipleCPUs" hidden="1">TRUE</definedName>
    <definedName name="Syx">Model!$I$10</definedName>
  </definedNames>
  <calcPr calcId="171027" calcMode="manual"/>
</workbook>
</file>

<file path=xl/calcChain.xml><?xml version="1.0" encoding="utf-8"?>
<calcChain xmlns="http://schemas.openxmlformats.org/spreadsheetml/2006/main">
  <c r="B11" i="3" l="1"/>
  <c r="A11" i="3"/>
  <c r="E13" i="2" l="1"/>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I7" i="2" s="1"/>
  <c r="E61" i="2"/>
  <c r="E62" i="2"/>
  <c r="E63" i="2"/>
  <c r="E64" i="2"/>
  <c r="E65" i="2"/>
  <c r="E66" i="2"/>
  <c r="E67" i="2"/>
  <c r="E68" i="2"/>
  <c r="E69" i="2"/>
  <c r="E70" i="2"/>
  <c r="E71" i="2"/>
  <c r="E72" i="2"/>
  <c r="E73" i="2"/>
  <c r="E74" i="2"/>
  <c r="E75" i="2"/>
  <c r="E76" i="2"/>
  <c r="E77" i="2"/>
  <c r="E78" i="2"/>
  <c r="E79" i="2"/>
  <c r="E80" i="2"/>
  <c r="E81" i="2"/>
  <c r="E82" i="2"/>
  <c r="E83" i="2"/>
  <c r="E84" i="2"/>
  <c r="E85" i="2"/>
  <c r="E86" i="2"/>
  <c r="E87" i="2"/>
  <c r="E88" i="2"/>
  <c r="E89" i="2"/>
  <c r="E90" i="2"/>
  <c r="E91" i="2"/>
  <c r="E92" i="2"/>
  <c r="E93" i="2"/>
  <c r="E94" i="2"/>
  <c r="E95" i="2"/>
  <c r="E96" i="2"/>
  <c r="E97" i="2"/>
  <c r="E98" i="2"/>
  <c r="E99" i="2"/>
  <c r="E100" i="2"/>
  <c r="E101" i="2"/>
  <c r="E12" i="2"/>
  <c r="I8" i="2" s="1"/>
  <c r="F101" i="2"/>
  <c r="B102" i="2"/>
  <c r="F102" i="2" s="1"/>
  <c r="E11" i="2"/>
  <c r="I9" i="2" l="1"/>
  <c r="G117" i="2" s="1"/>
  <c r="B103" i="2"/>
  <c r="I10" i="2"/>
  <c r="F103" i="2" l="1"/>
  <c r="B104" i="2"/>
  <c r="G113" i="2"/>
  <c r="G115" i="2"/>
  <c r="G102" i="2"/>
  <c r="G105" i="2"/>
  <c r="G106" i="2"/>
  <c r="G110" i="2"/>
  <c r="G103" i="2"/>
  <c r="G119" i="2"/>
  <c r="G108" i="2"/>
  <c r="G104" i="2"/>
  <c r="G107" i="2"/>
  <c r="G109" i="2"/>
  <c r="G116" i="2"/>
  <c r="H102" i="2"/>
  <c r="H108" i="2"/>
  <c r="H106" i="2"/>
  <c r="H105" i="2"/>
  <c r="H110" i="2"/>
  <c r="H115" i="2"/>
  <c r="H107" i="2"/>
  <c r="H104" i="2"/>
  <c r="H119" i="2"/>
  <c r="H111" i="2"/>
  <c r="H113" i="2"/>
  <c r="H114" i="2"/>
  <c r="H118" i="2"/>
  <c r="H117" i="2"/>
  <c r="H103" i="2"/>
  <c r="H109" i="2"/>
  <c r="H112" i="2"/>
  <c r="H116" i="2"/>
  <c r="G112" i="2"/>
  <c r="G118" i="2"/>
  <c r="G114" i="2"/>
  <c r="G111" i="2"/>
  <c r="F104" i="2" l="1"/>
  <c r="B105" i="2"/>
  <c r="B106" i="2" l="1"/>
  <c r="F105" i="2"/>
  <c r="F106" i="2" l="1"/>
  <c r="B107" i="2"/>
  <c r="B108" i="2" l="1"/>
  <c r="F107" i="2"/>
  <c r="B109" i="2" l="1"/>
  <c r="F108" i="2"/>
  <c r="B110" i="2" l="1"/>
  <c r="F109" i="2"/>
  <c r="F110" i="2" l="1"/>
  <c r="B111" i="2"/>
  <c r="B112" i="2" l="1"/>
  <c r="F111" i="2"/>
  <c r="F112" i="2" l="1"/>
  <c r="B113" i="2"/>
  <c r="F113" i="2" l="1"/>
  <c r="B114" i="2"/>
  <c r="B115" i="2" l="1"/>
  <c r="F114" i="2"/>
  <c r="B116" i="2" l="1"/>
  <c r="F115" i="2"/>
  <c r="F116" i="2" l="1"/>
  <c r="B117" i="2"/>
  <c r="F117" i="2" l="1"/>
  <c r="B118" i="2"/>
  <c r="F118" i="2" l="1"/>
  <c r="B119" i="2"/>
  <c r="F119" i="2" s="1"/>
</calcChain>
</file>

<file path=xl/comments1.xml><?xml version="1.0" encoding="utf-8"?>
<comments xmlns="http://schemas.openxmlformats.org/spreadsheetml/2006/main">
  <authors>
    <author>David</author>
  </authors>
  <commentList>
    <comment ref="C11" authorId="0" shapeId="0">
      <text>
        <r>
          <rPr>
            <sz val="8"/>
            <color indexed="81"/>
            <rFont val="Tahoma"/>
            <family val="2"/>
          </rPr>
          <t xml:space="preserve">
Lead indicator</t>
        </r>
      </text>
    </comment>
    <comment ref="D11" authorId="0" shapeId="0">
      <text>
        <r>
          <rPr>
            <sz val="8"/>
            <color indexed="81"/>
            <rFont val="Tahoma"/>
            <family val="2"/>
          </rPr>
          <t>Variable of interest</t>
        </r>
      </text>
    </comment>
  </commentList>
</comments>
</file>

<file path=xl/sharedStrings.xml><?xml version="1.0" encoding="utf-8"?>
<sst xmlns="http://schemas.openxmlformats.org/spreadsheetml/2006/main" count="37" uniqueCount="34">
  <si>
    <t>Y</t>
  </si>
  <si>
    <t>X</t>
  </si>
  <si>
    <t>t</t>
  </si>
  <si>
    <t>R-squared</t>
  </si>
  <si>
    <t>Tested offset period</t>
  </si>
  <si>
    <t>Leading indicator model</t>
  </si>
  <si>
    <t>Slope</t>
  </si>
  <si>
    <t>Intercept</t>
  </si>
  <si>
    <t>SteYX</t>
  </si>
  <si>
    <t>Projected Y</t>
  </si>
  <si>
    <r>
      <t xml:space="preserve">Technique: </t>
    </r>
    <r>
      <rPr>
        <sz val="10"/>
        <rFont val="Times New Roman"/>
        <family val="1"/>
      </rPr>
      <t xml:space="preserve">Time series model of a variable based on a relationship with a lead indicator. </t>
    </r>
    <r>
      <rPr>
        <i/>
        <sz val="10"/>
        <rFont val="Times New Roman"/>
        <family val="1"/>
      </rPr>
      <t>Note that the model would need to be adjusted to match the offset</t>
    </r>
  </si>
  <si>
    <t>Mean</t>
  </si>
  <si>
    <t>StDev</t>
  </si>
  <si>
    <t>Normal</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</si>
  <si>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</si>
  <si>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</si>
  <si>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</si>
  <si>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</si>
  <si>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</si>
  <si>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</si>
  <si>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</si>
  <si>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</si>
  <si>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</si>
  <si>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</si>
  <si>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</si>
  <si>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</si>
  <si>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3ed9a4e9-ff6f-4015-aa94-33d47be9b644</t>
  </si>
  <si>
    <t>CB_Block_0</t>
  </si>
  <si>
    <t>㜸〱敤㕣㕢㙣㈴㐷戹㥥㙡捦㡣愷挷昶摡㔹㙦㜶戳㈱㈴㠶㄰〲昱攲慣㌷㔹㐲㠰㘵昱㈵㝢㐹扣㙢㘷敤摤〴㜱㤹㙤捦㔴慦㍢㍢摤敤㜴昷㜸敤㄰㈹ㄱ㠴㥢㌸ㅣ捥攱㈶〲攱愲〸㈱挱〳㤷ㄷ慥㜹㐱㐲〲愱㈰昱〰ㄲ㐸㍣〴挴攵〱㜴戴搲㜹攱〱㈹攷晢慡扢㘷扡㘷㍣㙤㘷㤲ㅣㅣ攴摡捣敦敡扡㜵㔵晤搷晡晦敡攴㐴㉥㤷㝢ㅥ㠹㝦㤹昲捣摣戰戸攱〷搲㥥㤸㜱敢㜵㔹つ㉣搷昱㈷愶㍣捦搸㤸戳晣愰てつ㡡ㄵぢ昵㝥愱攲㕢㡦挸㔲㘵㑤㝡㍥ㅡㄵ㜲戹㔲㐹搷㔰捦㐱昸ㅢ㠹ㅦ㜴昶ㅡ捣〳㉣捤㑣捦㉦㍦㠴㔱ㄷ〳搷㤳㠷挶㉥㠴㝤㡦㑤㑥㑥㑣㑥摣㜹搷攴㥢㈷づㅦㅡ㥢㘹搴㠳㠶㈷㡦㌹戲ㄱ㜸㐶晤搰搸㐲㘳戹㙥㔵敦㤳ㅢ㑢敥㘵改ㅣ㤳换㠷敦㔸㌶敥㝣换攴㥤㐷㡦㥡㜷摦晤㤶㐱扣㍡㜷㜶㘶㝡挱㤳愶晦ㄲ㡤㔹攰㤴敦㥣㤵㔵㡢㙢㤳搲戳㥣㑢ㄳ㌳搳昸㉦㌱㝦㍣摤㌵戱戸㈲㘵挰㔷㑢㑦㍡㔵改敢攸㌸㘰㑦昹㝥挳㕥攵收改昶〹㉣戵㙡昸㐱挱㥥㤱昵扡㙥挷愳㤶散㜹散㕤摤搸ㄸ戴ㄷ愵攳㕢㠱戵㘶〵ㅢ㐵㝢〹〳搵㠶散昳扥㍣㘷㌸㤷攴㔹挳㤶〵晢㘴挳慡攵挳㤴敢扢㌵ㅥ㈲㌹㌱戵晣㠹㈹摦㥥㔹㌱㍣㌵㈳㥦ㅢ㤳搱昶㠴㔷㑤户扤戹晢戸㥣扡㝡〳挷扣愵㝢㍢搴㕣㌰扣㘶换昱敥㉤愳挵愷㘷㜰㝢昷昶㠹㍤㑡昷㜹㘳昷㍥㙡㉢搳慤挵㐰㐴摦㙡㐷戱ㄸ扤㐸搰㑦㔰㈲㈰〲昵㌲挱〰挱㈰㠰挸晦㉦戸㈴搹㤱㔵㕡挵搰㉡换㕡愵慡㔵㙡㕡㐵㙡ㄵ㔳慢㕣搲㉡㉢㕡挵搲㉡て㘹㤵换㘸ㄳ愷㔲㝦扦ㄶ愵晢摦昹扥〳晢扦昹捣㝤晦戵晥攰昳晦晤攳摦晥㜹㜰てㅡ摤ㅦ㑤㙡搶㌳慥㠰搴㕡㔴㝣㘴攲㌰晦㙤捤ㄵ㘰ち昳愸㜹㤷㌹㌹㔹㍢㝡搸戸挳㈸㜰㔹ㄹ挸㑦ㄱ捡〸摡づ㥡て㔸㑥捤扤愲㜰㜷挳戴攱换搶挶㡤㐷㜵搳㙥挳愹昹慦摡扣㜲㌱㌰〲㜹㝤㝢㕤㙢㤰㡥㙥㡢㘰㉢改慢昷摤搸摥敤㠲㔱㙦挸愹㜵㉢慣㝥㜵㕢戵扤攰戹换摤㙢㑦㜸昲攱㘶㙤挷㡣愶㈰搴搶搴搸ㅤ慢っ慢挲㜹㡤捤慣戸扥㜴搴昴挶敤〵慢㝡㔹㝡㡢㤲㈲㔱搶搴㔲慦㘵㔵挴昵攳昳づㄶち㙥慤扤㌶㔹㙡摥戳ㅥ㠰㤹㘵つ昳㕤㤵㕥戰戱㘴㉣搷攵晥㔴㤳昰㥤愸㌸㤸㉡㍥攱㔶ㅢ晥㡣敢〴㥥㕢㑦搷㑣搵搶っ㐸㥡摡ㄹ户㈶昳昹㥣ㄲち㄰戸㝤㝤㐲攴㙥敢捥ぢちㄱ〹ㄴ㤳㤱慦㑢㤳摤挴㌹慣づ慢愸㑢搲愴昶扡㉤〶攳㝣㤵㡣挹攰挰挴㥡愸㍦昸搲㌷㙣㌱㙣ㄳ㜳㉦㙦㘳㑤ㅢ㡤㔶㝦捦㥡㜴㠲㔳㠶㔳慢㑢㉦㔳晢〹捥㐸ㅦ〶㈸㕣㠵㐰攸扡㝢㔴㜵㘲㕤㙣ㄴ慥㔸戵㘰愵戸㈲慤㑢㉢〱捡愰㈱㑢㈵㙥㙤㐷搲慦㐱㤱扥㤷㘰ㄴ愰㕣捥ㄵ昷戱㔱戱㡣㤴㉢㔰㍡㘵昰㜲㑡㤰戳㕦㡡㤷〷捤ㄳ㔶㍤㤰愱㔰ㅥ㌶㠱㤱㔰慢㈹昴つ㤱㐴㍤愳ㅡ㉡㡣㝤收っ愸搴戰㥣㘰愳挵户ㅤ㕣ㄲㄲ搱慥㉣搸㜱戲㠰愲㈰㉤て㌲㜸つ㐴搳㈶つ戲ㅢ㈷㠸㠸㙣㤰愱搹㌱㜲㥡挸搸㍥㐳㐶愰㝤㤲〸搹晡㜰㜷ㄹ㐱㘲敦㈴㔲㜶敡捡㡦扢搲㙣㌳㕢㍥㤴㘶搷㘲攳昴晤〴〷〸慥㈳㌸〸㈰晥〲〹㐷㈹㠷㝣㍡改慦挲戳㝥〳挱慢〱㈰㥦㜴捡㥣㐸㔴搱㠶摡㡥ㅤ挹㜶㐳戰㤳㤵㔱ㅣ㡡㈲㕡挶㑤㍢㜳挸㔶㠸㡥慣捥㥤愱㙢昳㑡挷扥扥㍢㙤㈶㤷㐳㡡捣㘸㥡㕣敢ㄶ㑤㤳ㅢ挱愶㍤敡慤㥢搰㔵ㅦ㈳㜸つ㐰㔹㝦㉤㈱㤴ぢつ摥敤㔹昴㌴㈹㕦ㄱ㘶㔱㘸っ昵愸攰㈳㐲收ㄱ㈰㐳挸㜵ㅣ㕦㜶㙤㘸㥡㠳攳收㉢摥㠶㍥搴㥤扦㈳愴户改捤㕤扤㐳㝦搱ぢ戴愲㙦〶㝢㠹摦㜷搵㌱户愰㕡㝦㍤挱慤〰㙤㍡㠶愷敦ㄷ敡㈹㔰㘶戱㥤挰摣㕥㝡㕤㤴㤵扢戴戱㉡㤵〶ㅡ㌴㤷っ敦㤲っ攰挱㌸㍤ぢ㕢搸昵㍣㔹挷愱戶愶ち㜸㝥㌹㤰㉥昴㑦㜸慥捤昲㕤ㅢ搹㝦㐵㈸㠶㝣㕥敢换戵搹挸ㄹ戶㘶挲攷㤴愰ㅣ敡攰㍢扡ぢ㠹㐴愷㌴㜹戱㕦昶昹㜲㔷㤲昴㈰㐹摥㠸㙤搵㙦〳㠰㤴㄰扦改㉡㔱づ戱搹㥢㔴戳戴挵㑡て㕦挶改愴捤㠷搸㈱㐷〶㐲㠷敤㌴晣〷晥㤰扤㘸搹㑤㘱㌱㘰㉦㐸慦ち摦㠲㔵㤷攵搰㉤㑢㔱戳㉢㉢㕥㈱戲愲慦慦攳㍣㥤攱㕦㔳㜴搲㈶㈵㌲戹㍤戳㌲攳㉣摥㈲㉡扡㈱㈹㔴㌲㕣㐳㑤〹㐴捡㘳摢㕤ㄱ搳㠳㠸戹ㅤㅢ愷ㅦ㈶㤸㈴㌸〲㔰昸㈵㈴捤㜶㌷㥥攱戰晥㌵扡戴㉢㤵㕣㠹㘸㔰㉥挲㘷扢ち慢愳㝣捤㥢〹敥〲㘸㌳㝦攸㠰捣㈰㐴㠵昲〴㈱慡㌰㠶㜹挱㤲㔷㐸〳㝢㑣〴㤶㘶ㅡ㝥攰摡㡣㉣つ㤹戳敥㔹㌷㤸戵晣㔵㐴愲㐶捤㈸昳挰㡡㜴㐰㕤ㅥ㙣㥦戶㌲㜷㜵㔵搶㜴㜳搱㙤㐰戴㥤㥥摤〹〷㜳㙣〷㙣㐹㜵㌶搷〴㔲㙦攷㘳っ㈱戰搳捡摦㑡㙦散戶扣摦㍣昴つ户㜶㜴挹ち敡㜲挰っ㤹㡥昹㤲㠹㕤㐴攴愰搶㙦㉥慤㜸㔲捥づ㤹㈷㍤慢㔶户ㅣ㐹㘴挰挶㘴戰㙥㑥㕥㐲㤴㘰挱㘵っ搰㜵㠶捣㈵捦㜰晣㔵㠳〱挵㡤扤愹㈷ㄵㄶ㈹㤸搳㤶攳攳㌵ち㡢捣て㥢㡢㉢敥ㄵ㐴㙣ㅢ戶㜳搲㔸昵㜷〴㔶㐸昴㘱㔲愸ㄱ㥡搰㌴㔱搲㑡扤攲㠷〷昲㕣㡥扣㤷㈷㔰戸捡ㄵ攸㌳捦搰摥戴敢愳ㄸつ敤㜴捥㘹㄰搱愳㘶㘱㕦愶ㄴ㈶愷敡㜷戳捦㕢〱敥㍤㜹晥㜴㉢㌲昷愲㘲搶〵㝡昹㌳㘴扣㈲㡢㘶㈰㠴㍥扡㍤㈱愹戰㡣㤴〳づ〴挶昹搴㑥㝥㘵㔳戵㈱昵敤㘹㘵㑦㈰㤲㌴㘸捥ㄹ换戲㡥㜸戴㙤〴㝢挲〷㥡戱戶㔱昷愳扡ㄹ搷戶つ㤲ㄶ挹㜲戱㙡㤰㠲愷ㅡ㠱㝢挶㜲㜴ㄳ㐰搱㕦㔴㘴慣愳挸㔸㔷㐵㠳收㌹㠶〶㔵㥥㘳戹㤷っ捦ち㔶㙣慢㕡攲〳挳㜷㍢㠲㈶挱攴㤴扣㜱㡡㘵挶㔸㥢㌵㝦ㅥ㈶㥢㍦〱㜴㑦㐰㡥㜲敢㠸㝥㔰慥㈶㡡昸㈷㝡㜴㉣㐱挰㈸㑦愹晥㜶㡣㔶㔰户㈳㈰㜲㔴扡ㅡ摦挱戸晡ㄸ㑡㐲㈱㐴慣㘷㤰〸扣㠲〹㈱㑦ㄷ㜷搱㍣敦㔸〱戰㐷㡣㥤戰㠲㔹ㅦ㈸〷㐰㔶ㅤ㙦慦㔷㔸㑤㜴ㅡ㙦㙡㠵㥢㍡慢㔲㙡攲挶捥晡愴摥㜸摤㈶搵愱㐶㐹㈸㤲慤ㅡ㈹捤戲挹ㅣ㜷㤲慡ㄱ㑡㜱挷摡㐶㘴戹㑤㕢晢㑥㈹昲㈲ㄴ㤳愲㤹㥣晥づ㐵㈸〸昴㐶㍡㡡㍥晢㙣昲㐸㐴㙣㘸〳㤴愹愷挲戲愱㈸㈴㜸ㅡ搷㑥㙡戲ㅣ㍤㠱扦昷㐴搹昹㐶㤰慡㌱搶㐷愳㥡愹㝡㝤摥㠱㤵㔰㌵扣摡づ㘱㘹慣㉤搴㌰㡡㍢㝢搵晥攱昶㈶ㄸ㌱㘲㐳㠶㐵㌲晣挰㘰㐳㌰㔷㈲愲㑡敢㙣㠸㕢摤㉣㉥昱改㡣㌴ㅣ㠵㠱挵愰㌶㉢搷㤴ㄹ搶戲攴㐷㔵㠷收㘹㔱挹㔱摤㥣㕡昶愱搲〳捡昱㈸愷ㄸ㕣㌷捦搱㉤㠵㑢っ㄰扢㔱㙥愱ㅡ㈰戴摢ㅣ㠰㈷㠳㥤㠳ㅤ散㐸ㄸ㍡愱㜵㐶〹㕡捣㈰摣昴㈲挸㍢㍤㘲ㄴ㠲搴㔴改㝦㡥㡢㉦㍣挹昴㡤攳戹㌸ㄳ㌱ㄱ挳㕤ㄹ搶〳㤰㥢㡣㑣㤲㡢㐶攳㠰㜹㈸搹㤴搰ㅡ㡣换㘸㘲っ搱攴昳〲摣攲㘱㉣㙢㤸㙣㔳挷㍤户挰㠲㌶慤㙦散㌱㑦㍢搵㝡愳㈶㤵㉡㡥㘵戵搲挸㍢〲㕦敡ち㘰挸㑤ㄹ晢ㄲ㙤捡㘹ㅣ愵戸㘴㈲愹㜷扢㕢㍦㡥敥㑡挸㘱㡣㔰昵㌱〰㤹攱㤶㔳〱戱㡥㝢ち戴て昷戶㉥㌰愸换㜳㄰㘹ㅤ㐵㤴㘵㜳戸㡦搷㡣㈲㉢㙥㑢㌴㥢㜳攷㕣摡散㠹愲㔳㔶㔸戴㈳㜰㠴㜵㠶〲慦㔸㠴㌱搲㈳㜷㜰㤰摣搵㈸扡㝢昵㌱昵㤸扢ち㔴㈸っ〸挶㜸㜹ち捡㘱㔷挱㐸㌴戸戵㤶搵㉤ㄸ晤愵攵慤㑦〱〸㠶㠱㘹搰愲㘵㘸攰捣㈰扦戵㠱㜳ㄳ㕡㘵㐴㐸㤳挱㔴挶㈸㐷攱戰〷搲挰㑤㍣㐸㉦戹㔰㐲挱㍥㜵㌱㉣扥㥢㌸㙥攳〸攴㝡晢摢ちㄷ㡣〰搷㕦㥣㠳㙤挵㔳戵ㅡ捤㕤昸攷㜶〴㔶㜱㜵㈳㌴㐷昷戵㕤捡㔲㙢愲㝤㜷㜳㕢㐵㜴㔹昰挸散挴㈹㈳愸慥㉣〶ㅢ攱挵慤㕥㐹愲昰っ晣ㄱ㥢扥㥤㌶㜳摥攱㐵搴㌵敥㝤昹戲攳㕥㜱搴扣ち㍥㙦晤㠱㐲㜰㠵戲㥦㤳㉣攷㥥挷㍦㤵戴㕣攱挷ㄸ㜱㍢搳收〰㉤〷〹挷㔱㈹㤴〶㘳挸㘷搰〹㙣昷收慤〱搲挹扥㌶㍡㔱㠲㘰㤷㔰㥣㑢㉦ㄹ愱㠸ㅦ〱慤㈴㤶昰㐸㡥㍤晦㍡㔸㕦晣㄰㈵㐴㌸㥥㈳㌱㔲㜸つ㜲ㄹ愸㔳㠲㍣扡攲挱ぢ㈱晦㍥㔸㡡戹㜹㔳㜶晡㝦㘰㘶昱㠳㜶ㄴ摤㐸ㄴ㝤扦〳㐵㠲搷㐰ㄴ晦摥㡢㑣㥣ちっ捦扥愰㐰㌸搷戴㝢〰㝤搹㉦晣晥ぢて愰㜳ㄱ㜱㈸ㅢつ愱戶㕢昰摣㌴ㄱ晡㍡㑣〴〶敦㤵㠹㜰〶ㄹ挱㈸㝥㘸㈲㐴㍥㤰㜹ㄴ㙣㙤㈲㌰戶㤷㘱〸㈶㐲慤〹户〶㑦㘰晢㙤晡挷㑥攱攲慤昴ㄱ捦㠷搲昲㘷攰㤱㍡搰㔹扣㘰㜸㠶㝤㔰㤵㥦昴㈴㤴㤹户㠴㥢摣慡ぢ㝢㕣扦㘹㡤敡戴㠹慦㈲昶戲敦晡㔳戶㜷㝦ㅤ㤸ち㔳攸扥ㄷ㈵㔱㝣ㄱ㥥ㄲ挱㜳㐳敥晤晢扥㜵昲て㡦㍣㜱㥣户搵㈲㕡㉤摣㠶㝣㉦㈱㝢摡ㄳ〸敡㈶㉥㡡㕣换て㜳捥攰ㄳ㈵㙢戵㉥愷つ㑦㔹㐱扥㙥挷搹㤰昰ㄲ㠴ㄹㄲ摦㑥㌰㌱㜱敦㈱㌴㌱㈷摡摣㥤敡挳㈶攵㈲㥣㐸㑣㕣昹昴攲戰愱攸慡挸㝡戴㌶ぢ摦㠱㉡㝡㠱ㄳ㐹㕢㠹㍣㜵㌲〹昱敤㜶㕤㜷㤴扡㉥㍣挸㌰散ㅦ㑢㈹挴ㅦ㐸㈱挹㠳っ㉦〴㈸㈹㜵づ㤹挲敤〰ㄹ㤱戵昶㄰㉦晤〱扢㐲㐰㌶㉦晤昵昸ㄱぢ㜶ㄱ㔸㡣㝤昱扤㥥㘸㘹㡢挶慡㠹愱㕡㘵搳㉣㈲愳づ㉦㉣㤸㡣㑢㔳㤶捥ㄱ㤴㙥摢ㅤ挵㤷っ搹㘱攰㉤㘴散㠲㑤㕦㕢搹扥挷㘹攰收〷昴㑣㔱㈹っ㘷㉦㡢㜱㈰㔵㌱扡戰㘹㌹㉣㈲ㅣづ戳捤㑥〳㔱ㄵ㜴㤶㜳㄰愷㔲〴晦昸愵㄰敢挷㕢㐳㕦摢㕥㐳ㅤ攷昴㘳㠱晣挱晥扡㌱㠳戱昱㔶㜲っ㈴散戶㕡㤵挲敢攱攷搱㠵㡢捥〹扤㤵㔵捦攲㈸晥挴㥣搵愷㜵攸㝦㐶慦ㄵ㘷㕤㘰㙦㠶戱㔳晡晦㐱ㄴ㙣愹晦〵㘳㙦ち㤱敦㡡㌲㝣㈸㌰㝥戲㘵挸㠶㍢〲捦㌶㠲㌷敡㘰慣慢㉣㐳摥㘱㙥ㄱㅦ慦㠶搵㑡㠲挳敦㤵㙦扦ㅡ搱散㑢摢㜶愰慢〰㘴㙣愸昰㜵㠸愰慥晤搳㜲㉢㍥摤ㄶ摦㡤㡥晢捥㔸㔵捦昵㕤㌳ㄸ㕢㐴搰㜷㡣摦㥥㤹戰㜹愶挴搷摡㠵摡捤搸㠹挱昷愲捦搹㜹〸散戳㌲㜸愹㘲㤱㡣㉣㙣㉦㤲挱敦㤰㐶ㄲ攱㈵㙡〷晦ㅡ昳晥㠶㔱挷愷慢昳昰㜵〶㉣摡ㄱ捡㉥昴㌸户摦搰攰搶攱㡥搶㝤昰〷挹晡〴㠲㘳㙡〹敦㝥㉦昷戵㝤て搲㙤愳戵昹㙣搹㥢捦慤㕣㜸ㅡ㌸摤摥㕢搲㈴挳㜷昲㡢攴戲㕥㈱挴愵晤攳昸扢㝤〷㉤㐷ㅢ〵㥤㐷ㅦ㜴搳ㄱ㌶㕥㠷晢㙣ㅢ搱敦㡢攸㉡愶〸昰搳㡤㈸挳〷㐱㉦ㅦ㔹㔱㝣ㄹ换㈲〳㈰㥦㉢㔶〱扡㔳昵㔳㥢㔱昵㐸㉣㤰〵捦ㄸ㈴挷戲昸㈲ㅡ㜲扢挲㘵㠳㈵戸㙣愱捥ㄲ挸敢㜱て攴㜳㠲㘷〹㌵㤱捦愳㐳㜳㈲ㄶ㑡扢㑦攴㜳㥢㑤㐴搰ち㔰ぢ㑤㡥㍦ㄲ㙢ㄱ扤㡥㙡摤㈶㜰〸㕣㠰㘱㡡㐵捡㥡㘲ㄸ㕡昸㈱㌱㠳昴慢攸敦㜳挷㝦昹㉣搳摦㡦ぢ㈵〸㔱㤵㥥㍣〵愱㥡晣㈷㤳㤳昷㔰摡㝤昲㥦搸㙣昲㈳㤴㤱㥣㠹ㅥ〰っ昵㠹ち晥愸挵㌴㤰攱㍥昲㈷㉥ㄲ攰㤷㥡挵㠸㠱ㄲ搵昷ち㌲攸换つ㔷慤搶㤱㠹晢ㄶ戸晥㡣㡦㝢㤴㝤挴㡢㤰昴攵ㄴ㐳㘷㙣㌱搴㡡㈵㍢昲挲敥〸搹㠰㈵昱㙢搹慥㈲扤搸㘳㠴㕦㝣㈴㐶捣愹㔳昱㤷㔳㕡ㄴ㜳〲㘱㠴ㄶ㈹改㠷ㅢ㈹㍥ㅣ㌷晥敥昷㕡㉥㔳㔴㈰㠱㝡挲挶愴㌳搵昸㐳㜱攳㈳昸㉡㑢戵挹昱〶〱搳㜳㜱㘳搲愳㙡晣㐴摣昸㙦㐷づ㌶ㅢ挷㜴ㄸ㡥㕣㈰㤱㘴搸扡捡晡㑦㝣愱㍤㡣收〵㤳晡㜳挰っ㡢㈹㌹㔵攸戸慥㌴攸㈰㉥㠳㜸昸㐶㝡づ㜷㥢㜰〵〴㐲㌶晣㕦㈵㥣挶㥤愷㔹㈳㌰昰〹昴ㅡ㠲捤㥥慥㥥搸戹㘸捥㝢㈸攸㌷㑦晢㌸㔳搵㜶ㄴ㠹挰ㅣ挸㠷晢扢㠵㔳㍥挳㜴㙣敤㐷ㅣ㈴搳㜸㠷愴㌷攵愱〲㉢㜹昱㠱ㄸ戳戹挷㕢㌴愳㍦〶攴㐰㍡〲㌲愳㍦づㄸ〶㘲㜸㕢㌹㌷㐲晥㔷捣晤〱㔶㝣㤰攰〹㠰戲㈰戳㤳づ㡡ㅦ〲ㄸ㡥晦㐷ㄵ㘳㙢捡㕦愲㠹㐷攲㤷㈵挹㐸晦〸㍢㝣ㄴ愰て敥㕢ㄱㄱ㘱㔹晦ㄸ㑡㤲㉦愵攰㔰㉦晤㌸㉢晥㠳攰ㄳ〰攵〲㈷扢敤㕤攳㥡㝡搴㕣晦㠹慥攲㜱〲晣昴㑦㐶ㄹ㍥ㄴ戸て㙦敢㙥㉢昳㈸ㅣ㝦搸㡦㔰㘷敡ぢ晥㝢昰㐵晥〶ㄷ摤㠷晦㈱㐹㐱ㄹ昶㜹敤慤扤㡤㐵㈶愰㑤慥㝥慢搸散ㄷ㌱づ搷搵㡡愰㜰㐴㉡㤵㤲㔶ㄴ挴㌷ㄷ㉣㕣扣㠱㙦㌹愶㉡㠴㈰つ愸ち㈷慡㌸㡥〲晤搳㙣㑡ㅣㄳ㑦晡㘷昸㐴搴慡㑤晣㙣㤴攱㠳㈰㕥㔵昷㠷愲敥昱ぢ㠹㙢㔵㘱戵扤㤰昸㔷ㄵ㉢挹ㄷ㍥挹挱ㄴ戲㤰㐹㙢㈵㈲㑤搱搰ㄷ㤱ㄹ敡ㅢ收摣ㅥ挰㑦㕢ㄷ搵㡢戵㡢ㄷ晦㌱㥣ㅦ扢㍥晦攰㍢〷㥦㝣敥ㄷ㝦晣搴慦摦㜳散慦晦㝣敡愹㕦晦改㔳捦晥昳㤹攵㘳㍦㝢晡改㥦摥晢㤵㘷晦戸搷晣慡昶扤㝦捣㝤昵搱挹换㡦㍥㙣㥥扦敤攴愳敦㝡攸晥挹㠵㙢挶晢晡晡晢㙦ㅤ晤昹㜵㙦ㄸ㜹晣攱ㅦ㠸㥦晣敥㠰㈳搴㜲昱㠲昴㌴戸㙣㌵㡤㉦㈱㠳㘹㜰挶㉦敢㌴戸㕣戵㔱换搱㐶㑤愳愰〴㥦〶㈷愰㉡㡣㜴挵挰晦〱攴㝥戳㠰</t>
  </si>
  <si>
    <t>Decisioneering:7.0.0.0</t>
  </si>
  <si>
    <t>fe9cd9cf-2e45-4a65-8212-1d3de8fb1379</t>
  </si>
  <si>
    <t>CB_Block_7.0.0.0:1</t>
  </si>
  <si>
    <t>㜸〱敤㝤㜷㥣ㅢ搵戵扦敥㝡㜷扣戳㉥㉢㌰愶㠳つ搸〴㙣戳㔱㉦㠰攳摥挰㘰攳㠲愹㔹㡦愴ㄱ㕥扣挵㐸㜲㈳愶昷ㄲ昲㈸㜹愱攳戵㘹㈱ㅤ〸㠱〰〱ㅣ〲㍣㈰㈴愱㠴㐰㐸㈰㠴搰㐲〸㈱ㄵ㜰攰昷晤㥥㈹㍢ㅡ㡤搶昶㠶昷昹昱挷㤳攵戳昷㥥㜶慦扥㜳攷摥㤹㝢㡥㐶㈱ㄵち㠵㍥挱㡢㝦昹㙡㘴㘱昷㠵㙢换ㄵ戳慢㙤㕡㑦㘷愷㤹慦㜴昴㜴㤷摢愶㤴㑡挶摡戹ㅤ攵捡㈰㈸㘸敤ㅤ㤰㤷㥢摡换ㅤ㈷㥢捤敤慢捣㔲ㄹ㑡㑤愱㔰㜳戳摥〰昹〸晢㝦搸愹攸戴搲ㅢ㐹愰ㄵ搲㌵㤲挱㈴捤㈴㍡㐹ぢ挹㄰㤲愱㈴挳㐸㠶㤳戴㤲㠴㐹戶㈳搹㥥㠴㉤攸㍢㤰㡣〴ㄹ扡㈳挸愲㘹㔳攷攵㑥㐴㝦ㄷ㔶㝡㑡收㠴搱㐷㕡扤㥡ㄸ㡤戶㐵摢ㄲ改㘸慡㉤㌲㘱昴戴㤵㥤㤵㤵㈵㜳㘲户戹戲㔲㌲㍡㈷㡣㥥扦㌲搷搹㤱㍦搴㕣扢愸㘷戹搹㍤搱捣㐵攲㌹㈳㤱㠹㈶㤲挹㘲㌶㥢ㄹ扡ㄳ㍣ㅦ㍥㙤敡晣㤲㔹㉣㝦㕡㍥㜷愶捦㜹搳愶戶ㅤ㙥㔶㍥㉤㥦扢挰㈷㕣㑥敦改㌲㍡扡㍦㈵愷㑤㍣㙡挹改㘶扥㠳㠷搷㌴㑢ㅤ摤㈷戴愱摢㔵㐰愳㤶㙥㥢㔲㉥慦散㕡挱㤱㌲捤散散㕣㘰ㄶ攵戰㜶㑤㉦㔷收ㅢ愵慥昲搰㉥攲㘷㤶捣敥扣㔹ㅥ摥㌵㘳㑤摥散戴ㄵ换捤㕤㐷ㅡ愵挳㡤㉥戳㤱㠵搶㉥敢ㄸ捥㈹㤸摤㤵㡥捡摡㘱㕤㡢换收〲愳晢〴㤳㉡㑤㕤戳㔶㜶ㄴ㔴㘳㈳摥愱㐱㥦ぢ敡㤹ㅣ㈸昴愷㙢摡㌲愳㔴㤱ㅡて㘱㌴㐸搷㌳㕣攴㔳㔴昵㡢㐳㙡戴捦㡡挷㙣㘱㐷搷愱㘶愹摢散㘴㈳㍣㤲攳㝤㑡〲㤰㜵ㅣ㕣愴㥣㡦挳愳愴㠶搸愷ㄷ㍦ぢ㕢搱㜶〵㐹ㅥ摥㔳敡挲㠰㍣捣㌴扡㈷㈶摢㘲㠹㔸㈶㥡挹㘴㤲愹㙣㈲㤹㥥戰戰㔲㤸㙥慥㥡ㄸ㘹㡢愶攲挹㐸㌴㥡㡡愵愲搱㙣㈲慥敦〶㔳㝤㜷㍡搹〳愴㜱づ㐴晡㥥攴㡤〲㔱㡤慦攰搴昶㌶挷搳慢愱摤㘸㘸捦㌵戴攷ㅢ摡ぢつ敤㘶㐳㝢戱愱晤㠴㠶昶㘵つ敤ㅤつ敤㈷㌶戴㉦㠷㡥昳㙡ㅥ㍣戸挱㝥慤晥㝤改ㅦ〷ㅤ摣㌵敦愶昷慥晥攷ㄵ㍤攱攱㡡㘷戳㑣〶㝢愱㌰挰敥敦つ㔳㝤ㅦ㄰㙤っ〸扡ㅦ㠹改㘳挹摢ㄷ㐴愹ㄷ搰㝤㝥㠴愷扥晦搰㠷㡦晤扡晢㤰ぢづ㍢㝢㜴㜸改㔹㝢㈸㑥㈲搲昶㝥㈸っ戰敤晤搹捥㌸㄰㙤㍣〸愱㡢攸ㄳ挸㍢〰㐴愹愷敤戶㝢捦ㅥ昷愳捤敦慣㍦攴摢搷扣㍦戸戹愷㘸㈸捥㕤搲昶攷㔱ㄸ㘰摢ㄱ戶ㄳ〵搱㘲㈰㙣㍢愹挷挹㑢㠰㈸昵㠴摤昶攸㍦㡦摡昵挲愹㑦㑦㍢晦㥤ㅢ慥晣搶收㉢㥥㔳㥣㌲愵敤ㄴち〳㙣㍢捤㜶㌲㈰㕡ㄶ㠴㤸㈷昵〳挹㍢〸㐴愹㠷敤戶㌷慦晡敢㜳㐳ㄶ㘷㈶㕦户昶㤴ㄳ昶晦昱㤹㙤㡡愷戴戴㍤ㄱ㠵〱戶晤〵戶㌳〹㐴㥢っ挲捦㥤搵愷㤰㌷ㄵ㐴愹晢敤戶敦昸搹㡢㤳㐷昵㕣㌳敤㥥㙦㡣晣搵慡㝢㙦戹㔰㜱㠱㤰戶愷愳㌰挰戶㘷戰㥤㤹㈰摡㉣㄰㝥敥㤴㍥㥢扣㌹㈰㑡摤㘵户晤晡ㅤ晢㌷ㅣ㜹挹つ戳㝢㡦㝥㘳搴㝦㠷㡥㕣愳戸㉥㐹摢㠷愲㌰挰戶攷戲㥤挳㐰戴挳㐱搸㜶㕡㥦㐷摥㝣㄰愵扥㘳户晤攴搳昷摦戶摦㍢慦捣扤㙢㐸晣敤慢㕥ㅥ㝢愶攲昹㉡㙤㉦㐰㘱㠰㙤㉦㘴㍢㡢㐰戴挵㈰㙣㍢愱ㅦ㐹摥ㄲ㄰愵㙥戵摢晥㘵㜶㥦㡦㍥㔸戳㘸挶㠵て散㍣昶搲㔵扢敥慢戸ち㑢摢㐷愳㌰挰戶㡦㘱㍢挷㠲㘸挷㠱戰敤㡣㝥㍣㜹㕦〴㔱慡搷昹摣ㅦ㕣晥攲摥攳ぢ㤳㌷ㅥ晤昲慤㡢㉦㥣㤵㔶㕣晣愵敤愵㈸っ戰㙤〳愶㝡づ㐴换㠳戰敤戸㕥㈰捦〴㔱敡㙡扢敤摤づ挸㝣攱㠹搷ㅥ㥦晡晤㘳㝥昱愳㠹て摥㌰㔸昱㥡㐳摡㍥〱㠵〱戶扤㡣敤㜴㠰㘸㈷㠲愰敤㘸㕡攷扣慡㜷㠲㈸㜵戹摤昶㔷㈷㝣攷慣㡤㥢收捣扡㈰扢戶挷昸㘱摢㈶挵㑢ㅤ㘹扢ㅢ㠵〱戶摤挳㜶㔶㠰㘸㈷㠱戰敤戸㕥㈲慦っ愲搴挵㜶摢敢捦搸敦愹㜵捦㍦㍡晢昴昹㉢扢㥥㝥㍥㝡戲攲ㄵ㤶戴扤ㄲ㠵〱戶扤㡡敤慣〶搱搶㠰戰敤㤸扥㤶扣㤳㐱㤴㍡挷㙥晢晡ㄷ㑦扢愹愱㈷㜲㘸敦〱扢捤㝦㝢散㍢㉢ㄵ㉦散愴敤㜵㈸っ戰敤㔳搸捥愹㈰摡㘹㈰㍣摥㔹晤㜴昲捥〰㔱敡㔴扢敤㙦㕥昳㕢昵攵㘱㙦㑤㜹挰晣敡㉤㔷敤昰攸㝤㡡搷㤳搲昶㔹㈸っ戰敤戳搹捥㌹㈰摡戹㈰晣摣㔱晤㍣昲捥〷㔱㙡戵摤昶晢扦ㅣ扡晦つ㉦㥤㍢㜹攳㍦ㅥ㘸㍤戶改㕢扢㌷昱㌲㌶ㅥ㜴晤攰扦㌴㤹㠹㑢摡扣㔱慥搸㔷㑤㕣〷㍥摤㡢慡㉤㕦㔳捤㉣攵晦昷慦愹搰挸愷㜲㑤愵㕦㐸昴㉦〲搱㉥〶搹㙢㝥愹㠷户〶㘶㘱戴㔱ㄹ扤〲㔷戲㍤㠵搱戸㌱ㄸ㡤ぢ搱捥搱㌳㌹㑣扦㑣㠳㑢㐰㤴㍡挹㍥㕣ㅢ㔷㌵㍦㝥捦敤ㄳて戹晡挷㉦㡣㝣昵㌷㕦搹㑤昱㠶㐳㠶捡㝦愱㌰挰愱㜲㈹摢戹っ㐴扢ㅣ㠴㐳㈵愳㕦㐱摥㔷㐱㤴㍡搱㙥㝢捡攵㝦㕢㌰晤戵晢㘷㕣㜴昰昸昹ぢ㡣㈳㥥㔴扣捦㤱戶扦㠶挲〰摢扥㤲敤㕣〵愲㕤つ挲戶ㄳ晡㌵攴㕤ぢ愲㔴摥㙥㝢搳㤴㙢扥㌳㘵搲㤸戹敢挷ㅥ㜱捡㤸〷摢㌶づ扤ㅥ攲㈳散慢搶改㈵㘳㌵敥〳晡㙥㌱㘲㙤ㄱ晥摢昲扤ㄵ㙥慤㡡挹㘲扡ㄸ㡤ㄶ㤲ㄱ㈳㙥㌴昱攲㜵㙢㉦攲㌹㍢つ㉤㉥改攸㉥昴慣㤶慢晡摤愷ㅡ㘵戳㙦㐰㡥户㘵㔳㝢㔶㜶ㄷ捡扢〵ぢㄷ㔶㡣㡡戹慢㕦搶攷愴挶㙣㈱㐶㡡㔹㤶昶昶昴㥢ㅤ㘹㜴慥㌴愷慣改戰挴㝢昸挴戸攳改挹搵㤷捥㉣㤹㈷戹搲㥡ㅥ㑤挱㑤昷㉡昱㕤昳㈹㉤㤱搵慦搱搳㤶昵㤴捤㙥改摥昸慥昹ㅤ昹攵㘶㘹愱挹㕢㜶戳㈰ㅦ㜵㈴㐵昶㙤搷昸㜹摤昸愰戸㤱㉡散敤攵ㄶ㘷慣愹㤸摤〵戳㠰晥攲扣愸慣㕤㘴攴㍡捤ㅤ慢㔴慣㌶㈱搸愵㡡㍤戳㈷扦戲㍣慤愷扢㔲敡改慣㤶㑣㈹慣㌲㜰慢㔷㌸慣愷㘰攲㑥慤㤱慦㤰ちつㅡ愴㔴㘸㕣搰㜴㐷扦攵㌶㌹㄰㥥㐳扣ㄳ㡥昹捥搵挳慥㙤〱㍥ㅤ㍥㐵愷挹㌱搹㌰㘶ぢ捥挴㉦摤散㕦㕦搱昳㤹戸扦㐱敤晤敡㙢㑢ㅦ摤㈳昷扦慢摣搰㌰挲晥昴㌳㔶攱㜶㜸戶搱㕤攸㌴㑢晤敥捥㈸昶㐸扦〱愴㘹㈹捥收扡攸㌵㐲㐳慤㔱㙢㥢㔶㜷ㄴ㉡换戴㘵㘶挷〹换㉡攰㘱〷愷戹㤹搰搶扣昴㕥戰昴つ㈴ㅢ㐱㕡㕡㐲摡㡤㔴搲㕡昴㥢慣㝡ㄳ敦㐳户晤㐶扢〱㔶扡摣搸㘳ㄷ愶摣搴㠵愵慥㍣㘸㔰搰愷㥣㙤㤴㤷㔵㌸㍣晢ㄵ昲㤶㕡扦㤹攴ㄶ㤰愶㍤㐱戶㜸ㅦ捦敢慥㐶㙥㔷っ敢㥡㙥ㄶつ㙣ㄲ挹搹慤㡣愶㉥㙢摦㘱扡㔹捥敢摣愰㤸㠳㜳㘵㡤㠶ㄲ㑥晥愱㕤ㅣ晤收㥡捡㜴愳㘲っ敥挲㔶〷㡥㤲づ愵昱㘲㘵㤵㘸㌹㑣㜸㡥㜵㡢㕤㠳㠷戰ㄴ㍤㕥㠶〸挳昲㠴ㄳ〷攷㑢㘸㤰㑤晢晦㄰攸㍢ㄷ㑥捤㍦搰慢户㉣戰㤳㔲㤸㘵㜶㉦㕡扢挲㉣㔳扤㔹敢ㄷ㑡晦改㐵㘷昳昲戹挵㤵㡥捥㜲ㅢ㝡㍡慢搴戳㜲挵愷改㠷扥昴㕢㐱㥣㔷搳ㄲ㡣攲慤晦㑣㠰㉢㌴㜸ㄵ㡦㑤㝢㝢愸㤹摥挸搱戹㌷愲㜳戴挲搹㈷昸㈳㉦晤㥢昸搳搲㥦慣㘹ㄴ㌴戶㘵㝢愷〹晡㐳扢㠰搰愲㤲㈹ㅢ㔶捤㔲〱摡挳扡㤶昴㤴㤶攷㝡㝡㤶㜳㍣つ㤷㕡㜹㤹㘹㔶戸〹㌴挴摥昴㤲捤㉤愵〶つ慡摡戲昱散ㄶ敤〲晦摡㜷㐱㠶㑤挱㘵㡢攳戱慣㝤て慣㐱搸㡥搲㙥㐷㘱挷戹愶㔱挰ち摤㡥戵戲㈳㙦㘰㌳戴㙤㑤㘷㜹㡤㍡っ㥦㥤㥢㈹㍦㝢攱摡㡦㘷戴㤹㠷㥣戹晤ㅥㄳ摦晣㘸挴㕡㌵搷ㄶ搴散昰散つ㙦㕣愳昵敦㠳愸㐳愰挶㌹〵攵敡㤷晥〳搴昵扢㐹敥〱挱捣㈰㔸㘳㘲戸搷慡慡㝤昰㤷㤳㠳㝥ㅦ挹晤㈰㙡㉣〸㑦㑤晤㐷㈰捥㑢㑤㠱㝦ㅥ㜱㌹㙡㘳挰慥㍤㙡㥢挰㙤搱晢㤱愹㝤愱挱㈳愷ㄳ㈹㥤搸攸挴㐵愵攱㌸㄰㠰㤴㉤愸搹㘶攲ㄶ㤱〰昰〴敤ㄳ㔰ぢ〶攰愷㙣攳㈹㤲㥦㠱㜸〰昸㠵㔵㔵摣㘶ㄲ〰㥥愶搲㌳㈰㙡〲㠸〰昰㉣ち捥㑢㡤㐷ㅢ㉥〰攳挱慥〵攰㔷攰戶攸晤挸搴〱搰〸〲㘰慦㝡〰㡣戶〵㌵㝢㕤ㄱ㜸ㄲ〰㝥㠷㠲摡戳㉥〰扦㠷㔸㝦㡤攴て㈰ㅥ〰摥戰慡㉡㡡扦〲挰㥢㔴㝡ぢ㐴挵㐱〴㠰户㔱㜰㕥㙡愴ㄷ㠰ㄸ搸戵〰扣ぢ㙥㡢摥㡦㑣㈵愰ㄱ〴挰㤰㝡〰戴搸㠲㥡つ户㌴㍣〹〰晦㐴㐱㌵搷〵攰〳㠸昵て㐹㍥〲昱〰昰㙦慢慡㌲昸㉢〰㝣㑣㈵㥥㐴敡㐰㄰〱㐰㈶㈹㔴昸㔲㥦㝣散ㄹ〱㔹㜰㙡〱㘰㤰愶㐵敦㐷愶づ㠲㕤㄰〰㝦㠷昳挰㔳攰㙦戶愰㘶搷敦ぢ昰㈴〰っ㐳愳敡㝤愸〵㥦〲慤㄰敢㘱㤲敤搸扢扥㌹㘰㠴㔵㔵㤳攰㐸〰搸㠱㑡㈳㐱搴ㄴ戰〴㠰ㅤ㔱㜳㕥敡㉤㉦〰㤳挱慥〵㘰㔷攸户攸晤挸搴㔴搸〵〱昰㜲㍤〰㝥㙢ぢ㙡戶ㅥ㘷挰㤳〰戰て扢晣㔲㕤〰挶㐲慣敦㑢昲㌹昶慥て㠰晤慤慡攲搶愳〰㌰㡥㑡攳㐱搴㙣戰〴㠰〹愸㌹㉦昵㡣ㄷ㠰㔹㘰搷〲㄰愱㑦扤ㅦ㤹攲愶㘶㄰〰晦㔳て㠰挷㙣㐱捤晥攷㕣㜸ㄲ〰戲散昲㈳㜵〱㌸〸㘲晤㘰㤲㠹散㕤ㅦ〰㤳慣慡㍡っ㡥〴㠰挹㔴㥡〲愲收㠱㈵〰㑣㐵捤㜹愹晢扤〰ㅣづ㜶㉤〰㌳改㔳敦㐷愶收挳㉥〸㠰㍢敡〱㜰扢㉤愸搹㠴㕤〸㑦〲挰㍣㜶昹扢㜵〱㌸〲㘲㝤〱挹㐲昶慥て㠰挵㔶㔵㉤㠲㈳〱攰㐸㉡㉤〱㔱摣㠸ㄵ〰㡥㐲捤㜹愹㕢扣〰㉣〶扢ㄶ㠰攳攸㔳敦㐷愶㤶挰㉥〸㠰敢敡〱㜰慤㉤愸搹〹㍥〶㥥〴〰㤳㕤扥扡㉥〰㈷㐰慣㉦㈳改㘰敦晡〰㔸㙥㔵搵戱㜰㈴〰㜴㔲愹ぢ㐴ㅤて㤶〰搰㡤㥡昳㔲㤷㝡〱㌸づ散㕡〰㑡昴愹昷㈳㔳㕦㠴㕤㄰〰攷搵〳攰㕣㕢昰愴㝦㍢摡㠰㈷〱攰㑢散昲搹㜵〱㌸〵㘲晤㔴㤲搳㐰㍣〰㥣㘱㔵㔵づ㡥〴㠰㌳愹㜴ㄶ㠸㉡㠰㈵〰㥣㡤㥡昳㔲㕦昲〲㤰〷扢ㄶ㠰昳改㔳敦㐷愶㑣搸〵〱㜰㔲㍤〰㔶搸㠲㥡㍤昱㘵昰㈴〰㕣捡㉥㜷搷〵攰㜲㠸昵㉢㐸扥捡摥昵㡤㠰慦㔹㔵挵㍤㜱〱攰㑡㉡㕤〵愲㤶㠳㈵〰㕣㡤㥡昳㔲愶ㄷ〰㙥愲搷〲㜰㍤㝤敡晤挸㔴㈷散㠲〰㌸戶ㅥ〰挷搸㠲㥡㡤㜹㙥慡ぢ〰户戰换㐷搵〵攰敢㄰敢户㤱㝣㠳扤敢〳攰㕢㔶㔵慤㠰㈳〱攰摢㔴晡づ㠸㉡㠱㈵〰㝣ㄷ㌵攷愵收㜹〱㌸〹散㕡〰敥愴㑦扤ㅦ㤹㉡挳㉥〸㠰ㄹ昵〰㤸㙥ぢ㙡愲〳摣搹ㄷ〰敥㘷㤷愷搶〵攰〱㠸昵〷㐹ㅥ㘲敦晡〰昸戱㔵㔵慢攱㐸〰㜸㤸㑡㍦〱㔱㙢挱ㄲ〰ㅥ㐱捤㜹愹慣ㄷ㠰㌵㘰搷〲昰㌸㝤敡晤挸搴挹戰ぢ〲攰昳昵〰㘸戳〵㌵㈱㡡㔳攰㐹〰㜸㠶㕤㥥㔰ㄷ㠰攷㈰搶㝦㐹昲㍣㝢搷〷挰ぢ㔶㔵㥤ち㐷〲挰㡢㔴晡㌵㠸㍡ㅤ㉣〱攰㈵搴㥣㤷摡挷ぢ挰㘹㘰搷〲昰ち㝤敡晤挸搴ㄹ戰ぢ〲㘰㤷㝡〰散㙣ぢ㙡攲㈴㘷挳㤳〰昰ㄶ扢扣㘳㕤〰晥〸戱晥づ挹㥦㐰㍣〰晣搹慡慡㜳攰㐸〰㜸㡦㑡㝦〱㔱攷㠱㈵〰扣㡦㥡昳㔲挳扣〰㌰戰㔲ぢ挰㍦攸㔳敦㐷愶捥㠷㕤㄰〰㠳敡〱搰㘰ぢ㙡㠲㌵ㄷ挲㔳㍦摢搵㔵昱㤱ㅤ愰㕢戵㕤㍤戴㌸戳愳戳㘲㤶㘴㐷戲戵㠸㍦㔶㔶㡤搴㠷㜱ㄷ戶㘴攴慤㝣㤵ㅤ㡡搳戰ㄱ㡢㌴㥥捡㕡搹㙤ㄴ㤵㥡㡤㘰㙢㥦昴晦戶扢㍦㜳摢摤戲搹㕤戵攵摤捦㜶㌲〶㡤㙦挳扢㝦㘵捦㈰摡〹㐳㉣㜰㜳㑡挶㑢ㅢ㍣㔷て㌲敡晢㜷搲㈴㔷挹搵昷づ㐲㙡㐷敡㙦㠳㜳戰搷づ㔲ㅡ搵摤㜲扥ㅥ挲晦摢戰昷愷㔳㕡ㅢ昶摣昰搲㐳つ㈰㡡愴㠱㘴㄰㠸摡晣敦㝡㌷摣㑤搴搱㐸〶㠳㜸愶㔹㘶㘰愲慡㉥〲摥㌲捤戶㔰㘹〸挸搰愱㈰㠷捦㌶㍢ㄱ攸昹戴㤲ㄹ㥢ㄸ㌷敤㝦㙢ㅡ㘳㘵㝢㈸敤搸戵㜰㙤㜷㝥㔹愹愷ㅢ㐹愳摣㌱㥦㤲㐷㌶㘰㔹ㄹ㕡搷摣㥥㘹㉢㉢㕡搷散づ晣ㄹ摡戵挰㕣㘱ㅡ㤵㘹〸攴㘱㍢㝥㉥㠲摥戲搹㍥愷戰收晦攷㘶㝣愸ㄱㅦ〱㌱搲扥晤㜸攵㍦㔳慤㙤㜱ㅢ摥戶改㍤挸㉣㌵㈵㙤㤶戰㙢ㅡ〲㉢㥦挱摤㜶㈴摡愲㜷㌷晣攵戶㠳挶㕥昷㥤㑦散扦愷㘱㥦㑢㕥晡挵昸搰戵慢㉥昳㝡㕢晡㤳愹㑢㘰攷慥扡摡㐸攸て挲㌰戰昶㘱摦挲㤸づ摣㠴㝡搳ㄶ搴挴摤㉦㠵㌷戹昴搸〵㡥搴敢㜵捦㠹摤㈰搶㜷㈷搹〳挴㜳㑥㡣戲慡敡㌲㌸㤲㜳㘲㌴㤵昶〲㔱㔷㠰㈵㤷ㅥ㝢愳收扣搴㙦搰㠶扢て㝢㌹搸戵㈰散㑢㥦㝡㍦㌲昵㔵搸戹㈰㜸㌶愲㥦愹〷挰搳戶愰㈶昸㝦㈵㍣〹〰㥦㘷㤷㝦㕥ㄷ㠰㈸挴㝡㡣㈴捥摥昵㕤㝣㈶慤慡扡ち㡥〴㠰ㄴ㤵搲㈰敡ㅡ戰〴㠰っ㙡捥㑢㍤敡〵攰㙡戰㙢〱㌸㤸㍥昵㝥㘴敡㕡搸〵〱㜰㝦㍤〰敥戳〵晥っ㠴愶ㅢ攰㘹ㅢ㈲挷㐳搸攱攲㤱ㅤ收㙡㠶扡㠶ㄷ㤱㐴㍣㙤㘵戹搲㈳㜱戹㘱挵改㍤㠷昷㔴愶㜷㤴㔷㜴ㅡ㙢㐷ㄴ敤挲㤲㘵㘶㌷愲收㈵〴捦㝤扣㥥ㄵ㉢捣㠲㕥㕣搸戳戲㤴㌷攷㑣晦㉣㐴搵昱昹㜰攸㈴愰摥愰昰ㅡ㔸愰ㄸ㉥ㄴ㐶〹㕥愱愶㕥㌸昴挷晢㍣㤷〷㝤㔷愲㘱㈸戶昶㈱扡愸愳搲㘹づ㈹㡡㕣捡捤㐵愰㠸㔴㠴挲攰攲愲㘵㠸㠳㑤ㅦ㔶㥣㔵敡㈸㜴㜶㜴㥢㍣ㄸ戸扡㘵㘶昶㕣昳〴愴ㅤ捣敦㈹㜷㌰㙢㝣㔸㜱㔱挹攸㉥慦㘰〴㌵扦㜶晢慡㥡捣晥㑤挵愹ㅤ摤㘵㌴㈳㐷㤱攵搶攲挲㘵㍤慢昱ㄵ㠵㤵㕤摤戳㡣ㄵ攵捦挴㔱挱昲㘰扦攴搰愸〶搵搰愰㥡ㅢ㥡〷㝡㝣㕡挴ㅢ㐳ㅤ㡤㈴㜲慣㐲㑤ㅢ㔰敡攷㑡㡥搷㜳㜶搲〷ㄳㅡ搸愷慡㕣戱挰搸扡晢晤づ㕥挳改㌳㜰㙡て㥤〹㜲挸慣挵㜳晡㔲㝤晥愳慦㔲㌴㙤㠴㘷晦㥡改ㅦ㘱㙥㘶挵㐸㈸て户㠶ち㜹ㅣ㌹㌸〳㜱挴㔹昳て扦㤶愲攸㜰㈴づ敦㉢捥㐴㜰㝥㘸㜱慥㤱㌳㍢㤱㔳搰㘵㔴㠶㕢ㄵ㕥搵㈲搵扥㙣换愶昵㜴㜵ㄹㅣ㕡ㅣ㤶ぢ昳㐶愷搹㕣㥣戲戲搲㜳㔸㐷户㕥〴㤱昱㘷戳㡣㌵㘰ㄹ㙢㠴㌵戴戸㠰戹㐶㔲愶慦㥥ㄳ㡣㔲㐷㘵㔹㔷㐷扥㤹ㄵ收〳㝤㈶挶㈴㑥㜲戹㜶〱愰㝣㌹㜳㠶晦㥡捤扡㝡挱攱㙥挳つ〹愱攳攱挷挸㙤㔰ㅡ晥愹〱愶愲㘰㠲㤱㠵㐳㥦つ㙦扣㘴〵挳㍥㐹摥攳㐵㉦㕦敦㔹㥢愵扣㘶扤〹㔵㜲昵㌹㔴戵㕦㡤㌷愳搰㙦㥥挲㘰㈸戴捣敤㌱ち㌳㜱て摤㔳ㅡ㙣㝦昵愷ㄹ㠷㤶㔳㑡㈹捣捣㤱㘹㐸㐶㐲㤲搳慡㡥㠲㔹㙡㈶㘳㈱慥㐳ㅢ㤹㜳愲㔹挷㤰搸㠴㥡㥡㠶㌴〷戵㌵挷昱㌵挶㡥挷㝢扦ㅣ㌵愷挶晦㍢㐷㘴㈶昱㈳戴戴っ〲搵て㐱㔹㍦ㄴ㐴摤㠲㉡㍦㡦㑦㘱㉥ㄵづ〳㘹扡ㄵ㐲晦戱愹㑥攲㐰慡㠷づ愵㐶昹搲っ搳㑢㥡㤱㡡㈱㜹㈹㑤昲㐱㠶㜸昲㐹㌴㉢㤵愴搹昹㈶㡥戶㄰愳摣㉣戴㔸昳㈸慦挲㜹㌸ㅡㅡㅡ㜱愸㌵晦收㐶㑤戳㜰搶戵搰㤴㐴ㄳ戵㌳扡愰ㅤ㡥ㅥて攵挹〲晦敤㐸㈷㑣搵㕣㈵戴戴攸昳愱ㄴ㙡㔱摦〴㜵㍥戹㐶㑥ぢて㥢㝥〴㍦昹〲㄰昵㝤㔴戹捥换㄰戱㔶㈵昵〳㔴㝢挹ぢ㥣〹搵摤㤰㙣挰㝦㝤㈱ㅤ摣㠳ㄲ㈷ㄹ㜷搰㉤〶㜷换㠳敥㕥㕡攰㝦搵愰㔳昷㠱攳㜴ㄷ㙥㥣㈳戹〴㘵晤㈸戶挶㌴㠶〰㠵愳愹㜰っㄵ㝥〴〵ㅥ㑤敤㔸搴㍣㈸攱㍢㉥㌷㠲捤ぢ㙣晣㤱ㄷ㔰㍡ㅥ㑡㐰㘹ㄳ愸攳搵㠳搲ㄷ㈱搵摢㐱搴ㄳ㔰㄰㤴昰㈹㘵㍤挰㘹挳晣㠳㝥㔰㝡ち攲つ昸慦㉦愵〳愶㈸㔴愱㤴〳㜷换㈸晤〲㘶戵㈸㍤つ慥搳㕤戸㜱㔰㉡愰慣㥢㙣敤㤹㘰㠵㈲ㄵ㑥愰挲戳㔰㄰㤴㤶愱收㐱〹摦挶〹㐰改㐴㈸〱愵㕦㜹扣㝡㔰㕡㑥慦㥤昴晡㍢㈸昸㔱晡㍤㜸晤愰昴ㅡ挴ㅢ昰㕦敦愲㠳㍦愰㔴㠵㔲て戸㕢㐶改つ㤸搵愲昴㈶戸〱㈸㥤〴㤷㝡㠹慤㌱㈱㈲㐰愱㑣㠵ちㄵ摥㠶㠲愰戴ㄲ㌵㉦㑡挹㈰㤴㔶㐳〹㈸扤敢昱敡㐱㘹つ扤慥愵搷㝦㐲挱㡦搲〷攰昵㠳搲㠷㄰㙦挰㝦晤㘴㍡昸〸愵㉡㤴搶㠱扢㘵㤴㤸ㄴ㔱㡢搲挷攰〶㠰㜰㉡㕣敡愷戱㌵㥥㉥〱ち愷㔳攱っ㉡搰愹愰㜴㈶㙡ㅥ㤴昰つ愷㠰戱㜴㌶㤴㠰ㄲ戳㈹ㅣ慦ㅥ㤴捥愱搷㜳改㤵㤹て㝥㤴㤸敥搰ぢ昳㍡昳ㄲㄳ㈱㌶㐰慡㥦㐷〷捣㠸愸㐲改〲㜰户㡣ㄲ㌳㈷昰昶捤㑢㑣㥦㜰扡ぢ㌷捥ㄹ㜷ㄱ捡晡挵㙣㡤愹ㄵ〱ち㕦愶挲㈵㔴㘰戶㠵愰昴ㄵ搴㍣㈸攱扢㔸〱㈸㕤ち㈵愰挴㤴ぢ挷慢〷愵换攸昵㜲㝡㘵㝡㠴ㅦ愵戱攰昵挲扣づ㑡捣㤶搸〰愹㝥〵ㅤ㌰㙤愲ち愵晦〶㜷换㈸㌱扤〲㙦ㅦ㑡捣戱㜰扡ぢ㌷づ㑡㔷愲慣㕦挵搶㤸㝦ㄱ愰㜰㌵ㄵ慥愱〲㔳㌲〴愵㙢㔱昳愰㠴㙦㡤〵愰㜴㍤㤴㠰ㄲ昳㌲ㅣ慦ㅥ㤴㙥愰搷昵昴捡ㅣち㍦㑡㑣㥣攸㠵㜹ㅤ㤴㤸㔲戱〱㔲扤㤷づ㤸㕢㔱㠵搲㐶㜰户㡣搲㈴㤸攱敤㐳㘹㌲㔸㑥㜷攱挶㐱改㈶㤴昵㥢搹摡㤴㘰㠵㕢愸㜰㉢ㄵ㤸户㈱㈸㝤ㅤ㌵㉦㑡改㈰㤴扥〱㈵愰挴攴つ愷㔹て㑡摦愴搷㙦搱㉢ㄳ㉤晣㈸㌱扢愲ㄷ收㜵㔰㘲摥挵〶㐸昵㙦搳〱ㄳ㌰慡㔰晡㉥戸㕢㐶㠹㠹ㅡ㜸晢㔰㘲戶㠶搳㕤戸㜱㔰扡ㅤ㘵晤づ戶挶㑣㡥〰㠵㍢愹昰㝤㉡㌰戹㐳㔰扡ぢ㌵㉦㑡㠹㈰㤴敥㠶ㄲ㔰㘲㠶㠷攳搵㠳搲㍤昴晡㐳㝡㌵愱攰㐷㠹㈹ㄸ扤㌰慦㠳ㄲ㤳㌳㌶㐰慡摦㑢〷捣搲愸㐲改㝥㜰户㡣ㄲ戳㌹昰昶愱挴㤴づ愷扢㜰攳愰昴〰捡晡㠳㙣㡤改ㅥ〱ちて㔱㘱ㄳㄵ㤸〱㈲㈸晤ㄸ㌵㉦㑡㤹㈰㤴㝥〲㈵愰挴㌴㄰挷慢〷愵㐷攸昵㔱㝡㘵捡㠶ㅦ㈵收㘹昴挲扣づ㑡捣攰搸〰愹晥ㄸㅤ昰敥愴ち愵挷挱摤㌲㑡㘷挰っ㙦ㅦ㑡捣晢㜰扡ぢ㌷づ㑡㑦愲慣晦㤴慤㌱㈷㈴㐰攱㈹㉡晣㡣ち㑣ㄳㄱ㤴㝥㡥㥡ㄷ愵㜸㄰㑡㑦㐳〹㈸㌱㔷挴昱敡㐱改ㄹ㝡㝤㤶㕥㤹搷攱㐷㠹挹ㅣ扤㌰慦㠳ㄲ搳㍣㌶㐰慡㍦㐷〷捣昷愸㐲改㜹㜰户㡣ㄲ昳㐲昰昶愱挴攴㄰愷扢㜰攳愰昴〲捡晡㡢㙣㡤㠹㈳〱ち扦愶挲㑢㔴㘰㉥㠹愰昴ㅢ搴㍣㈸攱㝢㤸〱戳昷换㔰〲㑡㑣㈸㜱扣㝡㔰㝡㠵㕥㝦㐷慦㑣晥昰愳挴㡣㡦㕥㤸搷㐱㠹戹㈰ㅢ㈰搵㕦愵〳㈶㠵㔴愱昴ㅡ戸㕢㐶㠹挹㈳㜸晢㔰㘲〶㠹搳㕤戸㜱㔰㝡ㅤ㘵晤つ戶挶散㤲〰㠵㌷愹昰ㄶㄵ㤸㜰㈲㈸扤㡤㥡ㄷ愵挰戱昴づ㤴㠰ㄲ戳㑥ㅣ慦ㅥ㤴晥㐴慦敦搲㉢㌳㐴晣㈸㍤〰㕥㉦捣敢愰昴㈰挴ㅢ㈰搵晦㑣〷て愱㔶㠵搲㕦挰摤㌲㑡捣㌰挱摢㠷ㄲ搳㑣㥣敥挲㡤㠳搲㕦㔱搶晦挶搶㝥ㄲ慣昰㜷㉡晣㠳ち捣㑡ㄱ㤴晥㠹㥡ㄷ愵挰晢戸て愰〴㤴㤸㥡攲㌴敢㐱改㐳㝡晤㠸㕥㤹㐶攲㐷㠹戹㈳扤㌰慦㠳ㄲ戳㑡㌶㐰慡㙦愶〳愶㤷㔴愱昴㌱戸㕢㐶㠹㘹㈸㜸晢㔰㘲㉥㡡搳㕤戸㜱㔰攲㌷づ㜵〵愲㤸愷ㄲ愰搰㐰〵㙣㥢㈰㌳ㄶち㠲㔲㈳㙡ㅥ㤴昰㉤摣㠰㌳㑥㠳ㄲ㔰㝡挵攳搵㠳搲㘰㝡㙤愶㔷收㥡昸㔱㘲㠲㐹㉦捣敢愰挴搴ㄳ㐱㠹て㥤㔱捣㐱搹㐸㘵㘷㈳㙡〸戸㕢㐶㠹戹㉡㜸晢㔰㘲挲㑡〰〸挳攰㔲ㅦ捥搶㤸捣ㄲ愰搰㑡㠵㌰ㄵ㤸摦㈲㈸㙤㠷㥡〷㈵㝣㕦㌸〰愵ㄱ㔰〲㑡㑣㜲㜱扣㝡㔰摡㠱㕥㐷㠲㌴㝤〲㠵㝥㜶㔶ㄱ㜹昳㈴ㄹっ㠷㑦慤戸戸扢愳㠲㑤㑦敥摤捣散愸㘰晢㘶㘸ㄱ〴㐵挹〶搸㔵㌶㐳㍤㐶攳摤㘰捡愸㕡㔱㔵㜴㘵捦㕡戹㌷摣㌲㈶㐰㙣〵㘲㍣昱㤷㉤㈹㐹㐰㈶愰㡦㥦愵〸㡤戲㈲挶㜶㤰㐶㡤慤㥦㑢攱挱㥤㥢敦晦㐱㍣㐷挶㔰㐸摦㠹挳〶扢㐳㌸㡢㈵戴ㄳ挲ㄹ摤晦昰昰愴㤵㌰㜴搶挲昰㡥挵ㅢ㘶攷㉤捤改㉥㘳攳戴挵慥㘱㕢㝣戸㕤㥣户戲㔲㈵㌱搶㡣戰㈵昸㡥搲扣㙥〴搷昲㐶愹昰ㄹ搹〹挷㘷戳〲㌳戲愹㍤挰愰ㄹ㠰攵敢扤㑦慣扦搸扦㐶ㄸ㜴㘷㘰捥㌰㥡〲搶摢㤲㤵搳ち㈷挳〸户㥢慣搳捣ㅡㅦ〳㈴㐷挱㝡昲㡦㐴㌰攷㥢〸㍦攲愹㐸㥤收〸㌱㜰慢戲敢慢ㄷ愷攴捡㠸㠶㔵ㄸ〲戱㑢㜲㤲敢挵〵㘶愷挱㉦ㄴ㈳㘲㘱㤷收攷㉢挸㐱㜳ㅤ昰换挲㥦㥤㈳〴㐴ㅡ敤愳愴攴㌸㘹晤っ摥敡て挱昳㘷攰㐷戵㈸慦㜷㈷愹摥㔷摦摦攷捡捡戳㤳㐲㔷㕦挵搷搷㈷搹㈷㔲〳づ㙥㍦㠱㌷捣戳摥ㄴ㉡㥥㐹㈳㥣捣㍥㙢㜶㤳㠹㙢愸挳㘳㜴㙥ㄸ愳愵愵ち扥慦挷㐷㍢戴昲搴改㐴昸愲㠲㙦敥㜵㜶慥ㅤ㕥㥣搳㥤敦㕣㔹㌰㈵㡡攵捣搷ㄲ捣晡㑣ㅣ㉦敥㥤搹㘷㔴㍦戸搸愰捣挱㌳攳㥣㙦㔸て㍣㘴慤敦挲㘵㡦㡢㈵㝣㔸昳ㅢ㌳愵戶㌹㔷㡤〱㠵敤晢㌲㉤攵ㄹ㘳㤸搶㙡㔸㥣捦㤸㠴攴愶扢挹搹收㔱㥢摢㌳户㠷攱㙥て㙢㜶㠷挵晡㑣ㅣ㈳㝣㑥敢㄰㘹ㅡ攲㜸〳㍣㍢攸挴㥤昱㌰攱㔹昵㐹搶ㄲㄳ㔲扣愰敡㈵て愸㘲㐸㌰㔶摤搰ㄷ戰㔶ㅡ挴ㅢ挰搳㜷挳戱㔳㠳㔱摢㐸㘵㘵ㅤ㐷㝤て㜲挱攴ㄱ㈵㥦㉤㌹〵㌶㈵㐷㔹改搰㈰户㍡㑣搳〲慥㜳㙤㐴㑢㍢攰㌶㡡㠳㘴㌴晤づ〹㔶搸㡢ち㝢㠳㌴つ㠳㠲㝦㠲愹㥢捡〵㠳㔰㔳ㄷ攳㘶捤㕤㡣ㅦ攲昴搴昰㉤㜰愴慡㈱㤸愵つ㘹ㅥち㘷晡㍥搰晡改㤳㑦㑥㘴㝦ㄴ㜳愵㥣づ㌶㐹〷㈵散㌵㠶敤㡦〵㔱扢㐰攱〶慡㜲挹戶㈶ㅡ戵ㅢ㜸扤㘴〵㠷扤㜶㠷㜸〳愴晡扥㜴挰㕣愷㡤㔴㜶㉥㜱昷〳㜷换㤷戸愳㘰㔶㡢攷㘸㜰㥤敥愲攸攰㌹づ㉥昵昱㙣㙤慦㘰㠵〹㔴㌸㠰ち㝢㐳㐱㉥㜱摢㔰昳㕥攲〶㙥攳㐴愰㠴㑢摣㝤㍤㕥㍤㤷戸㔱㝡㡤搱敢攷愱攰㐷㈹ち㕥㍦㈸挵㈰摥〰敦㝡㥣づ攲愸㙤㐴捤㐵㈹〹敥㤶㔱㑡挲慣ㄶ㈵㘶㑦〵愰㤴㠶㑢㍤挳搶搲挱ち㔹㉡ㅣ㐸㠵っㄴ〴愵㠳㔰昳愲ㄴ戸㈵㌸ㄱ㑡㐰改㘰㡦㔷て㑡㕦愰搷㐹昴㍡〳ち搲摢挹慣挱㠶㜶㑤戳挱昵㠷㤴㙢挲晤㡤㙣愱挸挰晦挲捡摡㑥㈴㕢戰挸㄰戳㔵攲㘰户挴〸㝣昷㤴㌰昱㌷晡㌳㝤㕤摢敢攱㙡挸づ扥〷㜷㠸ㄹ㈵㌳搱㥢愶〷㌶搷㍥㥣挲戵㘷挷晢扥挵㑦ㅢ扥戴愹昸㌰㍢ㅣ搶㤱㉦昵㤴㝢㡡㤵搱ぢ㤱㌰㌴㥡て㐲㈹㘲昶㥦搲㜴㍦㍣〶戶挹て搶搸捤愷㐷慥攲㠳〱㕡㤶㜷昷慣敥㤶摥㌴㤵昹㍣ㄸ挱㙢昰㘰㌶㘳㥤㙤㈸散〳昰挲㜳搰㔱扥挲㠷愰挰戲㌶ㅤ㍤ㄸ㍢㙤敡戴〵敤㜱㌳㙢愴捣㜸戱ㄸ㑤㐷ㄲ搱㜴㉡㥢㡤㐶昲愹㘲㌲㤵㑢㘶ㄳ戱㙣㐲㥢攱慡㥡挵㜴愱㔸㡣挴㤲挵㔴㈲㘱㐶攲㤹㘲㌱ㄶ㈹ㅡ㔹㍣㘲搴㑣ㄷ㤳㐶昸㔰摢扤㍥ㄳ㌶晡㉣㤰昰㕣㠷㌵㥢慣㌹㘴ㅤ收戰㕣慤㈶〶搶户㌶㘶㑦ㄴ㔴㑥攵㔵㐱㤹㡤㠳〷搷摣㡦搴挴晡摤㘷㐴㘸ㅡ㐳晤㑤㜷〲㕦晦㑤㑣戰㔱昵攱愳㌱晡㡦散〶㝥㤴挳㐱㕡挲㐷愰攳散㤰㌶て搵攱搳愶戶㝢㔲㤶戴昹攰つ〵㑦搶搹〵㜸㉥㡣㜶〴㌸摢㠱㔳晤㘸㔰㙤〱搸摢㠳㡤〷ㅦ㌸㡦㐲攰㜸つ㉦戰扤昷㍤ㅣ㔳㕦っ㔵㉢昹㜴㈱㠴㜲挴㤷㠰挵〲晥㠴搴㘲㜰㜹㤶愸㕢昱㈹㌹㌶挱挴㐳〹㈹挳搸㔲㌷㠳挳昱㔵㍤㍥㤶挰〰㙦挴昷愱㘷つぢ㈳㘷ㄴ戲改㑣戶㘰挴ち㠹㐴㈴㤱㑢ㄶ㜳改㘸㍣㤳㡤愷㔳㤹㜴㉥愷ㅤ攷慡愶㘳㐶ㅡ㐳愲㄰捤㈴捤㐴㈴㤷㌷昲㤱㜴㉡ㄱ㈹㈶攳愹愲㤱捥ㄸ攱愳㙣昷晡昱戰搱扦〸ㄲ㍥摡㘱戵㤳戵㤴慣㘳ㅣㄶㄵ㐴㔵㌱㤳㠰㐳㐳㕤㠷㉥昳戰㐱ㄲ搲ぢ㤴㥢㈰㉤㘱㈶ㄳ㄰㝥㥤昰敢挴㕢㈷挴㍡〱つ户㍢挲扤愹戱て㐹㈷㠵户愳愴㤶搲㉤㔹摤㘰戹攸攵挰ㄵ昴㉥㐵㘳戵攸㝤〵摣㕡昴㤸㈲㠰㜷㐸㉢挱㤵㡤㕥捡捣收昲戱㐲㍥㔳㠸㈷戲㐶㌱ㅢ捦挶㑤㌳ㄹ㠹攷戳㤹㝣搲捣㘸㘵㔷㌵㥥捡攵㈲挹㑣摡㠸挷昳㠹㐸㌶㤲㌱搲愶ㄹ㡦㈴昳㠵㑣㈲ㅢ㉢挶挲愶敤㕥攷〳㡢昵㤵㈰攱愲挳㕡㐵搶㙡戲㑥㜰㔸㔴㄰㔵㜵㈲㔸㠲摥戹㕥昴扥㐴昹㍡㤰㤶昰㜲㈸搴㐵慦搳ㄱ敥㑦㤴挶㤱㥣㐵㔳㐱慦ぢ㐲㐱敦ㅣ戰㕣昴㝡挰ㄵ昴㑥づ㐴㙦㑤㈰㝡㈷挱〸敦㤰㜶〱㕣㔹攸ㄵ愲㠹㐴㍡ㅢ㐹㘷ち㜸慣㔷㉡㤹挹㘶㘳戹㑣㍡ㅥ㠹攵ㄳ㜱搳㌰㡡摡㠵慥㉡愷愰㔴扣ㄸ㑢ㄷ攳戱㐴挴㐸㘶㤲戹㐲㍡ㅥ㉤挶㔳㤱㘲愱㤰捣㠴㑢戶㝢晤㈲㜶晥㘲㤰㜰搹㘱㝤㤹慣㑢挸慡㌸㉣㉡㠸慡㕡つ㤶愰搷攳㐵敦㌲捡㉦〷㘹〹慦㠱㐲㕤昴搶㍡㐲㍥㜷㐲㥥㡦慡㕦㑤㔳㐱敦㘴〸〵扤㙢挱㜲搱㕢〷慥愰㤷て㐴捦〸㐴㡦㈹〵㜸㠷戴昵㜰㘵愱㤷㈹收㡡愹㕣㈲ㄶ㌳㌲㐶㈲㤹㐸㘶㜲挹㘸挲挸㘵㤳㌸愳㌱搹挷戴摥㍥搵㐴㌴㔳㑣攴愲㘶㌱㤲㑥愴攳㜱〳〰㈷ち挵㕣挶㡣愷㔲㠹㠲ㄹ㍥捤㜶慦㙦㘰攷㌷㠲㠴㑦㜷㔸㌷㤲㜵ㄳ㔹㘷㌸㉣㉡㠸慡㘲㐶㠲愰㜷㤴ㄷ扤慦㔳㝥ㅢ㐸㑢昸ㅣ㈸搴㐵敦㕣㐷㤸㈶㝡ㄹ㤲敦搱㔴搰㍢て㐲㐱敦づ戰㕣昴㉥〰㔷搰㥢ㅢ㠸摥㈱㠱攸㕤〴㈳扣㐳摡て攰捡㐲㡦㘷㘲㈴㤲㌱㜳昹㜸㈱ㄱ㉢收㌳昱㐲㐶㥥㕣㕣挸㜱昲㉢㘸㜷扢慡㤱㐴ㅣ㑦愴㌴㜳㐰㉥㤱挸㥢挹㙣㈴ㄲ捤〰㜱㈳ㄶ㠹㤹搱㔸㉡㝣戱敤㕥扦㠷㥤晦㈱㐸昸换づ敢㕥戲敥㈳㡢㤹っ散㠴㈸㠸慡扡ㄴ㜵㐱㙦㡡ㄷ扤〷㘹昲㄰㐸㑢昸㌲㈸搴㐵敦㜲㐷昸〵㝡㥤㐴昲ㄸ㑤〵扤㉢㈰ㄴ昴ㅥ〷换㐵㡦〹ち㠲㕥㌲㄰扤㜸㈰㝡㔷挲〸敦㤰昶ㄴ㕣㔹攸㈵㌰㙡㜲㈹㑣㜰㐶㌱㤷㐸㘵㔳㌹㕣㉥㐴㔳ㄹ㘰㠷㌵㈲㥦换㘸㍦㜳㔵㔳改㙣㌲ㅡ㌵㈳挵㑣㍡㥢挸挴㈲搹㙣㍡㘷㈶㌳〶㉥㍣㈲㘶㌶㤳づ㕦㘵扢搷㝦捥捥晦〲㈴㝣戵挳㝡㥡慣㘷挸扡挶㘱㔱㐱㔴ㄵ㌳ㄸ〴扤㜱㕥昴㥥愷晣㔷㈰㉤攱ㅢ愰㔰ㄷ扤昵㡥㜰〶㠱㥢㐹昲㌲㑤〵扤㕥〸〵扤摦㠱攵愲挷挴〵㐱㙦捦㐰昴㜶て㐴敦㈶ㄸ攱ㅤ搲晥〰㔷昶扣㤷换㘱愵㈸㐶つ㑥㘶戱㝣㌶㥢㈸ㄶㄳ昱㕣捣㌴ㄲ戹㐸㌶ㄳ搳㕥㜷㔵〵扣㔸㍥㡦㜳ㅤ㔷㘹㠵㐲㉥㔱㌴捤㐲㍥㥥㑤㐴ㄳ㤱㐸摡〸摦㙣扢搷摦㘰攷摦〴〹摦攲戰摥㈲敢㙤戲㙥㜵㔸㔴㄰㔵昵つ戰〴扤ㄱ㕥昴摥愵晣捦㈰㉤攱㙦㐲愱㉥㝡摦㜲㠴㝣搶㠶㍣㈷㔸晦〷㑤〵㍤㐹㘸㈰晦㕦㘰戹攸㝤ㄷ㈶㠲摥攰㐰昴㥡〲搱扢ㅤ㐶㜸㠷戴捤㜰㘵愱ㄷ捤ㅢ㈶挶㔹㌲㥦㠹挴㜰㈱㥢捥ㄵ戲挵㉣㥥搴㤸㡡㈴戱㤴㘴㈳摡扦㕤㔵ㄳ㔷戲昱㕣㈱㔳㌴㔲昱㐴㌲㥥挶昰㑢㘶㤳㔸愷㜱摤㙢攴㜳㠵昰ㅤ戶㝢晤㘳㜶㥥㤷ㅤ攱㍢ㅤㄶ㍦扣捥㐴攴昰昷ㅤ㤶慢愵敥〶㑢搰摢晣㤱攷㡡愵㠹㈶ㅡ㐸㑢昸ㅥ㈸愰㄰㝣挵昲㐳㐷戸㤰ㅡ㝣挸㠶㍥㡣愶㠲摥扤㄰捡搸㙢〵换㐵㡦㠹づ㠲摥㝢㘸戰昶㡡攵㕤㜰㙢慦㔸ㅥ㠰ㄱ摥㈱㙤〴㕣搹昳㕥㍡㕡捣㜱攴ㄹ戱㜴㈲ㄵ挹ㅡ戹㕣㉣㡦愷㠹㈶捤㕣戶㔰㠸愶戵ㅤ㕣搵っ慥㑤攲〹捣㤳㐶㉡㤳㐸挵㜱昹㤲㡤攵ぢ搱㝣戶㤰挹愷㈳挹㐲昸㐱摢扤㍥㤲㥤摦ㄱ㈴晣㤰挳摡㠹慣㥤挹摡攴戰㕣㉤昵ㄳ戰〴扤㍦㜸搱摢㥤㈶㝢㠰戴㠴ㅦ㠱〲ち挱攸㍤敡〸㡦愱挶戱㈴㘳㘸㉡攸㍤〶愱愰户㉦㔸㉥㝡㡦㠳㉢攸扤㄰㠸摥昳㠱攸㍤〹㈳扣㐳摡㌸戸戲搰换ㄸ戸㘹捡㥢愹戴㤱㌷ㄲ㌸て㡤㐲㌴ㄷ㉤愶㜱㈲ㄶㄲ㘶㍥ㅡ搱挶扢慡挹愸ㄹ㌷ぢ㐶㌴㡥ぢ㥣㐴㈱㥥〱㡡㠹㜸ㅡ挳㌵ㄵ捦㈷㘳戹㘴昸愷戶㝢㝤〲㍢㝦〰㐸㤸㌹ㄳ㙣㔱㙦㈳敢昳㘴㌱㠳㐲㔸㔴㄰㔵昵㌴敡㠲摥㔳㕥昴攲㤴㈷㐰㕡挲捦㐰〱㠵㘰昴㥥㜵㠴〶㌵㜲㈴〷搱㔴搰㝢づ㐲㐱㙦㈲㔸㉥㝡捦㠳㉢攸㙤ち㐴敦挱㐰昴㕥㠰ㄱ摥㈱㙤ち㕣㔹攸ㄵ㈳㤹㜸㍥㥤挹攷戲昹〸㉥晣攲㤹㘴㈲㥤捥㘲〱㌱㤳㘹㘰㤲搷愶扡慡㜸㜴㌰㉥昸㈰㉡攰ㄶ戴㤸㌷㌲戹㑣㍣㕤㑣ㄸ㈶㉥愱戱捥愴挲㉦摡敥昵㘹散晣㜴㤰昰慦ㅤ搶っ戲㘶㤲昵㤲挳愲㠲愸慡㤷挱ㄲ昴㝥攰㐵敦㄰捡て〵㘹〹扦〲〵ㄴ㠲搱晢㥤㈳㕣㐶つ㍥ㅢ㐴㕦㐰㔳㐱敦㔵〸〵扤㐵㘰戹攸㌱㘱㐲搰晢㐶㈰㝡㕦て㐴敦㜵ㄸ攱ㅤ搲㡥㠲㉢ㅢ扤㐲㉡ㄷ挳㙤㤷㔹㐸攷ㄲ㘶ㄶ㔷㉣㌱愰㘸收㜱㈳㤱㑢㈷㈳㔹敤㘸㔷戵㘰愴ぢ挹㙣㉥㤶㡤愴㜰㘹㤸㡦㘴昲搱㝣㈴ち散㡤㐲㌲㥦捦愴挲㙦搸敥昵㘳搸昹㘳㐱挲㙦㍡慣攳挸㍡㥥㉣㘶㕣戰ㄳ㝤㕡敡ㅤ搴〵扤昵㕥昴っ㥡攴㐰㕡挲㝦㠲〲ち挱攸㌱搹㐲㠴㝣㌸㠹㍣昱㕢敦愰愹愰㈷㠹ㄴ攴㉦〷换㐵敦㉦㌰ㄱ昴慥〸㐴敦戲㐰昴晥ち㈳扣㐳㕡て㕣㔹攸㐵㌲挹㙣㉡㤳换攵㤲〵㈳ㄱ捦㐷㡤㐲㈶㙥挶㘲㔹㌳㡢搳㌷㤷捡㙡㉢㕣㔵㕣慤攴攲戸㌵挳㍤〸挶ㅥ敦搸㡡㜹㌳㤳㐸㈷㜳搹㕣㍣㔷㑣㠶晦㘶扢搷㑦㘲攷㑢㈰攱扦㍢慣㌲㔹ㄵ戲㤸㠹挱㑥㠸㠲愸慡て㔰ㄷ昴㉥昰愲户㠶㈶㙢㐱㕡挲ㅦ㐲〱㠵㘰昴㍥㜲㠴敥㌳换昵搳㘹㉡攸㙤㠶㔰挶摥㤹㘰戹攸㌱挱㐲搰㍢㈵㄰扤㉦〵愲ㄷ挲㌲〸㍢㍣ㄹㅣ慥㉣昴㜲㘹散ㄳ㈴攳戹㘸㈱ㄶ㑤㘴〱㕡㉥㥥捡㐶戲戸㜴㐹㘷㔳改㝣㐱㍢捦㔵㑤挶㈳㤹㔸㉡㡤戳搵㌰ㄲㄸ㜱搹㔸㍣㥥㡥ㄴ戲搱㕣摣㈸㈶㈲戱戰戲摤敢攷戳昳ㄷ㠰㠴ㅢㅣ搶㠵㘴㕤㐴搶㈰㠷攵㙡㈹つ㉣㐱慦攴㐵敦㉢㌴昹㉦㤰㤶㌰㤳㌰㔰〸㐶慦搹ㄱ昲戱㈸昲搴㜵晤㙢㌴ㄵ昴㜴〸〵扤慢挰㜲搱㘳攲㠵愰㔷っ㐴慦㄰㠸ㅥ㔳㉢〴扤敢攰捡㐲捦挸收㜱捦㤵捥㘱攵㌰ㄲ戱㕣㉣〷㠸㤲㤱㐲㈶ㄶ捤㘵㜸㌳慢㕤摦愷㥡㡢㘰㝤㑥攳摣㑥㘲㤷〰㙢㜲㉡㤶挶晤〹㌶㘶㜰挹㙣㐴㤳攱攱戶㝢晤〶㜶㝥㍤㐸戸搵㘱昵㤲戵㠱慣戰挳㜲戵搴〸戰〴扤㘳扤攸摤㑣㤳㕢㐰㕡挲㑣捥㐰㈱ㄸ扤㤱㡥昰㙣㙡㥣㐳昲㙤㥡ㄲ扤愶㥤㈰昴㙦戴㜹扥㈶攷挹ㄶ㘰㈰㈱散㐹攱㤰㉤扢敤㡡㐷慣㌴㍡昱搳㌹昳㄰㑢慣㤰昵㔹㠸㐲㌵㕡ㄱ摤㉤敥㔶捡㐷㌸昶㜸㙥ㅡ晡㌱愸摥㙣戴㍦㥢㍣挵㜶㘰㌱慤㤶愶昹㌸㜶㕢搷ち〷㜱摦㡥戴戳愵搹愲㝦㡦挷ㅡ㕦挰搹ㄹ挷㑣㐶扣戳㘷っ晤㔰ㄳ㈳㤵㕢ㅦㄶ愵晤㠸扥㙦㤵昱晢㠳攳㍢ㄱ㈱摥㡡慦㙢摥㠱㙥愸摤㥣㍥摣挹ㅡ㥣愱㡥攰㄰愸㥣㜵㠷㝡捥㍡敤㉥愸搴摤㑡㔷㜳〲㑦挵㔱昴㠷㔷㜸戴㔳搸换㈹散㙤ㄷ㕡昷㐱㠱㥢愴っ㑥㝣慡慦㌰攳㘵㙣挵户㘷ㄹㅥ敢昰㉦愴昰㈲㤲晢昹昹昷〵㕦㡥挸㡦扣㘸散〷慥愰㌱挵㠳㐶摦㍥敦愴挰て㍥づ㐶㌲〷㙤㠲㉢㝢〶挷敡㘷愴戰攰㘱㕤㑢㘰挵换挵ㄲ㌹〳扦搷㤴㌵戸换㥦㑥㘸㍦㜶㔵戱摥愵搲戹㜸愲㤸㑣㐷ㄳ戹㘲㍡㤳㌲捣㔸㉥㘷攴戰搳㤶㡦㐷捣㌰愳㙡㜴慦㍦っㅢ晤㈷㈰㘱〶搳㠴昵〸㔹㡦㤲挵搰㕡戵㤶㡡㠰㈵㜳㔰ち摤㜶昷㜹㥦愰挹㤳㈰㉤攱㈸ㄴ㔰昰㘳㘶敤昳挶ㅣ㈱ㅦ慥㈰㍦㐸愰㍦㐳㔳㤹挱攳㄰ち㝡捦㠱攵㡥愵㈴戸㠲摥戸㐰昴昶ぢ㐴㉦つ㈳㐱敦〵戸戲搱㡢挶㜲㈹㈳㙦㘲戱㡢㈶ち㔸〸㑤摣〶㘱㈹挴㑣ㅥ挳㠵㙢㔲㝢搱㔵捤㘳㈳㉥㔷捣挵ち㤹ㅣ㜶搹戲戹㉣㔳㌴昲〶慥㌷ち㠹㙣㉡㥡づ㘷㙣昷晡慦搹昹㤷㐰挲っ戲〹㔴扦㈱敢户㘴㌱攴㈶㉣㉡㠸慡㘲㐸㑤搰ㅢ攵㐵敦㔵捡㝦て搲ㄲ晥〲ㄴ㔰〸㐶㙦㤲㈳扣㤲ㅡ㝣慡㠲晥㌶㑤㠹㕥㜸戲㈳㝣〷慣㘱㠳㥡ㄸ戱〹捣㑦昰晦捡㠷昷〷挸㜸ち㡤散㥡㔳㐶〴〴㑦㙢㔹搴㌳挵晤ㄵ戴敤㥣挸挸㜸攷愹改㘳晢㌸㑥敡㡦㘳㌶慦攴摡攱㈹攴㠸㝦㐱㌰㥥捦㔸ㅦ搹㔷昳㝣㕦㜴户㍥㉥㌲扥㤰㠷㘲ㄶㅣ㡦㘵㐴㑥ㅢㅢ〶搵㍣昶㐴搶㈶晢昷捥昸〵㔱㝡挳㉦〲捣㈹散㠲㑦戰㕢挰户㘵愷㜶㔴攴摢收㝣㔰扢搲ㄹ㔳搳摥〵㔰㠳㈷㡥㤹㌵〶㕦㈱㙤摡づ〷挴ㅦ㤰慦摢〸〷㘷摦捣捣㈶㜹㥣㕢昴昷攰㔱㌱㤶㐶昰㤵㍥㠳慤扣㙦戵㌲㥢慤愸㘱㘸㠵㉤㐱〰昵扦㔱㝤㌶捡㘴搱㠳㥡㘳㔷㈸㙦㘵散㡡挱㝢摦扣昶ㅥ户〹昹㥡㉣㌴搴㙣晦つ㑦㙥㍤摣戱㌸㕥敤㜵搹㤴愶㔷㑥昳㍦㘲㘵摣挶换捦扡改㕦㍢㑣晥攳㜱晢散㝦捤㥦ㅥ㥥愴ㄶ挳㘲ㄴ晣昸ㅦ㕢摤㡣ㅥ〵㍥㉥㘵戰㉤昰㍦户㍢扣〴㥥昰㜹昰㐰㘲搰㘱㠳ㄴ〳㐸ㄶっ㡣㔴㘹㥢㕤ㄸ㈲㌱㌵〸㑥晡㘰昸㤸㌰㌰㤲㘴愹ㅦ㐷㜵㝥㜰敢搸㐰晤㤳て㉤㜵ぢ攴〶㠸㔴㍢㤴㕣搴㤶摡ㄵ晣〹戵㌲攴戴㙤愸㤹㡥挵㔶愳挶搸㔴㄰㙡ㅦ愲愳㠱愸㝤㘰ぢ晣て晢づ㜷挳㤳愰搶㡣㍥〳㌵〶㡥㉣ㄸㄸ愱搲㕡㉣ㄸ㌸㜸㈲敡敦㌶っ㄰㘰昰っ㈵っ㡣㈰㔹敡㘵慡て户搴㌹愲㈳敡㉦㔵愸㠵愹捥ㄸ㤴㡢摡㙡扢㠲㍦愱㔶㠶㥡愰戱つ㘳㙤㥤㘳戱搵愸㥤〵㡢㈰搴摥愹㠷摡ㅦ㙤㠱晦〹攱攱㜳攰㐹㔰摢ㄱ㝤〶㙡っㄸ㔹㌰㕣㠰㤲戶戳〵〳㔱㑢慡㌷慡㔰摢㤵㌰㌰㜲㘴愹㕦㐸昵摤㉤㜵愲㤶㔴扦慦㐲㙤㑦慡㌳昶攴愲㜶㠹㕤挱㥦㔰㉢㐳㑣搰搸〶搴㉥㜷㉣戶ㅡ㌵挶愲㠲㔰晢㙤㍤搴㝥㘳ぢ晣㡦ㄵて㕦ぢ㑦㠲摡ㄸ昴ㄹ愸㌱㔰㘴挱戰ㅥ㈵㙤㕦ぢ〶愰ㄶ㐹慡ㄷ慡㔰摢㡦㌰㌰㘲㘴愹昷㔲㝤㥣愵づ搴愰晥㕣ㄵ㙡ㄳ愸捥㤸㤳㡢摡㑤㜶〵㝦㐲慤㕦〷㠵挶㌶愰㜶㥢㘳戱搵愸㌱〶ㄵ㠴摡捦敢愱昶㌳㕢攰㝦ㄶ㜹昸づ㜸ㄲ搴㘲攸㌳㔰㘳㠰挸㠲攱〷㈸㘹〹ぢ〶㡥戵慣㝡愲ち戵ㄴ㘱㘰㈸挹㔲扦㥢敡ㄹ㑢㥤㘳㉤慢ㅥ慤㐲敤㐰慡㌳搶攴愲㜶㥦㕤挱㥦㔰敢㠳愰搰搸〶搴ㅥ㜲㉣戶ㅡ戵挷㘰ㄱ㠴摡愶㝡愸㍤㘴ぢ晣て㌰て㍦づ㑦㠲摡㘴昴ㄹ愸㌱㌰㘴挱昰ㄴ㑡摡㔴ぢ〶㡥戵㤴扡扦ち戵改㠴㠱ㄱ㈲㑢㥤㔱㈸㙤愶愵捥戱㤶㔲昷㔴愱㌶㥢敡㡣㌱戹愸㍤㘳㔷昰㈷搴晡㍣㈸㌴戶〱戵㕦㌹ㄶ㕢㡤摡换戰〸㐲敤捥㝡愸摤㘱ぢ晣㑦㍤て晦づ㥥〴戵挳搱㘷愰挶㠰㤰〵挳ㅦ㔰搲收㕢㌰㄰戵戴晡㑥ㄵ㙡ぢ〸挳㥢慥晡敢㔴㕦㘴愹ㄳ戵戴晡㐶ㄵ㙡㐷㔲晤㉤㈸戹愸扤㙤㔷昰㈷搴晡㉥㈸㌴戶〱㌵挶㥢挴㘲慢㔱㘳慣㈹〸戵㥢敢愱㜶㤳㉤昰㍦㉡㍤晣㉦㜸ㄲ搴㡥㐳て㠰ㅡ㐳㍣ㄶ㙡㥢㔱搲扥〸慥㝤㈹㤱㔰扤㔵㌰㉣㠵㐸昱㘲捣㔲㘷搴㐹换㔹敡〴㌹愱慥戳搵㈱挰㤲㕢愰㍡㥢㜲㔱㘳㙣㠹ㄵ捡㕢ㄹ㍡㠲挶㌶愰愶㌹ㄶ㕢㡤ㅡ㘳㑣㐱愸㕤㔹て戵慦搹〲晦昳搵挳っ㑤攱ㅤ搲㑦㐴㥦㠱ㅡ㐳㍢ㄶっ㈳㔰搲㍡㉤ㄸ㌸㜸㌲敡昲㉡搴昸㥢摢㡡愱㈲㑢㝤〷慡慦戰搴㠹㕡㐶㝤愵ち戵ㄲ搵ㄹ㑢㜲㔱㘳㑣挹㐵㙤㜷㔴愰戱つ愸敤攱㔸㙣㌵㙡㡣㉤〵愱㜶㘱㍤搴㉥戰〵晥㠷戲㠷昷㠵㈷扣㐳晡ㅡ昴ㄹ愸㌱昰㘳挱挰〸㤳㜶㜲ㅦっ㜱㜵㑥ㄵっ敢〸〳㈳㐰㤶晡㜸慡㥦㙡愹ㄳ攴戸㍡挳㔶户慥㜲㑦愷㍡㘳㐸㉥㙡㡣㈵戹愸挵㔱㠱挶㌶愰㤶㜰㉣戶ㅡ㌵挶㤴㠲㔰㕢㔷て戵㉦搹〲晦㤳摣挳ㄳ攱〹㙦㍣摡〲㝤〶㙡っ昸㔸㌰㌰戲愴㥤㙦挱㠰挱ㄳ㑤慢搵㔵愸㕤㐸ㄸㄸ昹戱搴愷㔲晤㘲㑢ㅤ愸㐱扤㕣㠵摡㈵㔴㘷散挸㐵㙤愶㕤㤱㌳㤴㈱㈲㘸㙣〳㙡㠷㍡ㄶ㕢㡤ㅡ㘳㐹㐱愸㜵搷㐳慤换ㄶ昸ㅦ晦ㅥ㕥〴㑦㜸攳㐹ㄵ攸㌳㔰㘳愰挷㠲㠱ㄱ㈵敤扦晢㘰㠸慢㡥㉡ㄸ慥㈴っっ〹㔹敡㡣㉡㘹㔷㕢敡〴㌹慥㑣㕢摤㥡搷慥愵晡㜱㔰㜲㔱㍢摥慥〸㙡っつ㐱㘳ㅢ㔰换㌹ㄶ㕢㡤ㅡ㘳㐸㐱愸㉤慤㠷㕡扢㉤㔸敦晢㐵搹昰㜲㜸挲ㅢ扢攸攸㌳㔰㘳㠰挷㠲㠱㤱㈴敤挶㍥ㄸ㘲敡搸㉡ㄸ㙥㈶っっ〵㔹敡㡣㈶㘹户㕡敡ㅣ㙢㌱戵挴㔶户捥搰摢愸㕥㠶㤲㡢㕡挵慥〸㙡っ〹㐱㘳ㅢ㔰㘳晣㐸㉣戶ㅡ戵搳㘱ㄱ㠴摡㠲㝡愸ㅤ㘱ぢ晣て㥡て㥦〹㑦㜸㘳ㅦ〰㍤〰㙡っ搹㔸㌰㥣㡢㤲㜶㍢戸昶ㅡ㥡㔵㠷㔵挱㜰㈷㐴㡡㈱㈰㑢㥤㔱㈴敤㉥㑢㥤慢㐱㔶捤戱搵慤戱㜶㌷搵ㄹ㈳㜲㔱扢挸慥〸㙡っ〵㐱㘳ㅢ㔰㘳摣㐸㉣戶ㅡ㌵挶㡣㠲㔰㥢㕥て戵㘹戶挰晦㜴晡㌰㐳㑤㜸攳昷挴搰〳愰挶㔰㡤〵挳㜵㈸㘹て㠲㙢㙦㌰㐵搵愴㉡搴㌶㐱愴搶扢敡㡣ㅥ㘹て㕢敡㍣㐳愳敡愰㉡搴ㅥ愱㍡㘳㐳㉥㙡ㅢ散㡡愰㜶㌳㉡搰搸〶搴ㄸ㉦ㄲ㡢慤㐶㡤戱愲㈰搴㔲昵㔰㑢摡〲晦㈳敤ㄵ攳ㄷ戲捦晢㈴㝡挰晥昳扦扡挳攱㝡愳ㄹ攱㍢挱挵ㅢ㍦㜴〶㕤㈰㝣㍦㉡㝤扤ㄸ㠹㌳搱摡㍢㙥慢搷㡢〳㙣㠱晦昱扥㘱㙥搱㡢攷㘷㉤捦摣〸户㡥摤㈶㤴戴㕦㠲㙢ㅦ扢㡣摡ㅦ㑥ㅣ攴㕢昴㕦㐱愴戸㘵㙥愹㜳搷㕤㝢搱㔲攷戱换愸戱戶㍡㍦㔷㡢晥ㄲ搵ㅦ㠱㤲攳㐱㜱㙦㥤ㄵ㌹㜶㑦愰〲㡤㙤㌸㜶摣㘷ㄷ㡢慤㍥㜶捦挰愲て戵敦ㄱ㑦搹㜱ㅦ㕤て戵㔱戶挰晦㑣攰㌰户收昱挶㤳㈵搰〳ㅣて㙥㠰㕢㌰㜰愷㕤㝢つ㕣愰㐶ㄸㄲ㙡户㉡ㄸ㕥㠷㐸㜱㈷摣㔲攷㙥扢昶愶愵捥搹㌵愱㜶戲搵慤搹昵㙤慡晦〶㑡㉥㙡摣㔳㜷㔱㝢ㄵㄵ㘸㙣〳㙡摣㕦ㄷ㡢慤㐶㡤㝢敢㐱愸㙤㕦て戵敤㙣㐱捤㠳㠴戹㈵扦愵〷〹㝢㝥昵㤷㕦捦㙤㉡昲㙢〵㐳㡡ㄶ㥢ㄱ㑡昹ㅡ㜴愷㝣㠷㘴㈸㥥〷㕡挲敦敥捥挵攳㙤昱ㄴ搰㠵ㅤ昶㙦㌹捥挱㘳㙦昹㌵㌱攷㠹㤳扡搴㘸慣ㄵ攷㤵昰〸捡挱挵㌹㘵㝣搱户搰㡣摦つ慤攰㠷㈱扡㍦ぢ㘱㕡摣㔲㌵昲愰㘳㈲攰㙦昵㌶〴㝥愱㠶摦㤴〹摣㥦㤷㐷〷戴昵攱攱㝣搹戳㠱㡦ㄱㅤ㔸㤰㔶扦ㄱ㡤㌵慡㔶ㅣ㑥㉢㈱敦昴搰㈷散ㅥ户昹昵昷㌱㠸㄰㝣㘵つ摦㥣搳晦㡡慡攸ぢ〹㌵㌲〴搰㕦晣㠱攷晣攰慥㜶愳㔴㌲搶㌶㜷戵㜷㥡摤㈷㔴㤶㌵户慦㐲戸〵㡦㈴㐶㜰ㅤ㑦㙣搷晦づ愷㐴㠴晦搵摦攰㤱㕥昵㝦㜸戹摣㘵攷戰戲晢摡ㅣ搸搷て慡晢晡㘱㜵㕦ㄵ㌷摥挵昳㘶慦攷〶㔴㠴晢㙦㉦户ㄹㄵ㑦㝢㉡戰㍤㥥㡥ㅥ㙣ㄴ慡搲㍦㈱㈱㌵搴昱㍣〸〲昷昳㜱㘷㕡摡㙢昴㜲㜷慣㙥敦挳て㠲㡥挵攰敡昶㥡㝤敤敤敡㜸㙥昱㝡收㥥慥戴㌷挴换ㅤ㔳摤摥㕦〳摢ㅢ㕥摤㕥慢慦扤晤ㅣ捦摢㜹㍤㑦㜰戸摢㝢戹戱敡昶摥〹㙣㙦㘴㜵㝢㍢晡摡㑢㌹㥥㜷昶㝡㍥搰攱敥攲攵㑥慥㙥敦て㠱敤敤㕥摤摥ㅥ扥昶愶㍢㥥㐷㜹㍤捦㜶戸愳扤㕣敥㘰㜹挶换㙦〳摢摢愷扡扤㌱扥昶ㄶ㌸㥥昷昵㝡㍥搲攱㝥捥换㍤慥扡扤攷〳摢ㅢ㔷摤摥㜸㕦㝢㑢ㅤ捦〷㜸㍤ㄷㅣ㙥㥢㤷换㕤ㄳ捦攷晢㜹㘰㝢搱敡昶㘲扥昶戸㤱㈲㈳㌱攱昵㕣㜲戸㐹㉦㤷晢つ㥥昶晥㈷戰扤㑣㜵㝢㔹㕦㝢敢ㅣ捦〷㜹㍤㥦敥㜰て昶㜲㜹愷敥㘹㙦㔳㘰㝢㤳慡摢㥢散㙢㡦㌷敦昲昹愶㝡㍤昳ㅥ㕤戸搳扣㕣摥攳㝡摡扢㌷戰扤㤹搵敤捤昲戵挷摢㕥昱㍣挷敢昹㕡㠷㝢㠸㤷换扢㐳㑦㝢㜷〶戶㜷㔸㜵㝢㠷晢摡攳つ愳戴㌷摦敢㤹昷㠵挲㍤挲换攵㝤㤵愷扤㙦〵戶户愸扡扤挵扥昶㜸慢㈵㥥㤷㜸㍤昳㡥㑡戸㐷㜹戹扣㈳昱戴㜷㜳㘰㝢挷㔶户㜷㥣慦㍤摥愴㠸攷㉦㝡㍤昳㕥㐴戸敤ㅥ㙥㤸搷昲㔸㑥㐲晡㔲㍡㌱㐸㜲㈰㉤㡡ㄷ敥㙥㐷ㅡ搴戵㑥㐷晥ㄸ摢愵㙦㔱㌵㐵㔵㉥〲戸愸ㄶ㘹㝥㈳扤㤱攰㜱扤㕥ㅦ㡤敡㑡挷㐷挸扢㌰㜷搰㐷摦挲㝣愲捦〷慦摡愵摢㥤㄰戸㡢捦㑢づ户换换攵挵慤摢攷㐶㜵㘹㘰㝢㉢慡摢㍢挹搷ㅥ慦㜷愵扤戲搷㌳㉦㙢㠵㕢昱㜰㥢㜸㑤戱搵ㄷ㌷扣昴ㄸ㘰捡搶㑡㌴慡㜸挵㈲户㕦慢㔸㈳扣昸摦捡㑢づㄶ㥡攵愶㠴㤷ㅡ㙥㑤昱㌲㠲㕤搴㔷搳㠲㔷ㄱ㤴改㙢扣昶㥢扤ㄶ慤扣㜴攸戳攷㘵㠱搸慦愵〵慦ち挴晥㘴慦㍤㉦〹㕣㡢㔶㕥ち戸㌵挵㘵㕥散扦㐴㌶㔷㜹戱㕦㘷ㄷ㔸㘹攵ㄲ敦㕡戴㜲㘹㜷㙢㡡换戶搸㥦㐲㌶㔷㙤戱㍦搵㉥㠸㍤㤷㙣搷愲㤵㑢戵㕢㔳㕣㠶挵晥㌴戲戹ち㡢晤改㜶㐱散戹〴扢ㄶ慤㕣㝡摤㥡攲戲㉡昶㘷㤰捤㔵㔵散捦戴ぢ㘲捦㈵搵戵㘸ㅤ敤慤㈹㉥㤳㘲㝦ㄶ搹㕣㈵挵晥㙣扢㈰昶㕣㈲晢散戹㌴扡㌵挵㘵㑦散捦㈱㥢慢㥥搸㥦㙢ㄷ挴㥥㑢㥥㙢搱捡愵捥慤㈹㉥㘳㘲㝦ㅥ搹㕣挵挴晥㝣扢㈰昶㕣挲㕣㡢㔶㉥㕤㙥㑤㜱㔹ㄲ晢ぢ挸收慡㈴昶ㄷ摡〵戱攷㤲攴㕡戴㜲㈹㜲㙢㡡换㡣搸㕦㐴昶㘴㕢愶㕦㙣ㄷ挴㥥㑢㡣㙢搱捡愵挵慤㈹㉥ㅢ㘲晦㘵戲戹㙡㔰愶㕦㘲ㄷ挴㥥㑢㠶㙢搱㝡㠸户愶戸っ㠸晤㔷挸收㉡㈰昶晦㘵ㄷ挴㥥㑢㐰㥦㍤愷㝥户愶㌸慤㡢晤愵㘴㜳㔶ㄷ晢换散㠲搸㜳㑡㜷㉤㕡㌹㤵扢㌵挵㘹㕡散㉦㈷㥢戳戴搸㕦㘱ㄷ挴㥥㔳戴㙢搱捡愹搹慤㌵㉤㐵敤愰晡㡦〲昳㝣て㝥㍣㥥㥡㠳㕦㐸㌱ぢ戸㠳挴敦㜵㔵搶捥㐰㕡搵㕡捥㤶㠳昰㥢〵搶㤳晥ㅢㅢづㅣ㤸㉦摥㠷昲㔹㐹晣摦戴ㅣ㜳敡㝦攰㠷ㅦ慥㉦〳㡢ㅥて挶晦收〶つ扦散ㄵち昱〳慢ㄳ搱〲㕢攱ㄳ㔱㥡昱㝣㌳㉥㐷㈲攸戰〵㤳㈰搰慦愴㉡㤷ㅦ〱昸㉡搶戸晡搰扦㝥戵㕤㘰㐵㜱㜹ㄱ㥤㙢挸㍤搱搱戹搶愳搳捡愵挵㠵扤㤵㑢㡡㕢㔳㕣㉥挴晥㍡戲㑦戲㘵晡昵㜶㠱㡡慤㕣㉡㕣㡢㔶㉥ㄱ㙥㑤挹摣捤㕥㔵敤㡦㜱づ㤷㘵㜷㍤ち搸㡦㤱ㄹ扡㐶㙢㡤愳戵挱搲㤲㜹戸㐶㡢昳戱昸扡搱搲㤲搹戶㐶㙢㥤愳㜵戳愵㈵㜳㙡㡤ㄶ攷㔶昱㜵慢愵㈵㌳㘷㡤搶改㡥搶㙤㤶㤶捣㡦㌵㕡㥣㈷挵搷㌷㉤㉤㤹〵㙢戴㌸ㅢ㡡搶户㉤㉤㤹敢㙡戴㌸攷㠹搶㜷㉤㉤㤹搱㙡戴㌸戳㠹搶敤㤶㤶捣㕢㌵㕡㥣扦㐴敢㑥㑢㑢㘶愷ㅡ㉤捥㔲愲㜵㤷愵㈵㜳㔰㡤ㄶ攷㈲搱扡摢搲㤲㤹愶㐶㡢㌳㡥㘸晤搰搲㤲昹愴㐶㡢昳㡡㘸摤㘷㘹挹慣㔱愳挵搹㐳戴㝥㈴㕡慤㍣ㄱ㤶㐰慢㘱㡤捡㉦㉤㉣㕤晡慦搶挶搱扢㌶ㅥ㌵㜹攸㔵慦㍣晥敡㘵捦ㅥ㌷昱㡤捤搷㕥晢散㙢㤷㍤戹昹扥摣挴㐷㌷㙣㜸昸㤰ㅢ㥥㝣㜵晢攲晡㠶扢晥㌵㜷晤扡攸昲㜵㈷ㄵㄷ㡦㥢戵敥攸ㄳ㡦㠸捥摦㙥晣愰㐱㠳〷㝦㙥挴㘳㍢敦ㄷ㍥晤愴扢搵㐳㉦散搴慤攴摣慡改〶捦㌱改挶㠳搲つ㈵㘷㔷㡤ㄶ捦㌲搱摡㘴㘹挹㌹㔴愳挵㜳㐹戴ㅥ戶戴㜸㑥㉣挵㝦㜵㤰㝤挶㑦㠵㐹㌳ㅥ搸捦搳㐰〴〷晡〴ㅣ昹㈲挸晡〴ㅣ散㈲挸昸〴ㅣ摦㈲㐸晢〴ㅣ搲㈲㐸昹〴ㅣ挵㈲㐸晡〴ㅣ戸㈲㐸昸〴ㅣ慢㈲㠸晢〴ㅣ㥥㈲㠸昹〴ㅣ㤱㈲㠸晡〴ㅣ㠴㈲㠸昸〴ㅣ㜷㈲昸扣㑦挰愱㈶㠲㌶㥦㠰愳㑢〴〷昸〴ㅣ㔰㈲㤸攰ㄳ㍣攸〸挶晢〴㍣慡㘲㌱捥㈷攰㠱ㄴ挱晥搵㠲㈱晦て㐸搸戴㍤</t>
  </si>
  <si>
    <t>㜸〱敤㕣㕢㙣ㅣ㔷ㄹ摥㌳摥㕤敦慣敤搸㡤搳㑢摡搲ㅡ㑡㈹搴挱㡤搳㠶戶㐰〸扥㌴㤷攲挴㙥散愴㔴愵摡㡣㜷捦挴㤳散捣戸㌳戳㑥㕣㉡戵㠲㤶㡢戸㐹摣ぢ攵愲ち㈱昱挲㐵㐲摣㕦㤰㤰㐰愸㐸㍣挰〳ㄲて愵㐲攵〱㠴㈲昱搲㠷㑡昰㝤㘷㘶㜶㘷㜶扤㘳㜷摢㠲㡢㝣搲晤㝤收摣收㥣昳㕦捦晦㥦㘹㑥攴㜲戹㝦㈳昱㉦㔳㥥㤹敢ㄷ搷晤㐰摡ㄳ㌳㙥扤㉥慢㠱攵㍡晥挴㤴攷ㄹ敢㜳㤶ㅦ昴愱㐱戱㘲愱摥㉦㔴㝣敢ㄱ㔹慡慣㐹捦㐷愳㐲㉥㔷㉡改ㅡ敡㌹〸㝦㈳昱㠳捥㕥㠳㜹㠰愵㤹改昹攵昳ㄸ㜵㌱㜰㍤戹㙦散㑣搸昷搰攴攴挴攴挴ㅤ㜷㑥扥㘳㘲晦扥戱㤹㐶㍤㘸㜸昲㤰㈳ㅢ㠱㘷搴昷㡤㉤㌴㤶敢㔶昵㝤㜲㝤挹扤㈰㥤㐳㜲㜹晦敤换挶ㅤ㜷㑤摥㜱昰愰㜹昷摤㜷つ攲搵戹㤳㌳搳ぢ㥥㌴晤㔷㘹捣〲愷㝣挷慣慣㕡㕣㥢㤴㥥攵㥣㥢㤸㤹挶㝦㠹昹攳改捥㠹挵ㄵ㈹〳扥㕡㝡搲愹㑡㕦㐷挷〱㝢捡昷ㅢ昶㉡㌷㑦户㡦㘰愹㔵挳てち昶㡣慣搷㜵㍢ㅥ戵㘴捦㘳敦敡挶晡愰扤㈸ㅤ摦ち慣㌵㉢㔸㉦摡㑢ㄸ愸㌶㘴㥦昶攵㈹挳㌹㈷㑦ㅡ戶㉣搸㐷ㅢ㔶㉤ㅦ愶㕣摦㉤昱㄰挹㠹愹攵㑦㑣昹昶捣㡡攱愹ㄹ昹摣㤸㡣戶㐷扣㙡扡敤㑤摤挷攵搴搵ㅢ㌸收捤摤摢愱收㡣攱㌵㕢㡥㜷㙦ㄹ㉤㍥㍤㠳摢扡户㑦散㔱扡捦摢扡昷㔱㕢㤹㙥㉤〶㈲晡㔶㍢㡡挵攸㐵㠲㝥㠲ㄲ〱ㄱ愸㤷〹〶〸〶〱㐴晥㕦攰㤲㘴㐷㔶㘹ㄵ㐳慢㉣㙢㤵慡㔶愹㘹ㄵ愹㔵㑣慤㜲㑥慢慣㘸ㄵ㑢慢㥣搷㉡ㄷ搰㈶㑥愵晥㝥㉤㑡攷㝦昸挲ぢ㍦晣晡ㄷ收扥㘴㝣敤㔷て摦晤挲晣攰㉥㌴扡㉦㥡搴慣㘷㕣〴愹戵愸昸挰挴㝥晥摢㥣㉢挰ㄴ收㐱昳㑥㜳㜲戲㜶㜰扦㜱扢㔱攰戲㌲㤰㥦㈲㤴ㄱ戴ㅤ㌴敦户㥣㥡㝢㔱攱敥晡㘹挳㤷慤㡤ㅢ㡦敡愶摤㠶㔳昳慦摢戸㜲㌱㌰〲㜹㙤㝢㕤㙢㤰㡥㙥㡢㘰㉢改慢昷摤搰摥敤㡣㔱㙦挸愹㑢㔶㔸晤㠶戶㙡㝢挱㜳㤷扢搷ㅥ昱攴挳捤摡㡥ㄹ㑤㐱愸慤愹戱㍢㔶ㄹ㔶㠵昳ㅡ㥢㔹㜱㝤改愸改㡤摢ぢ㔶昵㠲昴ㄶ㈵㐵愲慣愹愵㕥挹慡㠸敢挷攷ㅤ㉣ㄴ摣㕡㝢㔳戲搴扣攷㔲〰㘶㤶㌵捣㜷㔵㝡挱晡㤲戱㕣㤷㔷愵㥡㠴敦㐴挵摥㔴昱ㄱ户摡昰㘷㕣㈷昰摣㝡扡㘶慡戶㘶㐰搲搴㑥戸㌵㤹捦攷㤴㔰㠰挰敤敢ㄳ㈲㜷㙢㜷㕥㔰㠸㐸愰㤸㡣㝣㑤㥡散㈶㑥㘱㜵㔸㐵㕤㤲㈶戵㌷㙦㌲ㄸ攷慢㘴㑣〶〷㈶搶㐴晤挱㤷扥㜵㤳㘱㥢㤸㝢㙤ㅢ㙢摡㘸戴晡㝢搶愴ㄳㅣ㌳㥣㕡㕤㝡㤹摡㑦㜰㐶晡㌰㐰攱㌲〴㐲搷摤愳慡ㄳ㤷挴㝡攱愲㔵ぢ㔶㡡㉢搲㍡户ㄲ愰っㅡ戲㔴攲搶㜶㈴晤ちㄴ改扢〹㐶〱捡攵㕣㜱てㅢㄵ换㐸戹〲愵㔳〶㉦愷〴㌹晢愵㜸㜹搰㍣㘲搵〳ㄹち攵㘱ㄳㄸ〹戵㥡㐲摦㄰㐹搴㌳慡愱挲搸㘳捥㠰㑡つ换〹搶㕢㝣摢挱㈵㈱ㄱ敤挸㠲㙤㈷ぢ㈸ち搲昲㈰㠳搷㐰㌴㙤搲㈰扢㜱㠲㠸挸〶ㄹ㥡ㅤ㈳愷㠹㡣敤㌳㘴〴摡㈷㠹㤰慤昷㜷㤷ㄱ㈴昶㑥㈲㘵愷慥晣戸㈳捤㌶戲攵㐳㘹㜶㈵㌶㑥扦㡡攰㙡㠲㙢〸昶〲㠸ㄷ㈰攱㈸攵㤰㑦㈷晤㍡㍣敢搷ㄳ扣〱〰昲㐹愷捣㠹㐴ㄵ㙤愸慤搸㤱㙣㌷〴㍢㔹ㄹ挵愱㈸愲㘵摣戴㌳㠷㙣㠵攸挸敡摣ㅥ扡㌶慦㜴散㕢扡搳㘶㜲㌹愴挸㡣愶挹戵㙥搲㌴戹ㄱ㙣摡愳摥扡ㄱ㕤昵㌱㠲㌷〲㤴昵㌷ㄱ㐲戹搰攰摤㥡㐵㑦㤳昲㜵㘱ㄶ㠵挶㔰㡦ち㍥㈲㘴ㅥ〱㌲㠴㕣挷昱㘵挷㠶愶㌹㌸㙥扥敥㙤攸㝤摤昹㍢㐲㝡㥢摥摣搱㍢昴ㄷ扤㑣㉢晡㈶戰㤷昸㜳㔷ㅤ㜳㌳慡昵户㄰摣〲搰愶㘳㜸晡㝥戹㥥〲㘵ㄶ摢〹捣敤愶搷㐵㔹戹㑢敢慢㔲㘹愰㐱㜳挹昰捥挹〰ㅥ㡣攳戳戰㠵㕤捦㤳㜵ㅣ㙡㙢慡㠰攷㤷慢搳㠵晥ㄱ捦戵㔹扥㘳㈳晢慦ぢ挵㤰捦㙢㝤戹㌶ㅢ㌹挳搶㑣昸㥣ㄲ㤴㐳ㅤ㝣㝢㜷㈱㤱攸㤴㈶㉦昶换㍥㕦敥㐸㤲ㅥ㈴挹摢戰慤晡慤〰㤰ㄲ攲㡦㕤㈵捡㍥㌶㝢扢㙡㤶戶㔸改攱换㌸㥤戴昹㄰㍢攴挸㐰攸戰㥤㠶晦挰ㅦ戲ㄷ㉤扢㈹㉣〶散〵改㔵攱㕢戰敡戲ㅣ扡㘵㈹㙡㜶㘴挵敢㐴㔶昴昵㜵㥣愷㌳晣㙢㡡㑥摡愴㐴㈶户㘷㔶㘶㥣挵㕢㐴㐵㌷㈴㠵㑡㠶㙢愸㈹㠱㐸㜹㙣扢㈳㘲㝡㄰㌱户㘱攳昴晤〴㤳〴〷〰ち扦㠳愴搹敡挶㌳ㅣ搶扦㐶㤷㜶愵㤲㉢ㄱつ捡㐵昸㙣㔷㘱㜵㤰慦㜹〷挱㥤〰㙤收てㅤ㤰ㄹ㠴愸㔰㥥㈰㐴ㄵ挶㌰捦㔸昲㈲㘹㘰㤷㠹挰搲㑣挳て㕣㥢㤱愵㈱㜳搶㍤改〶戳㤶扦㡡㐸搴愸ㄹ㘵敥㕦㤱づ愸换㠳敤搳㔶收慥慥捡㥡㙥㉥扡つ㠸戶攳戳摢攱㘰㡥敤㠰㉤愹捥收㥡㐰敡敤㝣㡣㈱〴㜶㕡昹㕢改㡤摤㤲昷㥢㠷扥攱搶㡥㉥㔹㐱㕤づ㤸㈱搳㌱㕦㌲戱㡢㠸ㅣ搴晡捤愵ㄵ㑦捡搹㈱昳愸㘷搵敡㤶㈳㠹っ搸㤸っ搶捤挹㜳㠸ㄲ㉣戸㡣〱扡捥㤰戹攴ㄹ㡥扦㙡㌰愰戸扥㍢昵愴挲㈲〵㜳摡㜲㝣扣㐶㘱㤱昹㘱㜳㜱挵扤㠸㠸㙤挳㜶㡥ㅡ慢晥戶挰ち㠹㍥㑣ち㌵㐲ㄳ㥡㈶㑡㕡愹㔷晣昰㐰㥥换㤱昷昲〴ち㔷戹〲㝤收ㄹ摡㥢㜶㝤ㄴ愳愱㥤捥㌹つ㈲㝡搴㉣散换㤴挲攴㔴晤㙥昶㜹㈷挰扤㐷㑦ㅦ㙦㐵收㕥㔱捣扡㐰㉦㝦㠶㡣㔷㘴搱っ㠴搰㐷户㉢㈴ㄵ㤶㤱㜲挰㠱挰㌸㥦摡挹慦㙣慡㌶愴扥㕤慤散ㄱ㐴㤲〶捤㌹㘳㔹搶ㄱ㡦戶㡤㘰㔷昸㐰㌳搶㌶敡㝥㔴㌷攳摡戶㐱搲㈲㔹㉥㔶つ㔲昰㔴㈳㜰㑦㔸㡥㙥〲㈸晡㡢㡡㡣㑢㈸㌲㉥愹愲㐱昳ㄴ㐳㠳㉡捦戱摣㜳㠶㘷〵㉢戶㔵㉤昱㠱攱扢㙤㐱㤳㘰㜲㑡摥㌸挵㌲㘳慣捤㥡㍦つ㤳捤㥦〰扡㈷㈰㐷戹㜵㐴㍦㈸㔷ㄳ㐵晣ㄳ㍤㍡㤶㈰㘰㤴愷㔴㝦㌷㐶㉢愸摢ㄱ㄰㌹㉡㕤㡥敦㘰㕣㝥っ㈵愱㄰㈲搶㌳㐸〴㕥挱㠴㤰愷㡢扢㘸㥥㜶慣〰搸㈳挶㡥㔸挱慣て㤴〳㈰慢㡥户搷㉡慣㈶㍡㡤㌷戵挲㡤㥤㔵㈹㌵㜱㐳㘷㝤㔲㙦扣㜹㠳敡㔰愳㈴ㄴ挹㘶㡤㤴㘶搹㘰㡥摢㐹搵〸愵戸㘳㙤㈳戲摣愶慤㝤愷ㄴ㜹〵㡡㐹搱㑣㑥㝦㡦㈲ㄴ〴㝡㈳ㅤ㐵㥦㝤㌶㜹㈴㈲㌶戴〱捡搴㔳㘱搹㔰ㄴㄲ㍣㡥㙢㈷㌵㔹㡥㥥挰摦扢愲散㝣㈳㐸搵ㄸ㤷㐶愳㥡愹㝡㝤摥㠱㤵㔰㌵扣摡㌶㘱㘹慣㉤搴㌰㡡㍢㝢搵晥攱昶㈶ㄸ㌱㘲㐳㠶㐵㌲晣挰㘰㐳㌰㔷㈲愲㑡敢㙣㠸㕢摤㉣㉥昱改㠴㌴ㅣ㠵㠱挵愰㌶㉢搷㤴ㄹ搶戲攴㐷㔵㠷收㘹㔱挹㔱摤㥣㕡昶愱搲〳捡昱㈸愷ㄸ㕣㌷㑦搱㉤㠵㑢っ㄰扢㔱㙥愱ㅡ㈰戴摢ㅣ㠰㈷㠳敤㠳ㅤ散㐸ㄸ㍡愱㜵㐶〹㕡捣㈰摣昴㈲挸㍢㍤㘲ㄴ㠲搴㔴改㥦㠷挵㔷㥥㘲晡捥攱㕣㥣㠹㤸㠸攱慥っ敢〱挸㑤㐶㈶挹㐵愳㜱挰㍣㤴㙣㑡㘸つ挶㘵㌴㌱㠶㘸昲㜹〱㙥昱㌰㤶㌵㑣戶愹攳㥥㕢㘰㐱㥢搶搷㜷㤹挷㥤㙡扤㔱㤳㑡ㄵ挷戲㕡㘹攴㙤㠱㉦㜵〵㌰攴愶㡣㝤㠹㌶攵㌸㡥㔲㕣㌲㤱搴扢摤慤ㅦ㐶㜷㈵攴㌰㐶愸晡ㄸ㠰捣㜰换愹㠰㔸挷㍤〵摡㠷扢㕢ㄷㄸ搴攵㌹㠸戴㡥㈲捡戲㌹摣挷㙢㐶㤱ㄵ户㈵㥡捤戹㜳㉥㙤昶㐴搱㌱㉢㉣摡ㄶ㌸挲㍡㐳㠱㔷㉣挲ㄸ改㤱㍢㌸㐸敥㜲ㄴ摤扤晣㤸㝡捣㕤〶㉡ㄴ〶〴㘳扣㍣〵攵戰慢㘰㈴ㅡ摣㕡换敡ㄶ㡣晥搲昲搶愷〰〴挳挰㌴㘸搱㌲㌴㜰㘶㤰摦摣挰戹ㄱ慤㌲㈲愴挹㘰㉡㘳㤴愳㜰搸〳㘹攰㈶ㅥ愴㤷㕣㈸愱㘰㡦扡ㄸㄶ摦㑤ㅣ户㜱〴㜲扤慢摡ちㄷ㡣〰搷㕦㥣扤㙤挵㔳戵ㅡ捤㕤昸攷戶〵㔶㜱㜵㈳㌴㐷昷戴㕤捡㔲㙢愲㝤㜷㔳㕢㐵㜴㔹昰挰散挴㌱㈳愸慥㉣〶敢攱挵慤㕥㐹愲昰ぢ昸㈳㌶㝣㍢㙤收扣挳㡢愸㙢摣晢昲〵挷扤攸愸㜹ㄵ㝣摥晡〳㠵攰ち㘵㍦㈷㔹捥晤ㅢ晦㔴搲㜲㠵㥦㘳挴慤㑣㥢〳戴ㅣ㈴ㅣ㐷愵㔰ㅡ㡣㈱㥦㐱㈷戰摤㥢户〶㐸㈷㝢摡攸㐴〹㠲ㅤ㐲㜱捥扤㙡㠴㈲㝥〶戴㤲㔸挲㈳㌹昶晣摢㘰㝤昱㔳㤴㄰攱㜸㡥挴㐸攱㡤挸㘵愰㑥〹昲攸㡡〷㉦㠴晣晦㘰㈹收收つ搹改扦挰捣攲㈷敤㈸扡㠱㈸晡㜱〷㡡〴慦㠱㈸晥扤ㄷ㤹㌸ㄵㄸ㥥㝤㔹㠱㜰慥㘹攷〰晡㥡㕦昸晤ㅦㅥ㐰攷㈲攲㔰㌶ㅡ㐲㙤㌷攳戹㘹㈲昴㜵㤸〸っ摥㉢ㄳ攱〴㌲㠲㔱晣搰㐴㠸㝣㈰昳㈸搸摣㐴㘰㙣㉦挳㄰㑣㠴㕡ㄳ㙥つ㥥挰慥戲改ㅦ㍢㠶㡢户搲㐷㍣ㅦ㑡换㥦㠱㐷敡敡捥攲〵挳㌳散扤慡晣愸㈷愱捣扣㈵摣攴㔶㕤搸攳摡つ㙢㔴愷つ㝣ㄵ戱㤷㝤挷㥦戲戵晢敢挰㔴㤸㐲昷扤㈸㠹攲㉢昰㤴〸㥥ㅢ㜲ㅦ摣昳摤愳㝦㜹攴㠹挳扣慤ㄶ搱㙡攱㔶攴㝢〹搹搳㥥㐰㔰㌷㜱㔱攴㑡㝥㤸㜳〲㥦㈸㔹慢㜵㌹㙤㜸捡ち昲㜵㍢捥㠶㠴㤷㈰捣㤰昸戶㠳㠹㠹㝢て愱㠹㌹搱收敥㔴ㅦ㌶㈹ㄷ攱㐴㘲攲捡愷ㄷ㠷つ㐵㔷㐵搶愳戵㔹昸㍥㔴搱换㥣㐸摡㑡攴愹㤳㐹㠸敦戵敢扡㠳搴㜵攱㐱㠶㘱晦㔸㑡㈱晥㐰ち㐹ㅥ㘴㜸㈱㐰㐹愹㔳挸ㄴ㙥〳挸㠸慣戵㠷㜸改て搸ㄱ〲戲㜹改慦挷㡦㔸戰㡢挰㘲散㡢敦昵㐴㑢㕢㌴㔶㑤っ搵㉡㥢㘶ㄱㄹ㜵㜸㘱挱㘴㕣㥡戲㜴づ愰㜴换敥㈸扥㘴挸づ〳㙦㈱㘳ㄷ㙣晡摡捡昶㍤㑥〳㌷㍦愰㘷㡡㑡㘱㌸扢㔹㡣〳愹㡡搱㠵㑤换㘱ㄱ攱㜰㤸㙤㜶ㅡ㠸慡愰戳㥣扤㌸㤵㈲昸挷㉦㠵㔸㍦摥ㅡ晡捡昶ㅡ敡㌸愷ㅦぢ攴て昶搷つㄹ㡣㡤户㤲㘳㈰㘱户搴慡ㄴ㕥て㍦㡤㉥㕣㜴㑥攸慤慣㝡ㄶ〷昱㈷收慣㍥慤㐳晦㌳㝡慤㌸敢っ㝢㌳㡣㥤搲晦敦㐷挱愶晡㕦㌰昶愶㄰昹㐰㤴攱㐳㠱昱㤳㑤㐳㌶摣ㄱ㜸戶ㄱ扣㔱〷㘳㕤㘵ㄹ昲づ㜳㡢昸㜸㌵慣㔶ㄲㅣ㝥慦㝣晢搵㠸㘶㕦摡戶〳㕤〵㈰㘳㐳㠵㙦㐳〴㜵敤㥦㤶㕢昱改戶昸㈰㍡敥㌹㘱㔵㍤搷㜷捤㘰㙣ㄱ㐱摦㌱㝥㝢㘶挲收㤹ㄲ摦㙡ㄷ㙡㌷㘱㈷〶ㅦ㐲㥦㤳昳㄰搸㈷㘵昰㙡挵㈲ㄹ㔹搸㕡㈴㠳摦㈱㡤㈴挲㑢搴づ晥ㄵ收㝤つ愳㡥㑦㔷攷攱敢っ㔸戴㉤㤴㕤攸㜱㙥扦愱挱慤挳ㅤ慤昷挱ㅦ㈴敢ㄳ〸㡥愹㈵㍣昸㄰昷戵㝤て搲㙤愳戵昹㙣搹㥢捦慤㕣㜸〶㌸摤摡㕢搲㈴挳㜷昲㡢攴戲㕥㈱挴愵晤挳昸扢㜵〷㉤㐷ㅢ〵㥤㐷ㅦ㜴搳ㄱ㌶㕥㠷晢㙣ぢ搱敦戳攸㉡愶〸昰搳㡤㈸挳〷㐱㉦ㅦ㔹㔱㝣ㅤ换㈲〳㈰㥦㉢㔶〱扡㔳昵搳ㅢ㔱昵㐸㉣㤰〵捦ㄸ㈴挷戲昸㉡ㅡ㜲扢挲㘵㠳㈵戸㙣愱捥ㄲ挸敢㜱て攴㜳㠲㘷〹㌵㤱㉦愳㐳㜳㈲ㄶ㑡扢㑦攴㡢ㅢ㑤㐴搰ち㔰ぢ㑤㡥㍦ㄲ㙢ㄱ扤㡥㙡摤㈶㜰〸㕣㠰㘱㡡㐵捡㥡㘲ㄸ㕡昸㈹㌱㠳昴晢攸敦㜳㠷㝦昷㉣搳㍦づぢ㈵〸㔱㤵㥥㍣〵愱㥡晣㘷㤲㤳昷㔰摡㝤昲㥦摡㘸昲㈳㤴㤱㥣㠹ㅥ〰っ昵㠹ち晥愸挵㌴㤰攱㍥昲㈷捥ㄲ攰㤷㥡挵㠸㠱ㄲ搵昷㈲㌲攸换つ㔷慤㉥㈱ㄳ昷㉤㜰晤ㄹㅦ昷㈸晢㠸ㄷ㈱改换㈹㠶捥搸㘲愸ㄵ㑢㜶攴㠵摤ㄶ戲〱㑢攲搷戲㕤㐵㝡戱挷〸扦昸㘸㡣㤸㘳挷攲㉦愷戴㈸收〴挲〸㉤㔲搲て㌷㔲㝣㈴㙥晣㠳ㅦ戵㕣愶愸㐰〲昵㠴㡤㐹㘷慡昱㤳㜱攳〳昸㉡㑢戵挹昱〶〱搳㜳㜱㘳搲愳㙡晣㐴摣昸敦〷昶㌶ㅢ挷㜴ㄸ㡥㕣㈰㤱㘴搸扡捡晡㑦㝣愱㍤㡣收〵㤳晡㜳挰っ㡢㈹㌹㔵攸戸慥㌴攸㈰㉥㠳㜸昸㐶㝡づ㜷㥢㜰〵〴㐲㌶晣㕦㈵ㅣ挷㥤愷㔹㈳㌰昰〹昴ㅡ㠲捤㥥慥㥥搸戹㘸捥㝢㈸攸㌷㡦晢㌸㔳搵戶ㄵ㠹挰ㅣ挸㠷晢扢㠹㔳㍥挳㜴㙣敤㐷ㅣ㈴搳㜸㠷愴㌷攵愱〲㉢㜹昱愱ㄸ戳戹挷㕢㌴愳㍦〶攴㐰㍡〲㌲愳㍦づㄸ〶㘲㜸㕢㌹㌷㐲晥㔷捣晤㈱㔶㝣㤸攰〹㠰戲㈰戳㤳づ㡡㑦〲っ挷晦愳㡡戱㌵攵㉦搱挴㈳昱换㤲㘴愴㝦㤴ㅤ㍥〶搰〷昷慤㠸㠸戰慣㝦ㅣ㈵挹㤷㔲㜰愸㤷㝥㠲ㄵ㥦㈴昸ㄴ㐰戹挰挹㙥㜹搷戸愶ㅥ㌵搷愷搱㔵㍣㑥㠰㥦晥㤹㈸挳㠷〲昷攱㕤摤㙤㘵ㅥ㠵攳て晢ㄱ敡㑣㝤挱㝦て扥挸㕦攷愲晢昰㍦㈴㈹㈸挳㍥慦扤戳户戱挸〴戴挹搵㙦ㄵ㥢晤ち挶攱扡㕡ㄱㄴ㡥㐸愵㔲搲㡡㠲昸收㠲㠵㡢㌷昰㉤㠷㔴㠵㄰愴〱㔵攱㐴ㄵ㠷㔱愰㝦㡥㑤㠹㘳攲㐹晦㍣㥦㠸㕡戵㠹㕦㠸㌲㝣㄰挴慢敡㝥㍥敡ㅥ扦㤰戸㔶ㄵ㔶摢ぢ㠹㝦㔵戱㤲㝣攱㔳ㅣ㑣㈱ぢ㤹戴㔶㈲搲ㄴつ㝤ㄵ㤹愱扥㘱捥敤㝥晣戴㑢愲㝡戶㜶昶散㡢挳昹戱㙢昳敦㝦敦攰㔳捦晤昶昹捦晥攱〳㠷晥昶搲搳㑦晦攱慦㥦㝤昶愵㕦㉣ㅦ晡昵㌳捦晣敡摥㙦㍣晢晣㙥昳㥢摡㡦㕥㥣晢收愳㤳ㄷㅥ㝤搸㍣㝤敢搱㐷ㅦ㌸㝦摦攴挲ㄵ攳㝤㝤晤晤户㡣晥收㥡户㡥㍣晥昰㑦挴㉦晦㜴戵㈳搴㜲昱㠲昴㌴戸㙣㌵㡤慦㈱㠳㘹㜰挶慦改㌴戸㕣戵㔱换搱㐶㑤愳愰〴㥦〶㈷愰㉡㡣㜴挵挰㝦〰搵〵戴愰</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</si>
</sst>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3" x14ac:knownFonts="1">
    <font>
      <sz val="10"/>
      <name val="Arial"/>
    </font>
    <font>
      <sz val="10"/>
      <name val="Arial"/>
      <family val="2"/>
    </font>
    <font>
      <sz val="8"/>
      <name val="Arial"/>
      <family val="2"/>
    </font>
    <font>
      <sz val="8"/>
      <color indexed="81"/>
      <name val="Tahoma"/>
      <family val="2"/>
    </font>
    <font>
      <b/>
      <sz val="10"/>
      <name val="Times New Roman"/>
      <family val="1"/>
    </font>
    <font>
      <sz val="16"/>
      <name val="Arial"/>
      <family val="2"/>
    </font>
    <font>
      <sz val="10"/>
      <name val="Times New Roman"/>
      <family val="1"/>
    </font>
    <font>
      <sz val="10"/>
      <color indexed="12"/>
      <name val="Arial"/>
      <family val="2"/>
    </font>
    <font>
      <sz val="10"/>
      <color indexed="10"/>
      <name val="Arial"/>
      <family val="2"/>
    </font>
    <font>
      <sz val="10"/>
      <color indexed="9"/>
      <name val="Arial"/>
      <family val="2"/>
    </font>
    <font>
      <i/>
      <sz val="10"/>
      <name val="Times New Roman"/>
      <family val="1"/>
    </font>
    <font>
      <sz val="10"/>
      <color indexed="23"/>
      <name val="Arial"/>
      <family val="2"/>
    </font>
    <font>
      <b/>
      <sz val="10"/>
      <name val="Arial"/>
      <family val="2"/>
    </font>
  </fonts>
  <fills count="5">
    <fill>
      <patternFill patternType="none"/>
    </fill>
    <fill>
      <patternFill patternType="gray125"/>
    </fill>
    <fill>
      <patternFill patternType="solid">
        <fgColor indexed="11"/>
        <bgColor indexed="9"/>
      </patternFill>
    </fill>
    <fill>
      <patternFill patternType="solid">
        <fgColor indexed="15"/>
        <bgColor indexed="9"/>
      </patternFill>
    </fill>
    <fill>
      <patternFill patternType="solid">
        <fgColor indexed="42"/>
        <bgColor indexed="64"/>
      </patternFill>
    </fill>
  </fills>
  <borders count="19">
    <border>
      <left/>
      <right/>
      <top/>
      <bottom/>
      <diagonal/>
    </border>
    <border>
      <left style="thin">
        <color indexed="64"/>
      </left>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bottom style="double">
        <color indexed="64"/>
      </bottom>
      <diagonal/>
    </border>
    <border>
      <left style="thin">
        <color indexed="64"/>
      </left>
      <right style="thin">
        <color indexed="64"/>
      </right>
      <top/>
      <bottom style="double">
        <color indexed="64"/>
      </bottom>
      <diagonal/>
    </border>
    <border>
      <left/>
      <right/>
      <top/>
      <bottom style="double">
        <color indexed="64"/>
      </bottom>
      <diagonal/>
    </border>
    <border>
      <left/>
      <right/>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style="thin">
        <color indexed="64"/>
      </top>
      <bottom/>
      <diagonal/>
    </border>
  </borders>
  <cellStyleXfs count="1">
    <xf numFmtId="0" fontId="0" fillId="0" borderId="0"/>
  </cellStyleXfs>
  <cellXfs count="52">
    <xf numFmtId="0" fontId="0" fillId="0" borderId="0" xfId="0"/>
    <xf numFmtId="0" fontId="0" fillId="0" borderId="0" xfId="0" applyAlignment="1"/>
    <xf numFmtId="0" fontId="5" fillId="0" borderId="0" xfId="0" applyFont="1" applyProtection="1">
      <protection locked="0"/>
    </xf>
    <xf numFmtId="0" fontId="0" fillId="0" borderId="1" xfId="0" applyBorder="1" applyAlignment="1">
      <alignment horizontal="center"/>
    </xf>
    <xf numFmtId="0" fontId="7" fillId="0" borderId="0" xfId="0" applyFont="1" applyBorder="1" applyAlignment="1">
      <alignment horizontal="center"/>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7" fillId="0" borderId="6" xfId="0" applyFont="1"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7" fillId="0" borderId="9" xfId="0" applyFont="1" applyBorder="1" applyAlignment="1">
      <alignment horizontal="center"/>
    </xf>
    <xf numFmtId="0" fontId="7" fillId="0" borderId="10" xfId="0" applyFont="1" applyBorder="1" applyAlignment="1">
      <alignment horizontal="center"/>
    </xf>
    <xf numFmtId="0" fontId="0" fillId="0" borderId="9" xfId="0" applyBorder="1" applyAlignment="1">
      <alignment horizontal="center"/>
    </xf>
    <xf numFmtId="0" fontId="0" fillId="0" borderId="5" xfId="0" applyBorder="1" applyAlignment="1"/>
    <xf numFmtId="0" fontId="8" fillId="0" borderId="6" xfId="0" applyFont="1" applyBorder="1" applyAlignment="1"/>
    <xf numFmtId="0" fontId="8" fillId="0" borderId="6" xfId="0" applyFont="1" applyBorder="1"/>
    <xf numFmtId="0" fontId="1" fillId="0" borderId="0" xfId="0" applyFont="1" applyBorder="1" applyAlignment="1">
      <alignment horizontal="center"/>
    </xf>
    <xf numFmtId="0" fontId="1" fillId="0" borderId="11" xfId="0" applyFont="1" applyBorder="1" applyAlignment="1">
      <alignment horizontal="center"/>
    </xf>
    <xf numFmtId="0" fontId="1" fillId="0" borderId="0" xfId="0" applyFont="1"/>
    <xf numFmtId="0" fontId="9" fillId="0" borderId="0" xfId="0" applyFont="1"/>
    <xf numFmtId="0" fontId="0" fillId="0" borderId="3" xfId="0" applyBorder="1"/>
    <xf numFmtId="0" fontId="0" fillId="0" borderId="12" xfId="0" applyBorder="1"/>
    <xf numFmtId="0" fontId="7" fillId="0" borderId="5" xfId="0" applyFont="1" applyBorder="1" applyAlignment="1">
      <alignment horizontal="center"/>
    </xf>
    <xf numFmtId="0" fontId="11" fillId="0" borderId="1" xfId="0" applyFont="1" applyBorder="1" applyAlignment="1"/>
    <xf numFmtId="0" fontId="11" fillId="0" borderId="2" xfId="0" applyFont="1" applyBorder="1" applyAlignment="1"/>
    <xf numFmtId="0" fontId="11" fillId="0" borderId="3" xfId="0" applyFont="1" applyBorder="1" applyAlignment="1">
      <alignment horizontal="center"/>
    </xf>
    <xf numFmtId="0" fontId="11" fillId="0" borderId="12" xfId="0" applyFont="1" applyBorder="1" applyAlignment="1">
      <alignment horizontal="center"/>
    </xf>
    <xf numFmtId="0" fontId="11" fillId="2" borderId="13" xfId="0" applyFont="1" applyFill="1" applyBorder="1" applyAlignment="1"/>
    <xf numFmtId="0" fontId="11" fillId="2" borderId="14" xfId="0" applyFont="1" applyFill="1" applyBorder="1" applyAlignment="1"/>
    <xf numFmtId="0" fontId="8" fillId="0" borderId="6" xfId="0" applyFont="1" applyBorder="1" applyAlignment="1">
      <alignment horizontal="center"/>
    </xf>
    <xf numFmtId="0" fontId="8" fillId="0" borderId="7" xfId="0" applyFont="1" applyBorder="1" applyAlignment="1">
      <alignment horizontal="center"/>
    </xf>
    <xf numFmtId="0" fontId="8" fillId="0" borderId="5" xfId="0" applyFont="1" applyFill="1" applyBorder="1" applyAlignment="1">
      <alignment horizontal="center"/>
    </xf>
    <xf numFmtId="0" fontId="11" fillId="0" borderId="5" xfId="0" applyFont="1" applyBorder="1" applyAlignment="1">
      <alignment horizontal="center"/>
    </xf>
    <xf numFmtId="0" fontId="11" fillId="0" borderId="6" xfId="0" applyFont="1" applyBorder="1" applyAlignment="1"/>
    <xf numFmtId="0" fontId="11" fillId="0" borderId="7" xfId="0" applyFont="1" applyBorder="1" applyAlignment="1"/>
    <xf numFmtId="0" fontId="1" fillId="0" borderId="5" xfId="0" applyFont="1" applyBorder="1" applyAlignment="1"/>
    <xf numFmtId="0" fontId="1" fillId="0" borderId="6" xfId="0" applyFont="1" applyBorder="1"/>
    <xf numFmtId="0" fontId="8" fillId="3" borderId="6" xfId="0" applyFont="1" applyFill="1" applyBorder="1" applyAlignment="1">
      <alignment horizontal="center"/>
    </xf>
    <xf numFmtId="0" fontId="11" fillId="0" borderId="15" xfId="0" applyFont="1" applyBorder="1" applyAlignment="1"/>
    <xf numFmtId="0" fontId="11" fillId="0" borderId="16" xfId="0" applyFont="1" applyBorder="1" applyAlignment="1"/>
    <xf numFmtId="0" fontId="11" fillId="2" borderId="17" xfId="0" applyFont="1" applyFill="1" applyBorder="1" applyAlignment="1"/>
    <xf numFmtId="0" fontId="12" fillId="0" borderId="0" xfId="0" applyFont="1"/>
    <xf numFmtId="0" fontId="0" fillId="0" borderId="0" xfId="0" quotePrefix="1"/>
    <xf numFmtId="0" fontId="4" fillId="4" borderId="15" xfId="0" applyFont="1" applyFill="1" applyBorder="1" applyAlignment="1">
      <alignment horizontal="center" vertical="center" wrapText="1"/>
    </xf>
    <xf numFmtId="0" fontId="4" fillId="4" borderId="18" xfId="0" applyFont="1" applyFill="1" applyBorder="1" applyAlignment="1">
      <alignment horizontal="center" vertical="center" wrapText="1"/>
    </xf>
    <xf numFmtId="0" fontId="4" fillId="4" borderId="17"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11" xfId="0" applyFont="1" applyFill="1" applyBorder="1" applyAlignment="1">
      <alignment horizontal="center" vertical="center" wrapText="1"/>
    </xf>
    <xf numFmtId="0" fontId="4" fillId="4" borderId="14"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39013526576151"/>
          <c:y val="0.12130177514792899"/>
          <c:w val="0.76894708957938274"/>
          <c:h val="0.68639053254437865"/>
        </c:manualLayout>
      </c:layout>
      <c:scatterChart>
        <c:scatterStyle val="lineMarker"/>
        <c:varyColors val="0"/>
        <c:ser>
          <c:idx val="0"/>
          <c:order val="0"/>
          <c:tx>
            <c:v>Leading indicator X</c:v>
          </c:tx>
          <c:spPr>
            <a:ln w="12700">
              <a:solidFill>
                <a:srgbClr val="000080"/>
              </a:solidFill>
              <a:prstDash val="solid"/>
            </a:ln>
          </c:spPr>
          <c:marker>
            <c:symbol val="none"/>
          </c:marker>
          <c:xVal>
            <c:numRef>
              <c:f>Model!$B$12:$B$101</c:f>
              <c:numCache>
                <c:formatCode>General</c:formatCode>
                <c:ptCount val="90"/>
                <c:pt idx="0">
                  <c:v>-89</c:v>
                </c:pt>
                <c:pt idx="1">
                  <c:v>-88</c:v>
                </c:pt>
                <c:pt idx="2">
                  <c:v>-87</c:v>
                </c:pt>
                <c:pt idx="3">
                  <c:v>-86</c:v>
                </c:pt>
                <c:pt idx="4">
                  <c:v>-85</c:v>
                </c:pt>
                <c:pt idx="5">
                  <c:v>-84</c:v>
                </c:pt>
                <c:pt idx="6">
                  <c:v>-83</c:v>
                </c:pt>
                <c:pt idx="7">
                  <c:v>-82</c:v>
                </c:pt>
                <c:pt idx="8">
                  <c:v>-81</c:v>
                </c:pt>
                <c:pt idx="9">
                  <c:v>-80</c:v>
                </c:pt>
                <c:pt idx="10">
                  <c:v>-79</c:v>
                </c:pt>
                <c:pt idx="11">
                  <c:v>-78</c:v>
                </c:pt>
                <c:pt idx="12">
                  <c:v>-77</c:v>
                </c:pt>
                <c:pt idx="13">
                  <c:v>-76</c:v>
                </c:pt>
                <c:pt idx="14">
                  <c:v>-75</c:v>
                </c:pt>
                <c:pt idx="15">
                  <c:v>-74</c:v>
                </c:pt>
                <c:pt idx="16">
                  <c:v>-73</c:v>
                </c:pt>
                <c:pt idx="17">
                  <c:v>-72</c:v>
                </c:pt>
                <c:pt idx="18">
                  <c:v>-71</c:v>
                </c:pt>
                <c:pt idx="19">
                  <c:v>-70</c:v>
                </c:pt>
                <c:pt idx="20">
                  <c:v>-69</c:v>
                </c:pt>
                <c:pt idx="21">
                  <c:v>-68</c:v>
                </c:pt>
                <c:pt idx="22">
                  <c:v>-67</c:v>
                </c:pt>
                <c:pt idx="23">
                  <c:v>-66</c:v>
                </c:pt>
                <c:pt idx="24">
                  <c:v>-65</c:v>
                </c:pt>
                <c:pt idx="25">
                  <c:v>-64</c:v>
                </c:pt>
                <c:pt idx="26">
                  <c:v>-63</c:v>
                </c:pt>
                <c:pt idx="27">
                  <c:v>-62</c:v>
                </c:pt>
                <c:pt idx="28">
                  <c:v>-61</c:v>
                </c:pt>
                <c:pt idx="29">
                  <c:v>-60</c:v>
                </c:pt>
                <c:pt idx="30">
                  <c:v>-59</c:v>
                </c:pt>
                <c:pt idx="31">
                  <c:v>-58</c:v>
                </c:pt>
                <c:pt idx="32">
                  <c:v>-57</c:v>
                </c:pt>
                <c:pt idx="33">
                  <c:v>-56</c:v>
                </c:pt>
                <c:pt idx="34">
                  <c:v>-55</c:v>
                </c:pt>
                <c:pt idx="35">
                  <c:v>-54</c:v>
                </c:pt>
                <c:pt idx="36">
                  <c:v>-53</c:v>
                </c:pt>
                <c:pt idx="37">
                  <c:v>-52</c:v>
                </c:pt>
                <c:pt idx="38">
                  <c:v>-51</c:v>
                </c:pt>
                <c:pt idx="39">
                  <c:v>-50</c:v>
                </c:pt>
                <c:pt idx="40">
                  <c:v>-49</c:v>
                </c:pt>
                <c:pt idx="41">
                  <c:v>-48</c:v>
                </c:pt>
                <c:pt idx="42">
                  <c:v>-47</c:v>
                </c:pt>
                <c:pt idx="43">
                  <c:v>-46</c:v>
                </c:pt>
                <c:pt idx="44">
                  <c:v>-45</c:v>
                </c:pt>
                <c:pt idx="45">
                  <c:v>-44</c:v>
                </c:pt>
                <c:pt idx="46">
                  <c:v>-43</c:v>
                </c:pt>
                <c:pt idx="47">
                  <c:v>-42</c:v>
                </c:pt>
                <c:pt idx="48">
                  <c:v>-41</c:v>
                </c:pt>
                <c:pt idx="49">
                  <c:v>-40</c:v>
                </c:pt>
                <c:pt idx="50">
                  <c:v>-39</c:v>
                </c:pt>
                <c:pt idx="51">
                  <c:v>-38</c:v>
                </c:pt>
                <c:pt idx="52">
                  <c:v>-37</c:v>
                </c:pt>
                <c:pt idx="53">
                  <c:v>-36</c:v>
                </c:pt>
                <c:pt idx="54">
                  <c:v>-35</c:v>
                </c:pt>
                <c:pt idx="55">
                  <c:v>-34</c:v>
                </c:pt>
                <c:pt idx="56">
                  <c:v>-33</c:v>
                </c:pt>
                <c:pt idx="57">
                  <c:v>-32</c:v>
                </c:pt>
                <c:pt idx="58">
                  <c:v>-31</c:v>
                </c:pt>
                <c:pt idx="59">
                  <c:v>-30</c:v>
                </c:pt>
                <c:pt idx="60">
                  <c:v>-29</c:v>
                </c:pt>
                <c:pt idx="61">
                  <c:v>-28</c:v>
                </c:pt>
                <c:pt idx="62">
                  <c:v>-27</c:v>
                </c:pt>
                <c:pt idx="63">
                  <c:v>-26</c:v>
                </c:pt>
                <c:pt idx="64">
                  <c:v>-25</c:v>
                </c:pt>
                <c:pt idx="65">
                  <c:v>-24</c:v>
                </c:pt>
                <c:pt idx="66">
                  <c:v>-23</c:v>
                </c:pt>
                <c:pt idx="67">
                  <c:v>-22</c:v>
                </c:pt>
                <c:pt idx="68">
                  <c:v>-21</c:v>
                </c:pt>
                <c:pt idx="69">
                  <c:v>-20</c:v>
                </c:pt>
                <c:pt idx="70">
                  <c:v>-19</c:v>
                </c:pt>
                <c:pt idx="71">
                  <c:v>-18</c:v>
                </c:pt>
                <c:pt idx="72">
                  <c:v>-17</c:v>
                </c:pt>
                <c:pt idx="73">
                  <c:v>-16</c:v>
                </c:pt>
                <c:pt idx="74">
                  <c:v>-15</c:v>
                </c:pt>
                <c:pt idx="75">
                  <c:v>-14</c:v>
                </c:pt>
                <c:pt idx="76">
                  <c:v>-13</c:v>
                </c:pt>
                <c:pt idx="77">
                  <c:v>-12</c:v>
                </c:pt>
                <c:pt idx="78">
                  <c:v>-11</c:v>
                </c:pt>
                <c:pt idx="79">
                  <c:v>-10</c:v>
                </c:pt>
                <c:pt idx="80">
                  <c:v>-9</c:v>
                </c:pt>
                <c:pt idx="81">
                  <c:v>-8</c:v>
                </c:pt>
                <c:pt idx="82">
                  <c:v>-7</c:v>
                </c:pt>
                <c:pt idx="83">
                  <c:v>-6</c:v>
                </c:pt>
                <c:pt idx="84">
                  <c:v>-5</c:v>
                </c:pt>
                <c:pt idx="85">
                  <c:v>-4</c:v>
                </c:pt>
                <c:pt idx="86">
                  <c:v>-3</c:v>
                </c:pt>
                <c:pt idx="87">
                  <c:v>-2</c:v>
                </c:pt>
                <c:pt idx="88">
                  <c:v>-1</c:v>
                </c:pt>
                <c:pt idx="89">
                  <c:v>0</c:v>
                </c:pt>
              </c:numCache>
            </c:numRef>
          </c:xVal>
          <c:yVal>
            <c:numRef>
              <c:f>Model!$C$12:$C$101</c:f>
              <c:numCache>
                <c:formatCode>General</c:formatCode>
                <c:ptCount val="90"/>
                <c:pt idx="0">
                  <c:v>101.21146900259086</c:v>
                </c:pt>
                <c:pt idx="1">
                  <c:v>92.033084753077759</c:v>
                </c:pt>
                <c:pt idx="2">
                  <c:v>97.449657552988299</c:v>
                </c:pt>
                <c:pt idx="3">
                  <c:v>95.490868894115565</c:v>
                </c:pt>
                <c:pt idx="4">
                  <c:v>99.55591317270364</c:v>
                </c:pt>
                <c:pt idx="5">
                  <c:v>108.45325750776382</c:v>
                </c:pt>
                <c:pt idx="6">
                  <c:v>121.45173134308139</c:v>
                </c:pt>
                <c:pt idx="7">
                  <c:v>131.03087418204004</c:v>
                </c:pt>
                <c:pt idx="8">
                  <c:v>138.07030172262887</c:v>
                </c:pt>
                <c:pt idx="9">
                  <c:v>131.75919879601017</c:v>
                </c:pt>
                <c:pt idx="10">
                  <c:v>127.04785321693662</c:v>
                </c:pt>
                <c:pt idx="11">
                  <c:v>120.59850080320486</c:v>
                </c:pt>
                <c:pt idx="12">
                  <c:v>137.60420293174451</c:v>
                </c:pt>
                <c:pt idx="13">
                  <c:v>131.69352073719145</c:v>
                </c:pt>
                <c:pt idx="14">
                  <c:v>143.33786901333852</c:v>
                </c:pt>
                <c:pt idx="15">
                  <c:v>163.86578716601269</c:v>
                </c:pt>
                <c:pt idx="16">
                  <c:v>163.85972036631577</c:v>
                </c:pt>
                <c:pt idx="17">
                  <c:v>163.88515887912394</c:v>
                </c:pt>
                <c:pt idx="18">
                  <c:v>156.30449056779591</c:v>
                </c:pt>
                <c:pt idx="19">
                  <c:v>155.13953064668931</c:v>
                </c:pt>
                <c:pt idx="20">
                  <c:v>137.41691483114556</c:v>
                </c:pt>
                <c:pt idx="21">
                  <c:v>135.53566446089835</c:v>
                </c:pt>
                <c:pt idx="22">
                  <c:v>128.19799172736771</c:v>
                </c:pt>
                <c:pt idx="23">
                  <c:v>119.19240532169499</c:v>
                </c:pt>
                <c:pt idx="24">
                  <c:v>106.97381568264294</c:v>
                </c:pt>
                <c:pt idx="25">
                  <c:v>107.03640199250059</c:v>
                </c:pt>
                <c:pt idx="26">
                  <c:v>105.19446864049264</c:v>
                </c:pt>
                <c:pt idx="27">
                  <c:v>101.73817200522673</c:v>
                </c:pt>
                <c:pt idx="28">
                  <c:v>108.23216327136181</c:v>
                </c:pt>
                <c:pt idx="29">
                  <c:v>102.94194084196471</c:v>
                </c:pt>
                <c:pt idx="30">
                  <c:v>114.8103178067054</c:v>
                </c:pt>
                <c:pt idx="31">
                  <c:v>126.67988329998644</c:v>
                </c:pt>
                <c:pt idx="32">
                  <c:v>136.83664631448485</c:v>
                </c:pt>
                <c:pt idx="33">
                  <c:v>132.8053984656737</c:v>
                </c:pt>
                <c:pt idx="34">
                  <c:v>129.94394847416774</c:v>
                </c:pt>
                <c:pt idx="35">
                  <c:v>132.61499744290072</c:v>
                </c:pt>
                <c:pt idx="36">
                  <c:v>130.79698006909109</c:v>
                </c:pt>
                <c:pt idx="37">
                  <c:v>132.98162254917125</c:v>
                </c:pt>
                <c:pt idx="38">
                  <c:v>140.37993277390592</c:v>
                </c:pt>
                <c:pt idx="39">
                  <c:v>142.84121140928119</c:v>
                </c:pt>
                <c:pt idx="40">
                  <c:v>146.26595077837737</c:v>
                </c:pt>
                <c:pt idx="41">
                  <c:v>142.66281151696171</c:v>
                </c:pt>
                <c:pt idx="42">
                  <c:v>145.95327835515963</c:v>
                </c:pt>
                <c:pt idx="43">
                  <c:v>144.95392424213011</c:v>
                </c:pt>
                <c:pt idx="44">
                  <c:v>152.95681681730716</c:v>
                </c:pt>
                <c:pt idx="45">
                  <c:v>144.36240002763958</c:v>
                </c:pt>
                <c:pt idx="46">
                  <c:v>147.96812964060177</c:v>
                </c:pt>
                <c:pt idx="47">
                  <c:v>149.36043428358647</c:v>
                </c:pt>
                <c:pt idx="48">
                  <c:v>140.62292246229873</c:v>
                </c:pt>
                <c:pt idx="49">
                  <c:v>137.95451169500436</c:v>
                </c:pt>
                <c:pt idx="50">
                  <c:v>134.8849548581824</c:v>
                </c:pt>
                <c:pt idx="51">
                  <c:v>134.17984980838858</c:v>
                </c:pt>
                <c:pt idx="52">
                  <c:v>136.59191862661228</c:v>
                </c:pt>
                <c:pt idx="53">
                  <c:v>145.64074743372757</c:v>
                </c:pt>
                <c:pt idx="54">
                  <c:v>141.63970625516725</c:v>
                </c:pt>
                <c:pt idx="55">
                  <c:v>135.02639127939443</c:v>
                </c:pt>
                <c:pt idx="56">
                  <c:v>126.83778612232585</c:v>
                </c:pt>
                <c:pt idx="57">
                  <c:v>127.31442909155552</c:v>
                </c:pt>
                <c:pt idx="58">
                  <c:v>109.25956337944018</c:v>
                </c:pt>
                <c:pt idx="59">
                  <c:v>101.78000996572729</c:v>
                </c:pt>
                <c:pt idx="60">
                  <c:v>102.11981949665338</c:v>
                </c:pt>
                <c:pt idx="61">
                  <c:v>100.04554200347928</c:v>
                </c:pt>
                <c:pt idx="62">
                  <c:v>91.713769386469096</c:v>
                </c:pt>
                <c:pt idx="63">
                  <c:v>87.077979306067348</c:v>
                </c:pt>
                <c:pt idx="64">
                  <c:v>87.97035492554572</c:v>
                </c:pt>
                <c:pt idx="65">
                  <c:v>95.958325620528129</c:v>
                </c:pt>
                <c:pt idx="66">
                  <c:v>96.668711614648203</c:v>
                </c:pt>
                <c:pt idx="67">
                  <c:v>97.193487489331204</c:v>
                </c:pt>
                <c:pt idx="68">
                  <c:v>95.952926423382351</c:v>
                </c:pt>
                <c:pt idx="69">
                  <c:v>99.930821777803288</c:v>
                </c:pt>
                <c:pt idx="70">
                  <c:v>97.294923422453209</c:v>
                </c:pt>
                <c:pt idx="71">
                  <c:v>106.24805549916462</c:v>
                </c:pt>
                <c:pt idx="72">
                  <c:v>103.55327033372242</c:v>
                </c:pt>
                <c:pt idx="73">
                  <c:v>109.84726718633713</c:v>
                </c:pt>
                <c:pt idx="74">
                  <c:v>101.21698300854067</c:v>
                </c:pt>
                <c:pt idx="75">
                  <c:v>102.18269842749442</c:v>
                </c:pt>
                <c:pt idx="76">
                  <c:v>107.16942600213261</c:v>
                </c:pt>
                <c:pt idx="77">
                  <c:v>104.1299651369751</c:v>
                </c:pt>
                <c:pt idx="78">
                  <c:v>109.32861161689578</c:v>
                </c:pt>
                <c:pt idx="79">
                  <c:v>115.47299720159776</c:v>
                </c:pt>
                <c:pt idx="80">
                  <c:v>112.76252484100506</c:v>
                </c:pt>
                <c:pt idx="81">
                  <c:v>120.13769106536071</c:v>
                </c:pt>
                <c:pt idx="82">
                  <c:v>115.9990327230319</c:v>
                </c:pt>
                <c:pt idx="83">
                  <c:v>120.25056989804743</c:v>
                </c:pt>
                <c:pt idx="84">
                  <c:v>123.73541630298425</c:v>
                </c:pt>
                <c:pt idx="85">
                  <c:v>125.71616952395968</c:v>
                </c:pt>
                <c:pt idx="86">
                  <c:v>134.39296287308338</c:v>
                </c:pt>
                <c:pt idx="87">
                  <c:v>138.84343067292923</c:v>
                </c:pt>
                <c:pt idx="88">
                  <c:v>144.30349336114142</c:v>
                </c:pt>
                <c:pt idx="89">
                  <c:v>142.66275641268624</c:v>
                </c:pt>
              </c:numCache>
            </c:numRef>
          </c:yVal>
          <c:smooth val="0"/>
          <c:extLst>
            <c:ext xmlns:c16="http://schemas.microsoft.com/office/drawing/2014/chart" uri="{C3380CC4-5D6E-409C-BE32-E72D297353CC}">
              <c16:uniqueId val="{00000000-0A20-443A-BBEA-AEBD21A6530C}"/>
            </c:ext>
          </c:extLst>
        </c:ser>
        <c:dLbls>
          <c:showLegendKey val="0"/>
          <c:showVal val="0"/>
          <c:showCatName val="0"/>
          <c:showSerName val="0"/>
          <c:showPercent val="0"/>
          <c:showBubbleSize val="0"/>
        </c:dLbls>
        <c:axId val="583629536"/>
        <c:axId val="1"/>
      </c:scatterChart>
      <c:scatterChart>
        <c:scatterStyle val="lineMarker"/>
        <c:varyColors val="0"/>
        <c:ser>
          <c:idx val="1"/>
          <c:order val="1"/>
          <c:tx>
            <c:v>Variable of interest Y</c:v>
          </c:tx>
          <c:spPr>
            <a:ln w="12700">
              <a:solidFill>
                <a:srgbClr val="FF0000"/>
              </a:solidFill>
              <a:prstDash val="solid"/>
            </a:ln>
          </c:spPr>
          <c:marker>
            <c:symbol val="none"/>
          </c:marker>
          <c:xVal>
            <c:numRef>
              <c:f>Model!$B$12:$B$101</c:f>
              <c:numCache>
                <c:formatCode>General</c:formatCode>
                <c:ptCount val="90"/>
                <c:pt idx="0">
                  <c:v>-89</c:v>
                </c:pt>
                <c:pt idx="1">
                  <c:v>-88</c:v>
                </c:pt>
                <c:pt idx="2">
                  <c:v>-87</c:v>
                </c:pt>
                <c:pt idx="3">
                  <c:v>-86</c:v>
                </c:pt>
                <c:pt idx="4">
                  <c:v>-85</c:v>
                </c:pt>
                <c:pt idx="5">
                  <c:v>-84</c:v>
                </c:pt>
                <c:pt idx="6">
                  <c:v>-83</c:v>
                </c:pt>
                <c:pt idx="7">
                  <c:v>-82</c:v>
                </c:pt>
                <c:pt idx="8">
                  <c:v>-81</c:v>
                </c:pt>
                <c:pt idx="9">
                  <c:v>-80</c:v>
                </c:pt>
                <c:pt idx="10">
                  <c:v>-79</c:v>
                </c:pt>
                <c:pt idx="11">
                  <c:v>-78</c:v>
                </c:pt>
                <c:pt idx="12">
                  <c:v>-77</c:v>
                </c:pt>
                <c:pt idx="13">
                  <c:v>-76</c:v>
                </c:pt>
                <c:pt idx="14">
                  <c:v>-75</c:v>
                </c:pt>
                <c:pt idx="15">
                  <c:v>-74</c:v>
                </c:pt>
                <c:pt idx="16">
                  <c:v>-73</c:v>
                </c:pt>
                <c:pt idx="17">
                  <c:v>-72</c:v>
                </c:pt>
                <c:pt idx="18">
                  <c:v>-71</c:v>
                </c:pt>
                <c:pt idx="19">
                  <c:v>-70</c:v>
                </c:pt>
                <c:pt idx="20">
                  <c:v>-69</c:v>
                </c:pt>
                <c:pt idx="21">
                  <c:v>-68</c:v>
                </c:pt>
                <c:pt idx="22">
                  <c:v>-67</c:v>
                </c:pt>
                <c:pt idx="23">
                  <c:v>-66</c:v>
                </c:pt>
                <c:pt idx="24">
                  <c:v>-65</c:v>
                </c:pt>
                <c:pt idx="25">
                  <c:v>-64</c:v>
                </c:pt>
                <c:pt idx="26">
                  <c:v>-63</c:v>
                </c:pt>
                <c:pt idx="27">
                  <c:v>-62</c:v>
                </c:pt>
                <c:pt idx="28">
                  <c:v>-61</c:v>
                </c:pt>
                <c:pt idx="29">
                  <c:v>-60</c:v>
                </c:pt>
                <c:pt idx="30">
                  <c:v>-59</c:v>
                </c:pt>
                <c:pt idx="31">
                  <c:v>-58</c:v>
                </c:pt>
                <c:pt idx="32">
                  <c:v>-57</c:v>
                </c:pt>
                <c:pt idx="33">
                  <c:v>-56</c:v>
                </c:pt>
                <c:pt idx="34">
                  <c:v>-55</c:v>
                </c:pt>
                <c:pt idx="35">
                  <c:v>-54</c:v>
                </c:pt>
                <c:pt idx="36">
                  <c:v>-53</c:v>
                </c:pt>
                <c:pt idx="37">
                  <c:v>-52</c:v>
                </c:pt>
                <c:pt idx="38">
                  <c:v>-51</c:v>
                </c:pt>
                <c:pt idx="39">
                  <c:v>-50</c:v>
                </c:pt>
                <c:pt idx="40">
                  <c:v>-49</c:v>
                </c:pt>
                <c:pt idx="41">
                  <c:v>-48</c:v>
                </c:pt>
                <c:pt idx="42">
                  <c:v>-47</c:v>
                </c:pt>
                <c:pt idx="43">
                  <c:v>-46</c:v>
                </c:pt>
                <c:pt idx="44">
                  <c:v>-45</c:v>
                </c:pt>
                <c:pt idx="45">
                  <c:v>-44</c:v>
                </c:pt>
                <c:pt idx="46">
                  <c:v>-43</c:v>
                </c:pt>
                <c:pt idx="47">
                  <c:v>-42</c:v>
                </c:pt>
                <c:pt idx="48">
                  <c:v>-41</c:v>
                </c:pt>
                <c:pt idx="49">
                  <c:v>-40</c:v>
                </c:pt>
                <c:pt idx="50">
                  <c:v>-39</c:v>
                </c:pt>
                <c:pt idx="51">
                  <c:v>-38</c:v>
                </c:pt>
                <c:pt idx="52">
                  <c:v>-37</c:v>
                </c:pt>
                <c:pt idx="53">
                  <c:v>-36</c:v>
                </c:pt>
                <c:pt idx="54">
                  <c:v>-35</c:v>
                </c:pt>
                <c:pt idx="55">
                  <c:v>-34</c:v>
                </c:pt>
                <c:pt idx="56">
                  <c:v>-33</c:v>
                </c:pt>
                <c:pt idx="57">
                  <c:v>-32</c:v>
                </c:pt>
                <c:pt idx="58">
                  <c:v>-31</c:v>
                </c:pt>
                <c:pt idx="59">
                  <c:v>-30</c:v>
                </c:pt>
                <c:pt idx="60">
                  <c:v>-29</c:v>
                </c:pt>
                <c:pt idx="61">
                  <c:v>-28</c:v>
                </c:pt>
                <c:pt idx="62">
                  <c:v>-27</c:v>
                </c:pt>
                <c:pt idx="63">
                  <c:v>-26</c:v>
                </c:pt>
                <c:pt idx="64">
                  <c:v>-25</c:v>
                </c:pt>
                <c:pt idx="65">
                  <c:v>-24</c:v>
                </c:pt>
                <c:pt idx="66">
                  <c:v>-23</c:v>
                </c:pt>
                <c:pt idx="67">
                  <c:v>-22</c:v>
                </c:pt>
                <c:pt idx="68">
                  <c:v>-21</c:v>
                </c:pt>
                <c:pt idx="69">
                  <c:v>-20</c:v>
                </c:pt>
                <c:pt idx="70">
                  <c:v>-19</c:v>
                </c:pt>
                <c:pt idx="71">
                  <c:v>-18</c:v>
                </c:pt>
                <c:pt idx="72">
                  <c:v>-17</c:v>
                </c:pt>
                <c:pt idx="73">
                  <c:v>-16</c:v>
                </c:pt>
                <c:pt idx="74">
                  <c:v>-15</c:v>
                </c:pt>
                <c:pt idx="75">
                  <c:v>-14</c:v>
                </c:pt>
                <c:pt idx="76">
                  <c:v>-13</c:v>
                </c:pt>
                <c:pt idx="77">
                  <c:v>-12</c:v>
                </c:pt>
                <c:pt idx="78">
                  <c:v>-11</c:v>
                </c:pt>
                <c:pt idx="79">
                  <c:v>-10</c:v>
                </c:pt>
                <c:pt idx="80">
                  <c:v>-9</c:v>
                </c:pt>
                <c:pt idx="81">
                  <c:v>-8</c:v>
                </c:pt>
                <c:pt idx="82">
                  <c:v>-7</c:v>
                </c:pt>
                <c:pt idx="83">
                  <c:v>-6</c:v>
                </c:pt>
                <c:pt idx="84">
                  <c:v>-5</c:v>
                </c:pt>
                <c:pt idx="85">
                  <c:v>-4</c:v>
                </c:pt>
                <c:pt idx="86">
                  <c:v>-3</c:v>
                </c:pt>
                <c:pt idx="87">
                  <c:v>-2</c:v>
                </c:pt>
                <c:pt idx="88">
                  <c:v>-1</c:v>
                </c:pt>
                <c:pt idx="89">
                  <c:v>0</c:v>
                </c:pt>
              </c:numCache>
            </c:numRef>
          </c:xVal>
          <c:yVal>
            <c:numRef>
              <c:f>Model!$D$12:$D$101</c:f>
              <c:numCache>
                <c:formatCode>General</c:formatCode>
                <c:ptCount val="90"/>
                <c:pt idx="0">
                  <c:v>4.8698753481080077</c:v>
                </c:pt>
                <c:pt idx="1">
                  <c:v>4.2425648732446879</c:v>
                </c:pt>
                <c:pt idx="2">
                  <c:v>5.1726233869382048</c:v>
                </c:pt>
                <c:pt idx="3">
                  <c:v>4.8111020258739083</c:v>
                </c:pt>
                <c:pt idx="4">
                  <c:v>4.3630043227949002</c:v>
                </c:pt>
                <c:pt idx="5">
                  <c:v>4.9572129850244178</c:v>
                </c:pt>
                <c:pt idx="6">
                  <c:v>5.4564962335941454</c:v>
                </c:pt>
                <c:pt idx="7">
                  <c:v>4.8522927245225294</c:v>
                </c:pt>
                <c:pt idx="8">
                  <c:v>5.7639273068426116</c:v>
                </c:pt>
                <c:pt idx="9">
                  <c:v>4.9345852361905678</c:v>
                </c:pt>
                <c:pt idx="10">
                  <c:v>4.7164124435983874</c:v>
                </c:pt>
                <c:pt idx="11">
                  <c:v>4.5222978428037965</c:v>
                </c:pt>
                <c:pt idx="12">
                  <c:v>4.0754376751554942</c:v>
                </c:pt>
                <c:pt idx="13">
                  <c:v>4.6222311270815659</c:v>
                </c:pt>
                <c:pt idx="14">
                  <c:v>4.231535803821445</c:v>
                </c:pt>
                <c:pt idx="15">
                  <c:v>3.9888237742376265</c:v>
                </c:pt>
                <c:pt idx="16">
                  <c:v>4.9250481043876091</c:v>
                </c:pt>
                <c:pt idx="17">
                  <c:v>5.2835729392448521</c:v>
                </c:pt>
                <c:pt idx="18">
                  <c:v>6.2637811263872614</c:v>
                </c:pt>
                <c:pt idx="19">
                  <c:v>6.0310923475964904</c:v>
                </c:pt>
                <c:pt idx="20">
                  <c:v>6.1467527355846663</c:v>
                </c:pt>
                <c:pt idx="21">
                  <c:v>5.677320324067856</c:v>
                </c:pt>
                <c:pt idx="22">
                  <c:v>5.4434158322252264</c:v>
                </c:pt>
                <c:pt idx="23">
                  <c:v>6.4947715766884704</c:v>
                </c:pt>
                <c:pt idx="24">
                  <c:v>6.0402871841482062</c:v>
                </c:pt>
                <c:pt idx="25">
                  <c:v>6.1137814267672033</c:v>
                </c:pt>
                <c:pt idx="26">
                  <c:v>7.5328747621889649</c:v>
                </c:pt>
                <c:pt idx="27">
                  <c:v>7.2568715861333466</c:v>
                </c:pt>
                <c:pt idx="28">
                  <c:v>7.0466204097788623</c:v>
                </c:pt>
                <c:pt idx="29">
                  <c:v>7.3313287053687448</c:v>
                </c:pt>
                <c:pt idx="30">
                  <c:v>7.2362181517413866</c:v>
                </c:pt>
                <c:pt idx="31">
                  <c:v>6.5014580652956786</c:v>
                </c:pt>
                <c:pt idx="32">
                  <c:v>6.2662879606237167</c:v>
                </c:pt>
                <c:pt idx="33">
                  <c:v>5.6985435431820566</c:v>
                </c:pt>
                <c:pt idx="34">
                  <c:v>5.2715197488330849</c:v>
                </c:pt>
                <c:pt idx="35">
                  <c:v>4.8209653823822567</c:v>
                </c:pt>
                <c:pt idx="36">
                  <c:v>5.1316618984787414</c:v>
                </c:pt>
                <c:pt idx="37">
                  <c:v>4.6619727572541363</c:v>
                </c:pt>
                <c:pt idx="38">
                  <c:v>4.9987153640688682</c:v>
                </c:pt>
                <c:pt idx="39">
                  <c:v>5.045117855161104</c:v>
                </c:pt>
                <c:pt idx="40">
                  <c:v>4.7122812889253547</c:v>
                </c:pt>
                <c:pt idx="41">
                  <c:v>5.1822640655995009</c:v>
                </c:pt>
                <c:pt idx="42">
                  <c:v>5.9044695573502954</c:v>
                </c:pt>
                <c:pt idx="43">
                  <c:v>6.0928266168280194</c:v>
                </c:pt>
                <c:pt idx="44">
                  <c:v>5.8603427789451299</c:v>
                </c:pt>
                <c:pt idx="45">
                  <c:v>5.9009251364397128</c:v>
                </c:pt>
                <c:pt idx="46">
                  <c:v>6.1837969817875766</c:v>
                </c:pt>
                <c:pt idx="47">
                  <c:v>5.7886396928317874</c:v>
                </c:pt>
                <c:pt idx="48">
                  <c:v>6.0891862199181528</c:v>
                </c:pt>
                <c:pt idx="49">
                  <c:v>6.4206862943798368</c:v>
                </c:pt>
                <c:pt idx="50">
                  <c:v>6.3361390230985908</c:v>
                </c:pt>
                <c:pt idx="51">
                  <c:v>6.6322133701040347</c:v>
                </c:pt>
                <c:pt idx="52">
                  <c:v>6.5885112572841029</c:v>
                </c:pt>
                <c:pt idx="53">
                  <c:v>6.707638612936635</c:v>
                </c:pt>
                <c:pt idx="54">
                  <c:v>6.6994782299100741</c:v>
                </c:pt>
                <c:pt idx="55">
                  <c:v>6.9511968983111272</c:v>
                </c:pt>
                <c:pt idx="56">
                  <c:v>6.5238415221003576</c:v>
                </c:pt>
                <c:pt idx="57">
                  <c:v>6.7707598004599383</c:v>
                </c:pt>
                <c:pt idx="58">
                  <c:v>6.6244666502129865</c:v>
                </c:pt>
                <c:pt idx="59">
                  <c:v>6.4427171728275363</c:v>
                </c:pt>
                <c:pt idx="60">
                  <c:v>6.2218979665341063</c:v>
                </c:pt>
                <c:pt idx="61">
                  <c:v>6.1413483461146692</c:v>
                </c:pt>
                <c:pt idx="62">
                  <c:v>5.8358968742901371</c:v>
                </c:pt>
                <c:pt idx="63">
                  <c:v>6.4391452719142768</c:v>
                </c:pt>
                <c:pt idx="64">
                  <c:v>6.6830542233732197</c:v>
                </c:pt>
                <c:pt idx="65">
                  <c:v>6.5530322468908517</c:v>
                </c:pt>
                <c:pt idx="66">
                  <c:v>6.1322813748081444</c:v>
                </c:pt>
                <c:pt idx="67">
                  <c:v>5.6708938292268165</c:v>
                </c:pt>
                <c:pt idx="68">
                  <c:v>5.8460771653852213</c:v>
                </c:pt>
                <c:pt idx="69">
                  <c:v>5.1120123219843769</c:v>
                </c:pt>
                <c:pt idx="70">
                  <c:v>4.4733552964024845</c:v>
                </c:pt>
                <c:pt idx="71">
                  <c:v>4.6149984246782703</c:v>
                </c:pt>
                <c:pt idx="72">
                  <c:v>4.5427942537980606</c:v>
                </c:pt>
                <c:pt idx="73">
                  <c:v>4.0877401782758822</c:v>
                </c:pt>
                <c:pt idx="74">
                  <c:v>3.8385208364590864</c:v>
                </c:pt>
                <c:pt idx="75">
                  <c:v>3.930092274713807</c:v>
                </c:pt>
                <c:pt idx="76">
                  <c:v>4.3564556799894341</c:v>
                </c:pt>
                <c:pt idx="77">
                  <c:v>4.4451063913961448</c:v>
                </c:pt>
                <c:pt idx="78">
                  <c:v>4.5690509496810883</c:v>
                </c:pt>
                <c:pt idx="79">
                  <c:v>4.209718550674947</c:v>
                </c:pt>
                <c:pt idx="80">
                  <c:v>4.6095478298649795</c:v>
                </c:pt>
                <c:pt idx="81">
                  <c:v>4.5996659737666121</c:v>
                </c:pt>
                <c:pt idx="82">
                  <c:v>4.7125778644870344</c:v>
                </c:pt>
                <c:pt idx="83">
                  <c:v>4.65831237620558</c:v>
                </c:pt>
                <c:pt idx="84">
                  <c:v>5.0282186420213462</c:v>
                </c:pt>
                <c:pt idx="85">
                  <c:v>4.5422360483558437</c:v>
                </c:pt>
                <c:pt idx="86">
                  <c:v>4.80380207636885</c:v>
                </c:pt>
                <c:pt idx="87">
                  <c:v>4.973751535908713</c:v>
                </c:pt>
                <c:pt idx="88">
                  <c:v>4.698388074831831</c:v>
                </c:pt>
                <c:pt idx="89">
                  <c:v>4.8591461528520554</c:v>
                </c:pt>
              </c:numCache>
            </c:numRef>
          </c:yVal>
          <c:smooth val="0"/>
          <c:extLst>
            <c:ext xmlns:c16="http://schemas.microsoft.com/office/drawing/2014/chart" uri="{C3380CC4-5D6E-409C-BE32-E72D297353CC}">
              <c16:uniqueId val="{00000001-0A20-443A-BBEA-AEBD21A6530C}"/>
            </c:ext>
          </c:extLst>
        </c:ser>
        <c:ser>
          <c:idx val="2"/>
          <c:order val="2"/>
          <c:tx>
            <c:strRef>
              <c:f>Model!$E$11</c:f>
              <c:strCache>
                <c:ptCount val="1"/>
                <c:pt idx="0">
                  <c:v>Y offset 11 periods</c:v>
                </c:pt>
              </c:strCache>
            </c:strRef>
          </c:tx>
          <c:spPr>
            <a:ln w="25400">
              <a:solidFill>
                <a:srgbClr val="000000"/>
              </a:solidFill>
              <a:prstDash val="solid"/>
            </a:ln>
          </c:spPr>
          <c:marker>
            <c:symbol val="none"/>
          </c:marker>
          <c:xVal>
            <c:numRef>
              <c:f>Model!$B$12:$B$101</c:f>
              <c:numCache>
                <c:formatCode>General</c:formatCode>
                <c:ptCount val="90"/>
                <c:pt idx="0">
                  <c:v>-89</c:v>
                </c:pt>
                <c:pt idx="1">
                  <c:v>-88</c:v>
                </c:pt>
                <c:pt idx="2">
                  <c:v>-87</c:v>
                </c:pt>
                <c:pt idx="3">
                  <c:v>-86</c:v>
                </c:pt>
                <c:pt idx="4">
                  <c:v>-85</c:v>
                </c:pt>
                <c:pt idx="5">
                  <c:v>-84</c:v>
                </c:pt>
                <c:pt idx="6">
                  <c:v>-83</c:v>
                </c:pt>
                <c:pt idx="7">
                  <c:v>-82</c:v>
                </c:pt>
                <c:pt idx="8">
                  <c:v>-81</c:v>
                </c:pt>
                <c:pt idx="9">
                  <c:v>-80</c:v>
                </c:pt>
                <c:pt idx="10">
                  <c:v>-79</c:v>
                </c:pt>
                <c:pt idx="11">
                  <c:v>-78</c:v>
                </c:pt>
                <c:pt idx="12">
                  <c:v>-77</c:v>
                </c:pt>
                <c:pt idx="13">
                  <c:v>-76</c:v>
                </c:pt>
                <c:pt idx="14">
                  <c:v>-75</c:v>
                </c:pt>
                <c:pt idx="15">
                  <c:v>-74</c:v>
                </c:pt>
                <c:pt idx="16">
                  <c:v>-73</c:v>
                </c:pt>
                <c:pt idx="17">
                  <c:v>-72</c:v>
                </c:pt>
                <c:pt idx="18">
                  <c:v>-71</c:v>
                </c:pt>
                <c:pt idx="19">
                  <c:v>-70</c:v>
                </c:pt>
                <c:pt idx="20">
                  <c:v>-69</c:v>
                </c:pt>
                <c:pt idx="21">
                  <c:v>-68</c:v>
                </c:pt>
                <c:pt idx="22">
                  <c:v>-67</c:v>
                </c:pt>
                <c:pt idx="23">
                  <c:v>-66</c:v>
                </c:pt>
                <c:pt idx="24">
                  <c:v>-65</c:v>
                </c:pt>
                <c:pt idx="25">
                  <c:v>-64</c:v>
                </c:pt>
                <c:pt idx="26">
                  <c:v>-63</c:v>
                </c:pt>
                <c:pt idx="27">
                  <c:v>-62</c:v>
                </c:pt>
                <c:pt idx="28">
                  <c:v>-61</c:v>
                </c:pt>
                <c:pt idx="29">
                  <c:v>-60</c:v>
                </c:pt>
                <c:pt idx="30">
                  <c:v>-59</c:v>
                </c:pt>
                <c:pt idx="31">
                  <c:v>-58</c:v>
                </c:pt>
                <c:pt idx="32">
                  <c:v>-57</c:v>
                </c:pt>
                <c:pt idx="33">
                  <c:v>-56</c:v>
                </c:pt>
                <c:pt idx="34">
                  <c:v>-55</c:v>
                </c:pt>
                <c:pt idx="35">
                  <c:v>-54</c:v>
                </c:pt>
                <c:pt idx="36">
                  <c:v>-53</c:v>
                </c:pt>
                <c:pt idx="37">
                  <c:v>-52</c:v>
                </c:pt>
                <c:pt idx="38">
                  <c:v>-51</c:v>
                </c:pt>
                <c:pt idx="39">
                  <c:v>-50</c:v>
                </c:pt>
                <c:pt idx="40">
                  <c:v>-49</c:v>
                </c:pt>
                <c:pt idx="41">
                  <c:v>-48</c:v>
                </c:pt>
                <c:pt idx="42">
                  <c:v>-47</c:v>
                </c:pt>
                <c:pt idx="43">
                  <c:v>-46</c:v>
                </c:pt>
                <c:pt idx="44">
                  <c:v>-45</c:v>
                </c:pt>
                <c:pt idx="45">
                  <c:v>-44</c:v>
                </c:pt>
                <c:pt idx="46">
                  <c:v>-43</c:v>
                </c:pt>
                <c:pt idx="47">
                  <c:v>-42</c:v>
                </c:pt>
                <c:pt idx="48">
                  <c:v>-41</c:v>
                </c:pt>
                <c:pt idx="49">
                  <c:v>-40</c:v>
                </c:pt>
                <c:pt idx="50">
                  <c:v>-39</c:v>
                </c:pt>
                <c:pt idx="51">
                  <c:v>-38</c:v>
                </c:pt>
                <c:pt idx="52">
                  <c:v>-37</c:v>
                </c:pt>
                <c:pt idx="53">
                  <c:v>-36</c:v>
                </c:pt>
                <c:pt idx="54">
                  <c:v>-35</c:v>
                </c:pt>
                <c:pt idx="55">
                  <c:v>-34</c:v>
                </c:pt>
                <c:pt idx="56">
                  <c:v>-33</c:v>
                </c:pt>
                <c:pt idx="57">
                  <c:v>-32</c:v>
                </c:pt>
                <c:pt idx="58">
                  <c:v>-31</c:v>
                </c:pt>
                <c:pt idx="59">
                  <c:v>-30</c:v>
                </c:pt>
                <c:pt idx="60">
                  <c:v>-29</c:v>
                </c:pt>
                <c:pt idx="61">
                  <c:v>-28</c:v>
                </c:pt>
                <c:pt idx="62">
                  <c:v>-27</c:v>
                </c:pt>
                <c:pt idx="63">
                  <c:v>-26</c:v>
                </c:pt>
                <c:pt idx="64">
                  <c:v>-25</c:v>
                </c:pt>
                <c:pt idx="65">
                  <c:v>-24</c:v>
                </c:pt>
                <c:pt idx="66">
                  <c:v>-23</c:v>
                </c:pt>
                <c:pt idx="67">
                  <c:v>-22</c:v>
                </c:pt>
                <c:pt idx="68">
                  <c:v>-21</c:v>
                </c:pt>
                <c:pt idx="69">
                  <c:v>-20</c:v>
                </c:pt>
                <c:pt idx="70">
                  <c:v>-19</c:v>
                </c:pt>
                <c:pt idx="71">
                  <c:v>-18</c:v>
                </c:pt>
                <c:pt idx="72">
                  <c:v>-17</c:v>
                </c:pt>
                <c:pt idx="73">
                  <c:v>-16</c:v>
                </c:pt>
                <c:pt idx="74">
                  <c:v>-15</c:v>
                </c:pt>
                <c:pt idx="75">
                  <c:v>-14</c:v>
                </c:pt>
                <c:pt idx="76">
                  <c:v>-13</c:v>
                </c:pt>
                <c:pt idx="77">
                  <c:v>-12</c:v>
                </c:pt>
                <c:pt idx="78">
                  <c:v>-11</c:v>
                </c:pt>
                <c:pt idx="79">
                  <c:v>-10</c:v>
                </c:pt>
                <c:pt idx="80">
                  <c:v>-9</c:v>
                </c:pt>
                <c:pt idx="81">
                  <c:v>-8</c:v>
                </c:pt>
                <c:pt idx="82">
                  <c:v>-7</c:v>
                </c:pt>
                <c:pt idx="83">
                  <c:v>-6</c:v>
                </c:pt>
                <c:pt idx="84">
                  <c:v>-5</c:v>
                </c:pt>
                <c:pt idx="85">
                  <c:v>-4</c:v>
                </c:pt>
                <c:pt idx="86">
                  <c:v>-3</c:v>
                </c:pt>
                <c:pt idx="87">
                  <c:v>-2</c:v>
                </c:pt>
                <c:pt idx="88">
                  <c:v>-1</c:v>
                </c:pt>
                <c:pt idx="89">
                  <c:v>0</c:v>
                </c:pt>
              </c:numCache>
            </c:numRef>
          </c:xVal>
          <c:yVal>
            <c:numRef>
              <c:f>Model!$E$12:$E$101</c:f>
              <c:numCache>
                <c:formatCode>General</c:formatCode>
                <c:ptCount val="90"/>
                <c:pt idx="0">
                  <c:v>4.5222978428037965</c:v>
                </c:pt>
                <c:pt idx="1">
                  <c:v>4.0754376751554942</c:v>
                </c:pt>
                <c:pt idx="2">
                  <c:v>4.6222311270815659</c:v>
                </c:pt>
                <c:pt idx="3">
                  <c:v>4.231535803821445</c:v>
                </c:pt>
                <c:pt idx="4">
                  <c:v>3.9888237742376265</c:v>
                </c:pt>
                <c:pt idx="5">
                  <c:v>4.9250481043876091</c:v>
                </c:pt>
                <c:pt idx="6">
                  <c:v>5.2835729392448521</c:v>
                </c:pt>
                <c:pt idx="7">
                  <c:v>6.2637811263872614</c:v>
                </c:pt>
                <c:pt idx="8">
                  <c:v>6.0310923475964904</c:v>
                </c:pt>
                <c:pt idx="9">
                  <c:v>6.1467527355846663</c:v>
                </c:pt>
                <c:pt idx="10">
                  <c:v>5.677320324067856</c:v>
                </c:pt>
                <c:pt idx="11">
                  <c:v>5.4434158322252264</c:v>
                </c:pt>
                <c:pt idx="12">
                  <c:v>6.4947715766884704</c:v>
                </c:pt>
                <c:pt idx="13">
                  <c:v>6.0402871841482062</c:v>
                </c:pt>
                <c:pt idx="14">
                  <c:v>6.1137814267672033</c:v>
                </c:pt>
                <c:pt idx="15">
                  <c:v>7.5328747621889649</c:v>
                </c:pt>
                <c:pt idx="16">
                  <c:v>7.2568715861333466</c:v>
                </c:pt>
                <c:pt idx="17">
                  <c:v>7.0466204097788623</c:v>
                </c:pt>
                <c:pt idx="18">
                  <c:v>7.3313287053687448</c:v>
                </c:pt>
                <c:pt idx="19">
                  <c:v>7.2362181517413866</c:v>
                </c:pt>
                <c:pt idx="20">
                  <c:v>6.5014580652956786</c:v>
                </c:pt>
                <c:pt idx="21">
                  <c:v>6.2662879606237167</c:v>
                </c:pt>
                <c:pt idx="22">
                  <c:v>5.6985435431820566</c:v>
                </c:pt>
                <c:pt idx="23">
                  <c:v>5.2715197488330849</c:v>
                </c:pt>
                <c:pt idx="24">
                  <c:v>4.8209653823822567</c:v>
                </c:pt>
                <c:pt idx="25">
                  <c:v>5.1316618984787414</c:v>
                </c:pt>
                <c:pt idx="26">
                  <c:v>4.6619727572541363</c:v>
                </c:pt>
                <c:pt idx="27">
                  <c:v>4.9987153640688682</c:v>
                </c:pt>
                <c:pt idx="28">
                  <c:v>5.045117855161104</c:v>
                </c:pt>
                <c:pt idx="29">
                  <c:v>4.7122812889253547</c:v>
                </c:pt>
                <c:pt idx="30">
                  <c:v>5.1822640655995009</c:v>
                </c:pt>
                <c:pt idx="31">
                  <c:v>5.9044695573502954</c:v>
                </c:pt>
                <c:pt idx="32">
                  <c:v>6.0928266168280194</c:v>
                </c:pt>
                <c:pt idx="33">
                  <c:v>5.8603427789451299</c:v>
                </c:pt>
                <c:pt idx="34">
                  <c:v>5.9009251364397128</c:v>
                </c:pt>
                <c:pt idx="35">
                  <c:v>6.1837969817875766</c:v>
                </c:pt>
                <c:pt idx="36">
                  <c:v>5.7886396928317874</c:v>
                </c:pt>
                <c:pt idx="37">
                  <c:v>6.0891862199181528</c:v>
                </c:pt>
                <c:pt idx="38">
                  <c:v>6.4206862943798368</c:v>
                </c:pt>
                <c:pt idx="39">
                  <c:v>6.3361390230985908</c:v>
                </c:pt>
                <c:pt idx="40">
                  <c:v>6.6322133701040347</c:v>
                </c:pt>
                <c:pt idx="41">
                  <c:v>6.5885112572841029</c:v>
                </c:pt>
                <c:pt idx="42">
                  <c:v>6.707638612936635</c:v>
                </c:pt>
                <c:pt idx="43">
                  <c:v>6.6994782299100741</c:v>
                </c:pt>
                <c:pt idx="44">
                  <c:v>6.9511968983111272</c:v>
                </c:pt>
                <c:pt idx="45">
                  <c:v>6.5238415221003576</c:v>
                </c:pt>
                <c:pt idx="46">
                  <c:v>6.7707598004599383</c:v>
                </c:pt>
                <c:pt idx="47">
                  <c:v>6.6244666502129865</c:v>
                </c:pt>
                <c:pt idx="48">
                  <c:v>6.4427171728275363</c:v>
                </c:pt>
                <c:pt idx="49">
                  <c:v>6.2218979665341063</c:v>
                </c:pt>
                <c:pt idx="50">
                  <c:v>6.1413483461146692</c:v>
                </c:pt>
                <c:pt idx="51">
                  <c:v>5.8358968742901371</c:v>
                </c:pt>
                <c:pt idx="52">
                  <c:v>6.4391452719142768</c:v>
                </c:pt>
                <c:pt idx="53">
                  <c:v>6.6830542233732197</c:v>
                </c:pt>
                <c:pt idx="54">
                  <c:v>6.5530322468908517</c:v>
                </c:pt>
                <c:pt idx="55">
                  <c:v>6.1322813748081444</c:v>
                </c:pt>
                <c:pt idx="56">
                  <c:v>5.6708938292268165</c:v>
                </c:pt>
                <c:pt idx="57">
                  <c:v>5.8460771653852213</c:v>
                </c:pt>
                <c:pt idx="58">
                  <c:v>5.1120123219843769</c:v>
                </c:pt>
                <c:pt idx="59">
                  <c:v>4.4733552964024845</c:v>
                </c:pt>
                <c:pt idx="60">
                  <c:v>4.6149984246782703</c:v>
                </c:pt>
                <c:pt idx="61">
                  <c:v>4.5427942537980606</c:v>
                </c:pt>
                <c:pt idx="62">
                  <c:v>4.0877401782758822</c:v>
                </c:pt>
                <c:pt idx="63">
                  <c:v>3.8385208364590864</c:v>
                </c:pt>
                <c:pt idx="64">
                  <c:v>3.930092274713807</c:v>
                </c:pt>
                <c:pt idx="65">
                  <c:v>4.3564556799894341</c:v>
                </c:pt>
                <c:pt idx="66">
                  <c:v>4.4451063913961448</c:v>
                </c:pt>
                <c:pt idx="67">
                  <c:v>4.5690509496810883</c:v>
                </c:pt>
                <c:pt idx="68">
                  <c:v>4.209718550674947</c:v>
                </c:pt>
                <c:pt idx="69">
                  <c:v>4.6095478298649795</c:v>
                </c:pt>
                <c:pt idx="70">
                  <c:v>4.5996659737666121</c:v>
                </c:pt>
                <c:pt idx="71">
                  <c:v>4.7125778644870344</c:v>
                </c:pt>
                <c:pt idx="72">
                  <c:v>4.65831237620558</c:v>
                </c:pt>
                <c:pt idx="73">
                  <c:v>5.0282186420213462</c:v>
                </c:pt>
                <c:pt idx="74">
                  <c:v>4.5422360483558437</c:v>
                </c:pt>
                <c:pt idx="75">
                  <c:v>4.80380207636885</c:v>
                </c:pt>
                <c:pt idx="76">
                  <c:v>4.973751535908713</c:v>
                </c:pt>
                <c:pt idx="77">
                  <c:v>4.698388074831831</c:v>
                </c:pt>
                <c:pt idx="78">
                  <c:v>4.8591461528520554</c:v>
                </c:pt>
                <c:pt idx="79">
                  <c:v>#N/A</c:v>
                </c:pt>
                <c:pt idx="80">
                  <c:v>#N/A</c:v>
                </c:pt>
                <c:pt idx="81">
                  <c:v>#N/A</c:v>
                </c:pt>
                <c:pt idx="82">
                  <c:v>#N/A</c:v>
                </c:pt>
                <c:pt idx="83">
                  <c:v>#N/A</c:v>
                </c:pt>
                <c:pt idx="84">
                  <c:v>#N/A</c:v>
                </c:pt>
                <c:pt idx="85">
                  <c:v>#N/A</c:v>
                </c:pt>
                <c:pt idx="86">
                  <c:v>#N/A</c:v>
                </c:pt>
                <c:pt idx="87">
                  <c:v>#N/A</c:v>
                </c:pt>
                <c:pt idx="88">
                  <c:v>#N/A</c:v>
                </c:pt>
                <c:pt idx="89">
                  <c:v>#N/A</c:v>
                </c:pt>
              </c:numCache>
            </c:numRef>
          </c:yVal>
          <c:smooth val="0"/>
          <c:extLst>
            <c:ext xmlns:c16="http://schemas.microsoft.com/office/drawing/2014/chart" uri="{C3380CC4-5D6E-409C-BE32-E72D297353CC}">
              <c16:uniqueId val="{00000002-0A20-443A-BBEA-AEBD21A6530C}"/>
            </c:ext>
          </c:extLst>
        </c:ser>
        <c:dLbls>
          <c:showLegendKey val="0"/>
          <c:showVal val="0"/>
          <c:showCatName val="0"/>
          <c:showSerName val="0"/>
          <c:showPercent val="0"/>
          <c:showBubbleSize val="0"/>
        </c:dLbls>
        <c:axId val="3"/>
        <c:axId val="4"/>
      </c:scatterChart>
      <c:valAx>
        <c:axId val="583629536"/>
        <c:scaling>
          <c:orientation val="minMax"/>
          <c:max val="10"/>
          <c:min val="-100"/>
        </c:scaling>
        <c:delete val="0"/>
        <c:axPos val="b"/>
        <c:title>
          <c:tx>
            <c:rich>
              <a:bodyPr/>
              <a:lstStyle/>
              <a:p>
                <a:pPr>
                  <a:defRPr sz="850" b="1" i="0" u="none" strike="noStrike" baseline="0">
                    <a:solidFill>
                      <a:srgbClr val="000000"/>
                    </a:solidFill>
                    <a:latin typeface="Arial"/>
                    <a:ea typeface="Arial"/>
                    <a:cs typeface="Arial"/>
                  </a:defRPr>
                </a:pPr>
                <a:r>
                  <a:rPr lang="en-US"/>
                  <a:t>Time</a:t>
                </a:r>
              </a:p>
            </c:rich>
          </c:tx>
          <c:layout>
            <c:manualLayout>
              <c:xMode val="edge"/>
              <c:yMode val="edge"/>
              <c:x val="0.48428874301987668"/>
              <c:y val="0.8964496188606148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in val="80"/>
        </c:scaling>
        <c:delete val="0"/>
        <c:axPos val="l"/>
        <c:title>
          <c:tx>
            <c:rich>
              <a:bodyPr/>
              <a:lstStyle/>
              <a:p>
                <a:pPr>
                  <a:defRPr sz="925" b="1" i="0" u="none" strike="noStrike" baseline="0">
                    <a:solidFill>
                      <a:srgbClr val="000000"/>
                    </a:solidFill>
                    <a:latin typeface="Arial"/>
                    <a:ea typeface="Arial"/>
                    <a:cs typeface="Arial"/>
                  </a:defRPr>
                </a:pPr>
                <a:r>
                  <a:rPr lang="en-US"/>
                  <a:t>Leading indicator</a:t>
                </a:r>
              </a:p>
            </c:rich>
          </c:tx>
          <c:layout>
            <c:manualLayout>
              <c:xMode val="edge"/>
              <c:yMode val="edge"/>
              <c:x val="2.7726432532347505E-2"/>
              <c:y val="0.313609551954620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583629536"/>
        <c:crossesAt val="-100"/>
        <c:crossBetween val="midCat"/>
        <c:majorUnit val="20"/>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max val="8"/>
          <c:min val="3"/>
        </c:scaling>
        <c:delete val="0"/>
        <c:axPos val="r"/>
        <c:title>
          <c:tx>
            <c:rich>
              <a:bodyPr/>
              <a:lstStyle/>
              <a:p>
                <a:pPr>
                  <a:defRPr sz="925" b="1" i="0" u="none" strike="noStrike" baseline="0">
                    <a:solidFill>
                      <a:srgbClr val="000000"/>
                    </a:solidFill>
                    <a:latin typeface="Arial"/>
                    <a:ea typeface="Arial"/>
                    <a:cs typeface="Arial"/>
                  </a:defRPr>
                </a:pPr>
                <a:r>
                  <a:rPr lang="en-US"/>
                  <a:t>Variable of interest</a:t>
                </a:r>
              </a:p>
            </c:rich>
          </c:tx>
          <c:layout>
            <c:manualLayout>
              <c:xMode val="edge"/>
              <c:yMode val="edge"/>
              <c:x val="0.93345733816544652"/>
              <c:y val="0.29881645147001462"/>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3"/>
        <c:crosses val="max"/>
        <c:crossBetween val="midCat"/>
        <c:majorUnit val="1"/>
      </c:valAx>
      <c:spPr>
        <a:noFill/>
        <a:ln w="25400">
          <a:noFill/>
        </a:ln>
      </c:spPr>
    </c:plotArea>
    <c:legend>
      <c:legendPos val="r"/>
      <c:layout>
        <c:manualLayout>
          <c:xMode val="edge"/>
          <c:yMode val="edge"/>
          <c:x val="0.57881825608269999"/>
          <c:y val="3.236801312954151E-2"/>
          <c:w val="0.27832537420146852"/>
          <c:h val="0.1822830213084706"/>
        </c:manualLayout>
      </c:layout>
      <c:overlay val="0"/>
      <c:spPr>
        <a:noFill/>
        <a:ln w="25400">
          <a:noFill/>
        </a:ln>
      </c:spPr>
      <c:txPr>
        <a:bodyPr/>
        <a:lstStyle/>
        <a:p>
          <a:pPr>
            <a:defRPr sz="7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3284132841328414"/>
          <c:y val="0.15076945728584329"/>
          <c:w val="0.76383763837638374"/>
          <c:h val="0.64923174463903943"/>
        </c:manualLayout>
      </c:layout>
      <c:scatterChart>
        <c:scatterStyle val="lineMarker"/>
        <c:varyColors val="0"/>
        <c:ser>
          <c:idx val="0"/>
          <c:order val="0"/>
          <c:tx>
            <c:v>Leading indicator X</c:v>
          </c:tx>
          <c:spPr>
            <a:ln w="12700">
              <a:solidFill>
                <a:srgbClr val="000080"/>
              </a:solidFill>
              <a:prstDash val="solid"/>
            </a:ln>
          </c:spPr>
          <c:marker>
            <c:symbol val="none"/>
          </c:marker>
          <c:xVal>
            <c:numRef>
              <c:f>Model!$B$12:$B$101</c:f>
              <c:numCache>
                <c:formatCode>General</c:formatCode>
                <c:ptCount val="90"/>
                <c:pt idx="0">
                  <c:v>-89</c:v>
                </c:pt>
                <c:pt idx="1">
                  <c:v>-88</c:v>
                </c:pt>
                <c:pt idx="2">
                  <c:v>-87</c:v>
                </c:pt>
                <c:pt idx="3">
                  <c:v>-86</c:v>
                </c:pt>
                <c:pt idx="4">
                  <c:v>-85</c:v>
                </c:pt>
                <c:pt idx="5">
                  <c:v>-84</c:v>
                </c:pt>
                <c:pt idx="6">
                  <c:v>-83</c:v>
                </c:pt>
                <c:pt idx="7">
                  <c:v>-82</c:v>
                </c:pt>
                <c:pt idx="8">
                  <c:v>-81</c:v>
                </c:pt>
                <c:pt idx="9">
                  <c:v>-80</c:v>
                </c:pt>
                <c:pt idx="10">
                  <c:v>-79</c:v>
                </c:pt>
                <c:pt idx="11">
                  <c:v>-78</c:v>
                </c:pt>
                <c:pt idx="12">
                  <c:v>-77</c:v>
                </c:pt>
                <c:pt idx="13">
                  <c:v>-76</c:v>
                </c:pt>
                <c:pt idx="14">
                  <c:v>-75</c:v>
                </c:pt>
                <c:pt idx="15">
                  <c:v>-74</c:v>
                </c:pt>
                <c:pt idx="16">
                  <c:v>-73</c:v>
                </c:pt>
                <c:pt idx="17">
                  <c:v>-72</c:v>
                </c:pt>
                <c:pt idx="18">
                  <c:v>-71</c:v>
                </c:pt>
                <c:pt idx="19">
                  <c:v>-70</c:v>
                </c:pt>
                <c:pt idx="20">
                  <c:v>-69</c:v>
                </c:pt>
                <c:pt idx="21">
                  <c:v>-68</c:v>
                </c:pt>
                <c:pt idx="22">
                  <c:v>-67</c:v>
                </c:pt>
                <c:pt idx="23">
                  <c:v>-66</c:v>
                </c:pt>
                <c:pt idx="24">
                  <c:v>-65</c:v>
                </c:pt>
                <c:pt idx="25">
                  <c:v>-64</c:v>
                </c:pt>
                <c:pt idx="26">
                  <c:v>-63</c:v>
                </c:pt>
                <c:pt idx="27">
                  <c:v>-62</c:v>
                </c:pt>
                <c:pt idx="28">
                  <c:v>-61</c:v>
                </c:pt>
                <c:pt idx="29">
                  <c:v>-60</c:v>
                </c:pt>
                <c:pt idx="30">
                  <c:v>-59</c:v>
                </c:pt>
                <c:pt idx="31">
                  <c:v>-58</c:v>
                </c:pt>
                <c:pt idx="32">
                  <c:v>-57</c:v>
                </c:pt>
                <c:pt idx="33">
                  <c:v>-56</c:v>
                </c:pt>
                <c:pt idx="34">
                  <c:v>-55</c:v>
                </c:pt>
                <c:pt idx="35">
                  <c:v>-54</c:v>
                </c:pt>
                <c:pt idx="36">
                  <c:v>-53</c:v>
                </c:pt>
                <c:pt idx="37">
                  <c:v>-52</c:v>
                </c:pt>
                <c:pt idx="38">
                  <c:v>-51</c:v>
                </c:pt>
                <c:pt idx="39">
                  <c:v>-50</c:v>
                </c:pt>
                <c:pt idx="40">
                  <c:v>-49</c:v>
                </c:pt>
                <c:pt idx="41">
                  <c:v>-48</c:v>
                </c:pt>
                <c:pt idx="42">
                  <c:v>-47</c:v>
                </c:pt>
                <c:pt idx="43">
                  <c:v>-46</c:v>
                </c:pt>
                <c:pt idx="44">
                  <c:v>-45</c:v>
                </c:pt>
                <c:pt idx="45">
                  <c:v>-44</c:v>
                </c:pt>
                <c:pt idx="46">
                  <c:v>-43</c:v>
                </c:pt>
                <c:pt idx="47">
                  <c:v>-42</c:v>
                </c:pt>
                <c:pt idx="48">
                  <c:v>-41</c:v>
                </c:pt>
                <c:pt idx="49">
                  <c:v>-40</c:v>
                </c:pt>
                <c:pt idx="50">
                  <c:v>-39</c:v>
                </c:pt>
                <c:pt idx="51">
                  <c:v>-38</c:v>
                </c:pt>
                <c:pt idx="52">
                  <c:v>-37</c:v>
                </c:pt>
                <c:pt idx="53">
                  <c:v>-36</c:v>
                </c:pt>
                <c:pt idx="54">
                  <c:v>-35</c:v>
                </c:pt>
                <c:pt idx="55">
                  <c:v>-34</c:v>
                </c:pt>
                <c:pt idx="56">
                  <c:v>-33</c:v>
                </c:pt>
                <c:pt idx="57">
                  <c:v>-32</c:v>
                </c:pt>
                <c:pt idx="58">
                  <c:v>-31</c:v>
                </c:pt>
                <c:pt idx="59">
                  <c:v>-30</c:v>
                </c:pt>
                <c:pt idx="60">
                  <c:v>-29</c:v>
                </c:pt>
                <c:pt idx="61">
                  <c:v>-28</c:v>
                </c:pt>
                <c:pt idx="62">
                  <c:v>-27</c:v>
                </c:pt>
                <c:pt idx="63">
                  <c:v>-26</c:v>
                </c:pt>
                <c:pt idx="64">
                  <c:v>-25</c:v>
                </c:pt>
                <c:pt idx="65">
                  <c:v>-24</c:v>
                </c:pt>
                <c:pt idx="66">
                  <c:v>-23</c:v>
                </c:pt>
                <c:pt idx="67">
                  <c:v>-22</c:v>
                </c:pt>
                <c:pt idx="68">
                  <c:v>-21</c:v>
                </c:pt>
                <c:pt idx="69">
                  <c:v>-20</c:v>
                </c:pt>
                <c:pt idx="70">
                  <c:v>-19</c:v>
                </c:pt>
                <c:pt idx="71">
                  <c:v>-18</c:v>
                </c:pt>
                <c:pt idx="72">
                  <c:v>-17</c:v>
                </c:pt>
                <c:pt idx="73">
                  <c:v>-16</c:v>
                </c:pt>
                <c:pt idx="74">
                  <c:v>-15</c:v>
                </c:pt>
                <c:pt idx="75">
                  <c:v>-14</c:v>
                </c:pt>
                <c:pt idx="76">
                  <c:v>-13</c:v>
                </c:pt>
                <c:pt idx="77">
                  <c:v>-12</c:v>
                </c:pt>
                <c:pt idx="78">
                  <c:v>-11</c:v>
                </c:pt>
                <c:pt idx="79">
                  <c:v>-10</c:v>
                </c:pt>
                <c:pt idx="80">
                  <c:v>-9</c:v>
                </c:pt>
                <c:pt idx="81">
                  <c:v>-8</c:v>
                </c:pt>
                <c:pt idx="82">
                  <c:v>-7</c:v>
                </c:pt>
                <c:pt idx="83">
                  <c:v>-6</c:v>
                </c:pt>
                <c:pt idx="84">
                  <c:v>-5</c:v>
                </c:pt>
                <c:pt idx="85">
                  <c:v>-4</c:v>
                </c:pt>
                <c:pt idx="86">
                  <c:v>-3</c:v>
                </c:pt>
                <c:pt idx="87">
                  <c:v>-2</c:v>
                </c:pt>
                <c:pt idx="88">
                  <c:v>-1</c:v>
                </c:pt>
                <c:pt idx="89">
                  <c:v>0</c:v>
                </c:pt>
              </c:numCache>
            </c:numRef>
          </c:xVal>
          <c:yVal>
            <c:numRef>
              <c:f>Model!$C$12:$C$101</c:f>
              <c:numCache>
                <c:formatCode>General</c:formatCode>
                <c:ptCount val="90"/>
                <c:pt idx="0">
                  <c:v>101.21146900259086</c:v>
                </c:pt>
                <c:pt idx="1">
                  <c:v>92.033084753077759</c:v>
                </c:pt>
                <c:pt idx="2">
                  <c:v>97.449657552988299</c:v>
                </c:pt>
                <c:pt idx="3">
                  <c:v>95.490868894115565</c:v>
                </c:pt>
                <c:pt idx="4">
                  <c:v>99.55591317270364</c:v>
                </c:pt>
                <c:pt idx="5">
                  <c:v>108.45325750776382</c:v>
                </c:pt>
                <c:pt idx="6">
                  <c:v>121.45173134308139</c:v>
                </c:pt>
                <c:pt idx="7">
                  <c:v>131.03087418204004</c:v>
                </c:pt>
                <c:pt idx="8">
                  <c:v>138.07030172262887</c:v>
                </c:pt>
                <c:pt idx="9">
                  <c:v>131.75919879601017</c:v>
                </c:pt>
                <c:pt idx="10">
                  <c:v>127.04785321693662</c:v>
                </c:pt>
                <c:pt idx="11">
                  <c:v>120.59850080320486</c:v>
                </c:pt>
                <c:pt idx="12">
                  <c:v>137.60420293174451</c:v>
                </c:pt>
                <c:pt idx="13">
                  <c:v>131.69352073719145</c:v>
                </c:pt>
                <c:pt idx="14">
                  <c:v>143.33786901333852</c:v>
                </c:pt>
                <c:pt idx="15">
                  <c:v>163.86578716601269</c:v>
                </c:pt>
                <c:pt idx="16">
                  <c:v>163.85972036631577</c:v>
                </c:pt>
                <c:pt idx="17">
                  <c:v>163.88515887912394</c:v>
                </c:pt>
                <c:pt idx="18">
                  <c:v>156.30449056779591</c:v>
                </c:pt>
                <c:pt idx="19">
                  <c:v>155.13953064668931</c:v>
                </c:pt>
                <c:pt idx="20">
                  <c:v>137.41691483114556</c:v>
                </c:pt>
                <c:pt idx="21">
                  <c:v>135.53566446089835</c:v>
                </c:pt>
                <c:pt idx="22">
                  <c:v>128.19799172736771</c:v>
                </c:pt>
                <c:pt idx="23">
                  <c:v>119.19240532169499</c:v>
                </c:pt>
                <c:pt idx="24">
                  <c:v>106.97381568264294</c:v>
                </c:pt>
                <c:pt idx="25">
                  <c:v>107.03640199250059</c:v>
                </c:pt>
                <c:pt idx="26">
                  <c:v>105.19446864049264</c:v>
                </c:pt>
                <c:pt idx="27">
                  <c:v>101.73817200522673</c:v>
                </c:pt>
                <c:pt idx="28">
                  <c:v>108.23216327136181</c:v>
                </c:pt>
                <c:pt idx="29">
                  <c:v>102.94194084196471</c:v>
                </c:pt>
                <c:pt idx="30">
                  <c:v>114.8103178067054</c:v>
                </c:pt>
                <c:pt idx="31">
                  <c:v>126.67988329998644</c:v>
                </c:pt>
                <c:pt idx="32">
                  <c:v>136.83664631448485</c:v>
                </c:pt>
                <c:pt idx="33">
                  <c:v>132.8053984656737</c:v>
                </c:pt>
                <c:pt idx="34">
                  <c:v>129.94394847416774</c:v>
                </c:pt>
                <c:pt idx="35">
                  <c:v>132.61499744290072</c:v>
                </c:pt>
                <c:pt idx="36">
                  <c:v>130.79698006909109</c:v>
                </c:pt>
                <c:pt idx="37">
                  <c:v>132.98162254917125</c:v>
                </c:pt>
                <c:pt idx="38">
                  <c:v>140.37993277390592</c:v>
                </c:pt>
                <c:pt idx="39">
                  <c:v>142.84121140928119</c:v>
                </c:pt>
                <c:pt idx="40">
                  <c:v>146.26595077837737</c:v>
                </c:pt>
                <c:pt idx="41">
                  <c:v>142.66281151696171</c:v>
                </c:pt>
                <c:pt idx="42">
                  <c:v>145.95327835515963</c:v>
                </c:pt>
                <c:pt idx="43">
                  <c:v>144.95392424213011</c:v>
                </c:pt>
                <c:pt idx="44">
                  <c:v>152.95681681730716</c:v>
                </c:pt>
                <c:pt idx="45">
                  <c:v>144.36240002763958</c:v>
                </c:pt>
                <c:pt idx="46">
                  <c:v>147.96812964060177</c:v>
                </c:pt>
                <c:pt idx="47">
                  <c:v>149.36043428358647</c:v>
                </c:pt>
                <c:pt idx="48">
                  <c:v>140.62292246229873</c:v>
                </c:pt>
                <c:pt idx="49">
                  <c:v>137.95451169500436</c:v>
                </c:pt>
                <c:pt idx="50">
                  <c:v>134.8849548581824</c:v>
                </c:pt>
                <c:pt idx="51">
                  <c:v>134.17984980838858</c:v>
                </c:pt>
                <c:pt idx="52">
                  <c:v>136.59191862661228</c:v>
                </c:pt>
                <c:pt idx="53">
                  <c:v>145.64074743372757</c:v>
                </c:pt>
                <c:pt idx="54">
                  <c:v>141.63970625516725</c:v>
                </c:pt>
                <c:pt idx="55">
                  <c:v>135.02639127939443</c:v>
                </c:pt>
                <c:pt idx="56">
                  <c:v>126.83778612232585</c:v>
                </c:pt>
                <c:pt idx="57">
                  <c:v>127.31442909155552</c:v>
                </c:pt>
                <c:pt idx="58">
                  <c:v>109.25956337944018</c:v>
                </c:pt>
                <c:pt idx="59">
                  <c:v>101.78000996572729</c:v>
                </c:pt>
                <c:pt idx="60">
                  <c:v>102.11981949665338</c:v>
                </c:pt>
                <c:pt idx="61">
                  <c:v>100.04554200347928</c:v>
                </c:pt>
                <c:pt idx="62">
                  <c:v>91.713769386469096</c:v>
                </c:pt>
                <c:pt idx="63">
                  <c:v>87.077979306067348</c:v>
                </c:pt>
                <c:pt idx="64">
                  <c:v>87.97035492554572</c:v>
                </c:pt>
                <c:pt idx="65">
                  <c:v>95.958325620528129</c:v>
                </c:pt>
                <c:pt idx="66">
                  <c:v>96.668711614648203</c:v>
                </c:pt>
                <c:pt idx="67">
                  <c:v>97.193487489331204</c:v>
                </c:pt>
                <c:pt idx="68">
                  <c:v>95.952926423382351</c:v>
                </c:pt>
                <c:pt idx="69">
                  <c:v>99.930821777803288</c:v>
                </c:pt>
                <c:pt idx="70">
                  <c:v>97.294923422453209</c:v>
                </c:pt>
                <c:pt idx="71">
                  <c:v>106.24805549916462</c:v>
                </c:pt>
                <c:pt idx="72">
                  <c:v>103.55327033372242</c:v>
                </c:pt>
                <c:pt idx="73">
                  <c:v>109.84726718633713</c:v>
                </c:pt>
                <c:pt idx="74">
                  <c:v>101.21698300854067</c:v>
                </c:pt>
                <c:pt idx="75">
                  <c:v>102.18269842749442</c:v>
                </c:pt>
                <c:pt idx="76">
                  <c:v>107.16942600213261</c:v>
                </c:pt>
                <c:pt idx="77">
                  <c:v>104.1299651369751</c:v>
                </c:pt>
                <c:pt idx="78">
                  <c:v>109.32861161689578</c:v>
                </c:pt>
                <c:pt idx="79">
                  <c:v>115.47299720159776</c:v>
                </c:pt>
                <c:pt idx="80">
                  <c:v>112.76252484100506</c:v>
                </c:pt>
                <c:pt idx="81">
                  <c:v>120.13769106536071</c:v>
                </c:pt>
                <c:pt idx="82">
                  <c:v>115.9990327230319</c:v>
                </c:pt>
                <c:pt idx="83">
                  <c:v>120.25056989804743</c:v>
                </c:pt>
                <c:pt idx="84">
                  <c:v>123.73541630298425</c:v>
                </c:pt>
                <c:pt idx="85">
                  <c:v>125.71616952395968</c:v>
                </c:pt>
                <c:pt idx="86">
                  <c:v>134.39296287308338</c:v>
                </c:pt>
                <c:pt idx="87">
                  <c:v>138.84343067292923</c:v>
                </c:pt>
                <c:pt idx="88">
                  <c:v>144.30349336114142</c:v>
                </c:pt>
                <c:pt idx="89">
                  <c:v>142.66275641268624</c:v>
                </c:pt>
              </c:numCache>
            </c:numRef>
          </c:yVal>
          <c:smooth val="0"/>
          <c:extLst>
            <c:ext xmlns:c16="http://schemas.microsoft.com/office/drawing/2014/chart" uri="{C3380CC4-5D6E-409C-BE32-E72D297353CC}">
              <c16:uniqueId val="{00000000-84C8-4C18-816F-2E287BFE9ECD}"/>
            </c:ext>
          </c:extLst>
        </c:ser>
        <c:dLbls>
          <c:showLegendKey val="0"/>
          <c:showVal val="0"/>
          <c:showCatName val="0"/>
          <c:showSerName val="0"/>
          <c:showPercent val="0"/>
          <c:showBubbleSize val="0"/>
        </c:dLbls>
        <c:axId val="590775608"/>
        <c:axId val="1"/>
      </c:scatterChart>
      <c:scatterChart>
        <c:scatterStyle val="lineMarker"/>
        <c:varyColors val="0"/>
        <c:ser>
          <c:idx val="1"/>
          <c:order val="1"/>
          <c:tx>
            <c:v>Variable of interest Y</c:v>
          </c:tx>
          <c:spPr>
            <a:ln w="12700">
              <a:solidFill>
                <a:srgbClr val="FF0000"/>
              </a:solidFill>
              <a:prstDash val="solid"/>
            </a:ln>
          </c:spPr>
          <c:marker>
            <c:symbol val="none"/>
          </c:marker>
          <c:xVal>
            <c:numRef>
              <c:f>Model!$B$12:$B$101</c:f>
              <c:numCache>
                <c:formatCode>General</c:formatCode>
                <c:ptCount val="90"/>
                <c:pt idx="0">
                  <c:v>-89</c:v>
                </c:pt>
                <c:pt idx="1">
                  <c:v>-88</c:v>
                </c:pt>
                <c:pt idx="2">
                  <c:v>-87</c:v>
                </c:pt>
                <c:pt idx="3">
                  <c:v>-86</c:v>
                </c:pt>
                <c:pt idx="4">
                  <c:v>-85</c:v>
                </c:pt>
                <c:pt idx="5">
                  <c:v>-84</c:v>
                </c:pt>
                <c:pt idx="6">
                  <c:v>-83</c:v>
                </c:pt>
                <c:pt idx="7">
                  <c:v>-82</c:v>
                </c:pt>
                <c:pt idx="8">
                  <c:v>-81</c:v>
                </c:pt>
                <c:pt idx="9">
                  <c:v>-80</c:v>
                </c:pt>
                <c:pt idx="10">
                  <c:v>-79</c:v>
                </c:pt>
                <c:pt idx="11">
                  <c:v>-78</c:v>
                </c:pt>
                <c:pt idx="12">
                  <c:v>-77</c:v>
                </c:pt>
                <c:pt idx="13">
                  <c:v>-76</c:v>
                </c:pt>
                <c:pt idx="14">
                  <c:v>-75</c:v>
                </c:pt>
                <c:pt idx="15">
                  <c:v>-74</c:v>
                </c:pt>
                <c:pt idx="16">
                  <c:v>-73</c:v>
                </c:pt>
                <c:pt idx="17">
                  <c:v>-72</c:v>
                </c:pt>
                <c:pt idx="18">
                  <c:v>-71</c:v>
                </c:pt>
                <c:pt idx="19">
                  <c:v>-70</c:v>
                </c:pt>
                <c:pt idx="20">
                  <c:v>-69</c:v>
                </c:pt>
                <c:pt idx="21">
                  <c:v>-68</c:v>
                </c:pt>
                <c:pt idx="22">
                  <c:v>-67</c:v>
                </c:pt>
                <c:pt idx="23">
                  <c:v>-66</c:v>
                </c:pt>
                <c:pt idx="24">
                  <c:v>-65</c:v>
                </c:pt>
                <c:pt idx="25">
                  <c:v>-64</c:v>
                </c:pt>
                <c:pt idx="26">
                  <c:v>-63</c:v>
                </c:pt>
                <c:pt idx="27">
                  <c:v>-62</c:v>
                </c:pt>
                <c:pt idx="28">
                  <c:v>-61</c:v>
                </c:pt>
                <c:pt idx="29">
                  <c:v>-60</c:v>
                </c:pt>
                <c:pt idx="30">
                  <c:v>-59</c:v>
                </c:pt>
                <c:pt idx="31">
                  <c:v>-58</c:v>
                </c:pt>
                <c:pt idx="32">
                  <c:v>-57</c:v>
                </c:pt>
                <c:pt idx="33">
                  <c:v>-56</c:v>
                </c:pt>
                <c:pt idx="34">
                  <c:v>-55</c:v>
                </c:pt>
                <c:pt idx="35">
                  <c:v>-54</c:v>
                </c:pt>
                <c:pt idx="36">
                  <c:v>-53</c:v>
                </c:pt>
                <c:pt idx="37">
                  <c:v>-52</c:v>
                </c:pt>
                <c:pt idx="38">
                  <c:v>-51</c:v>
                </c:pt>
                <c:pt idx="39">
                  <c:v>-50</c:v>
                </c:pt>
                <c:pt idx="40">
                  <c:v>-49</c:v>
                </c:pt>
                <c:pt idx="41">
                  <c:v>-48</c:v>
                </c:pt>
                <c:pt idx="42">
                  <c:v>-47</c:v>
                </c:pt>
                <c:pt idx="43">
                  <c:v>-46</c:v>
                </c:pt>
                <c:pt idx="44">
                  <c:v>-45</c:v>
                </c:pt>
                <c:pt idx="45">
                  <c:v>-44</c:v>
                </c:pt>
                <c:pt idx="46">
                  <c:v>-43</c:v>
                </c:pt>
                <c:pt idx="47">
                  <c:v>-42</c:v>
                </c:pt>
                <c:pt idx="48">
                  <c:v>-41</c:v>
                </c:pt>
                <c:pt idx="49">
                  <c:v>-40</c:v>
                </c:pt>
                <c:pt idx="50">
                  <c:v>-39</c:v>
                </c:pt>
                <c:pt idx="51">
                  <c:v>-38</c:v>
                </c:pt>
                <c:pt idx="52">
                  <c:v>-37</c:v>
                </c:pt>
                <c:pt idx="53">
                  <c:v>-36</c:v>
                </c:pt>
                <c:pt idx="54">
                  <c:v>-35</c:v>
                </c:pt>
                <c:pt idx="55">
                  <c:v>-34</c:v>
                </c:pt>
                <c:pt idx="56">
                  <c:v>-33</c:v>
                </c:pt>
                <c:pt idx="57">
                  <c:v>-32</c:v>
                </c:pt>
                <c:pt idx="58">
                  <c:v>-31</c:v>
                </c:pt>
                <c:pt idx="59">
                  <c:v>-30</c:v>
                </c:pt>
                <c:pt idx="60">
                  <c:v>-29</c:v>
                </c:pt>
                <c:pt idx="61">
                  <c:v>-28</c:v>
                </c:pt>
                <c:pt idx="62">
                  <c:v>-27</c:v>
                </c:pt>
                <c:pt idx="63">
                  <c:v>-26</c:v>
                </c:pt>
                <c:pt idx="64">
                  <c:v>-25</c:v>
                </c:pt>
                <c:pt idx="65">
                  <c:v>-24</c:v>
                </c:pt>
                <c:pt idx="66">
                  <c:v>-23</c:v>
                </c:pt>
                <c:pt idx="67">
                  <c:v>-22</c:v>
                </c:pt>
                <c:pt idx="68">
                  <c:v>-21</c:v>
                </c:pt>
                <c:pt idx="69">
                  <c:v>-20</c:v>
                </c:pt>
                <c:pt idx="70">
                  <c:v>-19</c:v>
                </c:pt>
                <c:pt idx="71">
                  <c:v>-18</c:v>
                </c:pt>
                <c:pt idx="72">
                  <c:v>-17</c:v>
                </c:pt>
                <c:pt idx="73">
                  <c:v>-16</c:v>
                </c:pt>
                <c:pt idx="74">
                  <c:v>-15</c:v>
                </c:pt>
                <c:pt idx="75">
                  <c:v>-14</c:v>
                </c:pt>
                <c:pt idx="76">
                  <c:v>-13</c:v>
                </c:pt>
                <c:pt idx="77">
                  <c:v>-12</c:v>
                </c:pt>
                <c:pt idx="78">
                  <c:v>-11</c:v>
                </c:pt>
                <c:pt idx="79">
                  <c:v>-10</c:v>
                </c:pt>
                <c:pt idx="80">
                  <c:v>-9</c:v>
                </c:pt>
                <c:pt idx="81">
                  <c:v>-8</c:v>
                </c:pt>
                <c:pt idx="82">
                  <c:v>-7</c:v>
                </c:pt>
                <c:pt idx="83">
                  <c:v>-6</c:v>
                </c:pt>
                <c:pt idx="84">
                  <c:v>-5</c:v>
                </c:pt>
                <c:pt idx="85">
                  <c:v>-4</c:v>
                </c:pt>
                <c:pt idx="86">
                  <c:v>-3</c:v>
                </c:pt>
                <c:pt idx="87">
                  <c:v>-2</c:v>
                </c:pt>
                <c:pt idx="88">
                  <c:v>-1</c:v>
                </c:pt>
                <c:pt idx="89">
                  <c:v>0</c:v>
                </c:pt>
              </c:numCache>
            </c:numRef>
          </c:xVal>
          <c:yVal>
            <c:numRef>
              <c:f>Model!$D$12:$D$101</c:f>
              <c:numCache>
                <c:formatCode>General</c:formatCode>
                <c:ptCount val="90"/>
                <c:pt idx="0">
                  <c:v>4.8698753481080077</c:v>
                </c:pt>
                <c:pt idx="1">
                  <c:v>4.2425648732446879</c:v>
                </c:pt>
                <c:pt idx="2">
                  <c:v>5.1726233869382048</c:v>
                </c:pt>
                <c:pt idx="3">
                  <c:v>4.8111020258739083</c:v>
                </c:pt>
                <c:pt idx="4">
                  <c:v>4.3630043227949002</c:v>
                </c:pt>
                <c:pt idx="5">
                  <c:v>4.9572129850244178</c:v>
                </c:pt>
                <c:pt idx="6">
                  <c:v>5.4564962335941454</c:v>
                </c:pt>
                <c:pt idx="7">
                  <c:v>4.8522927245225294</c:v>
                </c:pt>
                <c:pt idx="8">
                  <c:v>5.7639273068426116</c:v>
                </c:pt>
                <c:pt idx="9">
                  <c:v>4.9345852361905678</c:v>
                </c:pt>
                <c:pt idx="10">
                  <c:v>4.7164124435983874</c:v>
                </c:pt>
                <c:pt idx="11">
                  <c:v>4.5222978428037965</c:v>
                </c:pt>
                <c:pt idx="12">
                  <c:v>4.0754376751554942</c:v>
                </c:pt>
                <c:pt idx="13">
                  <c:v>4.6222311270815659</c:v>
                </c:pt>
                <c:pt idx="14">
                  <c:v>4.231535803821445</c:v>
                </c:pt>
                <c:pt idx="15">
                  <c:v>3.9888237742376265</c:v>
                </c:pt>
                <c:pt idx="16">
                  <c:v>4.9250481043876091</c:v>
                </c:pt>
                <c:pt idx="17">
                  <c:v>5.2835729392448521</c:v>
                </c:pt>
                <c:pt idx="18">
                  <c:v>6.2637811263872614</c:v>
                </c:pt>
                <c:pt idx="19">
                  <c:v>6.0310923475964904</c:v>
                </c:pt>
                <c:pt idx="20">
                  <c:v>6.1467527355846663</c:v>
                </c:pt>
                <c:pt idx="21">
                  <c:v>5.677320324067856</c:v>
                </c:pt>
                <c:pt idx="22">
                  <c:v>5.4434158322252264</c:v>
                </c:pt>
                <c:pt idx="23">
                  <c:v>6.4947715766884704</c:v>
                </c:pt>
                <c:pt idx="24">
                  <c:v>6.0402871841482062</c:v>
                </c:pt>
                <c:pt idx="25">
                  <c:v>6.1137814267672033</c:v>
                </c:pt>
                <c:pt idx="26">
                  <c:v>7.5328747621889649</c:v>
                </c:pt>
                <c:pt idx="27">
                  <c:v>7.2568715861333466</c:v>
                </c:pt>
                <c:pt idx="28">
                  <c:v>7.0466204097788623</c:v>
                </c:pt>
                <c:pt idx="29">
                  <c:v>7.3313287053687448</c:v>
                </c:pt>
                <c:pt idx="30">
                  <c:v>7.2362181517413866</c:v>
                </c:pt>
                <c:pt idx="31">
                  <c:v>6.5014580652956786</c:v>
                </c:pt>
                <c:pt idx="32">
                  <c:v>6.2662879606237167</c:v>
                </c:pt>
                <c:pt idx="33">
                  <c:v>5.6985435431820566</c:v>
                </c:pt>
                <c:pt idx="34">
                  <c:v>5.2715197488330849</c:v>
                </c:pt>
                <c:pt idx="35">
                  <c:v>4.8209653823822567</c:v>
                </c:pt>
                <c:pt idx="36">
                  <c:v>5.1316618984787414</c:v>
                </c:pt>
                <c:pt idx="37">
                  <c:v>4.6619727572541363</c:v>
                </c:pt>
                <c:pt idx="38">
                  <c:v>4.9987153640688682</c:v>
                </c:pt>
                <c:pt idx="39">
                  <c:v>5.045117855161104</c:v>
                </c:pt>
                <c:pt idx="40">
                  <c:v>4.7122812889253547</c:v>
                </c:pt>
                <c:pt idx="41">
                  <c:v>5.1822640655995009</c:v>
                </c:pt>
                <c:pt idx="42">
                  <c:v>5.9044695573502954</c:v>
                </c:pt>
                <c:pt idx="43">
                  <c:v>6.0928266168280194</c:v>
                </c:pt>
                <c:pt idx="44">
                  <c:v>5.8603427789451299</c:v>
                </c:pt>
                <c:pt idx="45">
                  <c:v>5.9009251364397128</c:v>
                </c:pt>
                <c:pt idx="46">
                  <c:v>6.1837969817875766</c:v>
                </c:pt>
                <c:pt idx="47">
                  <c:v>5.7886396928317874</c:v>
                </c:pt>
                <c:pt idx="48">
                  <c:v>6.0891862199181528</c:v>
                </c:pt>
                <c:pt idx="49">
                  <c:v>6.4206862943798368</c:v>
                </c:pt>
                <c:pt idx="50">
                  <c:v>6.3361390230985908</c:v>
                </c:pt>
                <c:pt idx="51">
                  <c:v>6.6322133701040347</c:v>
                </c:pt>
                <c:pt idx="52">
                  <c:v>6.5885112572841029</c:v>
                </c:pt>
                <c:pt idx="53">
                  <c:v>6.707638612936635</c:v>
                </c:pt>
                <c:pt idx="54">
                  <c:v>6.6994782299100741</c:v>
                </c:pt>
                <c:pt idx="55">
                  <c:v>6.9511968983111272</c:v>
                </c:pt>
                <c:pt idx="56">
                  <c:v>6.5238415221003576</c:v>
                </c:pt>
                <c:pt idx="57">
                  <c:v>6.7707598004599383</c:v>
                </c:pt>
                <c:pt idx="58">
                  <c:v>6.6244666502129865</c:v>
                </c:pt>
                <c:pt idx="59">
                  <c:v>6.4427171728275363</c:v>
                </c:pt>
                <c:pt idx="60">
                  <c:v>6.2218979665341063</c:v>
                </c:pt>
                <c:pt idx="61">
                  <c:v>6.1413483461146692</c:v>
                </c:pt>
                <c:pt idx="62">
                  <c:v>5.8358968742901371</c:v>
                </c:pt>
                <c:pt idx="63">
                  <c:v>6.4391452719142768</c:v>
                </c:pt>
                <c:pt idx="64">
                  <c:v>6.6830542233732197</c:v>
                </c:pt>
                <c:pt idx="65">
                  <c:v>6.5530322468908517</c:v>
                </c:pt>
                <c:pt idx="66">
                  <c:v>6.1322813748081444</c:v>
                </c:pt>
                <c:pt idx="67">
                  <c:v>5.6708938292268165</c:v>
                </c:pt>
                <c:pt idx="68">
                  <c:v>5.8460771653852213</c:v>
                </c:pt>
                <c:pt idx="69">
                  <c:v>5.1120123219843769</c:v>
                </c:pt>
                <c:pt idx="70">
                  <c:v>4.4733552964024845</c:v>
                </c:pt>
                <c:pt idx="71">
                  <c:v>4.6149984246782703</c:v>
                </c:pt>
                <c:pt idx="72">
                  <c:v>4.5427942537980606</c:v>
                </c:pt>
                <c:pt idx="73">
                  <c:v>4.0877401782758822</c:v>
                </c:pt>
                <c:pt idx="74">
                  <c:v>3.8385208364590864</c:v>
                </c:pt>
                <c:pt idx="75">
                  <c:v>3.930092274713807</c:v>
                </c:pt>
                <c:pt idx="76">
                  <c:v>4.3564556799894341</c:v>
                </c:pt>
                <c:pt idx="77">
                  <c:v>4.4451063913961448</c:v>
                </c:pt>
                <c:pt idx="78">
                  <c:v>4.5690509496810883</c:v>
                </c:pt>
                <c:pt idx="79">
                  <c:v>4.209718550674947</c:v>
                </c:pt>
                <c:pt idx="80">
                  <c:v>4.6095478298649795</c:v>
                </c:pt>
                <c:pt idx="81">
                  <c:v>4.5996659737666121</c:v>
                </c:pt>
                <c:pt idx="82">
                  <c:v>4.7125778644870344</c:v>
                </c:pt>
                <c:pt idx="83">
                  <c:v>4.65831237620558</c:v>
                </c:pt>
                <c:pt idx="84">
                  <c:v>5.0282186420213462</c:v>
                </c:pt>
                <c:pt idx="85">
                  <c:v>4.5422360483558437</c:v>
                </c:pt>
                <c:pt idx="86">
                  <c:v>4.80380207636885</c:v>
                </c:pt>
                <c:pt idx="87">
                  <c:v>4.973751535908713</c:v>
                </c:pt>
                <c:pt idx="88">
                  <c:v>4.698388074831831</c:v>
                </c:pt>
                <c:pt idx="89">
                  <c:v>4.8591461528520554</c:v>
                </c:pt>
              </c:numCache>
            </c:numRef>
          </c:yVal>
          <c:smooth val="0"/>
          <c:extLst>
            <c:ext xmlns:c16="http://schemas.microsoft.com/office/drawing/2014/chart" uri="{C3380CC4-5D6E-409C-BE32-E72D297353CC}">
              <c16:uniqueId val="{00000001-84C8-4C18-816F-2E287BFE9ECD}"/>
            </c:ext>
          </c:extLst>
        </c:ser>
        <c:ser>
          <c:idx val="3"/>
          <c:order val="2"/>
          <c:tx>
            <c:v>projected Y</c:v>
          </c:tx>
          <c:spPr>
            <a:ln w="25400">
              <a:solidFill>
                <a:srgbClr val="FF0000"/>
              </a:solidFill>
              <a:prstDash val="solid"/>
            </a:ln>
          </c:spPr>
          <c:marker>
            <c:symbol val="none"/>
          </c:marker>
          <c:xVal>
            <c:numRef>
              <c:f>Model!$B$101:$B$119</c:f>
              <c:numCache>
                <c:formatCode>General</c:formatCode>
                <c:ptCount val="19"/>
                <c:pt idx="0">
                  <c:v>0</c:v>
                </c:pt>
                <c:pt idx="1">
                  <c:v>1</c:v>
                </c:pt>
                <c:pt idx="2">
                  <c:v>2</c:v>
                </c:pt>
                <c:pt idx="3">
                  <c:v>3</c:v>
                </c:pt>
                <c:pt idx="4">
                  <c:v>4</c:v>
                </c:pt>
                <c:pt idx="5">
                  <c:v>5</c:v>
                </c:pt>
                <c:pt idx="6">
                  <c:v>6</c:v>
                </c:pt>
                <c:pt idx="7">
                  <c:v>7</c:v>
                </c:pt>
                <c:pt idx="8">
                  <c:v>8</c:v>
                </c:pt>
                <c:pt idx="9">
                  <c:v>9</c:v>
                </c:pt>
                <c:pt idx="10">
                  <c:v>10</c:v>
                </c:pt>
                <c:pt idx="11">
                  <c:v>11</c:v>
                </c:pt>
                <c:pt idx="12">
                  <c:v>#N/A</c:v>
                </c:pt>
                <c:pt idx="13">
                  <c:v>#N/A</c:v>
                </c:pt>
                <c:pt idx="14">
                  <c:v>#N/A</c:v>
                </c:pt>
                <c:pt idx="15">
                  <c:v>#N/A</c:v>
                </c:pt>
                <c:pt idx="16">
                  <c:v>#N/A</c:v>
                </c:pt>
                <c:pt idx="17">
                  <c:v>#N/A</c:v>
                </c:pt>
                <c:pt idx="18">
                  <c:v>#N/A</c:v>
                </c:pt>
              </c:numCache>
            </c:numRef>
          </c:xVal>
          <c:yVal>
            <c:numRef>
              <c:f>Model!$F$101:$F$119</c:f>
              <c:numCache>
                <c:formatCode>General</c:formatCode>
                <c:ptCount val="19"/>
                <c:pt idx="0">
                  <c:v>4.8591461528520554</c:v>
                </c:pt>
                <c:pt idx="1">
                  <c:v>4.9455101051358978</c:v>
                </c:pt>
                <c:pt idx="2">
                  <c:v>5.5482704139357448</c:v>
                </c:pt>
                <c:pt idx="3">
                  <c:v>5.5326580334004944</c:v>
                </c:pt>
                <c:pt idx="4">
                  <c:v>5.0373269056141448</c:v>
                </c:pt>
                <c:pt idx="5">
                  <c:v>5.3997734041356482</c:v>
                </c:pt>
                <c:pt idx="6">
                  <c:v>5.6230729006736331</c:v>
                </c:pt>
                <c:pt idx="7">
                  <c:v>5.4405063016937651</c:v>
                </c:pt>
                <c:pt idx="8">
                  <c:v>5.9295239216736277</c:v>
                </c:pt>
                <c:pt idx="9">
                  <c:v>6.5073425145002739</c:v>
                </c:pt>
                <c:pt idx="10">
                  <c:v>6.5878380652273822</c:v>
                </c:pt>
                <c:pt idx="11">
                  <c:v>6.4130311460461797</c:v>
                </c:pt>
                <c:pt idx="12">
                  <c:v>#N/A</c:v>
                </c:pt>
                <c:pt idx="13">
                  <c:v>#N/A</c:v>
                </c:pt>
                <c:pt idx="14">
                  <c:v>#N/A</c:v>
                </c:pt>
                <c:pt idx="15">
                  <c:v>#N/A</c:v>
                </c:pt>
                <c:pt idx="16">
                  <c:v>#N/A</c:v>
                </c:pt>
                <c:pt idx="17">
                  <c:v>#N/A</c:v>
                </c:pt>
                <c:pt idx="18">
                  <c:v>#N/A</c:v>
                </c:pt>
              </c:numCache>
            </c:numRef>
          </c:yVal>
          <c:smooth val="0"/>
          <c:extLst>
            <c:ext xmlns:c16="http://schemas.microsoft.com/office/drawing/2014/chart" uri="{C3380CC4-5D6E-409C-BE32-E72D297353CC}">
              <c16:uniqueId val="{00000002-84C8-4C18-816F-2E287BFE9ECD}"/>
            </c:ext>
          </c:extLst>
        </c:ser>
        <c:ser>
          <c:idx val="2"/>
          <c:order val="3"/>
          <c:spPr>
            <a:ln w="3175">
              <a:solidFill>
                <a:srgbClr val="000000"/>
              </a:solidFill>
              <a:prstDash val="sysDash"/>
            </a:ln>
          </c:spPr>
          <c:marker>
            <c:symbol val="none"/>
          </c:marker>
          <c:xVal>
            <c:numRef>
              <c:f>Model!$L$104:$L$105</c:f>
              <c:numCache>
                <c:formatCode>General</c:formatCode>
                <c:ptCount val="2"/>
                <c:pt idx="0">
                  <c:v>0</c:v>
                </c:pt>
                <c:pt idx="1">
                  <c:v>0</c:v>
                </c:pt>
              </c:numCache>
            </c:numRef>
          </c:xVal>
          <c:yVal>
            <c:numRef>
              <c:f>Model!$M$104:$M$105</c:f>
              <c:numCache>
                <c:formatCode>General</c:formatCode>
                <c:ptCount val="2"/>
                <c:pt idx="0">
                  <c:v>0</c:v>
                </c:pt>
                <c:pt idx="1">
                  <c:v>8</c:v>
                </c:pt>
              </c:numCache>
            </c:numRef>
          </c:yVal>
          <c:smooth val="0"/>
          <c:extLst>
            <c:ext xmlns:c16="http://schemas.microsoft.com/office/drawing/2014/chart" uri="{C3380CC4-5D6E-409C-BE32-E72D297353CC}">
              <c16:uniqueId val="{00000003-84C8-4C18-816F-2E287BFE9ECD}"/>
            </c:ext>
          </c:extLst>
        </c:ser>
        <c:dLbls>
          <c:showLegendKey val="0"/>
          <c:showVal val="0"/>
          <c:showCatName val="0"/>
          <c:showSerName val="0"/>
          <c:showPercent val="0"/>
          <c:showBubbleSize val="0"/>
        </c:dLbls>
        <c:axId val="3"/>
        <c:axId val="4"/>
      </c:scatterChart>
      <c:valAx>
        <c:axId val="590775608"/>
        <c:scaling>
          <c:orientation val="minMax"/>
          <c:max val="10"/>
          <c:min val="-100"/>
        </c:scaling>
        <c:delete val="0"/>
        <c:axPos val="b"/>
        <c:title>
          <c:tx>
            <c:rich>
              <a:bodyPr/>
              <a:lstStyle/>
              <a:p>
                <a:pPr>
                  <a:defRPr sz="850" b="1" i="0" u="none" strike="noStrike" baseline="0">
                    <a:solidFill>
                      <a:srgbClr val="000000"/>
                    </a:solidFill>
                    <a:latin typeface="Arial"/>
                    <a:ea typeface="Arial"/>
                    <a:cs typeface="Arial"/>
                  </a:defRPr>
                </a:pPr>
                <a:r>
                  <a:rPr lang="en-US"/>
                  <a:t>Time</a:t>
                </a:r>
              </a:p>
            </c:rich>
          </c:tx>
          <c:layout>
            <c:manualLayout>
              <c:xMode val="edge"/>
              <c:yMode val="edge"/>
              <c:x val="0.48523985239852396"/>
              <c:y val="0.89230898445386631"/>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1"/>
        <c:crosses val="autoZero"/>
        <c:crossBetween val="midCat"/>
      </c:valAx>
      <c:valAx>
        <c:axId val="1"/>
        <c:scaling>
          <c:orientation val="minMax"/>
          <c:min val="80"/>
        </c:scaling>
        <c:delete val="0"/>
        <c:axPos val="l"/>
        <c:title>
          <c:tx>
            <c:rich>
              <a:bodyPr/>
              <a:lstStyle/>
              <a:p>
                <a:pPr>
                  <a:defRPr sz="925" b="1" i="0" u="none" strike="noStrike" baseline="0">
                    <a:solidFill>
                      <a:srgbClr val="000000"/>
                    </a:solidFill>
                    <a:latin typeface="Arial"/>
                    <a:ea typeface="Arial"/>
                    <a:cs typeface="Arial"/>
                  </a:defRPr>
                </a:pPr>
                <a:r>
                  <a:rPr lang="en-US"/>
                  <a:t>Leading indicator</a:t>
                </a:r>
              </a:p>
            </c:rich>
          </c:tx>
          <c:layout>
            <c:manualLayout>
              <c:xMode val="edge"/>
              <c:yMode val="edge"/>
              <c:x val="3.136531365313653E-2"/>
              <c:y val="0.31692339995962043"/>
            </c:manualLayout>
          </c:layout>
          <c:overlay val="0"/>
          <c:spPr>
            <a:noFill/>
            <a:ln w="25400">
              <a:noFill/>
            </a:ln>
          </c:spPr>
        </c:title>
        <c:numFmt formatCode="General" sourceLinked="1"/>
        <c:majorTickMark val="out"/>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590775608"/>
        <c:crossesAt val="-100"/>
        <c:crossBetween val="midCat"/>
        <c:majorUnit val="20"/>
      </c:valAx>
      <c:valAx>
        <c:axId val="3"/>
        <c:scaling>
          <c:orientation val="minMax"/>
        </c:scaling>
        <c:delete val="1"/>
        <c:axPos val="b"/>
        <c:numFmt formatCode="General" sourceLinked="1"/>
        <c:majorTickMark val="out"/>
        <c:minorTickMark val="none"/>
        <c:tickLblPos val="nextTo"/>
        <c:crossAx val="4"/>
        <c:crosses val="autoZero"/>
        <c:crossBetween val="midCat"/>
      </c:valAx>
      <c:valAx>
        <c:axId val="4"/>
        <c:scaling>
          <c:orientation val="minMax"/>
          <c:max val="8"/>
          <c:min val="3"/>
        </c:scaling>
        <c:delete val="0"/>
        <c:axPos val="r"/>
        <c:title>
          <c:tx>
            <c:rich>
              <a:bodyPr/>
              <a:lstStyle/>
              <a:p>
                <a:pPr>
                  <a:defRPr sz="925" b="1" i="0" u="none" strike="noStrike" baseline="0">
                    <a:solidFill>
                      <a:srgbClr val="000000"/>
                    </a:solidFill>
                    <a:latin typeface="Arial"/>
                    <a:ea typeface="Arial"/>
                    <a:cs typeface="Arial"/>
                  </a:defRPr>
                </a:pPr>
                <a:r>
                  <a:rPr lang="en-US"/>
                  <a:t>Variable of interest</a:t>
                </a:r>
              </a:p>
            </c:rich>
          </c:tx>
          <c:layout>
            <c:manualLayout>
              <c:xMode val="edge"/>
              <c:yMode val="edge"/>
              <c:x val="0.93173431734317347"/>
              <c:y val="0.30153878457500505"/>
            </c:manualLayout>
          </c:layout>
          <c:overlay val="0"/>
          <c:spPr>
            <a:noFill/>
            <a:ln w="25400">
              <a:noFill/>
            </a:ln>
          </c:spPr>
        </c:title>
        <c:numFmt formatCode="General" sourceLinked="1"/>
        <c:majorTickMark val="cross"/>
        <c:minorTickMark val="none"/>
        <c:tickLblPos val="nextTo"/>
        <c:spPr>
          <a:ln w="3175">
            <a:solidFill>
              <a:srgbClr val="000000"/>
            </a:solidFill>
            <a:prstDash val="solid"/>
          </a:ln>
        </c:spPr>
        <c:txPr>
          <a:bodyPr rot="0" vert="horz"/>
          <a:lstStyle/>
          <a:p>
            <a:pPr>
              <a:defRPr sz="875" b="0" i="0" u="none" strike="noStrike" baseline="0">
                <a:solidFill>
                  <a:srgbClr val="000000"/>
                </a:solidFill>
                <a:latin typeface="Arial"/>
                <a:ea typeface="Arial"/>
                <a:cs typeface="Arial"/>
              </a:defRPr>
            </a:pPr>
            <a:endParaRPr lang="en-US"/>
          </a:p>
        </c:txPr>
        <c:crossAx val="3"/>
        <c:crosses val="max"/>
        <c:crossBetween val="midCat"/>
        <c:majorUnit val="1"/>
      </c:valAx>
      <c:spPr>
        <a:noFill/>
        <a:ln w="25400">
          <a:noFill/>
        </a:ln>
      </c:spPr>
    </c:plotArea>
    <c:legend>
      <c:legendPos val="r"/>
      <c:legendEntry>
        <c:idx val="3"/>
        <c:delete val="1"/>
      </c:legendEntry>
      <c:layout>
        <c:manualLayout>
          <c:xMode val="edge"/>
          <c:yMode val="edge"/>
          <c:x val="0.57564644791480235"/>
          <c:y val="4.8218054029320431E-2"/>
          <c:w val="0.28044314129182679"/>
          <c:h val="0.19077577898557216"/>
        </c:manualLayout>
      </c:layout>
      <c:overlay val="0"/>
      <c:spPr>
        <a:noFill/>
        <a:ln w="25400">
          <a:noFill/>
        </a:ln>
      </c:spPr>
      <c:txPr>
        <a:bodyPr/>
        <a:lstStyle/>
        <a:p>
          <a:pPr>
            <a:defRPr sz="740" b="0" i="0" u="none" strike="noStrike" baseline="0">
              <a:solidFill>
                <a:srgbClr val="000000"/>
              </a:solidFill>
              <a:latin typeface="Arial"/>
              <a:ea typeface="Arial"/>
              <a:cs typeface="Arial"/>
            </a:defRPr>
          </a:pPr>
          <a:endParaRPr lang="en-US"/>
        </a:p>
      </c:txPr>
    </c:legend>
    <c:plotVisOnly val="1"/>
    <c:dispBlanksAs val="gap"/>
    <c:showDLblsOverMax val="0"/>
  </c:chart>
  <c:spPr>
    <a:solidFill>
      <a:srgbClr val="FFFFFF"/>
    </a:solidFill>
    <a:ln w="3175">
      <a:solidFill>
        <a:srgbClr val="000000"/>
      </a:solidFill>
      <a:prstDash val="solid"/>
    </a:ln>
  </c:spPr>
  <c:txPr>
    <a:bodyPr/>
    <a:lstStyle/>
    <a:p>
      <a:pPr>
        <a:defRPr sz="8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hyperlink" Target="http://www.epixanalytics.com/" TargetMode="Externa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9</xdr:col>
      <xdr:colOff>247650</xdr:colOff>
      <xdr:row>0</xdr:row>
      <xdr:rowOff>114300</xdr:rowOff>
    </xdr:from>
    <xdr:to>
      <xdr:col>17</xdr:col>
      <xdr:colOff>527050</xdr:colOff>
      <xdr:row>19</xdr:row>
      <xdr:rowOff>101600</xdr:rowOff>
    </xdr:to>
    <xdr:graphicFrame macro="">
      <xdr:nvGraphicFramePr>
        <xdr:cNvPr id="2081" name="Chart 1">
          <a:extLst>
            <a:ext uri="{FF2B5EF4-FFF2-40B4-BE49-F238E27FC236}">
              <a16:creationId xmlns:a16="http://schemas.microsoft.com/office/drawing/2014/main" id="{BB91AE62-6090-4D18-BF59-B7B2BF7CE4E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260350</xdr:colOff>
      <xdr:row>100</xdr:row>
      <xdr:rowOff>0</xdr:rowOff>
    </xdr:from>
    <xdr:to>
      <xdr:col>17</xdr:col>
      <xdr:colOff>546100</xdr:colOff>
      <xdr:row>119</xdr:row>
      <xdr:rowOff>0</xdr:rowOff>
    </xdr:to>
    <xdr:graphicFrame macro="">
      <xdr:nvGraphicFramePr>
        <xdr:cNvPr id="2082" name="Chart 10">
          <a:extLst>
            <a:ext uri="{FF2B5EF4-FFF2-40B4-BE49-F238E27FC236}">
              <a16:creationId xmlns:a16="http://schemas.microsoft.com/office/drawing/2014/main" id="{0CFD1083-6721-4C78-B28F-5A83F844B7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0</xdr:colOff>
      <xdr:row>0</xdr:row>
      <xdr:rowOff>38100</xdr:rowOff>
    </xdr:from>
    <xdr:to>
      <xdr:col>4</xdr:col>
      <xdr:colOff>0</xdr:colOff>
      <xdr:row>2</xdr:row>
      <xdr:rowOff>114300</xdr:rowOff>
    </xdr:to>
    <xdr:pic>
      <xdr:nvPicPr>
        <xdr:cNvPr id="2" name="Picture 126">
          <a:hlinkClick xmlns:r="http://schemas.openxmlformats.org/officeDocument/2006/relationships" r:id="rId3"/>
          <a:extLst>
            <a:ext uri="{FF2B5EF4-FFF2-40B4-BE49-F238E27FC236}">
              <a16:creationId xmlns:a16="http://schemas.microsoft.com/office/drawing/2014/main" id="{2CFFBFF8-4E53-4220-BBEE-AFE866A1FDB0}"/>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41300" y="38100"/>
          <a:ext cx="1860550" cy="10541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31"/>
  <sheetViews>
    <sheetView workbookViewId="0"/>
  </sheetViews>
  <sheetFormatPr defaultRowHeight="12.5" x14ac:dyDescent="0.25"/>
  <cols>
    <col min="1" max="2" width="36.6328125" customWidth="1"/>
  </cols>
  <sheetData>
    <row r="1" spans="1:3" ht="13" x14ac:dyDescent="0.3">
      <c r="A1" s="44" t="s">
        <v>14</v>
      </c>
    </row>
    <row r="3" spans="1:3" x14ac:dyDescent="0.25">
      <c r="A3" t="s">
        <v>15</v>
      </c>
      <c r="B3" t="s">
        <v>16</v>
      </c>
      <c r="C3">
        <v>0</v>
      </c>
    </row>
    <row r="4" spans="1:3" x14ac:dyDescent="0.25">
      <c r="A4" t="s">
        <v>17</v>
      </c>
    </row>
    <row r="5" spans="1:3" x14ac:dyDescent="0.25">
      <c r="A5" t="s">
        <v>18</v>
      </c>
    </row>
    <row r="7" spans="1:3" ht="13" x14ac:dyDescent="0.3">
      <c r="A7" s="44" t="s">
        <v>19</v>
      </c>
      <c r="B7" t="s">
        <v>20</v>
      </c>
    </row>
    <row r="8" spans="1:3" x14ac:dyDescent="0.25">
      <c r="B8">
        <v>2</v>
      </c>
    </row>
    <row r="10" spans="1:3" x14ac:dyDescent="0.25">
      <c r="A10" t="s">
        <v>21</v>
      </c>
    </row>
    <row r="11" spans="1:3" x14ac:dyDescent="0.25">
      <c r="A11" t="e">
        <f>CB_DATA_!#REF!</f>
        <v>#REF!</v>
      </c>
      <c r="B11" t="e">
        <f>Model!#REF!</f>
        <v>#REF!</v>
      </c>
    </row>
    <row r="13" spans="1:3" x14ac:dyDescent="0.25">
      <c r="A13" t="s">
        <v>22</v>
      </c>
    </row>
    <row r="14" spans="1:3" x14ac:dyDescent="0.25">
      <c r="A14" t="s">
        <v>26</v>
      </c>
      <c r="B14" t="s">
        <v>30</v>
      </c>
    </row>
    <row r="16" spans="1:3" x14ac:dyDescent="0.25">
      <c r="A16" t="s">
        <v>23</v>
      </c>
    </row>
    <row r="19" spans="1:2" x14ac:dyDescent="0.25">
      <c r="A19" t="s">
        <v>24</v>
      </c>
    </row>
    <row r="20" spans="1:2" x14ac:dyDescent="0.25">
      <c r="A20">
        <v>28</v>
      </c>
      <c r="B20">
        <v>31</v>
      </c>
    </row>
    <row r="25" spans="1:2" ht="13" x14ac:dyDescent="0.3">
      <c r="A25" s="44" t="s">
        <v>25</v>
      </c>
    </row>
    <row r="26" spans="1:2" x14ac:dyDescent="0.25">
      <c r="A26" s="45" t="s">
        <v>27</v>
      </c>
      <c r="B26" s="45" t="s">
        <v>31</v>
      </c>
    </row>
    <row r="27" spans="1:2" x14ac:dyDescent="0.25">
      <c r="A27" t="s">
        <v>28</v>
      </c>
      <c r="B27" t="s">
        <v>32</v>
      </c>
    </row>
    <row r="28" spans="1:2" x14ac:dyDescent="0.25">
      <c r="A28" s="45" t="s">
        <v>29</v>
      </c>
      <c r="B28" s="45" t="s">
        <v>29</v>
      </c>
    </row>
    <row r="29" spans="1:2" x14ac:dyDescent="0.25">
      <c r="B29" s="45" t="s">
        <v>27</v>
      </c>
    </row>
    <row r="30" spans="1:2" x14ac:dyDescent="0.25">
      <c r="B30" t="s">
        <v>33</v>
      </c>
    </row>
    <row r="31" spans="1:2" x14ac:dyDescent="0.25">
      <c r="B31" s="45" t="s">
        <v>29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S119"/>
  <sheetViews>
    <sheetView showGridLines="0" tabSelected="1" zoomScale="75" workbookViewId="0"/>
  </sheetViews>
  <sheetFormatPr defaultRowHeight="12.5" x14ac:dyDescent="0.25"/>
  <cols>
    <col min="1" max="1" width="3.453125" customWidth="1"/>
    <col min="4" max="4" width="9.1796875" style="21" customWidth="1"/>
    <col min="5" max="5" width="16.453125" customWidth="1"/>
    <col min="6" max="6" width="9.81640625" customWidth="1"/>
  </cols>
  <sheetData>
    <row r="1" spans="2:15" ht="57" customHeight="1" x14ac:dyDescent="0.25">
      <c r="D1"/>
    </row>
    <row r="2" spans="2:15" ht="20.25" customHeight="1" x14ac:dyDescent="0.4">
      <c r="D2"/>
      <c r="F2" s="2" t="s">
        <v>5</v>
      </c>
    </row>
    <row r="3" spans="2:15" ht="13.5" customHeight="1" x14ac:dyDescent="0.25">
      <c r="D3"/>
    </row>
    <row r="4" spans="2:15" ht="12.75" customHeight="1" x14ac:dyDescent="0.25">
      <c r="B4" s="46" t="s">
        <v>10</v>
      </c>
      <c r="C4" s="47"/>
      <c r="D4" s="47"/>
      <c r="E4" s="47"/>
      <c r="F4" s="47"/>
      <c r="G4" s="47"/>
      <c r="H4" s="48"/>
    </row>
    <row r="5" spans="2:15" ht="16.5" customHeight="1" x14ac:dyDescent="0.25">
      <c r="B5" s="49"/>
      <c r="C5" s="50"/>
      <c r="D5" s="50"/>
      <c r="E5" s="50"/>
      <c r="F5" s="50"/>
      <c r="G5" s="50"/>
      <c r="H5" s="51"/>
    </row>
    <row r="6" spans="2:15" x14ac:dyDescent="0.25">
      <c r="D6"/>
    </row>
    <row r="7" spans="2:15" x14ac:dyDescent="0.25">
      <c r="B7" s="23" t="s">
        <v>4</v>
      </c>
      <c r="C7" s="24"/>
      <c r="D7" s="25">
        <v>11</v>
      </c>
      <c r="H7" s="16" t="s">
        <v>3</v>
      </c>
      <c r="I7" s="38">
        <f>RSQ($E$12:$E$90,$C$12:$C$90)</f>
        <v>0.97149229416112104</v>
      </c>
    </row>
    <row r="8" spans="2:15" x14ac:dyDescent="0.25">
      <c r="D8"/>
      <c r="H8" s="16" t="s">
        <v>6</v>
      </c>
      <c r="I8" s="38">
        <f>SLOPE($E$12:$E$90,$C$12:$C$90)</f>
        <v>4.555729012207807E-2</v>
      </c>
    </row>
    <row r="9" spans="2:15" x14ac:dyDescent="0.25">
      <c r="D9"/>
      <c r="H9" s="16" t="s">
        <v>7</v>
      </c>
      <c r="I9" s="38">
        <f>INTERCEPT($E$12:$E$90,$C$12:$C$90)</f>
        <v>-1.7817949084526497E-2</v>
      </c>
    </row>
    <row r="10" spans="2:15" x14ac:dyDescent="0.25">
      <c r="D10"/>
      <c r="H10" s="16" t="s">
        <v>8</v>
      </c>
      <c r="I10" s="38">
        <f>STEYX($E$12:$E$90,$C$12:$C$90)</f>
        <v>0.16350116261198847</v>
      </c>
    </row>
    <row r="11" spans="2:15" x14ac:dyDescent="0.25">
      <c r="B11" s="6" t="s">
        <v>2</v>
      </c>
      <c r="C11" s="8" t="s">
        <v>1</v>
      </c>
      <c r="D11" s="7" t="s">
        <v>0</v>
      </c>
      <c r="E11" s="8" t="str">
        <f>CONCATENATE("Y offset ",D7," periods")</f>
        <v>Y offset 11 periods</v>
      </c>
      <c r="F11" s="34" t="s">
        <v>9</v>
      </c>
      <c r="H11" s="1"/>
      <c r="I11" s="1"/>
      <c r="J11" s="1"/>
      <c r="K11" s="1"/>
      <c r="L11" s="1"/>
      <c r="M11" s="1"/>
      <c r="N11" s="1"/>
      <c r="O11" s="1"/>
    </row>
    <row r="12" spans="2:15" x14ac:dyDescent="0.25">
      <c r="B12" s="3">
        <v>-89</v>
      </c>
      <c r="C12" s="9">
        <v>101.21146900259086</v>
      </c>
      <c r="D12" s="4">
        <v>4.8698753481080077</v>
      </c>
      <c r="E12" s="10">
        <f>IF(INDEX(D12:$D$119,$D$7+1)=0,NA(),INDEX(D12:$D$119,$D$7+1))</f>
        <v>4.5222978428037965</v>
      </c>
      <c r="F12" s="17"/>
      <c r="I12" s="1"/>
      <c r="J12" s="1"/>
      <c r="K12" s="1"/>
      <c r="L12" s="1"/>
      <c r="M12" s="1"/>
      <c r="N12" s="1"/>
      <c r="O12" s="1"/>
    </row>
    <row r="13" spans="2:15" x14ac:dyDescent="0.25">
      <c r="B13" s="3">
        <v>-88</v>
      </c>
      <c r="C13" s="9">
        <v>92.033084753077759</v>
      </c>
      <c r="D13" s="4">
        <v>4.2425648732446879</v>
      </c>
      <c r="E13" s="10">
        <f>IF(INDEX(D13:$D$119,$D$7+1)=0,NA(),INDEX(D13:$D$119,$D$7+1))</f>
        <v>4.0754376751554942</v>
      </c>
      <c r="F13" s="17"/>
      <c r="I13" s="1"/>
      <c r="J13" s="1"/>
      <c r="K13" s="1"/>
      <c r="L13" s="1"/>
      <c r="M13" s="1"/>
      <c r="N13" s="1"/>
      <c r="O13" s="1"/>
    </row>
    <row r="14" spans="2:15" x14ac:dyDescent="0.25">
      <c r="B14" s="3">
        <v>-87</v>
      </c>
      <c r="C14" s="9">
        <v>97.449657552988299</v>
      </c>
      <c r="D14" s="4">
        <v>5.1726233869382048</v>
      </c>
      <c r="E14" s="10">
        <f>IF(INDEX(D14:$D$119,$D$7+1)=0,NA(),INDEX(D14:$D$119,$D$7+1))</f>
        <v>4.6222311270815659</v>
      </c>
      <c r="F14" s="17"/>
      <c r="I14" s="1"/>
      <c r="J14" s="1"/>
      <c r="K14" s="1"/>
      <c r="L14" s="1"/>
      <c r="M14" s="1"/>
      <c r="N14" s="1"/>
      <c r="O14" s="1"/>
    </row>
    <row r="15" spans="2:15" x14ac:dyDescent="0.25">
      <c r="B15" s="3">
        <v>-86</v>
      </c>
      <c r="C15" s="9">
        <v>95.490868894115565</v>
      </c>
      <c r="D15" s="4">
        <v>4.8111020258739083</v>
      </c>
      <c r="E15" s="10">
        <f>IF(INDEX(D15:$D$119,$D$7+1)=0,NA(),INDEX(D15:$D$119,$D$7+1))</f>
        <v>4.231535803821445</v>
      </c>
      <c r="F15" s="17"/>
      <c r="I15" s="1"/>
      <c r="J15" s="1"/>
      <c r="K15" s="1"/>
      <c r="L15" s="1"/>
      <c r="M15" s="1"/>
      <c r="N15" s="1"/>
      <c r="O15" s="1"/>
    </row>
    <row r="16" spans="2:15" x14ac:dyDescent="0.25">
      <c r="B16" s="3">
        <v>-85</v>
      </c>
      <c r="C16" s="9">
        <v>99.55591317270364</v>
      </c>
      <c r="D16" s="4">
        <v>4.3630043227949002</v>
      </c>
      <c r="E16" s="10">
        <f>IF(INDEX(D16:$D$119,$D$7+1)=0,NA(),INDEX(D16:$D$119,$D$7+1))</f>
        <v>3.9888237742376265</v>
      </c>
      <c r="F16" s="17"/>
      <c r="G16" s="1"/>
      <c r="H16" s="1"/>
      <c r="I16" s="1"/>
      <c r="J16" s="1"/>
      <c r="K16" s="1"/>
      <c r="L16" s="1"/>
      <c r="M16" s="1"/>
      <c r="N16" s="1"/>
      <c r="O16" s="1"/>
    </row>
    <row r="17" spans="2:19" x14ac:dyDescent="0.25">
      <c r="B17" s="3">
        <v>-84</v>
      </c>
      <c r="C17" s="9">
        <v>108.45325750776382</v>
      </c>
      <c r="D17" s="4">
        <v>4.9572129850244178</v>
      </c>
      <c r="E17" s="10">
        <f>IF(INDEX(D17:$D$119,$D$7+1)=0,NA(),INDEX(D17:$D$119,$D$7+1))</f>
        <v>4.9250481043876091</v>
      </c>
      <c r="F17" s="17"/>
      <c r="G17" s="1"/>
      <c r="H17" s="1"/>
      <c r="I17" s="1"/>
      <c r="J17" s="1"/>
      <c r="K17" s="1"/>
      <c r="L17" s="1"/>
      <c r="M17" s="1"/>
      <c r="N17" s="1"/>
      <c r="O17" s="1"/>
    </row>
    <row r="18" spans="2:19" x14ac:dyDescent="0.25">
      <c r="B18" s="3">
        <v>-83</v>
      </c>
      <c r="C18" s="9">
        <v>121.45173134308139</v>
      </c>
      <c r="D18" s="4">
        <v>5.4564962335941454</v>
      </c>
      <c r="E18" s="10">
        <f>IF(INDEX(D18:$D$119,$D$7+1)=0,NA(),INDEX(D18:$D$119,$D$7+1))</f>
        <v>5.2835729392448521</v>
      </c>
      <c r="F18" s="17"/>
      <c r="G18" s="1"/>
      <c r="H18" s="1"/>
      <c r="I18" s="1"/>
      <c r="J18" s="1"/>
      <c r="K18" s="1"/>
      <c r="L18" s="1"/>
      <c r="M18" s="1"/>
      <c r="N18" s="1"/>
      <c r="O18" s="1"/>
    </row>
    <row r="19" spans="2:19" x14ac:dyDescent="0.25">
      <c r="B19" s="3">
        <v>-82</v>
      </c>
      <c r="C19" s="9">
        <v>131.03087418204004</v>
      </c>
      <c r="D19" s="4">
        <v>4.8522927245225294</v>
      </c>
      <c r="E19" s="10">
        <f>IF(INDEX(D19:$D$119,$D$7+1)=0,NA(),INDEX(D19:$D$119,$D$7+1))</f>
        <v>6.2637811263872614</v>
      </c>
      <c r="F19" s="17"/>
      <c r="G19" s="1"/>
      <c r="H19" s="1"/>
      <c r="I19" s="1"/>
      <c r="J19" s="1"/>
      <c r="K19" s="1"/>
      <c r="L19" s="1"/>
      <c r="M19" s="1"/>
      <c r="N19" s="1"/>
      <c r="O19" s="1"/>
    </row>
    <row r="20" spans="2:19" x14ac:dyDescent="0.25">
      <c r="B20" s="3">
        <v>-81</v>
      </c>
      <c r="C20" s="9">
        <v>138.07030172262887</v>
      </c>
      <c r="D20" s="4">
        <v>5.7639273068426116</v>
      </c>
      <c r="E20" s="10">
        <f>IF(INDEX(D20:$D$119,$D$7+1)=0,NA(),INDEX(D20:$D$119,$D$7+1))</f>
        <v>6.0310923475964904</v>
      </c>
      <c r="F20" s="17"/>
      <c r="G20" s="1"/>
      <c r="H20" s="1"/>
      <c r="I20" s="1"/>
      <c r="J20" s="1"/>
      <c r="K20" s="1"/>
      <c r="L20" s="1"/>
      <c r="M20" s="1"/>
      <c r="N20" s="1"/>
      <c r="O20" s="1"/>
    </row>
    <row r="21" spans="2:19" x14ac:dyDescent="0.25">
      <c r="B21" s="3">
        <v>-80</v>
      </c>
      <c r="C21" s="9">
        <v>131.75919879601017</v>
      </c>
      <c r="D21" s="4">
        <v>4.9345852361905678</v>
      </c>
      <c r="E21" s="10">
        <f>IF(INDEX(D21:$D$119,$D$7+1)=0,NA(),INDEX(D21:$D$119,$D$7+1))</f>
        <v>6.1467527355846663</v>
      </c>
      <c r="F21" s="17"/>
      <c r="G21" s="1"/>
      <c r="H21" s="1"/>
      <c r="I21" s="1"/>
      <c r="J21" s="1"/>
      <c r="K21" s="1"/>
      <c r="L21" s="1"/>
      <c r="M21" s="1"/>
      <c r="N21" s="1"/>
      <c r="O21" s="1"/>
    </row>
    <row r="22" spans="2:19" x14ac:dyDescent="0.25">
      <c r="B22" s="3">
        <v>-79</v>
      </c>
      <c r="C22" s="9">
        <v>127.04785321693662</v>
      </c>
      <c r="D22" s="4">
        <v>4.7164124435983874</v>
      </c>
      <c r="E22" s="10">
        <f>IF(INDEX(D22:$D$119,$D$7+1)=0,NA(),INDEX(D22:$D$119,$D$7+1))</f>
        <v>5.677320324067856</v>
      </c>
      <c r="F22" s="17"/>
      <c r="G22" s="1"/>
    </row>
    <row r="23" spans="2:19" x14ac:dyDescent="0.25">
      <c r="B23" s="3">
        <v>-78</v>
      </c>
      <c r="C23" s="9">
        <v>120.59850080320486</v>
      </c>
      <c r="D23" s="4">
        <v>4.5222978428037965</v>
      </c>
      <c r="E23" s="10">
        <f>IF(INDEX(D23:$D$119,$D$7+1)=0,NA(),INDEX(D23:$D$119,$D$7+1))</f>
        <v>5.4434158322252264</v>
      </c>
      <c r="F23" s="17"/>
      <c r="G23" s="1"/>
    </row>
    <row r="24" spans="2:19" x14ac:dyDescent="0.25">
      <c r="B24" s="3">
        <v>-77</v>
      </c>
      <c r="C24" s="9">
        <v>137.60420293174451</v>
      </c>
      <c r="D24" s="4">
        <v>4.0754376751554942</v>
      </c>
      <c r="E24" s="10">
        <f>IF(INDEX(D24:$D$119,$D$7+1)=0,NA(),INDEX(D24:$D$119,$D$7+1))</f>
        <v>6.4947715766884704</v>
      </c>
      <c r="F24" s="17"/>
      <c r="G24" s="1"/>
    </row>
    <row r="25" spans="2:19" x14ac:dyDescent="0.25">
      <c r="B25" s="3">
        <v>-76</v>
      </c>
      <c r="C25" s="9">
        <v>131.69352073719145</v>
      </c>
      <c r="D25" s="4">
        <v>4.6222311270815659</v>
      </c>
      <c r="E25" s="10">
        <f>IF(INDEX(D25:$D$119,$D$7+1)=0,NA(),INDEX(D25:$D$119,$D$7+1))</f>
        <v>6.0402871841482062</v>
      </c>
      <c r="F25" s="17"/>
      <c r="G25" s="1"/>
    </row>
    <row r="26" spans="2:19" x14ac:dyDescent="0.25">
      <c r="B26" s="3">
        <v>-75</v>
      </c>
      <c r="C26" s="9">
        <v>143.33786901333852</v>
      </c>
      <c r="D26" s="4">
        <v>4.231535803821445</v>
      </c>
      <c r="E26" s="10">
        <f>IF(INDEX(D26:$D$119,$D$7+1)=0,NA(),INDEX(D26:$D$119,$D$7+1))</f>
        <v>6.1137814267672033</v>
      </c>
      <c r="F26" s="17"/>
      <c r="G26" s="1"/>
    </row>
    <row r="27" spans="2:19" x14ac:dyDescent="0.25">
      <c r="B27" s="3">
        <v>-74</v>
      </c>
      <c r="C27" s="9">
        <v>163.86578716601269</v>
      </c>
      <c r="D27" s="4">
        <v>3.9888237742376265</v>
      </c>
      <c r="E27" s="10">
        <f>IF(INDEX(D27:$D$119,$D$7+1)=0,NA(),INDEX(D27:$D$119,$D$7+1))</f>
        <v>7.5328747621889649</v>
      </c>
      <c r="F27" s="17"/>
      <c r="G27" s="1"/>
    </row>
    <row r="28" spans="2:19" x14ac:dyDescent="0.25">
      <c r="B28" s="3">
        <v>-73</v>
      </c>
      <c r="C28" s="9">
        <v>163.85972036631577</v>
      </c>
      <c r="D28" s="4">
        <v>4.9250481043876091</v>
      </c>
      <c r="E28" s="10">
        <f>IF(INDEX(D28:$D$119,$D$7+1)=0,NA(),INDEX(D28:$D$119,$D$7+1))</f>
        <v>7.2568715861333466</v>
      </c>
      <c r="F28" s="17"/>
      <c r="G28" s="1"/>
      <c r="I28" s="1"/>
      <c r="J28" s="1"/>
      <c r="K28" s="1"/>
      <c r="L28" s="1"/>
      <c r="M28" s="1"/>
      <c r="N28" s="1"/>
      <c r="O28" s="1"/>
      <c r="P28" s="1"/>
      <c r="Q28" s="1"/>
      <c r="R28" s="1"/>
    </row>
    <row r="29" spans="2:19" x14ac:dyDescent="0.25">
      <c r="B29" s="3">
        <v>-72</v>
      </c>
      <c r="C29" s="9">
        <v>163.88515887912394</v>
      </c>
      <c r="D29" s="4">
        <v>5.2835729392448521</v>
      </c>
      <c r="E29" s="10">
        <f>IF(INDEX(D29:$D$119,$D$7+1)=0,NA(),INDEX(D29:$D$119,$D$7+1))</f>
        <v>7.0466204097788623</v>
      </c>
      <c r="F29" s="17"/>
      <c r="G29" s="1"/>
      <c r="I29" s="1"/>
      <c r="J29" s="1"/>
      <c r="K29" s="1"/>
      <c r="L29" s="1"/>
      <c r="M29" s="1"/>
      <c r="N29" s="1"/>
      <c r="O29" s="1"/>
      <c r="P29" s="1"/>
      <c r="Q29" s="1"/>
      <c r="R29" s="1"/>
    </row>
    <row r="30" spans="2:19" x14ac:dyDescent="0.25">
      <c r="B30" s="3">
        <v>-71</v>
      </c>
      <c r="C30" s="9">
        <v>156.30449056779591</v>
      </c>
      <c r="D30" s="4">
        <v>6.2637811263872614</v>
      </c>
      <c r="E30" s="10">
        <f>IF(INDEX(D30:$D$119,$D$7+1)=0,NA(),INDEX(D30:$D$119,$D$7+1))</f>
        <v>7.3313287053687448</v>
      </c>
      <c r="F30" s="17"/>
      <c r="G30" s="1"/>
      <c r="I30" s="1"/>
      <c r="J30" s="1"/>
      <c r="K30" s="1"/>
      <c r="L30" s="1"/>
      <c r="M30" s="1"/>
      <c r="N30" s="1"/>
      <c r="O30" s="1"/>
      <c r="P30" s="1"/>
      <c r="Q30" s="1"/>
      <c r="R30" s="1"/>
      <c r="S30" s="1"/>
    </row>
    <row r="31" spans="2:19" x14ac:dyDescent="0.25">
      <c r="B31" s="3">
        <v>-70</v>
      </c>
      <c r="C31" s="9">
        <v>155.13953064668931</v>
      </c>
      <c r="D31" s="4">
        <v>6.0310923475964904</v>
      </c>
      <c r="E31" s="10">
        <f>IF(INDEX(D31:$D$119,$D$7+1)=0,NA(),INDEX(D31:$D$119,$D$7+1))</f>
        <v>7.2362181517413866</v>
      </c>
      <c r="F31" s="17"/>
      <c r="G31" s="1"/>
      <c r="I31" s="1"/>
      <c r="J31" s="1"/>
      <c r="K31" s="1"/>
      <c r="L31" s="1"/>
      <c r="M31" s="1"/>
      <c r="N31" s="1"/>
      <c r="O31" s="1"/>
      <c r="P31" s="1"/>
      <c r="Q31" s="1"/>
      <c r="R31" s="1"/>
      <c r="S31" s="1"/>
    </row>
    <row r="32" spans="2:19" x14ac:dyDescent="0.25">
      <c r="B32" s="3">
        <v>-69</v>
      </c>
      <c r="C32" s="9">
        <v>137.41691483114556</v>
      </c>
      <c r="D32" s="4">
        <v>6.1467527355846663</v>
      </c>
      <c r="E32" s="10">
        <f>IF(INDEX(D32:$D$119,$D$7+1)=0,NA(),INDEX(D32:$D$119,$D$7+1))</f>
        <v>6.5014580652956786</v>
      </c>
      <c r="F32" s="17"/>
      <c r="G32" s="1"/>
      <c r="I32" s="1"/>
      <c r="J32" s="1"/>
      <c r="K32" s="1"/>
      <c r="L32" s="1"/>
      <c r="M32" s="1"/>
      <c r="N32" s="1"/>
      <c r="O32" s="1"/>
      <c r="P32" s="1"/>
      <c r="Q32" s="1"/>
      <c r="R32" s="1"/>
      <c r="S32" s="1"/>
    </row>
    <row r="33" spans="2:19" x14ac:dyDescent="0.25">
      <c r="B33" s="3">
        <v>-68</v>
      </c>
      <c r="C33" s="9">
        <v>135.53566446089835</v>
      </c>
      <c r="D33" s="4">
        <v>5.677320324067856</v>
      </c>
      <c r="E33" s="10">
        <f>IF(INDEX(D33:$D$119,$D$7+1)=0,NA(),INDEX(D33:$D$119,$D$7+1))</f>
        <v>6.2662879606237167</v>
      </c>
      <c r="F33" s="17"/>
      <c r="G33" s="1"/>
      <c r="I33" s="1"/>
      <c r="J33" s="1"/>
      <c r="K33" s="1"/>
      <c r="L33" s="1"/>
      <c r="M33" s="1"/>
      <c r="N33" s="1"/>
      <c r="O33" s="1"/>
      <c r="P33" s="1"/>
      <c r="Q33" s="1"/>
      <c r="R33" s="1"/>
      <c r="S33" s="1"/>
    </row>
    <row r="34" spans="2:19" x14ac:dyDescent="0.25">
      <c r="B34" s="3">
        <v>-67</v>
      </c>
      <c r="C34" s="9">
        <v>128.19799172736771</v>
      </c>
      <c r="D34" s="4">
        <v>5.4434158322252264</v>
      </c>
      <c r="E34" s="10">
        <f>IF(INDEX(D34:$D$119,$D$7+1)=0,NA(),INDEX(D34:$D$119,$D$7+1))</f>
        <v>5.6985435431820566</v>
      </c>
      <c r="F34" s="18"/>
      <c r="I34" s="1"/>
      <c r="J34" s="1"/>
      <c r="K34" s="1"/>
      <c r="L34" s="1"/>
      <c r="M34" s="1"/>
      <c r="N34" s="1"/>
      <c r="O34" s="1"/>
      <c r="P34" s="1"/>
      <c r="Q34" s="1"/>
      <c r="R34" s="1"/>
      <c r="S34" s="1"/>
    </row>
    <row r="35" spans="2:19" x14ac:dyDescent="0.25">
      <c r="B35" s="3">
        <v>-66</v>
      </c>
      <c r="C35" s="9">
        <v>119.19240532169499</v>
      </c>
      <c r="D35" s="4">
        <v>6.4947715766884704</v>
      </c>
      <c r="E35" s="10">
        <f>IF(INDEX(D35:$D$119,$D$7+1)=0,NA(),INDEX(D35:$D$119,$D$7+1))</f>
        <v>5.2715197488330849</v>
      </c>
      <c r="F35" s="18"/>
      <c r="I35" s="1"/>
      <c r="J35" s="1"/>
      <c r="K35" s="1"/>
      <c r="L35" s="1"/>
      <c r="M35" s="1"/>
      <c r="N35" s="1"/>
      <c r="O35" s="1"/>
      <c r="P35" s="1"/>
      <c r="Q35" s="1"/>
      <c r="R35" s="1"/>
      <c r="S35" s="1"/>
    </row>
    <row r="36" spans="2:19" x14ac:dyDescent="0.25">
      <c r="B36" s="3">
        <v>-65</v>
      </c>
      <c r="C36" s="9">
        <v>106.97381568264294</v>
      </c>
      <c r="D36" s="4">
        <v>6.0402871841482062</v>
      </c>
      <c r="E36" s="10">
        <f>IF(INDEX(D36:$D$119,$D$7+1)=0,NA(),INDEX(D36:$D$119,$D$7+1))</f>
        <v>4.8209653823822567</v>
      </c>
      <c r="F36" s="18"/>
      <c r="I36" s="1"/>
      <c r="J36" s="1"/>
      <c r="K36" s="1"/>
      <c r="L36" s="1"/>
      <c r="M36" s="1"/>
      <c r="N36" s="1"/>
      <c r="O36" s="1"/>
      <c r="P36" s="1"/>
      <c r="Q36" s="1"/>
      <c r="R36" s="1"/>
      <c r="S36" s="1"/>
    </row>
    <row r="37" spans="2:19" x14ac:dyDescent="0.25">
      <c r="B37" s="3">
        <v>-64</v>
      </c>
      <c r="C37" s="9">
        <v>107.03640199250059</v>
      </c>
      <c r="D37" s="4">
        <v>6.1137814267672033</v>
      </c>
      <c r="E37" s="10">
        <f>IF(INDEX(D37:$D$119,$D$7+1)=0,NA(),INDEX(D37:$D$119,$D$7+1))</f>
        <v>5.1316618984787414</v>
      </c>
      <c r="F37" s="18"/>
      <c r="I37" s="1"/>
      <c r="J37" s="1"/>
      <c r="K37" s="1"/>
      <c r="L37" s="1"/>
      <c r="M37" s="1"/>
      <c r="N37" s="1"/>
      <c r="O37" s="1"/>
      <c r="P37" s="1"/>
      <c r="Q37" s="1"/>
      <c r="R37" s="1"/>
      <c r="S37" s="1"/>
    </row>
    <row r="38" spans="2:19" x14ac:dyDescent="0.25">
      <c r="B38" s="3">
        <v>-63</v>
      </c>
      <c r="C38" s="9">
        <v>105.19446864049264</v>
      </c>
      <c r="D38" s="4">
        <v>7.5328747621889649</v>
      </c>
      <c r="E38" s="10">
        <f>IF(INDEX(D38:$D$119,$D$7+1)=0,NA(),INDEX(D38:$D$119,$D$7+1))</f>
        <v>4.6619727572541363</v>
      </c>
      <c r="F38" s="18"/>
      <c r="I38" s="1"/>
      <c r="J38" s="1"/>
      <c r="K38" s="1"/>
      <c r="L38" s="1"/>
      <c r="M38" s="1"/>
      <c r="N38" s="1"/>
      <c r="O38" s="1"/>
      <c r="P38" s="1"/>
      <c r="Q38" s="1"/>
      <c r="R38" s="1"/>
      <c r="S38" s="1"/>
    </row>
    <row r="39" spans="2:19" x14ac:dyDescent="0.25">
      <c r="B39" s="3">
        <v>-62</v>
      </c>
      <c r="C39" s="9">
        <v>101.73817200522673</v>
      </c>
      <c r="D39" s="4">
        <v>7.2568715861333466</v>
      </c>
      <c r="E39" s="10">
        <f>IF(INDEX(D39:$D$119,$D$7+1)=0,NA(),INDEX(D39:$D$119,$D$7+1))</f>
        <v>4.9987153640688682</v>
      </c>
      <c r="F39" s="18"/>
      <c r="I39" s="1"/>
      <c r="J39" s="1"/>
      <c r="K39" s="1"/>
      <c r="L39" s="1"/>
      <c r="M39" s="1"/>
      <c r="N39" s="1"/>
      <c r="O39" s="1"/>
      <c r="P39" s="1"/>
      <c r="Q39" s="1"/>
      <c r="R39" s="1"/>
      <c r="S39" s="1"/>
    </row>
    <row r="40" spans="2:19" x14ac:dyDescent="0.25">
      <c r="B40" s="3">
        <v>-61</v>
      </c>
      <c r="C40" s="9">
        <v>108.23216327136181</v>
      </c>
      <c r="D40" s="4">
        <v>7.0466204097788623</v>
      </c>
      <c r="E40" s="10">
        <f>IF(INDEX(D40:$D$119,$D$7+1)=0,NA(),INDEX(D40:$D$119,$D$7+1))</f>
        <v>5.045117855161104</v>
      </c>
      <c r="F40" s="18"/>
      <c r="I40" s="1"/>
      <c r="J40" s="1"/>
      <c r="K40" s="1"/>
      <c r="L40" s="1"/>
      <c r="M40" s="1"/>
      <c r="N40" s="1"/>
      <c r="O40" s="1"/>
      <c r="P40" s="1"/>
      <c r="Q40" s="1"/>
      <c r="R40" s="1"/>
      <c r="S40" s="1"/>
    </row>
    <row r="41" spans="2:19" x14ac:dyDescent="0.25">
      <c r="B41" s="3">
        <v>-60</v>
      </c>
      <c r="C41" s="9">
        <v>102.94194084196471</v>
      </c>
      <c r="D41" s="4">
        <v>7.3313287053687448</v>
      </c>
      <c r="E41" s="10">
        <f>IF(INDEX(D41:$D$119,$D$7+1)=0,NA(),INDEX(D41:$D$119,$D$7+1))</f>
        <v>4.7122812889253547</v>
      </c>
      <c r="F41" s="18"/>
      <c r="I41" s="1"/>
      <c r="J41" s="1"/>
      <c r="K41" s="1"/>
      <c r="L41" s="1"/>
      <c r="M41" s="1"/>
      <c r="N41" s="1"/>
      <c r="O41" s="1"/>
      <c r="P41" s="1"/>
      <c r="Q41" s="1"/>
      <c r="R41" s="1"/>
      <c r="S41" s="1"/>
    </row>
    <row r="42" spans="2:19" x14ac:dyDescent="0.25">
      <c r="B42" s="3">
        <v>-59</v>
      </c>
      <c r="C42" s="9">
        <v>114.8103178067054</v>
      </c>
      <c r="D42" s="4">
        <v>7.2362181517413866</v>
      </c>
      <c r="E42" s="10">
        <f>IF(INDEX(D42:$D$119,$D$7+1)=0,NA(),INDEX(D42:$D$119,$D$7+1))</f>
        <v>5.1822640655995009</v>
      </c>
      <c r="F42" s="18"/>
      <c r="I42" s="1"/>
      <c r="J42" s="1"/>
      <c r="K42" s="1"/>
      <c r="L42" s="1"/>
      <c r="M42" s="1"/>
      <c r="N42" s="1"/>
      <c r="O42" s="1"/>
      <c r="P42" s="1"/>
      <c r="Q42" s="1"/>
      <c r="R42" s="1"/>
      <c r="S42" s="1"/>
    </row>
    <row r="43" spans="2:19" x14ac:dyDescent="0.25">
      <c r="B43" s="3">
        <v>-58</v>
      </c>
      <c r="C43" s="9">
        <v>126.67988329998644</v>
      </c>
      <c r="D43" s="4">
        <v>6.5014580652956786</v>
      </c>
      <c r="E43" s="10">
        <f>IF(INDEX(D43:$D$119,$D$7+1)=0,NA(),INDEX(D43:$D$119,$D$7+1))</f>
        <v>5.9044695573502954</v>
      </c>
      <c r="F43" s="18"/>
      <c r="I43" s="1"/>
      <c r="J43" s="1"/>
      <c r="K43" s="1"/>
      <c r="L43" s="1"/>
      <c r="M43" s="1"/>
      <c r="N43" s="1"/>
      <c r="O43" s="1"/>
      <c r="P43" s="1"/>
      <c r="Q43" s="1"/>
      <c r="R43" s="1"/>
      <c r="S43" s="1"/>
    </row>
    <row r="44" spans="2:19" x14ac:dyDescent="0.25">
      <c r="B44" s="3">
        <v>-57</v>
      </c>
      <c r="C44" s="9">
        <v>136.83664631448485</v>
      </c>
      <c r="D44" s="4">
        <v>6.2662879606237167</v>
      </c>
      <c r="E44" s="10">
        <f>IF(INDEX(D44:$D$119,$D$7+1)=0,NA(),INDEX(D44:$D$119,$D$7+1))</f>
        <v>6.0928266168280194</v>
      </c>
      <c r="F44" s="18"/>
      <c r="I44" s="1"/>
      <c r="J44" s="1"/>
      <c r="K44" s="1"/>
      <c r="L44" s="1"/>
      <c r="M44" s="1"/>
      <c r="N44" s="1"/>
      <c r="O44" s="1"/>
      <c r="P44" s="1"/>
      <c r="Q44" s="1"/>
      <c r="R44" s="1"/>
      <c r="S44" s="1"/>
    </row>
    <row r="45" spans="2:19" x14ac:dyDescent="0.25">
      <c r="B45" s="3">
        <v>-56</v>
      </c>
      <c r="C45" s="9">
        <v>132.8053984656737</v>
      </c>
      <c r="D45" s="4">
        <v>5.6985435431820566</v>
      </c>
      <c r="E45" s="10">
        <f>IF(INDEX(D45:$D$119,$D$7+1)=0,NA(),INDEX(D45:$D$119,$D$7+1))</f>
        <v>5.8603427789451299</v>
      </c>
      <c r="F45" s="18"/>
      <c r="I45" s="1"/>
      <c r="J45" s="1"/>
      <c r="K45" s="1"/>
      <c r="L45" s="1"/>
      <c r="M45" s="1"/>
      <c r="N45" s="1"/>
      <c r="O45" s="1"/>
      <c r="P45" s="1"/>
      <c r="Q45" s="1"/>
      <c r="R45" s="1"/>
      <c r="S45" s="1"/>
    </row>
    <row r="46" spans="2:19" x14ac:dyDescent="0.25">
      <c r="B46" s="3">
        <v>-55</v>
      </c>
      <c r="C46" s="9">
        <v>129.94394847416774</v>
      </c>
      <c r="D46" s="4">
        <v>5.2715197488330849</v>
      </c>
      <c r="E46" s="10">
        <f>IF(INDEX(D46:$D$119,$D$7+1)=0,NA(),INDEX(D46:$D$119,$D$7+1))</f>
        <v>5.9009251364397128</v>
      </c>
      <c r="F46" s="18"/>
      <c r="I46" s="1"/>
      <c r="J46" s="1"/>
      <c r="K46" s="1"/>
      <c r="L46" s="1"/>
      <c r="M46" s="1"/>
      <c r="N46" s="1"/>
      <c r="O46" s="1"/>
      <c r="P46" s="1"/>
      <c r="Q46" s="1"/>
      <c r="R46" s="1"/>
      <c r="S46" s="1"/>
    </row>
    <row r="47" spans="2:19" x14ac:dyDescent="0.25">
      <c r="B47" s="3">
        <v>-54</v>
      </c>
      <c r="C47" s="9">
        <v>132.61499744290072</v>
      </c>
      <c r="D47" s="4">
        <v>4.8209653823822567</v>
      </c>
      <c r="E47" s="10">
        <f>IF(INDEX(D47:$D$119,$D$7+1)=0,NA(),INDEX(D47:$D$119,$D$7+1))</f>
        <v>6.1837969817875766</v>
      </c>
      <c r="F47" s="18"/>
      <c r="I47" s="1"/>
      <c r="J47" s="1"/>
      <c r="K47" s="1"/>
      <c r="L47" s="1"/>
      <c r="M47" s="1"/>
      <c r="N47" s="1"/>
      <c r="O47" s="1"/>
      <c r="P47" s="1"/>
      <c r="Q47" s="1"/>
      <c r="R47" s="1"/>
      <c r="S47" s="1"/>
    </row>
    <row r="48" spans="2:19" x14ac:dyDescent="0.25">
      <c r="B48" s="3">
        <v>-53</v>
      </c>
      <c r="C48" s="9">
        <v>130.79698006909109</v>
      </c>
      <c r="D48" s="4">
        <v>5.1316618984787414</v>
      </c>
      <c r="E48" s="10">
        <f>IF(INDEX(D48:$D$119,$D$7+1)=0,NA(),INDEX(D48:$D$119,$D$7+1))</f>
        <v>5.7886396928317874</v>
      </c>
      <c r="F48" s="18"/>
      <c r="I48" s="1"/>
      <c r="J48" s="1"/>
      <c r="K48" s="1"/>
      <c r="L48" s="1"/>
      <c r="M48" s="1"/>
      <c r="N48" s="1"/>
      <c r="O48" s="1"/>
      <c r="P48" s="1"/>
      <c r="Q48" s="1"/>
      <c r="R48" s="1"/>
      <c r="S48" s="1"/>
    </row>
    <row r="49" spans="2:19" x14ac:dyDescent="0.25">
      <c r="B49" s="3">
        <v>-52</v>
      </c>
      <c r="C49" s="9">
        <v>132.98162254917125</v>
      </c>
      <c r="D49" s="4">
        <v>4.6619727572541363</v>
      </c>
      <c r="E49" s="10">
        <f>IF(INDEX(D49:$D$119,$D$7+1)=0,NA(),INDEX(D49:$D$119,$D$7+1))</f>
        <v>6.0891862199181528</v>
      </c>
      <c r="F49" s="18"/>
      <c r="I49" s="1"/>
      <c r="J49" s="1"/>
      <c r="K49" s="1"/>
      <c r="L49" s="1"/>
      <c r="M49" s="1"/>
      <c r="N49" s="1"/>
      <c r="O49" s="1"/>
      <c r="P49" s="1"/>
      <c r="Q49" s="1"/>
      <c r="R49" s="1"/>
      <c r="S49" s="1"/>
    </row>
    <row r="50" spans="2:19" x14ac:dyDescent="0.25">
      <c r="B50" s="3">
        <v>-51</v>
      </c>
      <c r="C50" s="9">
        <v>140.37993277390592</v>
      </c>
      <c r="D50" s="4">
        <v>4.9987153640688682</v>
      </c>
      <c r="E50" s="10">
        <f>IF(INDEX(D50:$D$119,$D$7+1)=0,NA(),INDEX(D50:$D$119,$D$7+1))</f>
        <v>6.4206862943798368</v>
      </c>
      <c r="F50" s="18"/>
    </row>
    <row r="51" spans="2:19" x14ac:dyDescent="0.25">
      <c r="B51" s="3">
        <v>-50</v>
      </c>
      <c r="C51" s="9">
        <v>142.84121140928119</v>
      </c>
      <c r="D51" s="4">
        <v>5.045117855161104</v>
      </c>
      <c r="E51" s="10">
        <f>IF(INDEX(D51:$D$119,$D$7+1)=0,NA(),INDEX(D51:$D$119,$D$7+1))</f>
        <v>6.3361390230985908</v>
      </c>
      <c r="F51" s="18"/>
    </row>
    <row r="52" spans="2:19" x14ac:dyDescent="0.25">
      <c r="B52" s="3">
        <v>-49</v>
      </c>
      <c r="C52" s="9">
        <v>146.26595077837737</v>
      </c>
      <c r="D52" s="4">
        <v>4.7122812889253547</v>
      </c>
      <c r="E52" s="10">
        <f>IF(INDEX(D52:$D$119,$D$7+1)=0,NA(),INDEX(D52:$D$119,$D$7+1))</f>
        <v>6.6322133701040347</v>
      </c>
      <c r="F52" s="18"/>
    </row>
    <row r="53" spans="2:19" x14ac:dyDescent="0.25">
      <c r="B53" s="3">
        <v>-48</v>
      </c>
      <c r="C53" s="9">
        <v>142.66281151696171</v>
      </c>
      <c r="D53" s="4">
        <v>5.1822640655995009</v>
      </c>
      <c r="E53" s="10">
        <f>IF(INDEX(D53:$D$119,$D$7+1)=0,NA(),INDEX(D53:$D$119,$D$7+1))</f>
        <v>6.5885112572841029</v>
      </c>
      <c r="F53" s="18"/>
    </row>
    <row r="54" spans="2:19" x14ac:dyDescent="0.25">
      <c r="B54" s="3">
        <v>-47</v>
      </c>
      <c r="C54" s="9">
        <v>145.95327835515963</v>
      </c>
      <c r="D54" s="4">
        <v>5.9044695573502954</v>
      </c>
      <c r="E54" s="10">
        <f>IF(INDEX(D54:$D$119,$D$7+1)=0,NA(),INDEX(D54:$D$119,$D$7+1))</f>
        <v>6.707638612936635</v>
      </c>
      <c r="F54" s="18"/>
    </row>
    <row r="55" spans="2:19" x14ac:dyDescent="0.25">
      <c r="B55" s="3">
        <v>-46</v>
      </c>
      <c r="C55" s="9">
        <v>144.95392424213011</v>
      </c>
      <c r="D55" s="4">
        <v>6.0928266168280194</v>
      </c>
      <c r="E55" s="10">
        <f>IF(INDEX(D55:$D$119,$D$7+1)=0,NA(),INDEX(D55:$D$119,$D$7+1))</f>
        <v>6.6994782299100741</v>
      </c>
      <c r="F55" s="18"/>
    </row>
    <row r="56" spans="2:19" x14ac:dyDescent="0.25">
      <c r="B56" s="3">
        <v>-45</v>
      </c>
      <c r="C56" s="9">
        <v>152.95681681730716</v>
      </c>
      <c r="D56" s="4">
        <v>5.8603427789451299</v>
      </c>
      <c r="E56" s="10">
        <f>IF(INDEX(D56:$D$119,$D$7+1)=0,NA(),INDEX(D56:$D$119,$D$7+1))</f>
        <v>6.9511968983111272</v>
      </c>
      <c r="F56" s="18"/>
    </row>
    <row r="57" spans="2:19" x14ac:dyDescent="0.25">
      <c r="B57" s="3">
        <v>-44</v>
      </c>
      <c r="C57" s="9">
        <v>144.36240002763958</v>
      </c>
      <c r="D57" s="4">
        <v>5.9009251364397128</v>
      </c>
      <c r="E57" s="10">
        <f>IF(INDEX(D57:$D$119,$D$7+1)=0,NA(),INDEX(D57:$D$119,$D$7+1))</f>
        <v>6.5238415221003576</v>
      </c>
      <c r="F57" s="18"/>
    </row>
    <row r="58" spans="2:19" x14ac:dyDescent="0.25">
      <c r="B58" s="3">
        <v>-43</v>
      </c>
      <c r="C58" s="9">
        <v>147.96812964060177</v>
      </c>
      <c r="D58" s="4">
        <v>6.1837969817875766</v>
      </c>
      <c r="E58" s="10">
        <f>IF(INDEX(D58:$D$119,$D$7+1)=0,NA(),INDEX(D58:$D$119,$D$7+1))</f>
        <v>6.7707598004599383</v>
      </c>
      <c r="F58" s="18"/>
    </row>
    <row r="59" spans="2:19" x14ac:dyDescent="0.25">
      <c r="B59" s="3">
        <v>-42</v>
      </c>
      <c r="C59" s="9">
        <v>149.36043428358647</v>
      </c>
      <c r="D59" s="4">
        <v>5.7886396928317874</v>
      </c>
      <c r="E59" s="10">
        <f>IF(INDEX(D59:$D$119,$D$7+1)=0,NA(),INDEX(D59:$D$119,$D$7+1))</f>
        <v>6.6244666502129865</v>
      </c>
      <c r="F59" s="18"/>
    </row>
    <row r="60" spans="2:19" x14ac:dyDescent="0.25">
      <c r="B60" s="3">
        <v>-41</v>
      </c>
      <c r="C60" s="9">
        <v>140.62292246229873</v>
      </c>
      <c r="D60" s="4">
        <v>6.0891862199181528</v>
      </c>
      <c r="E60" s="10">
        <f>IF(INDEX(D60:$D$119,$D$7+1)=0,NA(),INDEX(D60:$D$119,$D$7+1))</f>
        <v>6.4427171728275363</v>
      </c>
      <c r="F60" s="18"/>
    </row>
    <row r="61" spans="2:19" x14ac:dyDescent="0.25">
      <c r="B61" s="3">
        <v>-40</v>
      </c>
      <c r="C61" s="9">
        <v>137.95451169500436</v>
      </c>
      <c r="D61" s="4">
        <v>6.4206862943798368</v>
      </c>
      <c r="E61" s="10">
        <f>IF(INDEX(D61:$D$119,$D$7+1)=0,NA(),INDEX(D61:$D$119,$D$7+1))</f>
        <v>6.2218979665341063</v>
      </c>
      <c r="F61" s="18"/>
    </row>
    <row r="62" spans="2:19" x14ac:dyDescent="0.25">
      <c r="B62" s="3">
        <v>-39</v>
      </c>
      <c r="C62" s="9">
        <v>134.8849548581824</v>
      </c>
      <c r="D62" s="4">
        <v>6.3361390230985908</v>
      </c>
      <c r="E62" s="10">
        <f>IF(INDEX(D62:$D$119,$D$7+1)=0,NA(),INDEX(D62:$D$119,$D$7+1))</f>
        <v>6.1413483461146692</v>
      </c>
      <c r="F62" s="18"/>
    </row>
    <row r="63" spans="2:19" x14ac:dyDescent="0.25">
      <c r="B63" s="3">
        <v>-38</v>
      </c>
      <c r="C63" s="9">
        <v>134.17984980838858</v>
      </c>
      <c r="D63" s="4">
        <v>6.6322133701040347</v>
      </c>
      <c r="E63" s="10">
        <f>IF(INDEX(D63:$D$119,$D$7+1)=0,NA(),INDEX(D63:$D$119,$D$7+1))</f>
        <v>5.8358968742901371</v>
      </c>
      <c r="F63" s="18"/>
    </row>
    <row r="64" spans="2:19" x14ac:dyDescent="0.25">
      <c r="B64" s="3">
        <v>-37</v>
      </c>
      <c r="C64" s="9">
        <v>136.59191862661228</v>
      </c>
      <c r="D64" s="4">
        <v>6.5885112572841029</v>
      </c>
      <c r="E64" s="10">
        <f>IF(INDEX(D64:$D$119,$D$7+1)=0,NA(),INDEX(D64:$D$119,$D$7+1))</f>
        <v>6.4391452719142768</v>
      </c>
      <c r="F64" s="18"/>
    </row>
    <row r="65" spans="2:6" x14ac:dyDescent="0.25">
      <c r="B65" s="3">
        <v>-36</v>
      </c>
      <c r="C65" s="9">
        <v>145.64074743372757</v>
      </c>
      <c r="D65" s="4">
        <v>6.707638612936635</v>
      </c>
      <c r="E65" s="10">
        <f>IF(INDEX(D65:$D$119,$D$7+1)=0,NA(),INDEX(D65:$D$119,$D$7+1))</f>
        <v>6.6830542233732197</v>
      </c>
      <c r="F65" s="18"/>
    </row>
    <row r="66" spans="2:6" x14ac:dyDescent="0.25">
      <c r="B66" s="3">
        <v>-35</v>
      </c>
      <c r="C66" s="9">
        <v>141.63970625516725</v>
      </c>
      <c r="D66" s="4">
        <v>6.6994782299100741</v>
      </c>
      <c r="E66" s="10">
        <f>IF(INDEX(D66:$D$119,$D$7+1)=0,NA(),INDEX(D66:$D$119,$D$7+1))</f>
        <v>6.5530322468908517</v>
      </c>
      <c r="F66" s="18"/>
    </row>
    <row r="67" spans="2:6" x14ac:dyDescent="0.25">
      <c r="B67" s="3">
        <v>-34</v>
      </c>
      <c r="C67" s="9">
        <v>135.02639127939443</v>
      </c>
      <c r="D67" s="4">
        <v>6.9511968983111272</v>
      </c>
      <c r="E67" s="10">
        <f>IF(INDEX(D67:$D$119,$D$7+1)=0,NA(),INDEX(D67:$D$119,$D$7+1))</f>
        <v>6.1322813748081444</v>
      </c>
      <c r="F67" s="18"/>
    </row>
    <row r="68" spans="2:6" x14ac:dyDescent="0.25">
      <c r="B68" s="3">
        <v>-33</v>
      </c>
      <c r="C68" s="9">
        <v>126.83778612232585</v>
      </c>
      <c r="D68" s="4">
        <v>6.5238415221003576</v>
      </c>
      <c r="E68" s="10">
        <f>IF(INDEX(D68:$D$119,$D$7+1)=0,NA(),INDEX(D68:$D$119,$D$7+1))</f>
        <v>5.6708938292268165</v>
      </c>
      <c r="F68" s="18"/>
    </row>
    <row r="69" spans="2:6" x14ac:dyDescent="0.25">
      <c r="B69" s="3">
        <v>-32</v>
      </c>
      <c r="C69" s="9">
        <v>127.31442909155552</v>
      </c>
      <c r="D69" s="4">
        <v>6.7707598004599383</v>
      </c>
      <c r="E69" s="10">
        <f>IF(INDEX(D69:$D$119,$D$7+1)=0,NA(),INDEX(D69:$D$119,$D$7+1))</f>
        <v>5.8460771653852213</v>
      </c>
      <c r="F69" s="18"/>
    </row>
    <row r="70" spans="2:6" x14ac:dyDescent="0.25">
      <c r="B70" s="3">
        <v>-31</v>
      </c>
      <c r="C70" s="9">
        <v>109.25956337944018</v>
      </c>
      <c r="D70" s="4">
        <v>6.6244666502129865</v>
      </c>
      <c r="E70" s="10">
        <f>IF(INDEX(D70:$D$119,$D$7+1)=0,NA(),INDEX(D70:$D$119,$D$7+1))</f>
        <v>5.1120123219843769</v>
      </c>
      <c r="F70" s="18"/>
    </row>
    <row r="71" spans="2:6" x14ac:dyDescent="0.25">
      <c r="B71" s="3">
        <v>-30</v>
      </c>
      <c r="C71" s="9">
        <v>101.78000996572729</v>
      </c>
      <c r="D71" s="4">
        <v>6.4427171728275363</v>
      </c>
      <c r="E71" s="10">
        <f>IF(INDEX(D71:$D$119,$D$7+1)=0,NA(),INDEX(D71:$D$119,$D$7+1))</f>
        <v>4.4733552964024845</v>
      </c>
      <c r="F71" s="18"/>
    </row>
    <row r="72" spans="2:6" x14ac:dyDescent="0.25">
      <c r="B72" s="3">
        <v>-29</v>
      </c>
      <c r="C72" s="9">
        <v>102.11981949665338</v>
      </c>
      <c r="D72" s="4">
        <v>6.2218979665341063</v>
      </c>
      <c r="E72" s="10">
        <f>IF(INDEX(D72:$D$119,$D$7+1)=0,NA(),INDEX(D72:$D$119,$D$7+1))</f>
        <v>4.6149984246782703</v>
      </c>
      <c r="F72" s="18"/>
    </row>
    <row r="73" spans="2:6" x14ac:dyDescent="0.25">
      <c r="B73" s="3">
        <v>-28</v>
      </c>
      <c r="C73" s="9">
        <v>100.04554200347928</v>
      </c>
      <c r="D73" s="4">
        <v>6.1413483461146692</v>
      </c>
      <c r="E73" s="10">
        <f>IF(INDEX(D73:$D$119,$D$7+1)=0,NA(),INDEX(D73:$D$119,$D$7+1))</f>
        <v>4.5427942537980606</v>
      </c>
      <c r="F73" s="18"/>
    </row>
    <row r="74" spans="2:6" x14ac:dyDescent="0.25">
      <c r="B74" s="3">
        <v>-27</v>
      </c>
      <c r="C74" s="9">
        <v>91.713769386469096</v>
      </c>
      <c r="D74" s="4">
        <v>5.8358968742901371</v>
      </c>
      <c r="E74" s="10">
        <f>IF(INDEX(D74:$D$119,$D$7+1)=0,NA(),INDEX(D74:$D$119,$D$7+1))</f>
        <v>4.0877401782758822</v>
      </c>
      <c r="F74" s="18"/>
    </row>
    <row r="75" spans="2:6" x14ac:dyDescent="0.25">
      <c r="B75" s="3">
        <v>-26</v>
      </c>
      <c r="C75" s="9">
        <v>87.077979306067348</v>
      </c>
      <c r="D75" s="4">
        <v>6.4391452719142768</v>
      </c>
      <c r="E75" s="10">
        <f>IF(INDEX(D75:$D$119,$D$7+1)=0,NA(),INDEX(D75:$D$119,$D$7+1))</f>
        <v>3.8385208364590864</v>
      </c>
      <c r="F75" s="18"/>
    </row>
    <row r="76" spans="2:6" x14ac:dyDescent="0.25">
      <c r="B76" s="3">
        <v>-25</v>
      </c>
      <c r="C76" s="9">
        <v>87.97035492554572</v>
      </c>
      <c r="D76" s="4">
        <v>6.6830542233732197</v>
      </c>
      <c r="E76" s="10">
        <f>IF(INDEX(D76:$D$119,$D$7+1)=0,NA(),INDEX(D76:$D$119,$D$7+1))</f>
        <v>3.930092274713807</v>
      </c>
      <c r="F76" s="18"/>
    </row>
    <row r="77" spans="2:6" x14ac:dyDescent="0.25">
      <c r="B77" s="3">
        <v>-24</v>
      </c>
      <c r="C77" s="9">
        <v>95.958325620528129</v>
      </c>
      <c r="D77" s="4">
        <v>6.5530322468908517</v>
      </c>
      <c r="E77" s="10">
        <f>IF(INDEX(D77:$D$119,$D$7+1)=0,NA(),INDEX(D77:$D$119,$D$7+1))</f>
        <v>4.3564556799894341</v>
      </c>
      <c r="F77" s="18"/>
    </row>
    <row r="78" spans="2:6" x14ac:dyDescent="0.25">
      <c r="B78" s="3">
        <v>-23</v>
      </c>
      <c r="C78" s="9">
        <v>96.668711614648203</v>
      </c>
      <c r="D78" s="4">
        <v>6.1322813748081444</v>
      </c>
      <c r="E78" s="10">
        <f>IF(INDEX(D78:$D$119,$D$7+1)=0,NA(),INDEX(D78:$D$119,$D$7+1))</f>
        <v>4.4451063913961448</v>
      </c>
      <c r="F78" s="18"/>
    </row>
    <row r="79" spans="2:6" x14ac:dyDescent="0.25">
      <c r="B79" s="3">
        <v>-22</v>
      </c>
      <c r="C79" s="9">
        <v>97.193487489331204</v>
      </c>
      <c r="D79" s="4">
        <v>5.6708938292268165</v>
      </c>
      <c r="E79" s="10">
        <f>IF(INDEX(D79:$D$119,$D$7+1)=0,NA(),INDEX(D79:$D$119,$D$7+1))</f>
        <v>4.5690509496810883</v>
      </c>
      <c r="F79" s="18"/>
    </row>
    <row r="80" spans="2:6" x14ac:dyDescent="0.25">
      <c r="B80" s="3">
        <v>-21</v>
      </c>
      <c r="C80" s="9">
        <v>95.952926423382351</v>
      </c>
      <c r="D80" s="4">
        <v>5.8460771653852213</v>
      </c>
      <c r="E80" s="10">
        <f>IF(INDEX(D80:$D$119,$D$7+1)=0,NA(),INDEX(D80:$D$119,$D$7+1))</f>
        <v>4.209718550674947</v>
      </c>
      <c r="F80" s="18"/>
    </row>
    <row r="81" spans="2:6" x14ac:dyDescent="0.25">
      <c r="B81" s="3">
        <v>-20</v>
      </c>
      <c r="C81" s="9">
        <v>99.930821777803288</v>
      </c>
      <c r="D81" s="4">
        <v>5.1120123219843769</v>
      </c>
      <c r="E81" s="10">
        <f>IF(INDEX(D81:$D$119,$D$7+1)=0,NA(),INDEX(D81:$D$119,$D$7+1))</f>
        <v>4.6095478298649795</v>
      </c>
      <c r="F81" s="18"/>
    </row>
    <row r="82" spans="2:6" x14ac:dyDescent="0.25">
      <c r="B82" s="3">
        <v>-19</v>
      </c>
      <c r="C82" s="9">
        <v>97.294923422453209</v>
      </c>
      <c r="D82" s="4">
        <v>4.4733552964024845</v>
      </c>
      <c r="E82" s="10">
        <f>IF(INDEX(D82:$D$119,$D$7+1)=0,NA(),INDEX(D82:$D$119,$D$7+1))</f>
        <v>4.5996659737666121</v>
      </c>
      <c r="F82" s="18"/>
    </row>
    <row r="83" spans="2:6" x14ac:dyDescent="0.25">
      <c r="B83" s="3">
        <v>-18</v>
      </c>
      <c r="C83" s="9">
        <v>106.24805549916462</v>
      </c>
      <c r="D83" s="4">
        <v>4.6149984246782703</v>
      </c>
      <c r="E83" s="10">
        <f>IF(INDEX(D83:$D$119,$D$7+1)=0,NA(),INDEX(D83:$D$119,$D$7+1))</f>
        <v>4.7125778644870344</v>
      </c>
      <c r="F83" s="18"/>
    </row>
    <row r="84" spans="2:6" x14ac:dyDescent="0.25">
      <c r="B84" s="3">
        <v>-17</v>
      </c>
      <c r="C84" s="9">
        <v>103.55327033372242</v>
      </c>
      <c r="D84" s="4">
        <v>4.5427942537980606</v>
      </c>
      <c r="E84" s="10">
        <f>IF(INDEX(D84:$D$119,$D$7+1)=0,NA(),INDEX(D84:$D$119,$D$7+1))</f>
        <v>4.65831237620558</v>
      </c>
      <c r="F84" s="18"/>
    </row>
    <row r="85" spans="2:6" x14ac:dyDescent="0.25">
      <c r="B85" s="3">
        <v>-16</v>
      </c>
      <c r="C85" s="9">
        <v>109.84726718633713</v>
      </c>
      <c r="D85" s="4">
        <v>4.0877401782758822</v>
      </c>
      <c r="E85" s="10">
        <f>IF(INDEX(D85:$D$119,$D$7+1)=0,NA(),INDEX(D85:$D$119,$D$7+1))</f>
        <v>5.0282186420213462</v>
      </c>
      <c r="F85" s="18"/>
    </row>
    <row r="86" spans="2:6" x14ac:dyDescent="0.25">
      <c r="B86" s="3">
        <v>-15</v>
      </c>
      <c r="C86" s="9">
        <v>101.21698300854067</v>
      </c>
      <c r="D86" s="4">
        <v>3.8385208364590864</v>
      </c>
      <c r="E86" s="10">
        <f>IF(INDEX(D86:$D$119,$D$7+1)=0,NA(),INDEX(D86:$D$119,$D$7+1))</f>
        <v>4.5422360483558437</v>
      </c>
      <c r="F86" s="18"/>
    </row>
    <row r="87" spans="2:6" x14ac:dyDescent="0.25">
      <c r="B87" s="3">
        <v>-14</v>
      </c>
      <c r="C87" s="9">
        <v>102.18269842749442</v>
      </c>
      <c r="D87" s="4">
        <v>3.930092274713807</v>
      </c>
      <c r="E87" s="10">
        <f>IF(INDEX(D87:$D$119,$D$7+1)=0,NA(),INDEX(D87:$D$119,$D$7+1))</f>
        <v>4.80380207636885</v>
      </c>
      <c r="F87" s="18"/>
    </row>
    <row r="88" spans="2:6" x14ac:dyDescent="0.25">
      <c r="B88" s="3">
        <v>-13</v>
      </c>
      <c r="C88" s="9">
        <v>107.16942600213261</v>
      </c>
      <c r="D88" s="4">
        <v>4.3564556799894341</v>
      </c>
      <c r="E88" s="10">
        <f>IF(INDEX(D88:$D$119,$D$7+1)=0,NA(),INDEX(D88:$D$119,$D$7+1))</f>
        <v>4.973751535908713</v>
      </c>
      <c r="F88" s="18"/>
    </row>
    <row r="89" spans="2:6" x14ac:dyDescent="0.25">
      <c r="B89" s="3">
        <v>-12</v>
      </c>
      <c r="C89" s="9">
        <v>104.1299651369751</v>
      </c>
      <c r="D89" s="4">
        <v>4.4451063913961448</v>
      </c>
      <c r="E89" s="10">
        <f>IF(INDEX(D89:$D$119,$D$7+1)=0,NA(),INDEX(D89:$D$119,$D$7+1))</f>
        <v>4.698388074831831</v>
      </c>
      <c r="F89" s="18"/>
    </row>
    <row r="90" spans="2:6" x14ac:dyDescent="0.25">
      <c r="B90" s="3">
        <v>-11</v>
      </c>
      <c r="C90" s="9">
        <v>109.32861161689578</v>
      </c>
      <c r="D90" s="4">
        <v>4.5690509496810883</v>
      </c>
      <c r="E90" s="10">
        <f>IF(INDEX(D90:$D$119,$D$7+1)=0,NA(),INDEX(D90:$D$119,$D$7+1))</f>
        <v>4.8591461528520554</v>
      </c>
      <c r="F90" s="18"/>
    </row>
    <row r="91" spans="2:6" x14ac:dyDescent="0.25">
      <c r="B91" s="3">
        <v>-10</v>
      </c>
      <c r="C91" s="9">
        <v>115.47299720159776</v>
      </c>
      <c r="D91" s="4">
        <v>4.209718550674947</v>
      </c>
      <c r="E91" s="10" t="e">
        <f>IF(INDEX(D91:$D$119,$D$7+1)=0,NA(),INDEX(D91:$D$119,$D$7+1))</f>
        <v>#N/A</v>
      </c>
      <c r="F91" s="18"/>
    </row>
    <row r="92" spans="2:6" x14ac:dyDescent="0.25">
      <c r="B92" s="3">
        <v>-9</v>
      </c>
      <c r="C92" s="9">
        <v>112.76252484100506</v>
      </c>
      <c r="D92" s="4">
        <v>4.6095478298649795</v>
      </c>
      <c r="E92" s="10" t="e">
        <f>IF(INDEX(D92:$D$119,$D$7+1)=0,NA(),INDEX(D92:$D$119,$D$7+1))</f>
        <v>#N/A</v>
      </c>
      <c r="F92" s="18"/>
    </row>
    <row r="93" spans="2:6" x14ac:dyDescent="0.25">
      <c r="B93" s="3">
        <v>-8</v>
      </c>
      <c r="C93" s="9">
        <v>120.13769106536071</v>
      </c>
      <c r="D93" s="4">
        <v>4.5996659737666121</v>
      </c>
      <c r="E93" s="10" t="e">
        <f>IF(INDEX(D93:$D$119,$D$7+1)=0,NA(),INDEX(D93:$D$119,$D$7+1))</f>
        <v>#N/A</v>
      </c>
      <c r="F93" s="18"/>
    </row>
    <row r="94" spans="2:6" x14ac:dyDescent="0.25">
      <c r="B94" s="3">
        <v>-7</v>
      </c>
      <c r="C94" s="9">
        <v>115.9990327230319</v>
      </c>
      <c r="D94" s="4">
        <v>4.7125778644870344</v>
      </c>
      <c r="E94" s="10" t="e">
        <f>IF(INDEX(D94:$D$119,$D$7+1)=0,NA(),INDEX(D94:$D$119,$D$7+1))</f>
        <v>#N/A</v>
      </c>
      <c r="F94" s="18"/>
    </row>
    <row r="95" spans="2:6" x14ac:dyDescent="0.25">
      <c r="B95" s="3">
        <v>-6</v>
      </c>
      <c r="C95" s="9">
        <v>120.25056989804743</v>
      </c>
      <c r="D95" s="4">
        <v>4.65831237620558</v>
      </c>
      <c r="E95" s="10" t="e">
        <f>IF(INDEX(D95:$D$119,$D$7+1)=0,NA(),INDEX(D95:$D$119,$D$7+1))</f>
        <v>#N/A</v>
      </c>
      <c r="F95" s="18"/>
    </row>
    <row r="96" spans="2:6" x14ac:dyDescent="0.25">
      <c r="B96" s="3">
        <v>-5</v>
      </c>
      <c r="C96" s="9">
        <v>123.73541630298425</v>
      </c>
      <c r="D96" s="4">
        <v>5.0282186420213462</v>
      </c>
      <c r="E96" s="10" t="e">
        <f>IF(INDEX(D96:$D$119,$D$7+1)=0,NA(),INDEX(D96:$D$119,$D$7+1))</f>
        <v>#N/A</v>
      </c>
      <c r="F96" s="18"/>
    </row>
    <row r="97" spans="2:13" x14ac:dyDescent="0.25">
      <c r="B97" s="3">
        <v>-4</v>
      </c>
      <c r="C97" s="9">
        <v>125.71616952395968</v>
      </c>
      <c r="D97" s="4">
        <v>4.5422360483558437</v>
      </c>
      <c r="E97" s="10" t="e">
        <f>IF(INDEX(D97:$D$119,$D$7+1)=0,NA(),INDEX(D97:$D$119,$D$7+1))</f>
        <v>#N/A</v>
      </c>
      <c r="F97" s="18"/>
    </row>
    <row r="98" spans="2:13" x14ac:dyDescent="0.25">
      <c r="B98" s="3">
        <v>-3</v>
      </c>
      <c r="C98" s="9">
        <v>134.39296287308338</v>
      </c>
      <c r="D98" s="4">
        <v>4.80380207636885</v>
      </c>
      <c r="E98" s="10" t="e">
        <f>IF(INDEX(D98:$D$119,$D$7+1)=0,NA(),INDEX(D98:$D$119,$D$7+1))</f>
        <v>#N/A</v>
      </c>
      <c r="F98" s="18"/>
    </row>
    <row r="99" spans="2:13" x14ac:dyDescent="0.25">
      <c r="B99" s="3">
        <v>-2</v>
      </c>
      <c r="C99" s="9">
        <v>138.84343067292923</v>
      </c>
      <c r="D99" s="4">
        <v>4.973751535908713</v>
      </c>
      <c r="E99" s="10" t="e">
        <f>IF(INDEX(D99:$D$119,$D$7+1)=0,NA(),INDEX(D99:$D$119,$D$7+1))</f>
        <v>#N/A</v>
      </c>
      <c r="F99" s="18"/>
    </row>
    <row r="100" spans="2:13" x14ac:dyDescent="0.25">
      <c r="B100" s="3">
        <v>-1</v>
      </c>
      <c r="C100" s="9">
        <v>144.30349336114142</v>
      </c>
      <c r="D100" s="4">
        <v>4.698388074831831</v>
      </c>
      <c r="E100" s="10" t="e">
        <f>IF(INDEX(D100:$D$119,$D$7+1)=0,NA(),INDEX(D100:$D$119,$D$7+1))</f>
        <v>#N/A</v>
      </c>
      <c r="F100" s="18"/>
    </row>
    <row r="101" spans="2:13" ht="13" thickBot="1" x14ac:dyDescent="0.3">
      <c r="B101" s="12">
        <v>0</v>
      </c>
      <c r="C101" s="13">
        <v>142.66275641268624</v>
      </c>
      <c r="D101" s="14">
        <v>4.8591461528520554</v>
      </c>
      <c r="E101" s="15" t="e">
        <f>IF(INDEX(D101:$D$119,$D$7+1)=0,NA(),INDEX(D101:$D$119,$D$7+1))</f>
        <v>#N/A</v>
      </c>
      <c r="F101" s="39">
        <f>D101</f>
        <v>4.8591461528520554</v>
      </c>
      <c r="G101" s="28" t="s">
        <v>11</v>
      </c>
      <c r="H101" s="35" t="s">
        <v>12</v>
      </c>
      <c r="I101" s="29" t="s">
        <v>13</v>
      </c>
    </row>
    <row r="102" spans="2:13" ht="13" thickTop="1" x14ac:dyDescent="0.25">
      <c r="B102" s="3">
        <f t="shared" ref="B102:B119" si="0">IF(B101=offset,NA(),B101+1)</f>
        <v>1</v>
      </c>
      <c r="C102" s="10"/>
      <c r="D102" s="19"/>
      <c r="E102" s="10"/>
      <c r="F102" s="32">
        <f>I102*IF(ISNA(B102),NA(),1)</f>
        <v>4.9455101051358978</v>
      </c>
      <c r="G102" s="41">
        <f>m*INDEX($C$12:C102,ROWS($C$12:C102)-offset)+cc</f>
        <v>5.2428188856945717</v>
      </c>
      <c r="H102" s="42">
        <f t="shared" ref="H102:H119" si="1">Syx</f>
        <v>0.16350116261198847</v>
      </c>
      <c r="I102" s="43">
        <v>4.9455101051358978</v>
      </c>
    </row>
    <row r="103" spans="2:13" x14ac:dyDescent="0.25">
      <c r="B103" s="3">
        <f t="shared" si="0"/>
        <v>2</v>
      </c>
      <c r="C103" s="10"/>
      <c r="D103" s="19"/>
      <c r="E103" s="10"/>
      <c r="F103" s="32">
        <f t="shared" ref="F103:F119" si="2">I103*IF(ISNA(B103),NA(),1)</f>
        <v>5.5482704139357448</v>
      </c>
      <c r="G103" s="26">
        <f>m*INDEX($C$12:C103,ROWS($C$12:C103)-offset)+cc</f>
        <v>5.1193371099951763</v>
      </c>
      <c r="H103" s="36">
        <f t="shared" si="1"/>
        <v>0.16350116261198847</v>
      </c>
      <c r="I103" s="30">
        <v>5.5482704139357448</v>
      </c>
    </row>
    <row r="104" spans="2:13" x14ac:dyDescent="0.25">
      <c r="B104" s="3">
        <f t="shared" si="0"/>
        <v>3</v>
      </c>
      <c r="C104" s="10"/>
      <c r="D104" s="19"/>
      <c r="E104" s="10"/>
      <c r="F104" s="32">
        <f t="shared" si="2"/>
        <v>5.5326580334004944</v>
      </c>
      <c r="G104" s="26">
        <f>m*INDEX($C$12:C104,ROWS($C$12:C104)-offset)+cc</f>
        <v>5.4553296973766976</v>
      </c>
      <c r="H104" s="36">
        <f t="shared" si="1"/>
        <v>0.16350116261198847</v>
      </c>
      <c r="I104" s="30">
        <v>5.5326580334004944</v>
      </c>
      <c r="L104" s="22">
        <v>0</v>
      </c>
      <c r="M104" s="22">
        <v>0</v>
      </c>
    </row>
    <row r="105" spans="2:13" x14ac:dyDescent="0.25">
      <c r="B105" s="3">
        <f t="shared" si="0"/>
        <v>4</v>
      </c>
      <c r="C105" s="10"/>
      <c r="D105" s="19"/>
      <c r="E105" s="10"/>
      <c r="F105" s="32">
        <f t="shared" si="2"/>
        <v>5.0373269056141448</v>
      </c>
      <c r="G105" s="26">
        <f>m*INDEX($C$12:C105,ROWS($C$12:C105)-offset)+cc</f>
        <v>5.2667836385590654</v>
      </c>
      <c r="H105" s="36">
        <f t="shared" si="1"/>
        <v>0.16350116261198847</v>
      </c>
      <c r="I105" s="30">
        <v>5.0373269056141448</v>
      </c>
      <c r="L105" s="22">
        <v>0</v>
      </c>
      <c r="M105" s="22">
        <v>8</v>
      </c>
    </row>
    <row r="106" spans="2:13" x14ac:dyDescent="0.25">
      <c r="B106" s="3">
        <f t="shared" si="0"/>
        <v>5</v>
      </c>
      <c r="C106" s="10"/>
      <c r="D106" s="19"/>
      <c r="E106" s="10"/>
      <c r="F106" s="32">
        <f t="shared" si="2"/>
        <v>5.3997734041356482</v>
      </c>
      <c r="G106" s="26">
        <f>m*INDEX($C$12:C106,ROWS($C$12:C106)-offset)+cc</f>
        <v>5.4604721511060479</v>
      </c>
      <c r="H106" s="36">
        <f t="shared" si="1"/>
        <v>0.16350116261198847</v>
      </c>
      <c r="I106" s="30">
        <v>5.3997734041356482</v>
      </c>
    </row>
    <row r="107" spans="2:13" x14ac:dyDescent="0.25">
      <c r="B107" s="3">
        <f t="shared" si="0"/>
        <v>6</v>
      </c>
      <c r="C107" s="10"/>
      <c r="D107" s="19"/>
      <c r="E107" s="10"/>
      <c r="F107" s="32">
        <f t="shared" si="2"/>
        <v>5.6230729006736331</v>
      </c>
      <c r="G107" s="26">
        <f>m*INDEX($C$12:C107,ROWS($C$12:C107)-offset)+cc</f>
        <v>5.6192323098066357</v>
      </c>
      <c r="H107" s="36">
        <f t="shared" si="1"/>
        <v>0.16350116261198847</v>
      </c>
      <c r="I107" s="30">
        <v>5.6230729006736331</v>
      </c>
    </row>
    <row r="108" spans="2:13" x14ac:dyDescent="0.25">
      <c r="B108" s="3">
        <f t="shared" si="0"/>
        <v>7</v>
      </c>
      <c r="C108" s="10"/>
      <c r="D108" s="19"/>
      <c r="E108" s="10"/>
      <c r="F108" s="32">
        <f t="shared" si="2"/>
        <v>5.4405063016937651</v>
      </c>
      <c r="G108" s="26">
        <f>m*INDEX($C$12:C108,ROWS($C$12:C108)-offset)+cc</f>
        <v>5.7094700589548539</v>
      </c>
      <c r="H108" s="36">
        <f t="shared" si="1"/>
        <v>0.16350116261198847</v>
      </c>
      <c r="I108" s="30">
        <v>5.4405063016937651</v>
      </c>
    </row>
    <row r="109" spans="2:13" x14ac:dyDescent="0.25">
      <c r="B109" s="3">
        <f t="shared" si="0"/>
        <v>8</v>
      </c>
      <c r="C109" s="10"/>
      <c r="D109" s="19"/>
      <c r="E109" s="10"/>
      <c r="F109" s="32">
        <f t="shared" si="2"/>
        <v>5.9295239216736277</v>
      </c>
      <c r="G109" s="26">
        <f>m*INDEX($C$12:C109,ROWS($C$12:C109)-offset)+cc</f>
        <v>6.1047612508902001</v>
      </c>
      <c r="H109" s="36">
        <f t="shared" si="1"/>
        <v>0.16350116261198847</v>
      </c>
      <c r="I109" s="30">
        <v>5.9295239216736277</v>
      </c>
    </row>
    <row r="110" spans="2:13" x14ac:dyDescent="0.25">
      <c r="B110" s="3">
        <f t="shared" si="0"/>
        <v>9</v>
      </c>
      <c r="C110" s="10"/>
      <c r="D110" s="19"/>
      <c r="E110" s="10"/>
      <c r="F110" s="32">
        <f t="shared" si="2"/>
        <v>6.5073425145002739</v>
      </c>
      <c r="G110" s="26">
        <f>m*INDEX($C$12:C110,ROWS($C$12:C110)-offset)+cc</f>
        <v>6.3075125036267439</v>
      </c>
      <c r="H110" s="36">
        <f t="shared" si="1"/>
        <v>0.16350116261198847</v>
      </c>
      <c r="I110" s="30">
        <v>6.5073425145002739</v>
      </c>
    </row>
    <row r="111" spans="2:13" x14ac:dyDescent="0.25">
      <c r="B111" s="3">
        <f t="shared" si="0"/>
        <v>10</v>
      </c>
      <c r="C111" s="10"/>
      <c r="D111" s="19"/>
      <c r="E111" s="10"/>
      <c r="F111" s="32">
        <f t="shared" si="2"/>
        <v>6.5878380652273822</v>
      </c>
      <c r="G111" s="26">
        <f>m*INDEX($C$12:C111,ROWS($C$12:C111)-offset)+cc</f>
        <v>6.5562581635983603</v>
      </c>
      <c r="H111" s="36">
        <f t="shared" si="1"/>
        <v>0.16350116261198847</v>
      </c>
      <c r="I111" s="30">
        <v>6.5878380652273822</v>
      </c>
    </row>
    <row r="112" spans="2:13" x14ac:dyDescent="0.25">
      <c r="B112" s="3">
        <f t="shared" si="0"/>
        <v>11</v>
      </c>
      <c r="C112" s="10"/>
      <c r="D112" s="19"/>
      <c r="E112" s="10"/>
      <c r="F112" s="40">
        <f t="shared" si="2"/>
        <v>6.4130311460461797</v>
      </c>
      <c r="G112" s="26">
        <f>m*INDEX($C$12:C112,ROWS($C$12:C112)-offset)+cc</f>
        <v>6.4815106344235742</v>
      </c>
      <c r="H112" s="36">
        <f t="shared" si="1"/>
        <v>0.16350116261198847</v>
      </c>
      <c r="I112" s="30">
        <v>6.4130311460461797</v>
      </c>
    </row>
    <row r="113" spans="2:9" x14ac:dyDescent="0.25">
      <c r="B113" s="3" t="e">
        <f t="shared" si="0"/>
        <v>#N/A</v>
      </c>
      <c r="C113" s="10"/>
      <c r="D113" s="19"/>
      <c r="E113" s="10"/>
      <c r="F113" s="32" t="e">
        <f t="shared" si="2"/>
        <v>#N/A</v>
      </c>
      <c r="G113" s="26">
        <f>m*INDEX($C$12:C113,ROWS($C$12:C113)-offset)+cc</f>
        <v>-1.7817949084526497E-2</v>
      </c>
      <c r="H113" s="36">
        <f t="shared" si="1"/>
        <v>0.16350116261198847</v>
      </c>
      <c r="I113" s="30">
        <v>-0.25667533138886356</v>
      </c>
    </row>
    <row r="114" spans="2:9" x14ac:dyDescent="0.25">
      <c r="B114" s="3" t="e">
        <f t="shared" si="0"/>
        <v>#N/A</v>
      </c>
      <c r="C114" s="10"/>
      <c r="D114" s="19"/>
      <c r="E114" s="10"/>
      <c r="F114" s="32" t="e">
        <f t="shared" si="2"/>
        <v>#N/A</v>
      </c>
      <c r="G114" s="26">
        <f>m*INDEX($C$12:C114,ROWS($C$12:C114)-offset)+cc</f>
        <v>-1.7817949084526497E-2</v>
      </c>
      <c r="H114" s="36">
        <f t="shared" si="1"/>
        <v>0.16350116261198847</v>
      </c>
      <c r="I114" s="30">
        <v>-0.21607578388254914</v>
      </c>
    </row>
    <row r="115" spans="2:9" x14ac:dyDescent="0.25">
      <c r="B115" s="3" t="e">
        <f t="shared" si="0"/>
        <v>#N/A</v>
      </c>
      <c r="C115" s="10"/>
      <c r="D115" s="19"/>
      <c r="E115" s="10"/>
      <c r="F115" s="32" t="e">
        <f t="shared" si="2"/>
        <v>#N/A</v>
      </c>
      <c r="G115" s="26">
        <f>m*INDEX($C$12:C115,ROWS($C$12:C115)-offset)+cc</f>
        <v>-1.7817949084526497E-2</v>
      </c>
      <c r="H115" s="36">
        <f t="shared" si="1"/>
        <v>0.16350116261198847</v>
      </c>
      <c r="I115" s="30">
        <v>0.24992013373840688</v>
      </c>
    </row>
    <row r="116" spans="2:9" x14ac:dyDescent="0.25">
      <c r="B116" s="3" t="e">
        <f t="shared" si="0"/>
        <v>#N/A</v>
      </c>
      <c r="C116" s="10"/>
      <c r="D116" s="19"/>
      <c r="E116" s="10"/>
      <c r="F116" s="32" t="e">
        <f t="shared" si="2"/>
        <v>#N/A</v>
      </c>
      <c r="G116" s="26">
        <f>m*INDEX($C$12:C116,ROWS($C$12:C116)-offset)+cc</f>
        <v>-1.7817949084526497E-2</v>
      </c>
      <c r="H116" s="36">
        <f t="shared" si="1"/>
        <v>0.16350116261198847</v>
      </c>
      <c r="I116" s="30">
        <v>7.3250217290492539E-2</v>
      </c>
    </row>
    <row r="117" spans="2:9" x14ac:dyDescent="0.25">
      <c r="B117" s="3" t="e">
        <f t="shared" si="0"/>
        <v>#N/A</v>
      </c>
      <c r="C117" s="10"/>
      <c r="D117" s="19"/>
      <c r="E117" s="10"/>
      <c r="F117" s="32" t="e">
        <f t="shared" si="2"/>
        <v>#N/A</v>
      </c>
      <c r="G117" s="26">
        <f>m*INDEX($C$12:C117,ROWS($C$12:C117)-offset)+cc</f>
        <v>-1.7817949084526497E-2</v>
      </c>
      <c r="H117" s="36">
        <f t="shared" si="1"/>
        <v>0.16350116261198847</v>
      </c>
      <c r="I117" s="30">
        <v>5.2570785577125426E-2</v>
      </c>
    </row>
    <row r="118" spans="2:9" x14ac:dyDescent="0.25">
      <c r="B118" s="3" t="e">
        <f t="shared" si="0"/>
        <v>#N/A</v>
      </c>
      <c r="C118" s="10"/>
      <c r="D118" s="19"/>
      <c r="E118" s="10"/>
      <c r="F118" s="32" t="e">
        <f t="shared" si="2"/>
        <v>#N/A</v>
      </c>
      <c r="G118" s="26">
        <f>m*INDEX($C$12:C118,ROWS($C$12:C118)-offset)+cc</f>
        <v>-1.7817949084526497E-2</v>
      </c>
      <c r="H118" s="36">
        <f t="shared" si="1"/>
        <v>0.16350116261198847</v>
      </c>
      <c r="I118" s="30">
        <v>0.24110304189030218</v>
      </c>
    </row>
    <row r="119" spans="2:9" x14ac:dyDescent="0.25">
      <c r="B119" s="5" t="e">
        <f t="shared" si="0"/>
        <v>#N/A</v>
      </c>
      <c r="C119" s="11"/>
      <c r="D119" s="20"/>
      <c r="E119" s="11"/>
      <c r="F119" s="33" t="e">
        <f t="shared" si="2"/>
        <v>#N/A</v>
      </c>
      <c r="G119" s="27">
        <f>m*INDEX($C$12:C119,ROWS($C$12:C119)-offset)+cc</f>
        <v>-1.7817949084526497E-2</v>
      </c>
      <c r="H119" s="37">
        <f t="shared" si="1"/>
        <v>0.16350116261198847</v>
      </c>
      <c r="I119" s="31">
        <v>2.8310775022082307E-3</v>
      </c>
    </row>
  </sheetData>
  <mergeCells count="1">
    <mergeCell ref="B4:H5"/>
  </mergeCells>
  <phoneticPr fontId="2" type="noConversion"/>
  <pageMargins left="0.75" right="0.75" top="1" bottom="1" header="0.5" footer="0.5"/>
  <pageSetup paperSize="9" orientation="portrait" horizontalDpi="4294967293"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Model</vt:lpstr>
      <vt:lpstr>cc</vt:lpstr>
      <vt:lpstr>m</vt:lpstr>
      <vt:lpstr>offset</vt:lpstr>
      <vt:lpstr>Syx</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2004-06-25T10:05:44Z</dcterms:created>
  <dcterms:modified xsi:type="dcterms:W3CDTF">2017-09-22T16:23:00Z</dcterms:modified>
  <cp:category/>
</cp:coreProperties>
</file>