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 firstSheet="1" activeTab="1"/>
  </bookViews>
  <sheets>
    <sheet name="CB_DATA_" sheetId="3" state="veryHidden" r:id="rId1"/>
    <sheet name="Particles in a volume" sheetId="1" r:id="rId2"/>
    <sheet name="Particles in a volume - 2" sheetId="2" r:id="rId3"/>
  </sheets>
  <definedNames>
    <definedName name="CB_1ceca58d399e4ce2b0d0deeb6cb93ad8" localSheetId="1" hidden="1">'Particles in a volume'!$F$20</definedName>
    <definedName name="CB_2b6a08d4f19441b38e6d101005a23740" localSheetId="2" hidden="1">'Particles in a volume - 2'!$G$14</definedName>
    <definedName name="CB_2d9ac0fa98964659b71fad1a36a2fd31" localSheetId="1" hidden="1">'Particles in a volume'!$F$26</definedName>
    <definedName name="CB_340b605081ca437aade6b21135525a67" localSheetId="2" hidden="1">'Particles in a volume - 2'!$G$15</definedName>
    <definedName name="CB_3b05ead9768b47daa6719f594dbec4a4" localSheetId="1" hidden="1">'Particles in a volume'!$F$13</definedName>
    <definedName name="CB_4ab643320709428ebee0189339a00d43" localSheetId="2" hidden="1">'Particles in a volume - 2'!$G$20</definedName>
    <definedName name="CB_4b4552c51e8f46038ba742caff22a264" localSheetId="2" hidden="1">'Particles in a volume - 2'!$H$18</definedName>
    <definedName name="CB_632f6e91984444bbab08a46167199d20" localSheetId="1" hidden="1">'Particles in a volume'!$F$18</definedName>
    <definedName name="CB_6c1e73c9ec3b4f7680f3831875480fbb" localSheetId="2" hidden="1">'Particles in a volume - 2'!$G$18</definedName>
    <definedName name="CB_781617d588dd408caba00c76a641c852" localSheetId="1" hidden="1">'Particles in a volume'!$F$14</definedName>
    <definedName name="CB_8ba996bce13441e79b2ee6e5c3de5ee1" localSheetId="2" hidden="1">'Particles in a volume - 2'!$G$25</definedName>
    <definedName name="CB_8e945a3e53a24367b3cec1dd5b009b71" localSheetId="1" hidden="1">'Particles in a volume'!$F$23</definedName>
    <definedName name="CB_8e955d85195a43819052e306b6e74cdc" localSheetId="2" hidden="1">'Particles in a volume - 2'!$G$24</definedName>
    <definedName name="CB_9105bb75250a421cada01a65c7621525" localSheetId="1" hidden="1">'Particles in a volume'!$F$15</definedName>
    <definedName name="CB_a223aba02fba416a9b525e3a046535d7" localSheetId="2" hidden="1">'Particles in a volume - 2'!$G$23</definedName>
    <definedName name="CB_a615182ea14b4e38893fbd87e578e605" localSheetId="2" hidden="1">'Particles in a volume - 2'!$G$12</definedName>
    <definedName name="CB_aecffab000914234b9a2dc5eeba511de" localSheetId="1" hidden="1">'Particles in a volume'!$F$16</definedName>
    <definedName name="CB_bcd882e435a842919a6e104d1204203c" localSheetId="2" hidden="1">'Particles in a volume - 2'!$G$22</definedName>
    <definedName name="CB_cb1d0280bd0c47ceb95dd5a14b6e1e33" localSheetId="1" hidden="1">'Particles in a volume'!$F$25</definedName>
    <definedName name="CB_cd634cb4f02540cdb29cd9d794abb55c" localSheetId="2" hidden="1">'Particles in a volume - 2'!$G$19</definedName>
    <definedName name="CB_d3f0d4c890ad4b779644cf487796b36d" localSheetId="1" hidden="1">'Particles in a volume'!$F$24</definedName>
    <definedName name="CB_d43d47d021c14bee94172d19056cab23" localSheetId="1" hidden="1">'Particles in a volume'!$F$22</definedName>
    <definedName name="CB_e3f942dbea064cb7a8a6f510ed661b65" localSheetId="1" hidden="1">'Particles in a volume'!$F$19</definedName>
    <definedName name="CB_e622de32afc74936800cb2d86f1c407f" localSheetId="1" hidden="1">'Particles in a volume'!$G$19</definedName>
    <definedName name="CB_e6fc87dadb1d4c2c8bbd7c2f6544ef29" localSheetId="2" hidden="1">'Particles in a volume - 2'!$G$17</definedName>
    <definedName name="CB_ec692f3875354b728f391ea11babdb54" localSheetId="1" hidden="1">'Particles in a volume'!$F$21</definedName>
    <definedName name="CB_f309bf48100c4d70a0f87e284b1a704d" localSheetId="2" hidden="1">'Particles in a volume - 2'!$G$13</definedName>
    <definedName name="CB_fb7918527cdd45e382c0c056664bde12" localSheetId="2" hidden="1">'Particles in a volume - 2'!$G$16</definedName>
    <definedName name="CB_fe726e4fbed0487f85c19b5988fbd933" localSheetId="1" hidden="1">'Particles in a volume'!$F$17</definedName>
    <definedName name="CB_ff17b776936346b6aebd06b48a59cb35" localSheetId="2" hidden="1">'Particles in a volume - 2'!$G$21</definedName>
    <definedName name="CBCR_0854c51bc14d4f9b987314032edac482" localSheetId="2" hidden="1">'Particles in a volume - 2'!$D$13</definedName>
    <definedName name="CBCR_0dd12cd59afd4ed8945b88f1afb92fd6" localSheetId="1" hidden="1">'Particles in a volume'!$C$26</definedName>
    <definedName name="CBCR_11c9101d0ecd4940bca53c51b966beff" localSheetId="1" hidden="1">'Particles in a volume'!$E$16</definedName>
    <definedName name="CBCR_14f99af89b2c490986d17d6d60967057" localSheetId="1" hidden="1">'Particles in a volume'!$C$15</definedName>
    <definedName name="CBCR_170f64ebf7594b099c2d9838092f9eb6" localSheetId="2" hidden="1">'Particles in a volume - 2'!$D$23</definedName>
    <definedName name="CBCR_1855f704e6a0482b8956ff13d5c58b26" localSheetId="2" hidden="1">'Particles in a volume - 2'!$F$23</definedName>
    <definedName name="CBCR_1c06e864404f471196c0518aa8e7740e" localSheetId="1" hidden="1">'Particles in a volume'!$E$15</definedName>
    <definedName name="CBCR_1c8b72b3b3d545fb95b3e862ab55f012" localSheetId="2" hidden="1">'Particles in a volume - 2'!$D$14</definedName>
    <definedName name="CBCR_1e3948796a1545bc8c5bb4ce619f90c2" localSheetId="2" hidden="1">'Particles in a volume - 2'!$F$24</definedName>
    <definedName name="CBCR_1e99ebef281f43b3a607bff9b27281f3" localSheetId="2" hidden="1">'Particles in a volume - 2'!$D$24</definedName>
    <definedName name="CBCR_2364c1b2ed824dbeb58ded00136a581b" localSheetId="1" hidden="1">'Particles in a volume'!$E$25</definedName>
    <definedName name="CBCR_2b8e0987127141d38f4a51ddd93a79b5" localSheetId="2" hidden="1">'Particles in a volume - 2'!$D$25</definedName>
    <definedName name="CBCR_2be7a6448572492eb2bf0b0f571d9e94" localSheetId="2" hidden="1">'Particles in a volume - 2'!$D$16</definedName>
    <definedName name="CBCR_32de8d2add3b45e391d7e966fb89f1f3" localSheetId="1" hidden="1">'Particles in a volume'!$E$26</definedName>
    <definedName name="CBCR_349d09fce1da460793fcf5fc23e2131a" localSheetId="2" hidden="1">'Particles in a volume - 2'!$F$22</definedName>
    <definedName name="CBCR_3d10d5c3bc324ac69bf8ab022f2b0f56" localSheetId="2" hidden="1">'Particles in a volume - 2'!$F$17</definedName>
    <definedName name="CBCR_50c59d7fa5e141769007439626e0b85a" localSheetId="1" hidden="1">'Particles in a volume'!$C$24</definedName>
    <definedName name="CBCR_5365b55a90254fc9810ac0eb99698443" localSheetId="2" hidden="1">'Particles in a volume - 2'!$F$21</definedName>
    <definedName name="CBCR_55d19fedabe1459e9cd94723bed9d716" localSheetId="2" hidden="1">'Particles in a volume - 2'!$D$22</definedName>
    <definedName name="CBCR_625e9a256a79435a8a3449b69c8e646e" localSheetId="1" hidden="1">'Particles in a volume'!$C$25</definedName>
    <definedName name="CBCR_634de4ef6cd243f4a7a0277b32836125" localSheetId="1" hidden="1">'Particles in a volume'!$E$18</definedName>
    <definedName name="CBCR_63f79af6e15842538eddb5add4ed0a30" localSheetId="2" hidden="1">'Particles in a volume - 2'!$F$19</definedName>
    <definedName name="CBCR_6425d2aeed5b425c82b6c9db632f3938" localSheetId="1" hidden="1">'Particles in a volume'!$C$23</definedName>
    <definedName name="CBCR_6f50a3d7a98b4c699a82dfe692e2c290" localSheetId="2" hidden="1">'Particles in a volume - 2'!$F$13</definedName>
    <definedName name="CBCR_700fbeba0a694052b8a28fb90f10b17e" localSheetId="1" hidden="1">'Particles in a volume'!$E$13</definedName>
    <definedName name="CBCR_7543b35c7bde48fc8e889aad1e74d8e3" localSheetId="1" hidden="1">'Particles in a volume'!$E$19</definedName>
    <definedName name="CBCR_76534f6f714e42e0ada09183c0a4b68b" localSheetId="2" hidden="1">'Particles in a volume - 2'!$F$15</definedName>
    <definedName name="CBCR_7c04f972d74442d28165035e2169a11d" localSheetId="1" hidden="1">'Particles in a volume'!$C$18</definedName>
    <definedName name="CBCR_7fbd931f0ffa41c8bf4dc722d5867a01" localSheetId="1" hidden="1">'Particles in a volume'!$E$24</definedName>
    <definedName name="CBCR_805d457bf88e4cbcb77ebdf2a6b9473b" localSheetId="2" hidden="1">'Particles in a volume - 2'!$F$14</definedName>
    <definedName name="CBCR_825198a5216e4c01829292f06f736d22" localSheetId="2" hidden="1">'Particles in a volume - 2'!$D$15</definedName>
    <definedName name="CBCR_82c987c7b3da411691155822a3477d71" localSheetId="2" hidden="1">'Particles in a volume - 2'!$D$18</definedName>
    <definedName name="CBCR_857a6a16a68b4f6e885eabf705101a07" localSheetId="1" hidden="1">'Particles in a volume'!$E$20</definedName>
    <definedName name="CBCR_8746212064294493a59baaabf9169bb2" localSheetId="1" hidden="1">'Particles in a volume'!$E$14</definedName>
    <definedName name="CBCR_8dcbaa7df0e049aa97b5a8117fb95dd3" localSheetId="1" hidden="1">'Particles in a volume'!$C$21</definedName>
    <definedName name="CBCR_8e45377974ce409185bf68bd76dcc76a" localSheetId="1" hidden="1">'Particles in a volume'!$C$13</definedName>
    <definedName name="CBCR_9889c4a81da447928bbca89cdaa8208a" localSheetId="1" hidden="1">'Particles in a volume'!$C$19</definedName>
    <definedName name="CBCR_a199e06cc06d42f89539e153084d41ba" localSheetId="1" hidden="1">'Particles in a volume'!$E$21</definedName>
    <definedName name="CBCR_a2e11b9843ad4a17a2b40180dcb7b35b" localSheetId="2" hidden="1">'Particles in a volume - 2'!$F$18</definedName>
    <definedName name="CBCR_a7a05597bcc843dda2d1b1b4d2e985ce" localSheetId="1" hidden="1">'Particles in a volume'!$C$16</definedName>
    <definedName name="CBCR_ac5bb2bfb6d34bfe9be6718a46b5a438" localSheetId="1" hidden="1">'Particles in a volume'!$E$23</definedName>
    <definedName name="CBCR_aea6dbeafa324a82a0c1a81410951864" localSheetId="1" hidden="1">'Particles in a volume'!$C$22</definedName>
    <definedName name="CBCR_b013e04f4e9e42088d00952d5aa47626" localSheetId="2" hidden="1">'Particles in a volume - 2'!$D$17</definedName>
    <definedName name="CBCR_b0374d0f59b34e3dbaa4620f165c9573" localSheetId="2" hidden="1">'Particles in a volume - 2'!$D$19</definedName>
    <definedName name="CBCR_bd88092a5052446caff979dc638c8236" localSheetId="2" hidden="1">'Particles in a volume - 2'!$F$12</definedName>
    <definedName name="CBCR_cb51c09da1ca43c385548c119583e999" localSheetId="1" hidden="1">'Particles in a volume'!$C$17</definedName>
    <definedName name="CBCR_d0dfa548842e466a893eeff37f0705aa" localSheetId="2" hidden="1">'Particles in a volume - 2'!$F$20</definedName>
    <definedName name="CBCR_d66014953fa443689816e714b228f055" localSheetId="2" hidden="1">'Particles in a volume - 2'!$D$21</definedName>
    <definedName name="CBCR_dceca8fbd3f646d7b65d930e9aa49e25" localSheetId="1" hidden="1">'Particles in a volume'!$C$20</definedName>
    <definedName name="CBCR_e6cad80b989c44e5985a04b781bbd7d6" localSheetId="1" hidden="1">'Particles in a volume'!$E$17</definedName>
    <definedName name="CBCR_e840aaf1a27048dea6558c3accf19840" localSheetId="2" hidden="1">'Particles in a volume - 2'!$F$16</definedName>
    <definedName name="CBCR_ed72a2afc744489a8bb0c779b814ee57" localSheetId="2" hidden="1">'Particles in a volume - 2'!$D$12</definedName>
    <definedName name="CBCR_f1a354e82bdf4396ae7aeac388d89d53" localSheetId="2" hidden="1">'Particles in a volume - 2'!$D$20</definedName>
    <definedName name="CBCR_f825ec2d4f3d490697a85f6711151dfc" localSheetId="2" hidden="1">'Particles in a volume - 2'!$F$25</definedName>
    <definedName name="CBCR_fc8bf4ba847c458a843e3c0131a49bfc" localSheetId="1" hidden="1">'Particles in a volume'!$E$22</definedName>
    <definedName name="CBCR_fcc90d39a0914c3ab29f8f9e71f51742" localSheetId="1" hidden="1">'Particles in a volume'!$C$14</definedName>
    <definedName name="CBWorkbookPriority" localSheetId="0" hidden="1">-1516039518</definedName>
    <definedName name="CBx_762d9e57886248f29127d6e2dcd1cbfa" localSheetId="0" hidden="1">"'Particles in a volume'!$A$1"</definedName>
    <definedName name="CBx_ae0f5757bba24bbca9095b6e7215e6d7" localSheetId="0" hidden="1">"'Particles in a volume - 2'!$A$1"</definedName>
    <definedName name="CBx_ba69b2fe03284fad9f66bcdc45d8d94e" localSheetId="0" hidden="1">"'CB_DATA_'!$A$1"</definedName>
    <definedName name="CBx_Sheet_Guid" localSheetId="0" hidden="1">"'ba69b2fe-0328-4fad-9f66-bcdc45d8d94e"</definedName>
    <definedName name="CBx_Sheet_Guid" localSheetId="1" hidden="1">"'762d9e57-8862-48f2-9127-d6e2dcd1cbfa"</definedName>
    <definedName name="CBx_Sheet_Guid" localSheetId="2" hidden="1">"'ae0f5757-bba2-4bbc-a909-5b6e7215e6d7"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13" i="1" l="1"/>
  <c r="G13" i="1" s="1"/>
  <c r="D12" i="2"/>
  <c r="H12" i="2" s="1"/>
  <c r="E12" i="2"/>
  <c r="E13" i="2" s="1"/>
  <c r="D13" i="1"/>
  <c r="D14" i="1"/>
  <c r="E14" i="1" s="1"/>
  <c r="E13" i="1"/>
  <c r="D15" i="1"/>
  <c r="D16" i="1" s="1"/>
  <c r="D17" i="1" l="1"/>
  <c r="E16" i="1"/>
  <c r="E14" i="2"/>
  <c r="F13" i="2"/>
  <c r="D13" i="2"/>
  <c r="C14" i="1"/>
  <c r="E15" i="1"/>
  <c r="F12" i="2"/>
  <c r="G14" i="1" l="1"/>
  <c r="E15" i="2"/>
  <c r="F14" i="2"/>
  <c r="H13" i="2"/>
  <c r="D14" i="2"/>
  <c r="D18" i="1"/>
  <c r="E17" i="1"/>
  <c r="D19" i="1" l="1"/>
  <c r="E18" i="1"/>
  <c r="E16" i="2"/>
  <c r="F15" i="2"/>
  <c r="H14" i="2"/>
  <c r="D15" i="2" s="1"/>
  <c r="C15" i="1"/>
  <c r="H15" i="2" l="1"/>
  <c r="F16" i="2"/>
  <c r="E17" i="2"/>
  <c r="C16" i="1"/>
  <c r="G15" i="1"/>
  <c r="E19" i="1"/>
  <c r="D20" i="1"/>
  <c r="G16" i="1" l="1"/>
  <c r="C17" i="1"/>
  <c r="D21" i="1"/>
  <c r="E20" i="1"/>
  <c r="F17" i="2"/>
  <c r="E18" i="2"/>
  <c r="D16" i="2"/>
  <c r="D22" i="1" l="1"/>
  <c r="E21" i="1"/>
  <c r="E19" i="2"/>
  <c r="F18" i="2"/>
  <c r="G17" i="1"/>
  <c r="C18" i="1" s="1"/>
  <c r="H16" i="2"/>
  <c r="D17" i="2"/>
  <c r="G18" i="1" l="1"/>
  <c r="C19" i="1"/>
  <c r="E20" i="2"/>
  <c r="F19" i="2"/>
  <c r="H17" i="2"/>
  <c r="D18" i="2"/>
  <c r="E22" i="1"/>
  <c r="D23" i="1"/>
  <c r="D24" i="1" l="1"/>
  <c r="E23" i="1"/>
  <c r="F20" i="2"/>
  <c r="E21" i="2"/>
  <c r="G19" i="1"/>
  <c r="C20" i="1" s="1"/>
  <c r="H18" i="2"/>
  <c r="D19" i="2"/>
  <c r="G20" i="1" l="1"/>
  <c r="C21" i="1"/>
  <c r="H19" i="2"/>
  <c r="D20" i="2"/>
  <c r="E22" i="2"/>
  <c r="F21" i="2"/>
  <c r="D25" i="1"/>
  <c r="E24" i="1"/>
  <c r="H20" i="2" l="1"/>
  <c r="D21" i="2"/>
  <c r="D26" i="1"/>
  <c r="E25" i="1"/>
  <c r="G21" i="1"/>
  <c r="C22" i="1"/>
  <c r="E23" i="2"/>
  <c r="F22" i="2"/>
  <c r="E24" i="2" l="1"/>
  <c r="F23" i="2"/>
  <c r="D27" i="1"/>
  <c r="E27" i="1" s="1"/>
  <c r="E26" i="1"/>
  <c r="H21" i="2"/>
  <c r="D22" i="2"/>
  <c r="G22" i="1"/>
  <c r="C23" i="1" s="1"/>
  <c r="G23" i="1" l="1"/>
  <c r="C24" i="1"/>
  <c r="H22" i="2"/>
  <c r="D23" i="2"/>
  <c r="F24" i="2"/>
  <c r="E25" i="2"/>
  <c r="H23" i="2" l="1"/>
  <c r="D24" i="2" s="1"/>
  <c r="F25" i="2"/>
  <c r="E26" i="2"/>
  <c r="F26" i="2" s="1"/>
  <c r="G24" i="1"/>
  <c r="C25" i="1" s="1"/>
  <c r="G25" i="1" l="1"/>
  <c r="C26" i="1"/>
  <c r="H24" i="2"/>
  <c r="D25" i="2"/>
  <c r="H25" i="2" l="1"/>
  <c r="D26" i="2"/>
  <c r="G26" i="1"/>
  <c r="C27" i="1"/>
  <c r="F27" i="1" l="1"/>
  <c r="G27" i="1"/>
  <c r="G29" i="1" s="1"/>
  <c r="G26" i="2"/>
  <c r="H26" i="2"/>
  <c r="H28" i="2" s="1"/>
</calcChain>
</file>

<file path=xl/sharedStrings.xml><?xml version="1.0" encoding="utf-8"?>
<sst xmlns="http://schemas.openxmlformats.org/spreadsheetml/2006/main" count="27" uniqueCount="19">
  <si>
    <t>Particles in a volume</t>
  </si>
  <si>
    <t>Total volume V</t>
  </si>
  <si>
    <t>Number of particles N</t>
  </si>
  <si>
    <t>Number of equal divisions</t>
  </si>
  <si>
    <t>Sample</t>
  </si>
  <si>
    <t>Particles left</t>
  </si>
  <si>
    <t>Number of particles in a sample</t>
  </si>
  <si>
    <t>Volume left</t>
  </si>
  <si>
    <t>Checksum</t>
  </si>
  <si>
    <r>
      <t>Total volume</t>
    </r>
    <r>
      <rPr>
        <b/>
        <sz val="10"/>
        <rFont val="Arial"/>
        <family val="2"/>
      </rPr>
      <t xml:space="preserve"> V</t>
    </r>
  </si>
  <si>
    <r>
      <t xml:space="preserve">Number of particles </t>
    </r>
    <r>
      <rPr>
        <b/>
        <sz val="10"/>
        <rFont val="Arial"/>
        <family val="2"/>
      </rPr>
      <t>N</t>
    </r>
  </si>
  <si>
    <r>
      <t xml:space="preserve">Number of equal divisions </t>
    </r>
    <r>
      <rPr>
        <b/>
        <sz val="10"/>
        <rFont val="Arial"/>
        <family val="2"/>
      </rPr>
      <t>n</t>
    </r>
  </si>
  <si>
    <r>
      <t>Problem:</t>
    </r>
    <r>
      <rPr>
        <sz val="10"/>
        <rFont val="Times New Roman"/>
        <family val="1"/>
      </rPr>
      <t xml:space="preserve"> A number of particles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is distributed in some relatively large liquid volume </t>
    </r>
    <r>
      <rPr>
        <b/>
        <sz val="10"/>
        <rFont val="Times New Roman"/>
        <family val="1"/>
      </rPr>
      <t>V</t>
    </r>
    <r>
      <rPr>
        <sz val="10"/>
        <rFont val="Times New Roman"/>
        <family val="1"/>
      </rPr>
      <t xml:space="preserve">. This volume is divided into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equal volumes. What is the joint probability distribution of the number of particles in each division?</t>
    </r>
  </si>
  <si>
    <t>(example with equal samples)</t>
  </si>
  <si>
    <t>(example with unequal samples)</t>
  </si>
  <si>
    <r>
      <t>Problem:</t>
    </r>
    <r>
      <rPr>
        <sz val="10"/>
        <rFont val="Times New Roman"/>
        <family val="1"/>
      </rPr>
      <t xml:space="preserve"> A number of particles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is distributed in some relatively large liquid volume </t>
    </r>
    <r>
      <rPr>
        <b/>
        <sz val="10"/>
        <rFont val="Times New Roman"/>
        <family val="1"/>
      </rPr>
      <t>V</t>
    </r>
    <r>
      <rPr>
        <sz val="10"/>
        <rFont val="Times New Roman"/>
        <family val="1"/>
      </rPr>
      <t xml:space="preserve">. This volume is divided into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u/>
        <sz val="10"/>
        <rFont val="Times New Roman"/>
        <family val="1"/>
      </rPr>
      <t>unequal</t>
    </r>
    <r>
      <rPr>
        <sz val="10"/>
        <rFont val="Times New Roman"/>
        <family val="1"/>
      </rPr>
      <t xml:space="preserve"> volumes. What is the joint probability distribution of the number of particles in each division?</t>
    </r>
  </si>
  <si>
    <t>Sample volume</t>
  </si>
  <si>
    <t>'p'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</si>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</sst>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3" x14ac:knownFonts="1">
    <font>
      <sz val="10"/>
      <name val="Arial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Lucida Console"/>
      <family val="3"/>
    </font>
    <font>
      <sz val="16"/>
      <name val="Arial"/>
      <family val="2"/>
    </font>
    <font>
      <sz val="10"/>
      <color indexed="10"/>
      <name val="Arial"/>
      <family val="2"/>
    </font>
    <font>
      <u/>
      <sz val="10"/>
      <name val="Times New Roman"/>
      <family val="1"/>
    </font>
    <font>
      <b/>
      <i/>
      <sz val="12"/>
      <name val="Times New Roman"/>
      <family val="1"/>
    </font>
    <font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4" fillId="0" borderId="0" xfId="0" applyFont="1" applyProtection="1">
      <protection hidden="1"/>
    </xf>
    <xf numFmtId="22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7" fillId="0" borderId="0" xfId="0" applyFont="1" applyProtection="1">
      <protection hidden="1"/>
    </xf>
    <xf numFmtId="0" fontId="8" fillId="0" borderId="0" xfId="0" applyFont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3" fillId="2" borderId="13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Protection="1">
      <protection locked="0"/>
    </xf>
    <xf numFmtId="0" fontId="3" fillId="0" borderId="12" xfId="0" applyFont="1" applyBorder="1" applyProtection="1">
      <protection locked="0"/>
    </xf>
    <xf numFmtId="0" fontId="11" fillId="0" borderId="0" xfId="0" applyFont="1" applyAlignment="1">
      <alignment horizontal="center"/>
    </xf>
    <xf numFmtId="0" fontId="12" fillId="0" borderId="15" xfId="0" applyFont="1" applyBorder="1" applyAlignment="1" applyProtection="1">
      <alignment horizontal="center"/>
      <protection locked="0"/>
    </xf>
    <xf numFmtId="0" fontId="12" fillId="0" borderId="10" xfId="0" applyFont="1" applyBorder="1" applyAlignment="1" applyProtection="1">
      <alignment horizontal="center"/>
      <protection locked="0"/>
    </xf>
    <xf numFmtId="0" fontId="12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15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3" fillId="2" borderId="9" xfId="0" quotePrefix="1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165" fontId="0" fillId="0" borderId="18" xfId="0" applyNumberFormat="1" applyFill="1" applyBorder="1" applyAlignment="1" applyProtection="1">
      <alignment horizontal="center"/>
      <protection locked="0"/>
    </xf>
    <xf numFmtId="165" fontId="0" fillId="0" borderId="7" xfId="0" applyNumberFormat="1" applyFill="1" applyBorder="1" applyAlignment="1" applyProtection="1">
      <alignment horizontal="center"/>
      <protection locked="0"/>
    </xf>
    <xf numFmtId="165" fontId="0" fillId="0" borderId="8" xfId="0" applyNumberFormat="1" applyFill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19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3" fillId="2" borderId="13" xfId="0" quotePrefix="1" applyFont="1" applyFill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164" fontId="0" fillId="0" borderId="11" xfId="0" applyNumberFormat="1" applyBorder="1" applyAlignment="1" applyProtection="1">
      <alignment horizontal="center"/>
      <protection locked="0"/>
    </xf>
    <xf numFmtId="0" fontId="9" fillId="0" borderId="1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0" fillId="0" borderId="21" xfId="0" applyFill="1" applyBorder="1" applyAlignment="1" applyProtection="1">
      <alignment horizontal="center"/>
      <protection locked="0"/>
    </xf>
    <xf numFmtId="0" fontId="9" fillId="4" borderId="10" xfId="0" applyFont="1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9" fillId="4" borderId="19" xfId="0" applyFont="1" applyFill="1" applyBorder="1" applyAlignment="1" applyProtection="1">
      <alignment horizontal="center"/>
      <protection locked="0"/>
    </xf>
    <xf numFmtId="0" fontId="6" fillId="5" borderId="1" xfId="0" applyFont="1" applyFill="1" applyBorder="1" applyAlignment="1">
      <alignment horizontal="left" vertical="center" wrapText="1"/>
    </xf>
    <xf numFmtId="0" fontId="6" fillId="5" borderId="2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23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wrapText="1"/>
    </xf>
    <xf numFmtId="0" fontId="6" fillId="5" borderId="22" xfId="0" applyFont="1" applyFill="1" applyBorder="1" applyAlignment="1">
      <alignment horizontal="left" wrapText="1"/>
    </xf>
    <xf numFmtId="0" fontId="6" fillId="5" borderId="2" xfId="0" applyFont="1" applyFill="1" applyBorder="1" applyAlignment="1">
      <alignment horizontal="left" wrapText="1"/>
    </xf>
    <xf numFmtId="0" fontId="6" fillId="5" borderId="5" xfId="0" applyFont="1" applyFill="1" applyBorder="1" applyAlignment="1">
      <alignment horizontal="left" wrapText="1"/>
    </xf>
    <xf numFmtId="0" fontId="6" fillId="5" borderId="23" xfId="0" applyFont="1" applyFill="1" applyBorder="1" applyAlignment="1">
      <alignment horizontal="left" wrapText="1"/>
    </xf>
    <xf numFmtId="0" fontId="6" fillId="5" borderId="6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epixanalytics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488950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8BF0B-81C6-4D97-BB80-1CC79EFF17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38100"/>
          <a:ext cx="216535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50800</xdr:rowOff>
    </xdr:from>
    <xdr:to>
      <xdr:col>2</xdr:col>
      <xdr:colOff>609600</xdr:colOff>
      <xdr:row>2</xdr:row>
      <xdr:rowOff>127000</xdr:rowOff>
    </xdr:to>
    <xdr:pic>
      <xdr:nvPicPr>
        <xdr:cNvPr id="2062" name="Picture 126" descr="new_logo">
          <a:extLst>
            <a:ext uri="{FF2B5EF4-FFF2-40B4-BE49-F238E27FC236}">
              <a16:creationId xmlns:a16="http://schemas.microsoft.com/office/drawing/2014/main" id="{5BC8B1D7-8E82-47CC-84DE-453905090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50800"/>
          <a:ext cx="217805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29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24" style="1" customWidth="1"/>
    <col min="3" max="3" width="12.26953125" style="1" bestFit="1" customWidth="1"/>
    <col min="4" max="4" width="12.26953125" style="1" customWidth="1"/>
    <col min="5" max="5" width="9.54296875" style="1" customWidth="1"/>
    <col min="6" max="6" width="11.453125" style="1" bestFit="1" customWidth="1"/>
    <col min="7" max="7" width="30.54296875" style="1" bestFit="1" customWidth="1"/>
    <col min="8" max="16384" width="9.1796875" style="1"/>
  </cols>
  <sheetData>
    <row r="1" spans="1:7" ht="57" customHeight="1" x14ac:dyDescent="0.25"/>
    <row r="2" spans="1:7" ht="17.25" customHeight="1" x14ac:dyDescent="0.4">
      <c r="G2" s="13" t="s">
        <v>0</v>
      </c>
    </row>
    <row r="3" spans="1:7" ht="17.25" customHeight="1" thickBot="1" x14ac:dyDescent="0.4">
      <c r="G3" s="23" t="s">
        <v>13</v>
      </c>
    </row>
    <row r="4" spans="1:7" ht="12.75" customHeight="1" x14ac:dyDescent="0.25">
      <c r="B4" s="56" t="s">
        <v>12</v>
      </c>
      <c r="C4" s="57"/>
      <c r="D4" s="57"/>
      <c r="E4" s="57"/>
      <c r="F4" s="57"/>
      <c r="G4" s="58"/>
    </row>
    <row r="5" spans="1:7" ht="12.75" customHeight="1" x14ac:dyDescent="0.25">
      <c r="B5" s="59"/>
      <c r="C5" s="60"/>
      <c r="D5" s="60"/>
      <c r="E5" s="60"/>
      <c r="F5" s="60"/>
      <c r="G5" s="61"/>
    </row>
    <row r="6" spans="1:7" ht="12.75" customHeight="1" thickBot="1" x14ac:dyDescent="0.3">
      <c r="B6" s="62"/>
      <c r="C6" s="63"/>
      <c r="D6" s="63"/>
      <c r="E6" s="63"/>
      <c r="F6" s="63"/>
      <c r="G6" s="64"/>
    </row>
    <row r="7" spans="1:7" ht="12.75" customHeight="1" thickBot="1" x14ac:dyDescent="0.3"/>
    <row r="8" spans="1:7" ht="12.75" customHeight="1" x14ac:dyDescent="0.3">
      <c r="B8" s="2" t="s">
        <v>9</v>
      </c>
      <c r="C8" s="3">
        <v>225</v>
      </c>
      <c r="D8" s="11"/>
      <c r="E8" s="11"/>
    </row>
    <row r="9" spans="1:7" ht="12.75" customHeight="1" x14ac:dyDescent="0.3">
      <c r="B9" s="4" t="s">
        <v>10</v>
      </c>
      <c r="C9" s="5">
        <v>350</v>
      </c>
      <c r="D9" s="11"/>
      <c r="E9" s="11"/>
    </row>
    <row r="10" spans="1:7" ht="13.5" thickBot="1" x14ac:dyDescent="0.35">
      <c r="A10" s="8"/>
      <c r="B10" s="6" t="s">
        <v>11</v>
      </c>
      <c r="C10" s="7">
        <v>15</v>
      </c>
      <c r="D10" s="11"/>
      <c r="E10" s="11"/>
    </row>
    <row r="11" spans="1:7" ht="13" x14ac:dyDescent="0.3">
      <c r="A11" s="9"/>
      <c r="B11" s="10"/>
      <c r="C11" s="11"/>
      <c r="D11" s="11"/>
      <c r="E11" s="11"/>
      <c r="F11" s="12"/>
    </row>
    <row r="12" spans="1:7" ht="13" x14ac:dyDescent="0.3">
      <c r="B12" s="19" t="s">
        <v>4</v>
      </c>
      <c r="C12" s="20" t="s">
        <v>5</v>
      </c>
      <c r="D12" s="21" t="s">
        <v>7</v>
      </c>
      <c r="E12" s="46" t="s">
        <v>17</v>
      </c>
      <c r="F12" s="30" t="s">
        <v>18</v>
      </c>
      <c r="G12" s="29" t="s">
        <v>6</v>
      </c>
    </row>
    <row r="13" spans="1:7" x14ac:dyDescent="0.25">
      <c r="B13" s="14">
        <v>1</v>
      </c>
      <c r="C13" s="17">
        <f>C9</f>
        <v>350</v>
      </c>
      <c r="D13" s="14">
        <f>C8</f>
        <v>225</v>
      </c>
      <c r="E13" s="47">
        <f>($C$8/$C$10)/D13</f>
        <v>6.6666666666666666E-2</v>
      </c>
      <c r="F13" s="31">
        <v>24</v>
      </c>
      <c r="G13" s="43">
        <f>IF(C13=0,0,F13)</f>
        <v>24</v>
      </c>
    </row>
    <row r="14" spans="1:7" x14ac:dyDescent="0.25">
      <c r="B14" s="14">
        <v>2</v>
      </c>
      <c r="C14" s="17">
        <f t="shared" ref="C14:C27" si="0">C13-G13</f>
        <v>326</v>
      </c>
      <c r="D14" s="14">
        <f>D13-$C$8/$C$10</f>
        <v>210</v>
      </c>
      <c r="E14" s="48">
        <f t="shared" ref="E14:E27" si="1">($C$8/$C$10)/D14</f>
        <v>7.1428571428571425E-2</v>
      </c>
      <c r="F14" s="32">
        <v>27</v>
      </c>
      <c r="G14" s="44">
        <f>IF(C14=0,0,F14)</f>
        <v>27</v>
      </c>
    </row>
    <row r="15" spans="1:7" x14ac:dyDescent="0.25">
      <c r="B15" s="14">
        <v>3</v>
      </c>
      <c r="C15" s="17">
        <f t="shared" si="0"/>
        <v>299</v>
      </c>
      <c r="D15" s="14">
        <f t="shared" ref="D15:D27" si="2">D14-$C$8/$C$10</f>
        <v>195</v>
      </c>
      <c r="E15" s="48">
        <f t="shared" si="1"/>
        <v>7.6923076923076927E-2</v>
      </c>
      <c r="F15" s="32">
        <v>18</v>
      </c>
      <c r="G15" s="44">
        <f t="shared" ref="G15:G27" si="3">IF(C15=0,0,F15)</f>
        <v>18</v>
      </c>
    </row>
    <row r="16" spans="1:7" x14ac:dyDescent="0.25">
      <c r="B16" s="14">
        <v>4</v>
      </c>
      <c r="C16" s="17">
        <f t="shared" si="0"/>
        <v>281</v>
      </c>
      <c r="D16" s="14">
        <f t="shared" si="2"/>
        <v>180</v>
      </c>
      <c r="E16" s="48">
        <f t="shared" si="1"/>
        <v>8.3333333333333329E-2</v>
      </c>
      <c r="F16" s="32">
        <v>17</v>
      </c>
      <c r="G16" s="44">
        <f t="shared" si="3"/>
        <v>17</v>
      </c>
    </row>
    <row r="17" spans="2:7" x14ac:dyDescent="0.25">
      <c r="B17" s="14">
        <v>5</v>
      </c>
      <c r="C17" s="17">
        <f t="shared" si="0"/>
        <v>264</v>
      </c>
      <c r="D17" s="14">
        <f t="shared" si="2"/>
        <v>165</v>
      </c>
      <c r="E17" s="48">
        <f t="shared" si="1"/>
        <v>9.0909090909090912E-2</v>
      </c>
      <c r="F17" s="32">
        <v>33</v>
      </c>
      <c r="G17" s="44">
        <f t="shared" si="3"/>
        <v>33</v>
      </c>
    </row>
    <row r="18" spans="2:7" x14ac:dyDescent="0.25">
      <c r="B18" s="14">
        <v>6</v>
      </c>
      <c r="C18" s="17">
        <f t="shared" si="0"/>
        <v>231</v>
      </c>
      <c r="D18" s="14">
        <f t="shared" si="2"/>
        <v>150</v>
      </c>
      <c r="E18" s="48">
        <f t="shared" si="1"/>
        <v>0.1</v>
      </c>
      <c r="F18" s="32">
        <v>18</v>
      </c>
      <c r="G18" s="44">
        <f t="shared" si="3"/>
        <v>18</v>
      </c>
    </row>
    <row r="19" spans="2:7" x14ac:dyDescent="0.25">
      <c r="B19" s="14">
        <v>7</v>
      </c>
      <c r="C19" s="17">
        <f t="shared" si="0"/>
        <v>213</v>
      </c>
      <c r="D19" s="14">
        <f t="shared" si="2"/>
        <v>135</v>
      </c>
      <c r="E19" s="48">
        <f t="shared" si="1"/>
        <v>0.1111111111111111</v>
      </c>
      <c r="F19" s="32">
        <v>25</v>
      </c>
      <c r="G19" s="53">
        <f t="shared" si="3"/>
        <v>25</v>
      </c>
    </row>
    <row r="20" spans="2:7" x14ac:dyDescent="0.25">
      <c r="B20" s="14">
        <v>8</v>
      </c>
      <c r="C20" s="17">
        <f t="shared" si="0"/>
        <v>188</v>
      </c>
      <c r="D20" s="14">
        <f t="shared" si="2"/>
        <v>120</v>
      </c>
      <c r="E20" s="48">
        <f t="shared" si="1"/>
        <v>0.125</v>
      </c>
      <c r="F20" s="32">
        <v>28</v>
      </c>
      <c r="G20" s="44">
        <f t="shared" si="3"/>
        <v>28</v>
      </c>
    </row>
    <row r="21" spans="2:7" x14ac:dyDescent="0.25">
      <c r="B21" s="14">
        <v>9</v>
      </c>
      <c r="C21" s="17">
        <f t="shared" si="0"/>
        <v>160</v>
      </c>
      <c r="D21" s="14">
        <f t="shared" si="2"/>
        <v>105</v>
      </c>
      <c r="E21" s="48">
        <f t="shared" si="1"/>
        <v>0.14285714285714285</v>
      </c>
      <c r="F21" s="32">
        <v>22</v>
      </c>
      <c r="G21" s="44">
        <f t="shared" si="3"/>
        <v>22</v>
      </c>
    </row>
    <row r="22" spans="2:7" x14ac:dyDescent="0.25">
      <c r="B22" s="14">
        <v>10</v>
      </c>
      <c r="C22" s="17">
        <f t="shared" si="0"/>
        <v>138</v>
      </c>
      <c r="D22" s="14">
        <f t="shared" si="2"/>
        <v>90</v>
      </c>
      <c r="E22" s="48">
        <f t="shared" si="1"/>
        <v>0.16666666666666666</v>
      </c>
      <c r="F22" s="32">
        <v>23</v>
      </c>
      <c r="G22" s="51">
        <f t="shared" si="3"/>
        <v>23</v>
      </c>
    </row>
    <row r="23" spans="2:7" x14ac:dyDescent="0.25">
      <c r="B23" s="14">
        <v>11</v>
      </c>
      <c r="C23" s="17">
        <f t="shared" si="0"/>
        <v>115</v>
      </c>
      <c r="D23" s="14">
        <f t="shared" si="2"/>
        <v>75</v>
      </c>
      <c r="E23" s="48">
        <f t="shared" si="1"/>
        <v>0.2</v>
      </c>
      <c r="F23" s="32">
        <v>24</v>
      </c>
      <c r="G23" s="44">
        <f t="shared" si="3"/>
        <v>24</v>
      </c>
    </row>
    <row r="24" spans="2:7" x14ac:dyDescent="0.25">
      <c r="B24" s="14">
        <v>12</v>
      </c>
      <c r="C24" s="17">
        <f t="shared" si="0"/>
        <v>91</v>
      </c>
      <c r="D24" s="14">
        <f t="shared" si="2"/>
        <v>60</v>
      </c>
      <c r="E24" s="48">
        <f t="shared" si="1"/>
        <v>0.25</v>
      </c>
      <c r="F24" s="32">
        <v>25</v>
      </c>
      <c r="G24" s="44">
        <f t="shared" si="3"/>
        <v>25</v>
      </c>
    </row>
    <row r="25" spans="2:7" x14ac:dyDescent="0.25">
      <c r="B25" s="14">
        <v>13</v>
      </c>
      <c r="C25" s="17">
        <f t="shared" si="0"/>
        <v>66</v>
      </c>
      <c r="D25" s="14">
        <f t="shared" si="2"/>
        <v>45</v>
      </c>
      <c r="E25" s="48">
        <f t="shared" si="1"/>
        <v>0.33333333333333331</v>
      </c>
      <c r="F25" s="32">
        <v>23</v>
      </c>
      <c r="G25" s="44">
        <f t="shared" si="3"/>
        <v>23</v>
      </c>
    </row>
    <row r="26" spans="2:7" x14ac:dyDescent="0.25">
      <c r="B26" s="14">
        <v>14</v>
      </c>
      <c r="C26" s="17">
        <f t="shared" si="0"/>
        <v>43</v>
      </c>
      <c r="D26" s="14">
        <f t="shared" si="2"/>
        <v>30</v>
      </c>
      <c r="E26" s="48">
        <f t="shared" si="1"/>
        <v>0.5</v>
      </c>
      <c r="F26" s="32">
        <v>24</v>
      </c>
      <c r="G26" s="44">
        <f t="shared" si="3"/>
        <v>24</v>
      </c>
    </row>
    <row r="27" spans="2:7" x14ac:dyDescent="0.25">
      <c r="B27" s="15">
        <v>15</v>
      </c>
      <c r="C27" s="18">
        <f t="shared" si="0"/>
        <v>19</v>
      </c>
      <c r="D27" s="15">
        <f t="shared" si="2"/>
        <v>15</v>
      </c>
      <c r="E27" s="49">
        <f t="shared" si="1"/>
        <v>1</v>
      </c>
      <c r="F27" s="52">
        <f>C27</f>
        <v>19</v>
      </c>
      <c r="G27" s="45">
        <f t="shared" si="3"/>
        <v>19</v>
      </c>
    </row>
    <row r="29" spans="2:7" ht="13" x14ac:dyDescent="0.3">
      <c r="F29" s="22" t="s">
        <v>8</v>
      </c>
      <c r="G29" s="16">
        <f>SUM(G13:G27)</f>
        <v>350</v>
      </c>
    </row>
  </sheetData>
  <mergeCells count="1">
    <mergeCell ref="B4:G6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28"/>
  <sheetViews>
    <sheetView showGridLines="0" workbookViewId="0"/>
  </sheetViews>
  <sheetFormatPr defaultColWidth="9.1796875" defaultRowHeight="12.5" x14ac:dyDescent="0.25"/>
  <cols>
    <col min="1" max="1" width="3" style="1" bestFit="1" customWidth="1"/>
    <col min="2" max="2" width="22.453125" style="1" bestFit="1" customWidth="1"/>
    <col min="3" max="3" width="15.453125" style="1" bestFit="1" customWidth="1"/>
    <col min="4" max="4" width="12.26953125" style="1" bestFit="1" customWidth="1"/>
    <col min="5" max="6" width="12.26953125" style="1" customWidth="1"/>
    <col min="7" max="7" width="12.54296875" style="1" customWidth="1"/>
    <col min="8" max="8" width="30.54296875" style="1" bestFit="1" customWidth="1"/>
    <col min="9" max="9" width="5.81640625" style="1" customWidth="1"/>
    <col min="10" max="10" width="7.7265625" style="1" customWidth="1"/>
    <col min="11" max="11" width="8" style="1" customWidth="1"/>
    <col min="12" max="12" width="6.81640625" style="1" customWidth="1"/>
    <col min="13" max="13" width="6.453125" style="1" customWidth="1"/>
    <col min="14" max="16384" width="9.1796875" style="1"/>
  </cols>
  <sheetData>
    <row r="1" spans="1:8" ht="57" customHeight="1" x14ac:dyDescent="0.25"/>
    <row r="2" spans="1:8" ht="17.25" customHeight="1" x14ac:dyDescent="0.4">
      <c r="G2" s="13" t="s">
        <v>0</v>
      </c>
    </row>
    <row r="3" spans="1:8" ht="17.25" customHeight="1" thickBot="1" x14ac:dyDescent="0.4">
      <c r="G3" s="23" t="s">
        <v>14</v>
      </c>
    </row>
    <row r="4" spans="1:8" ht="12.75" customHeight="1" x14ac:dyDescent="0.25">
      <c r="B4" s="65" t="s">
        <v>15</v>
      </c>
      <c r="C4" s="66"/>
      <c r="D4" s="66"/>
      <c r="E4" s="66"/>
      <c r="F4" s="66"/>
      <c r="G4" s="66"/>
      <c r="H4" s="67"/>
    </row>
    <row r="5" spans="1:8" ht="12.75" customHeight="1" thickBot="1" x14ac:dyDescent="0.3">
      <c r="B5" s="68"/>
      <c r="C5" s="69"/>
      <c r="D5" s="69"/>
      <c r="E5" s="69"/>
      <c r="F5" s="69"/>
      <c r="G5" s="69"/>
      <c r="H5" s="70"/>
    </row>
    <row r="6" spans="1:8" ht="12.75" customHeight="1" thickBot="1" x14ac:dyDescent="0.3"/>
    <row r="7" spans="1:8" ht="12.75" customHeight="1" x14ac:dyDescent="0.3">
      <c r="B7" s="2" t="s">
        <v>1</v>
      </c>
      <c r="C7" s="3">
        <v>225</v>
      </c>
    </row>
    <row r="8" spans="1:8" ht="12.75" customHeight="1" x14ac:dyDescent="0.3">
      <c r="B8" s="4" t="s">
        <v>2</v>
      </c>
      <c r="C8" s="5">
        <v>350</v>
      </c>
    </row>
    <row r="9" spans="1:8" ht="13.5" thickBot="1" x14ac:dyDescent="0.35">
      <c r="A9" s="8"/>
      <c r="B9" s="6" t="s">
        <v>3</v>
      </c>
      <c r="C9" s="7">
        <v>15</v>
      </c>
    </row>
    <row r="10" spans="1:8" ht="13" x14ac:dyDescent="0.3">
      <c r="A10" s="9"/>
      <c r="B10" s="10"/>
      <c r="C10" s="11"/>
      <c r="D10" s="12"/>
      <c r="E10" s="12"/>
      <c r="F10" s="12"/>
    </row>
    <row r="11" spans="1:8" ht="13" x14ac:dyDescent="0.3">
      <c r="B11" s="19" t="s">
        <v>4</v>
      </c>
      <c r="C11" s="20" t="s">
        <v>16</v>
      </c>
      <c r="D11" s="20" t="s">
        <v>5</v>
      </c>
      <c r="E11" s="28" t="s">
        <v>7</v>
      </c>
      <c r="F11" s="33" t="s">
        <v>17</v>
      </c>
      <c r="G11" s="34" t="s">
        <v>18</v>
      </c>
      <c r="H11" s="34" t="s">
        <v>6</v>
      </c>
    </row>
    <row r="12" spans="1:8" x14ac:dyDescent="0.25">
      <c r="B12" s="14">
        <v>1</v>
      </c>
      <c r="C12" s="24">
        <v>21</v>
      </c>
      <c r="D12" s="17">
        <f>C8</f>
        <v>350</v>
      </c>
      <c r="E12" s="17">
        <f>C7</f>
        <v>225</v>
      </c>
      <c r="F12" s="35">
        <f t="shared" ref="F12:F26" si="0">C12/E12</f>
        <v>9.3333333333333338E-2</v>
      </c>
      <c r="G12" s="41">
        <v>29</v>
      </c>
      <c r="H12" s="38">
        <f>IF(D12=0,0,G12)</f>
        <v>29</v>
      </c>
    </row>
    <row r="13" spans="1:8" x14ac:dyDescent="0.25">
      <c r="B13" s="14">
        <v>2</v>
      </c>
      <c r="C13" s="25">
        <v>23</v>
      </c>
      <c r="D13" s="17">
        <f>D12-H12</f>
        <v>321</v>
      </c>
      <c r="E13" s="17">
        <f t="shared" ref="E13:E26" si="1">E12-C12</f>
        <v>204</v>
      </c>
      <c r="F13" s="36">
        <f t="shared" si="0"/>
        <v>0.11274509803921569</v>
      </c>
      <c r="G13" s="42">
        <v>39</v>
      </c>
      <c r="H13" s="39">
        <f t="shared" ref="H13:H26" si="2">IF(D13=0,0,G13)</f>
        <v>39</v>
      </c>
    </row>
    <row r="14" spans="1:8" x14ac:dyDescent="0.25">
      <c r="B14" s="14">
        <v>3</v>
      </c>
      <c r="C14" s="25">
        <v>11</v>
      </c>
      <c r="D14" s="17">
        <f t="shared" ref="D14:D26" si="3">D13-H13</f>
        <v>282</v>
      </c>
      <c r="E14" s="17">
        <f t="shared" si="1"/>
        <v>181</v>
      </c>
      <c r="F14" s="36">
        <f t="shared" si="0"/>
        <v>6.0773480662983423E-2</v>
      </c>
      <c r="G14" s="42">
        <v>19</v>
      </c>
      <c r="H14" s="39">
        <f t="shared" si="2"/>
        <v>19</v>
      </c>
    </row>
    <row r="15" spans="1:8" x14ac:dyDescent="0.25">
      <c r="B15" s="14">
        <v>4</v>
      </c>
      <c r="C15" s="25">
        <v>9</v>
      </c>
      <c r="D15" s="17">
        <f t="shared" si="3"/>
        <v>263</v>
      </c>
      <c r="E15" s="17">
        <f t="shared" si="1"/>
        <v>170</v>
      </c>
      <c r="F15" s="36">
        <f t="shared" si="0"/>
        <v>5.2941176470588235E-2</v>
      </c>
      <c r="G15" s="42">
        <v>18</v>
      </c>
      <c r="H15" s="39">
        <f t="shared" si="2"/>
        <v>18</v>
      </c>
    </row>
    <row r="16" spans="1:8" x14ac:dyDescent="0.25">
      <c r="B16" s="14">
        <v>5</v>
      </c>
      <c r="C16" s="25">
        <v>23</v>
      </c>
      <c r="D16" s="17">
        <f t="shared" si="3"/>
        <v>245</v>
      </c>
      <c r="E16" s="17">
        <f t="shared" si="1"/>
        <v>161</v>
      </c>
      <c r="F16" s="36">
        <f t="shared" si="0"/>
        <v>0.14285714285714285</v>
      </c>
      <c r="G16" s="42">
        <v>41</v>
      </c>
      <c r="H16" s="39">
        <f t="shared" si="2"/>
        <v>41</v>
      </c>
    </row>
    <row r="17" spans="2:8" x14ac:dyDescent="0.25">
      <c r="B17" s="14">
        <v>6</v>
      </c>
      <c r="C17" s="25">
        <v>30</v>
      </c>
      <c r="D17" s="17">
        <f t="shared" si="3"/>
        <v>204</v>
      </c>
      <c r="E17" s="17">
        <f t="shared" si="1"/>
        <v>138</v>
      </c>
      <c r="F17" s="36">
        <f t="shared" si="0"/>
        <v>0.21739130434782608</v>
      </c>
      <c r="G17" s="42">
        <v>50</v>
      </c>
      <c r="H17" s="39">
        <f t="shared" si="2"/>
        <v>50</v>
      </c>
    </row>
    <row r="18" spans="2:8" x14ac:dyDescent="0.25">
      <c r="B18" s="14">
        <v>7</v>
      </c>
      <c r="C18" s="25">
        <v>3</v>
      </c>
      <c r="D18" s="17">
        <f t="shared" si="3"/>
        <v>154</v>
      </c>
      <c r="E18" s="17">
        <f t="shared" si="1"/>
        <v>108</v>
      </c>
      <c r="F18" s="36">
        <f t="shared" si="0"/>
        <v>2.7777777777777776E-2</v>
      </c>
      <c r="G18" s="42">
        <v>3</v>
      </c>
      <c r="H18" s="55">
        <f t="shared" si="2"/>
        <v>3</v>
      </c>
    </row>
    <row r="19" spans="2:8" x14ac:dyDescent="0.25">
      <c r="B19" s="14">
        <v>8</v>
      </c>
      <c r="C19" s="25">
        <v>14</v>
      </c>
      <c r="D19" s="17">
        <f t="shared" si="3"/>
        <v>151</v>
      </c>
      <c r="E19" s="17">
        <f t="shared" si="1"/>
        <v>105</v>
      </c>
      <c r="F19" s="36">
        <f t="shared" si="0"/>
        <v>0.13333333333333333</v>
      </c>
      <c r="G19" s="42">
        <v>14</v>
      </c>
      <c r="H19" s="39">
        <f t="shared" si="2"/>
        <v>14</v>
      </c>
    </row>
    <row r="20" spans="2:8" x14ac:dyDescent="0.25">
      <c r="B20" s="14">
        <v>9</v>
      </c>
      <c r="C20" s="25">
        <v>12</v>
      </c>
      <c r="D20" s="17">
        <f t="shared" si="3"/>
        <v>137</v>
      </c>
      <c r="E20" s="17">
        <f t="shared" si="1"/>
        <v>91</v>
      </c>
      <c r="F20" s="36">
        <f t="shared" si="0"/>
        <v>0.13186813186813187</v>
      </c>
      <c r="G20" s="42">
        <v>24</v>
      </c>
      <c r="H20" s="39">
        <f t="shared" si="2"/>
        <v>24</v>
      </c>
    </row>
    <row r="21" spans="2:8" x14ac:dyDescent="0.25">
      <c r="B21" s="14">
        <v>10</v>
      </c>
      <c r="C21" s="25">
        <v>20</v>
      </c>
      <c r="D21" s="17">
        <f t="shared" si="3"/>
        <v>113</v>
      </c>
      <c r="E21" s="17">
        <f t="shared" si="1"/>
        <v>79</v>
      </c>
      <c r="F21" s="36">
        <f t="shared" si="0"/>
        <v>0.25316455696202533</v>
      </c>
      <c r="G21" s="42">
        <v>31</v>
      </c>
      <c r="H21" s="50">
        <f t="shared" si="2"/>
        <v>31</v>
      </c>
    </row>
    <row r="22" spans="2:8" x14ac:dyDescent="0.25">
      <c r="B22" s="14">
        <v>11</v>
      </c>
      <c r="C22" s="25">
        <v>11</v>
      </c>
      <c r="D22" s="17">
        <f t="shared" si="3"/>
        <v>82</v>
      </c>
      <c r="E22" s="17">
        <f t="shared" si="1"/>
        <v>59</v>
      </c>
      <c r="F22" s="36">
        <f t="shared" si="0"/>
        <v>0.1864406779661017</v>
      </c>
      <c r="G22" s="42">
        <v>15</v>
      </c>
      <c r="H22" s="39">
        <f t="shared" si="2"/>
        <v>15</v>
      </c>
    </row>
    <row r="23" spans="2:8" x14ac:dyDescent="0.25">
      <c r="B23" s="14">
        <v>12</v>
      </c>
      <c r="C23" s="25">
        <v>19</v>
      </c>
      <c r="D23" s="17">
        <f t="shared" si="3"/>
        <v>67</v>
      </c>
      <c r="E23" s="17">
        <f t="shared" si="1"/>
        <v>48</v>
      </c>
      <c r="F23" s="36">
        <f t="shared" si="0"/>
        <v>0.39583333333333331</v>
      </c>
      <c r="G23" s="42">
        <v>20</v>
      </c>
      <c r="H23" s="39">
        <f t="shared" si="2"/>
        <v>20</v>
      </c>
    </row>
    <row r="24" spans="2:8" x14ac:dyDescent="0.25">
      <c r="B24" s="14">
        <v>13</v>
      </c>
      <c r="C24" s="25">
        <v>6</v>
      </c>
      <c r="D24" s="17">
        <f t="shared" si="3"/>
        <v>47</v>
      </c>
      <c r="E24" s="17">
        <f t="shared" si="1"/>
        <v>29</v>
      </c>
      <c r="F24" s="36">
        <f t="shared" si="0"/>
        <v>0.20689655172413793</v>
      </c>
      <c r="G24" s="42">
        <v>9</v>
      </c>
      <c r="H24" s="39">
        <f t="shared" si="2"/>
        <v>9</v>
      </c>
    </row>
    <row r="25" spans="2:8" x14ac:dyDescent="0.25">
      <c r="B25" s="14">
        <v>14</v>
      </c>
      <c r="C25" s="25">
        <v>15</v>
      </c>
      <c r="D25" s="17">
        <f t="shared" si="3"/>
        <v>38</v>
      </c>
      <c r="E25" s="17">
        <f t="shared" si="1"/>
        <v>23</v>
      </c>
      <c r="F25" s="36">
        <f t="shared" si="0"/>
        <v>0.65217391304347827</v>
      </c>
      <c r="G25" s="42">
        <v>26</v>
      </c>
      <c r="H25" s="39">
        <f t="shared" si="2"/>
        <v>26</v>
      </c>
    </row>
    <row r="26" spans="2:8" x14ac:dyDescent="0.25">
      <c r="B26" s="15">
        <v>15</v>
      </c>
      <c r="C26" s="26">
        <v>8</v>
      </c>
      <c r="D26" s="18">
        <f t="shared" si="3"/>
        <v>12</v>
      </c>
      <c r="E26" s="18">
        <f t="shared" si="1"/>
        <v>8</v>
      </c>
      <c r="F26" s="37">
        <f t="shared" si="0"/>
        <v>1</v>
      </c>
      <c r="G26" s="54">
        <f>D26</f>
        <v>12</v>
      </c>
      <c r="H26" s="40">
        <f t="shared" si="2"/>
        <v>12</v>
      </c>
    </row>
    <row r="28" spans="2:8" ht="13" x14ac:dyDescent="0.3">
      <c r="G28" s="27" t="s">
        <v>8</v>
      </c>
      <c r="H28" s="16">
        <f>SUM(H12:H26)</f>
        <v>350</v>
      </c>
    </row>
  </sheetData>
  <mergeCells count="1">
    <mergeCell ref="B4:H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Particles in a volume</vt:lpstr>
      <vt:lpstr>Particles in a volume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2017-09-22T16:23:08Z</dcterms:modified>
  <cp:category/>
</cp:coreProperties>
</file>