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/>
  </bookViews>
  <sheets>
    <sheet name="Plane crashes - 2" sheetId="1" r:id="rId1"/>
  </sheets>
  <definedNames>
    <definedName name="_ZA100" localSheetId="0">'Plane crashes - 2'!$C$14+"gC14"+545+"&lt;ref1&gt;"+3+0.23</definedName>
    <definedName name="_ZA101" localSheetId="0">'Plane crashes - 2'!$C$15+"gC15"+16929+"&lt;ref1&gt;"+3+0.23</definedName>
    <definedName name="_ZA102" localSheetId="0">'Plane crashes - 2'!$C$16+"gC16"+16929+"&lt;ref1&gt;"+3+0.23</definedName>
    <definedName name="_ZA103" localSheetId="0">'Plane crashes - 2'!$C$17+"gC17"+16929+"&lt;ref1&gt;"+3+0.23</definedName>
    <definedName name="_ZA104" localSheetId="0">'Plane crashes - 2'!$C$18+"gC18"+16929+"&lt;ref1&gt;"+3+0.23</definedName>
    <definedName name="_ZA105" localSheetId="0">'Plane crashes - 2'!$C$19+"gC19"+16929+"&lt;ref1&gt;"+3+0.23</definedName>
    <definedName name="_ZA106" localSheetId="0">'Plane crashes - 2'!$C$20+"gC20"+16929+"&lt;ref1&gt;"+3+0.23</definedName>
    <definedName name="_ZA107" localSheetId="0">'Plane crashes - 2'!$C$21+"gC21"+16929+"&lt;ref1&gt;"+3+0.23</definedName>
    <definedName name="_ZA108" localSheetId="0">'Plane crashes - 2'!$C$22+"gC22"+16929+"&lt;ref1&gt;"+3+0.23</definedName>
    <definedName name="_ZA109" localSheetId="0">'Plane crashes - 2'!$C$23+"gC23"+16929+"&lt;ref1&gt;"+3+0.23</definedName>
    <definedName name="_ZA110" localSheetId="0">'Plane crashes - 2'!$C$24+"gC24"+16929+"&lt;ref1&gt;"+3+0.23</definedName>
    <definedName name="_ZA111" localSheetId="0">'Plane crashes - 2'!$C$25+"gC25"+16929+"&lt;ref1&gt;"+3+0.23</definedName>
    <definedName name="_ZA112" localSheetId="0">'Plane crashes - 2'!$C$26+"gC26"+16929+"&lt;ref1&gt;"+3+0.23</definedName>
    <definedName name="_ZA113" localSheetId="0">'Plane crashes - 2'!$C$27+"gC27"+16929+"&lt;ref1&gt;"+3+0.23</definedName>
    <definedName name="_ZA114" localSheetId="0">'Plane crashes - 2'!$C$28+"gC28"+16929+"&lt;ref1&gt;"+3+0.23</definedName>
    <definedName name="_ZA115" localSheetId="0">'Plane crashes - 2'!$C$29+"gC29"+16929+"&lt;ref1&gt;"+3+0.23</definedName>
    <definedName name="_ZA116" localSheetId="0">'Plane crashes - 2'!$C$30+"gC30"+16929+"&lt;ref1&gt;"+3+0.23</definedName>
    <definedName name="_ZA117" localSheetId="0">'Plane crashes - 2'!$C$31+"gC31"+16929+"&lt;ref1&gt;"+3+0.23</definedName>
    <definedName name="_ZA118" localSheetId="0">'Plane crashes - 2'!$C$32+"gC32"+16929+"&lt;ref1&gt;"+3+0.23</definedName>
    <definedName name="_ZA119" localSheetId="0">'Plane crashes - 2'!$C$33+"gC33"+16929+"&lt;ref1&gt;"+3+0.23</definedName>
    <definedName name="_ZA120" localSheetId="0">'Plane crashes - 2'!$C$34+"gC34"+16929+"&lt;ref1&gt;"+3+0.23</definedName>
    <definedName name="_ZA121" localSheetId="0">'Plane crashes - 2'!$C$35+"gC35"+16929+"&lt;ref1&gt;"+3+0.23</definedName>
    <definedName name="_ZA122" localSheetId="0">'Plane crashes - 2'!$C$36+"gC36"+16929+"&lt;ref1&gt;"+3+0.23</definedName>
    <definedName name="_ZA123" localSheetId="0">'Plane crashes - 2'!$C$37+"gC37"+16929+"&lt;ref1&gt;"+3+0.23</definedName>
    <definedName name="_ZA124" localSheetId="0">'Plane crashes - 2'!$C$38+"gC38"+16929+"&lt;ref1&gt;"+3+0.23</definedName>
    <definedName name="_ZA125" localSheetId="0">'Plane crashes - 2'!$C$39+"gC39"+16929+"&lt;ref1&gt;"+3+0.23</definedName>
    <definedName name="_ZA126" localSheetId="0">'Plane crashes - 2'!$C$40+"gC40"+16929+"&lt;ref1&gt;"+3+0.23</definedName>
    <definedName name="_ZA127" localSheetId="0">'Plane crashes - 2'!$C$41+"gC41"+16929+"&lt;ref1&gt;"+3+0.23</definedName>
    <definedName name="_ZA128" localSheetId="0">'Plane crashes - 2'!$C$42+"gC42"+16929+"&lt;ref1&gt;"+3+0.23</definedName>
    <definedName name="_ZA129" localSheetId="0">'Plane crashes - 2'!$C$43+"gC43"+16929+"&lt;ref1&gt;"+3+0.23</definedName>
    <definedName name="_ZA130" localSheetId="0">'Plane crashes - 2'!$C$44+"gC44"+16929+"&lt;ref1&gt;"+3+0.23</definedName>
    <definedName name="_ZA131" localSheetId="0">'Plane crashes - 2'!$E$14+"eALognormal distribution"+545+120+52</definedName>
    <definedName name="_ZA132" localSheetId="0">'Plane crashes - 2'!$E$15+"eAE15"+16929+120+52</definedName>
    <definedName name="_ZA133" localSheetId="0">'Plane crashes - 2'!$E$16+"eAE16"+16929+120+52</definedName>
    <definedName name="_ZA134" localSheetId="0">'Plane crashes - 2'!$E$17+"eAE17"+16929+120+52</definedName>
    <definedName name="_ZA135" localSheetId="0">'Plane crashes - 2'!$E$18+"eAE18"+16929+120+52</definedName>
    <definedName name="_ZA136" localSheetId="0">'Plane crashes - 2'!$E$19+"eAE19"+16929+120+52</definedName>
    <definedName name="_ZA137" localSheetId="0">'Plane crashes - 2'!$E$20+"eAE20"+16929+120+52</definedName>
    <definedName name="_ZA138" localSheetId="0">'Plane crashes - 2'!$E$21+"eAE21"+16929+120+52</definedName>
    <definedName name="_ZA139" localSheetId="0">'Plane crashes - 2'!$E$22+"eAE22"+16929+120+52</definedName>
    <definedName name="_ZA140" localSheetId="0">'Plane crashes - 2'!$E$23+"eAE23"+16929+120+52</definedName>
    <definedName name="_ZA141" localSheetId="0">'Plane crashes - 2'!$E$24+"eAE24"+16929+120+52</definedName>
    <definedName name="_ZA142" localSheetId="0">'Plane crashes - 2'!$E$25+"eAE25"+16929+120+52</definedName>
    <definedName name="_ZA143" localSheetId="0">'Plane crashes - 2'!$E$26+"eAE26"+16929+120+52</definedName>
    <definedName name="_ZA144" localSheetId="0">'Plane crashes - 2'!$E$27+"eAE27"+16929+120+52</definedName>
    <definedName name="_ZA145" localSheetId="0">'Plane crashes - 2'!$E$28+"eAE28"+16929+120+52</definedName>
    <definedName name="_ZA146" localSheetId="0">'Plane crashes - 2'!$E$29+"eAE29"+16929+120+52</definedName>
    <definedName name="_ZA147" localSheetId="0">'Plane crashes - 2'!$E$30+"eAE30"+16929+120+52</definedName>
    <definedName name="_ZA148" localSheetId="0">'Plane crashes - 2'!$E$31+"eAE31"+16929+120+52</definedName>
    <definedName name="_ZA149" localSheetId="0">'Plane crashes - 2'!$E$32+"eAE32"+16929+120+52</definedName>
    <definedName name="_ZA150" localSheetId="0">'Plane crashes - 2'!$E$33+"eAE33"+16929+120+52</definedName>
    <definedName name="_ZA151" localSheetId="0">'Plane crashes - 2'!$E$34+"eAE34"+16929+120+52</definedName>
    <definedName name="_ZA152" localSheetId="0">'Plane crashes - 2'!$E$35+"eAE35"+16929+120+52</definedName>
    <definedName name="_ZA153" localSheetId="0">'Plane crashes - 2'!$E$36+"eAE36"+16929+120+52</definedName>
    <definedName name="_ZA154" localSheetId="0">'Plane crashes - 2'!$E$37+"eAE37"+16929+120+52</definedName>
    <definedName name="_ZA155" localSheetId="0">'Plane crashes - 2'!$E$38+"eAE38"+16929+120+52</definedName>
    <definedName name="_ZA156" localSheetId="0">'Plane crashes - 2'!$E$39+"eAE39"+16929+120+52</definedName>
    <definedName name="_ZA157" localSheetId="0">'Plane crashes - 2'!$E$40+"eAE40"+16929+120+52</definedName>
    <definedName name="_ZA158" localSheetId="0">'Plane crashes - 2'!$E$41+"eAE41"+16929+120+52</definedName>
    <definedName name="_ZA159" localSheetId="0">'Plane crashes - 2'!$E$42+"eAE42"+16929+120+52</definedName>
    <definedName name="_ZA160" localSheetId="0">'Plane crashes - 2'!$E$43+"eAE43"+16929+120+52</definedName>
    <definedName name="_ZA161" localSheetId="0">'Plane crashes - 2'!$E$44+"eAE44"+16929+120+52</definedName>
    <definedName name="_ZF100" localSheetId="0">'Plane crashes - 2'!$D$10+"Total cost. cell D10"+""+257+257+473+0+0+0+0+4+3+"-"+"+"+2.6+50+2+4+95+72.9361519030068+5+2+"-"+"+"+-1+-1+0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ZA0" localSheetId="0">"Crystal Ball Data : Ver. 5.5"</definedName>
    <definedName name="ZA0A" localSheetId="0">62+161</definedName>
    <definedName name="ZA0C" localSheetId="0">0+0</definedName>
    <definedName name="ZA0D" localSheetId="0">0+0</definedName>
    <definedName name="ZA0F" localSheetId="0">1+100</definedName>
    <definedName name="ZA0T" localSheetId="0">19492869+0</definedName>
    <definedName name="ZA100R1" localSheetId="0">'Plane crashes - 2'!$D$7+1</definedName>
    <definedName name="ZA101R1" localSheetId="0">'Plane crashes - 2'!$D$7+1</definedName>
    <definedName name="ZA102R1" localSheetId="0">'Plane crashes - 2'!$D$7+1</definedName>
    <definedName name="ZA103R1" localSheetId="0">'Plane crashes - 2'!$D$7+1</definedName>
    <definedName name="ZA104R1" localSheetId="0">'Plane crashes - 2'!$D$7+1</definedName>
    <definedName name="ZA105R1" localSheetId="0">'Plane crashes - 2'!$D$7+1</definedName>
    <definedName name="ZA106R1" localSheetId="0">'Plane crashes - 2'!$D$7+1</definedName>
    <definedName name="ZA107R1" localSheetId="0">'Plane crashes - 2'!$D$7+1</definedName>
    <definedName name="ZA108R1" localSheetId="0">'Plane crashes - 2'!$D$7+1</definedName>
    <definedName name="ZA109R1" localSheetId="0">'Plane crashes - 2'!$D$7+1</definedName>
    <definedName name="ZA110R1" localSheetId="0">'Plane crashes - 2'!$D$7+1</definedName>
    <definedName name="ZA111R1" localSheetId="0">'Plane crashes - 2'!$D$7+1</definedName>
    <definedName name="ZA112R1" localSheetId="0">'Plane crashes - 2'!$D$7+1</definedName>
    <definedName name="ZA113R1" localSheetId="0">'Plane crashes - 2'!$D$7+1</definedName>
    <definedName name="ZA114R1" localSheetId="0">'Plane crashes - 2'!$D$7+1</definedName>
    <definedName name="ZA115R1" localSheetId="0">'Plane crashes - 2'!$D$7+1</definedName>
    <definedName name="ZA116R1" localSheetId="0">'Plane crashes - 2'!$D$7+1</definedName>
    <definedName name="ZA117R1" localSheetId="0">'Plane crashes - 2'!$D$7+1</definedName>
    <definedName name="ZA118R1" localSheetId="0">'Plane crashes - 2'!$D$7+1</definedName>
    <definedName name="ZA119R1" localSheetId="0">'Plane crashes - 2'!$D$7+1</definedName>
    <definedName name="ZA120R1" localSheetId="0">'Plane crashes - 2'!$D$7+1</definedName>
    <definedName name="ZA121R1" localSheetId="0">'Plane crashes - 2'!$D$7+1</definedName>
    <definedName name="ZA122R1" localSheetId="0">'Plane crashes - 2'!$D$7+1</definedName>
    <definedName name="ZA123R1" localSheetId="0">'Plane crashes - 2'!$D$7+1</definedName>
    <definedName name="ZA124R1" localSheetId="0">'Plane crashes - 2'!$D$7+1</definedName>
    <definedName name="ZA125R1" localSheetId="0">'Plane crashes - 2'!$D$7+1</definedName>
    <definedName name="ZA126R1" localSheetId="0">'Plane crashes - 2'!$D$7+1</definedName>
    <definedName name="ZA127R1" localSheetId="0">'Plane crashes - 2'!$D$7+1</definedName>
    <definedName name="ZA128R1" localSheetId="0">'Plane crashes - 2'!$D$7+1</definedName>
    <definedName name="ZA129R1" localSheetId="0">'Plane crashes - 2'!$D$7+1</definedName>
    <definedName name="ZA130R1" localSheetId="0">'Plane crashes - 2'!$D$7+1</definedName>
  </definedNames>
  <calcPr calcId="171027" calcMode="manual"/>
</workbook>
</file>

<file path=xl/calcChain.xml><?xml version="1.0" encoding="utf-8"?>
<calcChain xmlns="http://schemas.openxmlformats.org/spreadsheetml/2006/main">
  <c r="D14" i="1" l="1"/>
  <c r="D15" i="1" s="1"/>
  <c r="D8" i="1"/>
  <c r="F14" i="1"/>
  <c r="G14" i="1" s="1"/>
  <c r="D16" i="1" l="1"/>
  <c r="F15" i="1"/>
  <c r="G15" i="1" s="1"/>
  <c r="F16" i="1" l="1"/>
  <c r="G16" i="1" s="1"/>
  <c r="D17" i="1"/>
  <c r="D18" i="1" l="1"/>
  <c r="F17" i="1"/>
  <c r="G17" i="1" s="1"/>
  <c r="D19" i="1" l="1"/>
  <c r="F18" i="1"/>
  <c r="G18" i="1" s="1"/>
  <c r="F19" i="1" l="1"/>
  <c r="G19" i="1" s="1"/>
  <c r="D20" i="1"/>
  <c r="F20" i="1" l="1"/>
  <c r="G20" i="1" s="1"/>
  <c r="D21" i="1"/>
  <c r="D22" i="1" l="1"/>
  <c r="F21" i="1"/>
  <c r="G21" i="1" s="1"/>
  <c r="D23" i="1" l="1"/>
  <c r="F22" i="1"/>
  <c r="G22" i="1" s="1"/>
  <c r="F23" i="1" l="1"/>
  <c r="G23" i="1" s="1"/>
  <c r="D24" i="1"/>
  <c r="F24" i="1" l="1"/>
  <c r="G24" i="1" s="1"/>
  <c r="D25" i="1"/>
  <c r="D26" i="1" l="1"/>
  <c r="F25" i="1"/>
  <c r="G25" i="1" s="1"/>
  <c r="D27" i="1" l="1"/>
  <c r="F26" i="1"/>
  <c r="G26" i="1" s="1"/>
  <c r="F27" i="1" l="1"/>
  <c r="G27" i="1" s="1"/>
  <c r="D28" i="1"/>
  <c r="F28" i="1" l="1"/>
  <c r="G28" i="1" s="1"/>
  <c r="D29" i="1"/>
  <c r="D30" i="1" l="1"/>
  <c r="F29" i="1"/>
  <c r="G29" i="1" s="1"/>
  <c r="D31" i="1" l="1"/>
  <c r="F30" i="1"/>
  <c r="G30" i="1" s="1"/>
  <c r="F31" i="1" l="1"/>
  <c r="G31" i="1" s="1"/>
  <c r="D32" i="1"/>
  <c r="F32" i="1" l="1"/>
  <c r="G32" i="1" s="1"/>
  <c r="D33" i="1"/>
  <c r="F33" i="1" l="1"/>
  <c r="G33" i="1" s="1"/>
  <c r="D34" i="1"/>
  <c r="D35" i="1" l="1"/>
  <c r="F34" i="1"/>
  <c r="G34" i="1" s="1"/>
  <c r="F35" i="1" l="1"/>
  <c r="G35" i="1" s="1"/>
  <c r="D36" i="1"/>
  <c r="F36" i="1" l="1"/>
  <c r="G36" i="1" s="1"/>
  <c r="D37" i="1"/>
  <c r="D38" i="1" l="1"/>
  <c r="F37" i="1"/>
  <c r="G37" i="1" s="1"/>
  <c r="D39" i="1" l="1"/>
  <c r="F38" i="1"/>
  <c r="G38" i="1" s="1"/>
  <c r="F39" i="1" l="1"/>
  <c r="G39" i="1" s="1"/>
  <c r="D40" i="1"/>
  <c r="F40" i="1" l="1"/>
  <c r="G40" i="1" s="1"/>
  <c r="D41" i="1"/>
  <c r="D42" i="1" l="1"/>
  <c r="F41" i="1"/>
  <c r="G41" i="1" s="1"/>
  <c r="D43" i="1" l="1"/>
  <c r="F42" i="1"/>
  <c r="G42" i="1" s="1"/>
  <c r="F43" i="1" l="1"/>
  <c r="G43" i="1" s="1"/>
  <c r="D44" i="1"/>
  <c r="F44" i="1" s="1"/>
  <c r="G44" i="1" s="1"/>
  <c r="D10" i="1" s="1"/>
</calcChain>
</file>

<file path=xl/sharedStrings.xml><?xml version="1.0" encoding="utf-8"?>
<sst xmlns="http://schemas.openxmlformats.org/spreadsheetml/2006/main" count="12" uniqueCount="12">
  <si>
    <r>
      <t>Mean crashes per month (</t>
    </r>
    <r>
      <rPr>
        <i/>
        <sz val="10"/>
        <rFont val="Symbol"/>
        <family val="1"/>
        <charset val="2"/>
      </rPr>
      <t>l</t>
    </r>
    <r>
      <rPr>
        <sz val="10"/>
        <rFont val="Arial"/>
        <family val="2"/>
      </rPr>
      <t>)</t>
    </r>
  </si>
  <si>
    <r>
      <t>Number of months (</t>
    </r>
    <r>
      <rPr>
        <i/>
        <sz val="10"/>
        <rFont val="Arial"/>
        <family val="2"/>
      </rPr>
      <t>t</t>
    </r>
    <r>
      <rPr>
        <sz val="10"/>
        <rFont val="Arial"/>
        <family val="2"/>
      </rPr>
      <t>)</t>
    </r>
  </si>
  <si>
    <t>Risk free interest rate</t>
  </si>
  <si>
    <t>Total cost ($M)</t>
  </si>
  <si>
    <t>Time of accident (months)</t>
  </si>
  <si>
    <t>Cost of accidents ($M)</t>
  </si>
  <si>
    <t>Discounted cost ($M)</t>
  </si>
  <si>
    <r>
      <t>Problem:</t>
    </r>
    <r>
      <rPr>
        <sz val="10"/>
        <rFont val="Times New Roman"/>
        <family val="1"/>
      </rPr>
      <t xml:space="preserve"> A company insures aeroplanes. They crash at a rate of 0.23 crashes per month. Each crash costs $Lognormal(120,52) million. What is the distribution of the value of the liability if discount it at the risk free rate of 5%?</t>
    </r>
  </si>
  <si>
    <t>Plane crashes</t>
  </si>
  <si>
    <t>Number of accidents</t>
  </si>
  <si>
    <t>Exponential distribution</t>
  </si>
  <si>
    <t>Lognormal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</si>
</sst>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i/>
      <sz val="10"/>
      <name val="Symbol"/>
      <family val="1"/>
      <charset val="2"/>
    </font>
    <font>
      <i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hidden="1"/>
    </xf>
    <xf numFmtId="0" fontId="3" fillId="0" borderId="0" xfId="0" applyFont="1"/>
    <xf numFmtId="0" fontId="6" fillId="0" borderId="0" xfId="0" applyFont="1" applyProtection="1"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9" fillId="0" borderId="3" xfId="0" applyFont="1" applyBorder="1"/>
    <xf numFmtId="0" fontId="9" fillId="0" borderId="0" xfId="0" applyFont="1" applyBorder="1"/>
    <xf numFmtId="0" fontId="9" fillId="0" borderId="0" xfId="0" applyFont="1"/>
    <xf numFmtId="0" fontId="10" fillId="0" borderId="4" xfId="0" applyFont="1" applyBorder="1"/>
    <xf numFmtId="0" fontId="10" fillId="0" borderId="5" xfId="0" applyFont="1" applyBorder="1"/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9" fontId="11" fillId="0" borderId="7" xfId="0" applyNumberFormat="1" applyFont="1" applyBorder="1" applyAlignment="1">
      <alignment horizontal="center"/>
    </xf>
    <xf numFmtId="0" fontId="13" fillId="2" borderId="4" xfId="0" applyFont="1" applyFill="1" applyBorder="1" applyAlignment="1">
      <alignment horizontal="center" wrapText="1"/>
    </xf>
    <xf numFmtId="0" fontId="13" fillId="2" borderId="9" xfId="0" applyFont="1" applyFill="1" applyBorder="1" applyAlignment="1">
      <alignment horizontal="center" wrapText="1"/>
    </xf>
    <xf numFmtId="0" fontId="13" fillId="2" borderId="10" xfId="0" applyFont="1" applyFill="1" applyBorder="1" applyAlignment="1">
      <alignment horizontal="center" wrapText="1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1" fontId="0" fillId="0" borderId="13" xfId="0" applyNumberFormat="1" applyBorder="1" applyAlignment="1">
      <alignment horizontal="center"/>
    </xf>
    <xf numFmtId="0" fontId="13" fillId="2" borderId="13" xfId="0" applyFont="1" applyFill="1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165" fontId="0" fillId="0" borderId="12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/>
    </xf>
    <xf numFmtId="164" fontId="12" fillId="4" borderId="9" xfId="0" applyNumberFormat="1" applyFont="1" applyFill="1" applyBorder="1" applyAlignment="1">
      <alignment horizontal="center"/>
    </xf>
    <xf numFmtId="0" fontId="5" fillId="5" borderId="15" xfId="0" applyFont="1" applyFill="1" applyBorder="1" applyAlignment="1">
      <alignment horizontal="left" wrapText="1"/>
    </xf>
    <xf numFmtId="0" fontId="5" fillId="5" borderId="16" xfId="0" applyFont="1" applyFill="1" applyBorder="1" applyAlignment="1">
      <alignment horizontal="left" wrapText="1"/>
    </xf>
    <xf numFmtId="0" fontId="5" fillId="5" borderId="17" xfId="0" applyFont="1" applyFill="1" applyBorder="1" applyAlignment="1">
      <alignment horizontal="left" wrapText="1"/>
    </xf>
    <xf numFmtId="0" fontId="5" fillId="5" borderId="18" xfId="0" applyFont="1" applyFill="1" applyBorder="1" applyAlignment="1">
      <alignment horizontal="left" wrapText="1"/>
    </xf>
    <xf numFmtId="0" fontId="5" fillId="5" borderId="19" xfId="0" applyFont="1" applyFill="1" applyBorder="1" applyAlignment="1">
      <alignment horizontal="left" wrapText="1"/>
    </xf>
    <xf numFmtId="0" fontId="5" fillId="5" borderId="2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2</xdr:col>
      <xdr:colOff>927100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B6E636-9C21-4BD7-8576-369F0DC945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38100"/>
          <a:ext cx="206375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5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16.26953125" style="1" customWidth="1"/>
    <col min="3" max="3" width="14" style="1" customWidth="1"/>
    <col min="4" max="4" width="13.54296875" style="1" customWidth="1"/>
    <col min="5" max="5" width="11.7265625" style="1" customWidth="1"/>
    <col min="6" max="6" width="10.453125" style="1" customWidth="1"/>
    <col min="7" max="7" width="11.1796875" style="1" customWidth="1"/>
    <col min="8" max="8" width="7.7265625" style="1" bestFit="1" customWidth="1"/>
    <col min="9" max="9" width="8" style="1" bestFit="1" customWidth="1"/>
    <col min="10" max="10" width="7.81640625" style="1" customWidth="1"/>
    <col min="11" max="11" width="10.1796875" style="1" bestFit="1" customWidth="1"/>
    <col min="12" max="16384" width="9.1796875" style="1"/>
  </cols>
  <sheetData>
    <row r="1" spans="1:10" ht="57" customHeight="1" x14ac:dyDescent="0.25"/>
    <row r="2" spans="1:10" ht="17.25" customHeight="1" x14ac:dyDescent="0.4">
      <c r="E2" s="4" t="s">
        <v>8</v>
      </c>
    </row>
    <row r="3" spans="1:10" ht="17.25" customHeight="1" thickBot="1" x14ac:dyDescent="0.4">
      <c r="E3" s="3"/>
    </row>
    <row r="4" spans="1:10" ht="12.75" customHeight="1" x14ac:dyDescent="0.25">
      <c r="B4" s="37" t="s">
        <v>7</v>
      </c>
      <c r="C4" s="38"/>
      <c r="D4" s="38"/>
      <c r="E4" s="38"/>
      <c r="F4" s="38"/>
      <c r="G4" s="38"/>
      <c r="H4" s="38"/>
      <c r="I4" s="38"/>
      <c r="J4" s="39"/>
    </row>
    <row r="5" spans="1:10" ht="15.65" customHeight="1" thickBot="1" x14ac:dyDescent="0.3">
      <c r="B5" s="40"/>
      <c r="C5" s="41"/>
      <c r="D5" s="41"/>
      <c r="E5" s="41"/>
      <c r="F5" s="41"/>
      <c r="G5" s="41"/>
      <c r="H5" s="41"/>
      <c r="I5" s="41"/>
      <c r="J5" s="42"/>
    </row>
    <row r="6" spans="1:10" x14ac:dyDescent="0.25">
      <c r="A6" s="2"/>
    </row>
    <row r="7" spans="1:10" ht="13" x14ac:dyDescent="0.3">
      <c r="A7"/>
      <c r="B7" s="5" t="s">
        <v>0</v>
      </c>
      <c r="C7" s="6"/>
      <c r="D7" s="17">
        <v>0.23</v>
      </c>
      <c r="E7"/>
    </row>
    <row r="8" spans="1:10" ht="13" x14ac:dyDescent="0.3">
      <c r="A8"/>
      <c r="B8" s="7" t="s">
        <v>1</v>
      </c>
      <c r="C8" s="8"/>
      <c r="D8" s="18">
        <f>5*12</f>
        <v>60</v>
      </c>
      <c r="E8"/>
    </row>
    <row r="9" spans="1:10" ht="13" x14ac:dyDescent="0.3">
      <c r="A9"/>
      <c r="B9" s="9" t="s">
        <v>2</v>
      </c>
      <c r="C9" s="10"/>
      <c r="D9" s="19">
        <v>0.05</v>
      </c>
      <c r="E9" s="11"/>
    </row>
    <row r="10" spans="1:10" ht="13" x14ac:dyDescent="0.3">
      <c r="A10"/>
      <c r="B10" s="12" t="s">
        <v>3</v>
      </c>
      <c r="C10" s="13"/>
      <c r="D10" s="36">
        <f>SUM(G14:G44)</f>
        <v>1458.7230380601375</v>
      </c>
      <c r="E10" s="11"/>
    </row>
    <row r="11" spans="1:10" x14ac:dyDescent="0.25">
      <c r="A11"/>
      <c r="B11"/>
      <c r="C11"/>
      <c r="D11"/>
      <c r="E11"/>
    </row>
    <row r="12" spans="1:10" x14ac:dyDescent="0.25">
      <c r="A12"/>
      <c r="B12"/>
      <c r="C12"/>
      <c r="D12"/>
      <c r="E12"/>
    </row>
    <row r="13" spans="1:10" ht="25.5" customHeight="1" x14ac:dyDescent="0.3">
      <c r="A13"/>
      <c r="B13" s="22" t="s">
        <v>9</v>
      </c>
      <c r="C13" s="20" t="s">
        <v>10</v>
      </c>
      <c r="D13" s="20" t="s">
        <v>4</v>
      </c>
      <c r="E13" s="22" t="s">
        <v>11</v>
      </c>
      <c r="F13" s="26" t="s">
        <v>5</v>
      </c>
      <c r="G13" s="21" t="s">
        <v>6</v>
      </c>
    </row>
    <row r="14" spans="1:10" x14ac:dyDescent="0.25">
      <c r="A14"/>
      <c r="B14" s="23">
        <v>1</v>
      </c>
      <c r="C14" s="31">
        <v>0.19524926957738242</v>
      </c>
      <c r="D14" s="29">
        <f>C14</f>
        <v>0.19524926957738242</v>
      </c>
      <c r="E14" s="32">
        <v>167.98607956046931</v>
      </c>
      <c r="F14" s="25">
        <f>IF(D14&gt;$D$8,0,E14)</f>
        <v>167.98607956046931</v>
      </c>
      <c r="G14" s="14">
        <f t="shared" ref="G14:G44" si="0">F14/((1+$D$9)^(D14/12))</f>
        <v>167.85277611514283</v>
      </c>
    </row>
    <row r="15" spans="1:10" x14ac:dyDescent="0.25">
      <c r="A15"/>
      <c r="B15" s="23">
        <v>2</v>
      </c>
      <c r="C15" s="31">
        <v>4.44058703910446</v>
      </c>
      <c r="D15" s="30">
        <f>C15+D14</f>
        <v>4.6358363086818422</v>
      </c>
      <c r="E15" s="32">
        <v>63.014014285588622</v>
      </c>
      <c r="F15" s="27">
        <f t="shared" ref="F15:F44" si="1">IF(D15&gt;$D$8,0,E15)</f>
        <v>63.014014285588622</v>
      </c>
      <c r="G15" s="15">
        <f t="shared" si="0"/>
        <v>61.837411749515688</v>
      </c>
    </row>
    <row r="16" spans="1:10" x14ac:dyDescent="0.25">
      <c r="A16"/>
      <c r="B16" s="23">
        <v>3</v>
      </c>
      <c r="C16" s="31">
        <v>1.3971096210999301</v>
      </c>
      <c r="D16" s="30">
        <f t="shared" ref="D16:D44" si="2">C16+D15</f>
        <v>6.0329459297817722</v>
      </c>
      <c r="E16" s="32">
        <v>70.695087342493466</v>
      </c>
      <c r="F16" s="27">
        <f t="shared" si="1"/>
        <v>70.695087342493466</v>
      </c>
      <c r="G16" s="15">
        <f t="shared" si="0"/>
        <v>68.982099908893687</v>
      </c>
    </row>
    <row r="17" spans="1:7" x14ac:dyDescent="0.25">
      <c r="A17"/>
      <c r="B17" s="23">
        <v>4</v>
      </c>
      <c r="C17" s="31">
        <v>4.0976924728528887</v>
      </c>
      <c r="D17" s="30">
        <f t="shared" si="2"/>
        <v>10.130638402634661</v>
      </c>
      <c r="E17" s="32">
        <v>147.23375592505417</v>
      </c>
      <c r="F17" s="27">
        <f t="shared" si="1"/>
        <v>147.23375592505417</v>
      </c>
      <c r="G17" s="15">
        <f t="shared" si="0"/>
        <v>141.29245259948053</v>
      </c>
    </row>
    <row r="18" spans="1:7" x14ac:dyDescent="0.25">
      <c r="A18"/>
      <c r="B18" s="23">
        <v>5</v>
      </c>
      <c r="C18" s="31">
        <v>4.7167306381409988</v>
      </c>
      <c r="D18" s="30">
        <f t="shared" si="2"/>
        <v>14.847369040775661</v>
      </c>
      <c r="E18" s="32">
        <v>85.012377508565805</v>
      </c>
      <c r="F18" s="27">
        <f t="shared" si="1"/>
        <v>85.012377508565805</v>
      </c>
      <c r="G18" s="15">
        <f t="shared" si="0"/>
        <v>80.032254330874835</v>
      </c>
    </row>
    <row r="19" spans="1:7" x14ac:dyDescent="0.25">
      <c r="A19"/>
      <c r="B19" s="23">
        <v>6</v>
      </c>
      <c r="C19" s="31">
        <v>2.0399370476881171</v>
      </c>
      <c r="D19" s="30">
        <f t="shared" si="2"/>
        <v>16.887306088463777</v>
      </c>
      <c r="E19" s="32">
        <v>99.493774706344396</v>
      </c>
      <c r="F19" s="27">
        <f t="shared" si="1"/>
        <v>99.493774706344396</v>
      </c>
      <c r="G19" s="15">
        <f t="shared" si="0"/>
        <v>92.891660517049743</v>
      </c>
    </row>
    <row r="20" spans="1:7" x14ac:dyDescent="0.25">
      <c r="A20"/>
      <c r="B20" s="23">
        <v>7</v>
      </c>
      <c r="C20" s="31">
        <v>10.156119091917358</v>
      </c>
      <c r="D20" s="30">
        <f t="shared" si="2"/>
        <v>27.043425180381135</v>
      </c>
      <c r="E20" s="32">
        <v>184.59397983155654</v>
      </c>
      <c r="F20" s="27">
        <f t="shared" si="1"/>
        <v>184.59397983155654</v>
      </c>
      <c r="G20" s="15">
        <f t="shared" si="0"/>
        <v>165.37312426408857</v>
      </c>
    </row>
    <row r="21" spans="1:7" x14ac:dyDescent="0.25">
      <c r="A21"/>
      <c r="B21" s="23">
        <v>8</v>
      </c>
      <c r="C21" s="31">
        <v>3.2796723272658483</v>
      </c>
      <c r="D21" s="30">
        <f t="shared" si="2"/>
        <v>30.323097507646985</v>
      </c>
      <c r="E21" s="32">
        <v>139.56064557578648</v>
      </c>
      <c r="F21" s="27">
        <f t="shared" si="1"/>
        <v>139.56064557578648</v>
      </c>
      <c r="G21" s="15">
        <f t="shared" si="0"/>
        <v>123.37273841975359</v>
      </c>
    </row>
    <row r="22" spans="1:7" x14ac:dyDescent="0.25">
      <c r="A22"/>
      <c r="B22" s="23">
        <v>9</v>
      </c>
      <c r="C22" s="31">
        <v>3.0382930641072878</v>
      </c>
      <c r="D22" s="30">
        <f t="shared" si="2"/>
        <v>33.361390571754271</v>
      </c>
      <c r="E22" s="32">
        <v>129.32631021708247</v>
      </c>
      <c r="F22" s="27">
        <f t="shared" si="1"/>
        <v>129.32631021708247</v>
      </c>
      <c r="G22" s="15">
        <f t="shared" si="0"/>
        <v>112.92190084433635</v>
      </c>
    </row>
    <row r="23" spans="1:7" x14ac:dyDescent="0.25">
      <c r="A23"/>
      <c r="B23" s="23">
        <v>10</v>
      </c>
      <c r="C23" s="31">
        <v>0.58575996690215504</v>
      </c>
      <c r="D23" s="30">
        <f t="shared" si="2"/>
        <v>33.947150538656423</v>
      </c>
      <c r="E23" s="32">
        <v>107.71709484370854</v>
      </c>
      <c r="F23" s="27">
        <f t="shared" si="1"/>
        <v>107.71709484370854</v>
      </c>
      <c r="G23" s="15">
        <f t="shared" si="0"/>
        <v>93.829975895642889</v>
      </c>
    </row>
    <row r="24" spans="1:7" x14ac:dyDescent="0.25">
      <c r="A24"/>
      <c r="B24" s="23">
        <v>11</v>
      </c>
      <c r="C24" s="31">
        <v>12.447382972137349</v>
      </c>
      <c r="D24" s="30">
        <f t="shared" si="2"/>
        <v>46.394533510793771</v>
      </c>
      <c r="E24" s="32">
        <v>213.37860278165408</v>
      </c>
      <c r="F24" s="27">
        <f t="shared" si="1"/>
        <v>213.37860278165408</v>
      </c>
      <c r="G24" s="15">
        <f t="shared" si="0"/>
        <v>176.69675066553239</v>
      </c>
    </row>
    <row r="25" spans="1:7" x14ac:dyDescent="0.25">
      <c r="A25"/>
      <c r="B25" s="23">
        <v>12</v>
      </c>
      <c r="C25" s="31">
        <v>3.4090173719338424</v>
      </c>
      <c r="D25" s="30">
        <f t="shared" si="2"/>
        <v>49.803550882727613</v>
      </c>
      <c r="E25" s="32">
        <v>128.01555823424491</v>
      </c>
      <c r="F25" s="27">
        <f t="shared" si="1"/>
        <v>128.01555823424491</v>
      </c>
      <c r="G25" s="15">
        <f t="shared" si="0"/>
        <v>104.54924313543941</v>
      </c>
    </row>
    <row r="26" spans="1:7" x14ac:dyDescent="0.25">
      <c r="A26"/>
      <c r="B26" s="23">
        <v>13</v>
      </c>
      <c r="C26" s="31">
        <v>5.5853125424829679</v>
      </c>
      <c r="D26" s="30">
        <f t="shared" si="2"/>
        <v>55.38886342521058</v>
      </c>
      <c r="E26" s="32">
        <v>86.541325376291965</v>
      </c>
      <c r="F26" s="27">
        <f t="shared" si="1"/>
        <v>86.541325376291965</v>
      </c>
      <c r="G26" s="15">
        <f t="shared" si="0"/>
        <v>69.090649614386791</v>
      </c>
    </row>
    <row r="27" spans="1:7" x14ac:dyDescent="0.25">
      <c r="A27"/>
      <c r="B27" s="23">
        <v>14</v>
      </c>
      <c r="C27" s="31">
        <v>9.7767727144237817</v>
      </c>
      <c r="D27" s="30">
        <f t="shared" si="2"/>
        <v>65.165636139634358</v>
      </c>
      <c r="E27" s="32">
        <v>51.933828816462871</v>
      </c>
      <c r="F27" s="27">
        <f t="shared" si="1"/>
        <v>0</v>
      </c>
      <c r="G27" s="15">
        <f t="shared" si="0"/>
        <v>0</v>
      </c>
    </row>
    <row r="28" spans="1:7" x14ac:dyDescent="0.25">
      <c r="A28"/>
      <c r="B28" s="23">
        <v>15</v>
      </c>
      <c r="C28" s="31">
        <v>0.82354505237503051</v>
      </c>
      <c r="D28" s="30">
        <f t="shared" si="2"/>
        <v>65.989181192009383</v>
      </c>
      <c r="E28" s="32">
        <v>86.225976543524254</v>
      </c>
      <c r="F28" s="27">
        <f t="shared" si="1"/>
        <v>0</v>
      </c>
      <c r="G28" s="15">
        <f t="shared" si="0"/>
        <v>0</v>
      </c>
    </row>
    <row r="29" spans="1:7" x14ac:dyDescent="0.25">
      <c r="A29"/>
      <c r="B29" s="23">
        <v>16</v>
      </c>
      <c r="C29" s="31">
        <v>6.3019580889807028</v>
      </c>
      <c r="D29" s="30">
        <f t="shared" si="2"/>
        <v>72.29113928099008</v>
      </c>
      <c r="E29" s="32">
        <v>303.60534845393249</v>
      </c>
      <c r="F29" s="27">
        <f t="shared" si="1"/>
        <v>0</v>
      </c>
      <c r="G29" s="15">
        <f t="shared" si="0"/>
        <v>0</v>
      </c>
    </row>
    <row r="30" spans="1:7" x14ac:dyDescent="0.25">
      <c r="A30"/>
      <c r="B30" s="23">
        <v>17</v>
      </c>
      <c r="C30" s="31">
        <v>1.8922049911267111</v>
      </c>
      <c r="D30" s="30">
        <f t="shared" si="2"/>
        <v>74.183344272116798</v>
      </c>
      <c r="E30" s="32">
        <v>197.36041372289452</v>
      </c>
      <c r="F30" s="27">
        <f t="shared" si="1"/>
        <v>0</v>
      </c>
      <c r="G30" s="15">
        <f t="shared" si="0"/>
        <v>0</v>
      </c>
    </row>
    <row r="31" spans="1:7" x14ac:dyDescent="0.25">
      <c r="A31"/>
      <c r="B31" s="23">
        <v>18</v>
      </c>
      <c r="C31" s="31">
        <v>5.8814892191483281</v>
      </c>
      <c r="D31" s="30">
        <f t="shared" si="2"/>
        <v>80.064833491265119</v>
      </c>
      <c r="E31" s="32">
        <v>69.60852911916723</v>
      </c>
      <c r="F31" s="27">
        <f t="shared" si="1"/>
        <v>0</v>
      </c>
      <c r="G31" s="15">
        <f t="shared" si="0"/>
        <v>0</v>
      </c>
    </row>
    <row r="32" spans="1:7" x14ac:dyDescent="0.25">
      <c r="A32"/>
      <c r="B32" s="23">
        <v>19</v>
      </c>
      <c r="C32" s="31">
        <v>1.5054321742198256</v>
      </c>
      <c r="D32" s="30">
        <f t="shared" si="2"/>
        <v>81.570265665484939</v>
      </c>
      <c r="E32" s="32">
        <v>51.609434349339992</v>
      </c>
      <c r="F32" s="27">
        <f t="shared" si="1"/>
        <v>0</v>
      </c>
      <c r="G32" s="15">
        <f t="shared" si="0"/>
        <v>0</v>
      </c>
    </row>
    <row r="33" spans="1:7" x14ac:dyDescent="0.25">
      <c r="A33"/>
      <c r="B33" s="23">
        <v>20</v>
      </c>
      <c r="C33" s="31">
        <v>6.4429449284645202</v>
      </c>
      <c r="D33" s="30">
        <f t="shared" si="2"/>
        <v>88.013210593949452</v>
      </c>
      <c r="E33" s="32">
        <v>82.243006289073577</v>
      </c>
      <c r="F33" s="27">
        <f t="shared" si="1"/>
        <v>0</v>
      </c>
      <c r="G33" s="15">
        <f t="shared" si="0"/>
        <v>0</v>
      </c>
    </row>
    <row r="34" spans="1:7" x14ac:dyDescent="0.25">
      <c r="A34"/>
      <c r="B34" s="23">
        <v>21</v>
      </c>
      <c r="C34" s="31">
        <v>11.819587759346577</v>
      </c>
      <c r="D34" s="30">
        <f t="shared" si="2"/>
        <v>99.832798353296027</v>
      </c>
      <c r="E34" s="32">
        <v>150.32889998406819</v>
      </c>
      <c r="F34" s="27">
        <f t="shared" si="1"/>
        <v>0</v>
      </c>
      <c r="G34" s="15">
        <f t="shared" si="0"/>
        <v>0</v>
      </c>
    </row>
    <row r="35" spans="1:7" x14ac:dyDescent="0.25">
      <c r="A35"/>
      <c r="B35" s="23">
        <v>22</v>
      </c>
      <c r="C35" s="31">
        <v>2.2525271801030078</v>
      </c>
      <c r="D35" s="30">
        <f t="shared" si="2"/>
        <v>102.08532553339903</v>
      </c>
      <c r="E35" s="32">
        <v>79.094485396872656</v>
      </c>
      <c r="F35" s="27">
        <f t="shared" si="1"/>
        <v>0</v>
      </c>
      <c r="G35" s="15">
        <f t="shared" si="0"/>
        <v>0</v>
      </c>
    </row>
    <row r="36" spans="1:7" x14ac:dyDescent="0.25">
      <c r="A36"/>
      <c r="B36" s="23">
        <v>23</v>
      </c>
      <c r="C36" s="31">
        <v>3.4424108117112073</v>
      </c>
      <c r="D36" s="30">
        <f t="shared" si="2"/>
        <v>105.52773634511024</v>
      </c>
      <c r="E36" s="32">
        <v>171.07513249860415</v>
      </c>
      <c r="F36" s="27">
        <f t="shared" si="1"/>
        <v>0</v>
      </c>
      <c r="G36" s="15">
        <f t="shared" si="0"/>
        <v>0</v>
      </c>
    </row>
    <row r="37" spans="1:7" x14ac:dyDescent="0.25">
      <c r="A37"/>
      <c r="B37" s="23">
        <v>24</v>
      </c>
      <c r="C37" s="31">
        <v>11.213985083669654</v>
      </c>
      <c r="D37" s="30">
        <f t="shared" si="2"/>
        <v>116.7417214287799</v>
      </c>
      <c r="E37" s="32">
        <v>141.23900314638118</v>
      </c>
      <c r="F37" s="27">
        <f t="shared" si="1"/>
        <v>0</v>
      </c>
      <c r="G37" s="15">
        <f t="shared" si="0"/>
        <v>0</v>
      </c>
    </row>
    <row r="38" spans="1:7" x14ac:dyDescent="0.25">
      <c r="A38"/>
      <c r="B38" s="23">
        <v>25</v>
      </c>
      <c r="C38" s="31">
        <v>2.6483922831806925</v>
      </c>
      <c r="D38" s="30">
        <f t="shared" si="2"/>
        <v>119.39011371196059</v>
      </c>
      <c r="E38" s="32">
        <v>148.22262392126393</v>
      </c>
      <c r="F38" s="27">
        <f t="shared" si="1"/>
        <v>0</v>
      </c>
      <c r="G38" s="15">
        <f t="shared" si="0"/>
        <v>0</v>
      </c>
    </row>
    <row r="39" spans="1:7" x14ac:dyDescent="0.25">
      <c r="A39"/>
      <c r="B39" s="23">
        <v>26</v>
      </c>
      <c r="C39" s="31">
        <v>0.9545032718994243</v>
      </c>
      <c r="D39" s="30">
        <f t="shared" si="2"/>
        <v>120.34461698386002</v>
      </c>
      <c r="E39" s="32">
        <v>138.19647457566396</v>
      </c>
      <c r="F39" s="27">
        <f t="shared" si="1"/>
        <v>0</v>
      </c>
      <c r="G39" s="15">
        <f t="shared" si="0"/>
        <v>0</v>
      </c>
    </row>
    <row r="40" spans="1:7" x14ac:dyDescent="0.25">
      <c r="A40"/>
      <c r="B40" s="23">
        <v>27</v>
      </c>
      <c r="C40" s="31">
        <v>4.135390036712745</v>
      </c>
      <c r="D40" s="30">
        <f t="shared" si="2"/>
        <v>124.48000702057277</v>
      </c>
      <c r="E40" s="32">
        <v>170.61092320355505</v>
      </c>
      <c r="F40" s="27">
        <f t="shared" si="1"/>
        <v>0</v>
      </c>
      <c r="G40" s="15">
        <f t="shared" si="0"/>
        <v>0</v>
      </c>
    </row>
    <row r="41" spans="1:7" x14ac:dyDescent="0.25">
      <c r="A41"/>
      <c r="B41" s="23">
        <v>28</v>
      </c>
      <c r="C41" s="31">
        <v>0.21216656305774084</v>
      </c>
      <c r="D41" s="30">
        <f t="shared" si="2"/>
        <v>124.69217358363051</v>
      </c>
      <c r="E41" s="32">
        <v>79.65201791161391</v>
      </c>
      <c r="F41" s="27">
        <f t="shared" si="1"/>
        <v>0</v>
      </c>
      <c r="G41" s="15">
        <f t="shared" si="0"/>
        <v>0</v>
      </c>
    </row>
    <row r="42" spans="1:7" x14ac:dyDescent="0.25">
      <c r="A42"/>
      <c r="B42" s="23">
        <v>29</v>
      </c>
      <c r="C42" s="31">
        <v>3.9004542840791485</v>
      </c>
      <c r="D42" s="30">
        <f t="shared" si="2"/>
        <v>128.59262786770967</v>
      </c>
      <c r="E42" s="32">
        <v>88.768705382910753</v>
      </c>
      <c r="F42" s="27">
        <f t="shared" si="1"/>
        <v>0</v>
      </c>
      <c r="G42" s="15">
        <f t="shared" si="0"/>
        <v>0</v>
      </c>
    </row>
    <row r="43" spans="1:7" x14ac:dyDescent="0.25">
      <c r="A43"/>
      <c r="B43" s="23">
        <v>30</v>
      </c>
      <c r="C43" s="31">
        <v>4.8837160094940124</v>
      </c>
      <c r="D43" s="30">
        <f t="shared" si="2"/>
        <v>133.47634387720367</v>
      </c>
      <c r="E43" s="32">
        <v>52.102095865194897</v>
      </c>
      <c r="F43" s="27">
        <f t="shared" si="1"/>
        <v>0</v>
      </c>
      <c r="G43" s="15">
        <f t="shared" si="0"/>
        <v>0</v>
      </c>
    </row>
    <row r="44" spans="1:7" x14ac:dyDescent="0.25">
      <c r="A44"/>
      <c r="B44" s="24">
        <v>31</v>
      </c>
      <c r="C44" s="33">
        <v>11.057840222566924</v>
      </c>
      <c r="D44" s="34">
        <f t="shared" si="2"/>
        <v>144.53418409977058</v>
      </c>
      <c r="E44" s="35">
        <v>67.596737344482065</v>
      </c>
      <c r="F44" s="28">
        <f t="shared" si="1"/>
        <v>0</v>
      </c>
      <c r="G44" s="16">
        <f t="shared" si="0"/>
        <v>0</v>
      </c>
    </row>
    <row r="45" spans="1:7" x14ac:dyDescent="0.25">
      <c r="A45"/>
      <c r="B45"/>
      <c r="C45"/>
      <c r="D45"/>
      <c r="F45"/>
    </row>
  </sheetData>
  <mergeCells count="1">
    <mergeCell ref="B4:J5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Plane crashes - 2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2017-09-22T16:23:12Z</dcterms:modified>
  <cp:category/>
</cp:coreProperties>
</file>