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8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4" i="1" l="1"/>
  <c r="AA5" i="1"/>
  <c r="AA6" i="1"/>
  <c r="AE6" i="1" s="1"/>
  <c r="AA7" i="1"/>
  <c r="AC7" i="1" s="1"/>
  <c r="AE7" i="1" l="1"/>
  <c r="AD7" i="1"/>
  <c r="AD6" i="1"/>
  <c r="AC6" i="1"/>
  <c r="AD5" i="1"/>
  <c r="AE5" i="1" l="1"/>
  <c r="AC5" i="1"/>
  <c r="AD4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<sst xmlns="http://schemas.openxmlformats.org/spreadsheetml/2006/main" count="27" uniqueCount="26">
  <si>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</si>
  <si>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</si>
  <si>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</si>
  <si>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</si>
  <si>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</si>
  <si>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</si>
  <si>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</si>
  <si>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</si>
  <si>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</si>
  <si>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</si>
  <si>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</si>
  <si>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</si>
  <si>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</si>
  <si>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</si>
  <si>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</si>
  <si>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</si>
  <si>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</si>
  <si>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</si>
  <si>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</si>
  <si>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</si>
  <si>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 xml:space="preserve">Афанасенко Сергей </t>
  </si>
  <si>
    <t xml:space="preserve">Бердюгин Александр </t>
  </si>
  <si>
    <t xml:space="preserve">Лыкова Юлия </t>
  </si>
  <si>
    <t xml:space="preserve">Пак Артем </t>
  </si>
  <si>
    <t xml:space="preserve">Ромахин Александр </t>
  </si>
  <si>
    <t xml:space="preserve">Сонин Андрей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</si>
</sst>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0" fillId="0" borderId="6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11" xfId="0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readingOrder="1"/>
    </xf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R9" activePane="bottomRight" state="frozen"/>
      <selection pane="topRight" activeCell="C1" sqref="C1"/>
      <selection pane="bottomLeft" activeCell="A10" sqref="A10"/>
      <selection pane="bottomRight" activeCell="V5" sqref="V5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7" width="14.28515625" style="11" customWidth="1"/>
    <col min="8" max="8" width="28" style="11" bestFit="1" customWidth="1"/>
    <col min="9" max="9" width="14.28515625" style="11" customWidth="1"/>
    <col min="10" max="10" width="14.28515625" style="13" customWidth="1"/>
    <col min="11" max="11" width="39" style="11" bestFit="1" customWidth="1"/>
    <col min="12" max="12" width="14.28515625" style="13" customWidth="1"/>
    <col min="13" max="19" width="14.28515625" style="11" customWidth="1"/>
    <col min="20" max="20" width="36.42578125" style="11" bestFit="1" customWidth="1"/>
    <col min="21" max="21" width="14.28515625" style="11" customWidth="1"/>
    <col min="22" max="22" width="35.5703125" style="11" bestFit="1" customWidth="1"/>
    <col min="23" max="23" width="14.28515625" style="11" customWidth="1"/>
    <col min="24" max="24" width="38" style="11" bestFit="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29" t="s">
        <v>17</v>
      </c>
      <c r="B1" s="34" t="s">
        <v>0</v>
      </c>
      <c r="C1" s="31">
        <v>42982</v>
      </c>
      <c r="D1" s="15">
        <v>42989</v>
      </c>
      <c r="E1" s="16" t="s">
        <v>1</v>
      </c>
      <c r="F1" s="15">
        <v>42996</v>
      </c>
      <c r="G1" s="27">
        <v>43003</v>
      </c>
      <c r="H1" s="28" t="s">
        <v>2</v>
      </c>
      <c r="I1" s="27">
        <v>43010</v>
      </c>
      <c r="J1" s="27">
        <v>43017</v>
      </c>
      <c r="K1" s="23" t="s">
        <v>3</v>
      </c>
      <c r="L1" s="22">
        <v>43024</v>
      </c>
      <c r="M1" s="22">
        <v>43031</v>
      </c>
      <c r="N1" s="22">
        <v>43038</v>
      </c>
      <c r="O1" s="22">
        <v>43045</v>
      </c>
      <c r="P1" s="22">
        <v>43052</v>
      </c>
      <c r="Q1" s="22">
        <v>43059</v>
      </c>
      <c r="R1" s="22">
        <v>43066</v>
      </c>
      <c r="S1" s="22">
        <v>43073</v>
      </c>
      <c r="T1" s="23" t="s">
        <v>4</v>
      </c>
      <c r="U1" s="22">
        <v>43080</v>
      </c>
      <c r="V1" s="23" t="s">
        <v>5</v>
      </c>
      <c r="W1" s="22">
        <v>43087</v>
      </c>
      <c r="X1" s="23" t="s">
        <v>6</v>
      </c>
      <c r="Y1" s="22">
        <v>43094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 t="s">
        <v>20</v>
      </c>
      <c r="B2" s="35">
        <v>1</v>
      </c>
      <c r="C2" s="32">
        <v>1</v>
      </c>
      <c r="D2" s="2">
        <v>0</v>
      </c>
      <c r="E2" s="2">
        <v>5</v>
      </c>
      <c r="F2" s="2">
        <v>1</v>
      </c>
      <c r="G2" s="2">
        <v>1</v>
      </c>
      <c r="H2" s="2">
        <v>6</v>
      </c>
      <c r="I2" s="2">
        <v>1</v>
      </c>
      <c r="J2" s="2">
        <v>1</v>
      </c>
      <c r="K2" s="4"/>
      <c r="L2" s="4"/>
      <c r="M2" s="4">
        <v>0</v>
      </c>
      <c r="N2" s="4">
        <v>1</v>
      </c>
      <c r="O2" s="4">
        <v>1</v>
      </c>
      <c r="P2" s="4"/>
      <c r="Q2" s="4"/>
      <c r="R2" s="4"/>
      <c r="S2" s="4">
        <v>1</v>
      </c>
      <c r="T2" s="4">
        <v>11</v>
      </c>
      <c r="U2" s="4"/>
      <c r="V2" s="4"/>
      <c r="W2" s="4"/>
      <c r="X2" s="4"/>
      <c r="Y2" s="4"/>
      <c r="Z2" s="38">
        <v>24</v>
      </c>
      <c r="AA2" s="7">
        <f t="shared" ref="AA2:AA7" si="0">SUM(C2:Z2)</f>
        <v>54</v>
      </c>
      <c r="AB2" s="7">
        <v>85</v>
      </c>
      <c r="AC2" s="5" t="str">
        <f t="shared" ref="AC2:AC3" si="1">IF(AA2&gt;=87,"отл",IF(AA2&gt;=73,"хорошо",IF(AA2&gt;=50,"удовл","Не удовл")))</f>
        <v>удовл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E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 t="s">
        <v>21</v>
      </c>
      <c r="B3" s="36">
        <v>2</v>
      </c>
      <c r="C3" s="33">
        <v>1</v>
      </c>
      <c r="D3" s="4">
        <v>1</v>
      </c>
      <c r="E3" s="4">
        <v>5</v>
      </c>
      <c r="F3" s="4">
        <v>1</v>
      </c>
      <c r="G3" s="4">
        <v>1</v>
      </c>
      <c r="H3" s="4">
        <v>6</v>
      </c>
      <c r="I3" s="4">
        <v>1</v>
      </c>
      <c r="J3" s="4">
        <v>1</v>
      </c>
      <c r="K3" s="4">
        <v>10</v>
      </c>
      <c r="L3" s="4"/>
      <c r="M3" s="4">
        <v>1</v>
      </c>
      <c r="N3" s="4">
        <v>1</v>
      </c>
      <c r="O3" s="4">
        <v>1</v>
      </c>
      <c r="P3" s="4"/>
      <c r="Q3" s="4"/>
      <c r="R3" s="4">
        <v>1</v>
      </c>
      <c r="S3" s="4">
        <v>1</v>
      </c>
      <c r="T3" s="4">
        <v>11</v>
      </c>
      <c r="U3" s="4"/>
      <c r="V3" s="4"/>
      <c r="W3" s="4"/>
      <c r="X3" s="4"/>
      <c r="Y3" s="4"/>
      <c r="Z3" s="38">
        <v>24</v>
      </c>
      <c r="AA3" s="7">
        <f t="shared" si="0"/>
        <v>67</v>
      </c>
      <c r="AB3" s="7">
        <v>85</v>
      </c>
      <c r="AC3" s="5" t="str">
        <f t="shared" si="1"/>
        <v>удовл</v>
      </c>
      <c r="AD3" s="26" t="str">
        <f t="shared" ref="AD3:AD5" si="2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D+</v>
      </c>
      <c r="AE3" s="5" t="str">
        <f xml:space="preserve"> IF(AA3&gt;=AB3,"Зачет","Не зачет")</f>
        <v>Не зачет</v>
      </c>
    </row>
    <row r="4" spans="1:31" s="3" customFormat="1" ht="16.5" thickTop="1" thickBot="1" x14ac:dyDescent="0.3">
      <c r="A4" t="s">
        <v>22</v>
      </c>
      <c r="B4" s="36">
        <v>3</v>
      </c>
      <c r="C4" s="33">
        <v>0</v>
      </c>
      <c r="D4" s="4">
        <v>0</v>
      </c>
      <c r="E4" s="4">
        <v>5</v>
      </c>
      <c r="F4" s="4">
        <v>1</v>
      </c>
      <c r="G4" s="4">
        <v>1</v>
      </c>
      <c r="H4" s="4">
        <v>6</v>
      </c>
      <c r="I4" s="4">
        <v>1</v>
      </c>
      <c r="J4" s="4">
        <v>1</v>
      </c>
      <c r="K4" s="4">
        <v>9</v>
      </c>
      <c r="L4" s="4"/>
      <c r="M4" s="4">
        <v>0</v>
      </c>
      <c r="N4" s="4">
        <v>1</v>
      </c>
      <c r="O4" s="4">
        <v>1</v>
      </c>
      <c r="P4" s="4"/>
      <c r="Q4" s="4"/>
      <c r="R4" s="4">
        <v>1</v>
      </c>
      <c r="S4" s="4">
        <v>1</v>
      </c>
      <c r="T4" s="4">
        <v>9</v>
      </c>
      <c r="U4" s="4"/>
      <c r="V4" s="4"/>
      <c r="W4" s="4"/>
      <c r="X4" s="4"/>
      <c r="Y4" s="4"/>
      <c r="Z4" s="38">
        <v>24</v>
      </c>
      <c r="AA4" s="7">
        <f t="shared" si="0"/>
        <v>61</v>
      </c>
      <c r="AB4" s="7">
        <v>85</v>
      </c>
      <c r="AC4" s="5" t="str">
        <f t="shared" ref="AC4:AC5" si="3">IF(AA4&gt;=87,"отл",IF(AA4&gt;=73,"хорошо",IF(AA4&gt;=50,"удовл","Не удовл")))</f>
        <v>удовл</v>
      </c>
      <c r="AD4" s="26" t="str">
        <f t="shared" si="2"/>
        <v>D-</v>
      </c>
      <c r="AE4" s="5" t="str">
        <f t="shared" ref="AE4" si="4" xml:space="preserve"> IF(AA4&gt;=AB4,"Зачет","Не зачет")</f>
        <v>Не зачет</v>
      </c>
    </row>
    <row r="5" spans="1:31" s="3" customFormat="1" ht="16.5" thickTop="1" thickBot="1" x14ac:dyDescent="0.3">
      <c r="A5" t="s">
        <v>23</v>
      </c>
      <c r="B5" s="36">
        <v>4</v>
      </c>
      <c r="C5" s="33">
        <v>1</v>
      </c>
      <c r="D5" s="4">
        <v>1</v>
      </c>
      <c r="E5" s="4">
        <v>5</v>
      </c>
      <c r="F5" s="4">
        <v>1</v>
      </c>
      <c r="G5" s="4">
        <v>1</v>
      </c>
      <c r="H5" s="4">
        <v>8</v>
      </c>
      <c r="I5" s="4">
        <v>1</v>
      </c>
      <c r="J5" s="4">
        <v>1</v>
      </c>
      <c r="K5" s="4">
        <v>10</v>
      </c>
      <c r="L5" s="4">
        <v>1</v>
      </c>
      <c r="M5" s="4">
        <v>1</v>
      </c>
      <c r="N5" s="4">
        <v>1</v>
      </c>
      <c r="O5" s="4">
        <v>1</v>
      </c>
      <c r="P5" s="4"/>
      <c r="Q5" s="4"/>
      <c r="R5" s="4">
        <v>1</v>
      </c>
      <c r="S5" s="4">
        <v>1</v>
      </c>
      <c r="T5" s="4">
        <v>12</v>
      </c>
      <c r="U5" s="4"/>
      <c r="V5" s="4"/>
      <c r="W5" s="4"/>
      <c r="X5" s="4"/>
      <c r="Y5" s="4"/>
      <c r="Z5" s="38">
        <v>24</v>
      </c>
      <c r="AA5" s="7">
        <f t="shared" si="0"/>
        <v>71</v>
      </c>
      <c r="AB5" s="7">
        <v>85</v>
      </c>
      <c r="AC5" s="5" t="str">
        <f t="shared" si="3"/>
        <v>удовл</v>
      </c>
      <c r="AD5" s="26" t="str">
        <f t="shared" si="2"/>
        <v>C-</v>
      </c>
      <c r="AE5" s="26" t="str">
        <f xml:space="preserve"> IF(AA5&gt;=AB5,"Зачет","Не зачет")</f>
        <v>Не зачет</v>
      </c>
    </row>
    <row r="6" spans="1:31" s="3" customFormat="1" ht="16.5" thickTop="1" thickBot="1" x14ac:dyDescent="0.3">
      <c r="A6" t="s">
        <v>24</v>
      </c>
      <c r="B6" s="36">
        <v>5</v>
      </c>
      <c r="C6" s="33">
        <v>1</v>
      </c>
      <c r="D6" s="4">
        <v>1</v>
      </c>
      <c r="E6" s="4">
        <v>5</v>
      </c>
      <c r="F6" s="4">
        <v>1</v>
      </c>
      <c r="G6" s="4">
        <v>1</v>
      </c>
      <c r="H6" s="4">
        <v>8</v>
      </c>
      <c r="I6" s="4">
        <v>1</v>
      </c>
      <c r="J6" s="4"/>
      <c r="K6" s="4">
        <v>10</v>
      </c>
      <c r="L6" s="4">
        <v>1</v>
      </c>
      <c r="M6" s="4">
        <v>1</v>
      </c>
      <c r="N6" s="4">
        <v>1</v>
      </c>
      <c r="O6" s="4">
        <v>1</v>
      </c>
      <c r="P6" s="4"/>
      <c r="Q6" s="4"/>
      <c r="R6" s="4">
        <v>1</v>
      </c>
      <c r="S6" s="4">
        <v>1</v>
      </c>
      <c r="T6" s="4">
        <v>11</v>
      </c>
      <c r="U6" s="4"/>
      <c r="V6" s="4"/>
      <c r="W6" s="4"/>
      <c r="X6" s="4"/>
      <c r="Y6" s="4"/>
      <c r="Z6" s="38">
        <v>24</v>
      </c>
      <c r="AA6" s="7">
        <f t="shared" si="0"/>
        <v>69</v>
      </c>
      <c r="AB6" s="7">
        <v>85</v>
      </c>
      <c r="AC6" s="5" t="str">
        <f t="shared" ref="AC6:AC7" si="5">IF(AA6&gt;=87,"отл",IF(AA6&gt;=73,"хорошо",IF(AA6&gt;=50,"удовл","Не удовл")))</f>
        <v>удовл</v>
      </c>
      <c r="AD6" s="26" t="str">
        <f t="shared" ref="AD6:AD7" si="6">IF(AA6&gt;=98,"А+",IF(AA6&gt;=93,"А",IF(AA6&gt;=90,"А-",IF(AA6&gt;=87,"B+",IF(AA6&gt;=83,"B",IF(AA6&gt;=80,"B-",IF(AA6&gt;=77,"C+",IF(AA6&gt;=73,"B",IF(AA6&gt;=70,"C-",IF(AA6&gt;=67,"D+",IF(AA6&gt;=63,"D",IF(AA6&gt;=60,"D-",IF(AA6&gt;=50,"E","Не удовл")))))))))))))</f>
        <v>D+</v>
      </c>
      <c r="AE6" s="26" t="str">
        <f t="shared" ref="AE6:AE7" si="7" xml:space="preserve"> IF(AA6&gt;=AB6,"Зачет","Не зачет")</f>
        <v>Не зачет</v>
      </c>
    </row>
    <row r="7" spans="1:31" s="3" customFormat="1" ht="16.5" thickTop="1" thickBot="1" x14ac:dyDescent="0.3">
      <c r="A7" t="s">
        <v>25</v>
      </c>
      <c r="B7" s="36">
        <v>6</v>
      </c>
      <c r="C7" s="33">
        <v>1</v>
      </c>
      <c r="D7" s="4">
        <v>1</v>
      </c>
      <c r="E7" s="4">
        <v>5</v>
      </c>
      <c r="F7" s="4">
        <v>1</v>
      </c>
      <c r="G7" s="4">
        <v>1</v>
      </c>
      <c r="H7" s="4">
        <v>6</v>
      </c>
      <c r="I7" s="4">
        <v>1</v>
      </c>
      <c r="J7" s="4"/>
      <c r="K7" s="4"/>
      <c r="L7" s="4"/>
      <c r="M7" s="4">
        <v>0</v>
      </c>
      <c r="N7" s="4">
        <v>1</v>
      </c>
      <c r="O7" s="4">
        <v>1</v>
      </c>
      <c r="P7" s="4"/>
      <c r="Q7" s="4"/>
      <c r="R7" s="4"/>
      <c r="S7" s="4">
        <v>1</v>
      </c>
      <c r="T7" s="4">
        <v>9</v>
      </c>
      <c r="U7" s="4"/>
      <c r="V7" s="4"/>
      <c r="W7" s="4"/>
      <c r="X7" s="4"/>
      <c r="Y7" s="4"/>
      <c r="Z7" s="38">
        <v>24</v>
      </c>
      <c r="AA7" s="7">
        <f t="shared" si="0"/>
        <v>52</v>
      </c>
      <c r="AB7" s="7">
        <v>85</v>
      </c>
      <c r="AC7" s="5" t="str">
        <f t="shared" si="5"/>
        <v>удовл</v>
      </c>
      <c r="AD7" s="26" t="str">
        <f t="shared" si="6"/>
        <v>E</v>
      </c>
      <c r="AE7" s="26" t="str">
        <f t="shared" si="7"/>
        <v>Не зачет</v>
      </c>
    </row>
    <row r="8" spans="1:31" s="14" customFormat="1" ht="15.75" thickBot="1" x14ac:dyDescent="0.3">
      <c r="A8" s="30"/>
      <c r="B8" s="37"/>
      <c r="C8" s="41" t="s">
        <v>16</v>
      </c>
      <c r="D8" s="42"/>
      <c r="E8" s="43"/>
      <c r="F8" s="44" t="s">
        <v>11</v>
      </c>
      <c r="G8" s="42"/>
      <c r="H8" s="45"/>
      <c r="I8" s="41" t="s">
        <v>18</v>
      </c>
      <c r="J8" s="42"/>
      <c r="K8" s="45"/>
      <c r="L8" s="46" t="s">
        <v>12</v>
      </c>
      <c r="M8" s="47"/>
      <c r="N8" s="47"/>
      <c r="O8" s="47"/>
      <c r="P8" s="47"/>
      <c r="Q8" s="47"/>
      <c r="R8" s="47"/>
      <c r="S8" s="47"/>
      <c r="T8" s="48"/>
      <c r="U8" s="46" t="s">
        <v>13</v>
      </c>
      <c r="V8" s="48"/>
      <c r="W8" s="46" t="s">
        <v>14</v>
      </c>
      <c r="X8" s="49"/>
      <c r="Y8" s="39" t="s">
        <v>15</v>
      </c>
      <c r="Z8" s="40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algorithmName="SHA-512" hashValue="AbOI+WeICAsQpptM4fO9uu+HM15rxazvUdsgfSPM9sOeUI26Xc5GucZjSr+50I4lZIDdM7tzWYN+IxlGxpP9WQ==" saltValue="Jycqx2oBolaSXeDS3yNBPA==" spinCount="100000" sheet="1" objects="1" scenarios="1" sort="0"/>
  <sortState ref="A2:A15">
    <sortCondition ref="A2"/>
  </sortState>
  <mergeCells count="7">
    <mergeCell ref="Y8:Z8"/>
    <mergeCell ref="C8:E8"/>
    <mergeCell ref="F8:H8"/>
    <mergeCell ref="I8:K8"/>
    <mergeCell ref="L8:T8"/>
    <mergeCell ref="W8:X8"/>
    <mergeCell ref="U8:V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2018-12-23T10:49:42Z</dcterms:modified>
</cp:coreProperties>
</file>