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Проектирование систем\Student 2019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A22" i="1" l="1"/>
  <c r="AE22" i="1" s="1"/>
  <c r="AA21" i="1"/>
  <c r="AE21" i="1" s="1"/>
  <c r="AA20" i="1"/>
  <c r="AE20" i="1" s="1"/>
  <c r="AA19" i="1"/>
  <c r="AE19" i="1" s="1"/>
  <c r="AA18" i="1"/>
  <c r="AE18" i="1" s="1"/>
  <c r="AA17" i="1"/>
  <c r="AE17" i="1" s="1"/>
  <c r="AA16" i="1"/>
  <c r="AE16" i="1" s="1"/>
  <c r="AA15" i="1"/>
  <c r="AE15" i="1" s="1"/>
  <c r="AA14" i="1"/>
  <c r="AE14" i="1" s="1"/>
  <c r="AA13" i="1"/>
  <c r="AD13" i="1" s="1"/>
  <c r="AA12" i="1"/>
  <c r="AD12" i="1" s="1"/>
  <c r="AA11" i="1"/>
  <c r="AD11" i="1" s="1"/>
  <c r="AA10" i="1"/>
  <c r="AD10" i="1" s="1"/>
  <c r="AA9" i="1"/>
  <c r="AD9" i="1" s="1"/>
  <c r="AA8" i="1"/>
  <c r="AD8" i="1" s="1"/>
  <c r="AE12" i="1" l="1"/>
  <c r="AE10" i="1"/>
  <c r="AE8" i="1"/>
  <c r="AE9" i="1"/>
  <c r="AE11" i="1"/>
  <c r="AE13" i="1"/>
  <c r="AC15" i="1"/>
  <c r="AC17" i="1"/>
  <c r="AC19" i="1"/>
  <c r="AC21" i="1"/>
  <c r="AD14" i="1"/>
  <c r="AD15" i="1"/>
  <c r="AD16" i="1"/>
  <c r="AD17" i="1"/>
  <c r="AD18" i="1"/>
  <c r="AD19" i="1"/>
  <c r="AD20" i="1"/>
  <c r="AD21" i="1"/>
  <c r="AD22" i="1"/>
  <c r="AC14" i="1"/>
  <c r="AC16" i="1"/>
  <c r="AC18" i="1"/>
  <c r="AC20" i="1"/>
  <c r="AC22" i="1"/>
  <c r="AC8" i="1"/>
  <c r="AC9" i="1"/>
  <c r="AC10" i="1"/>
  <c r="AC11" i="1"/>
  <c r="AC12" i="1"/>
  <c r="AC13" i="1"/>
  <c r="AA4" i="1"/>
  <c r="AD4" i="1" s="1"/>
  <c r="AA5" i="1"/>
  <c r="AD5" i="1" s="1"/>
  <c r="AA6" i="1"/>
  <c r="AA7" i="1"/>
  <c r="AC7" i="1" l="1"/>
  <c r="AD7" i="1"/>
  <c r="AE6" i="1"/>
  <c r="AD6" i="1"/>
  <c r="AE7" i="1"/>
  <c r="AC6" i="1"/>
  <c r="AE5" i="1" l="1"/>
  <c r="AC5" i="1"/>
  <c r="AA3" i="1"/>
  <c r="AD3" i="1" s="1"/>
  <c r="AA2" i="1"/>
  <c r="AC2" i="1" l="1"/>
  <c r="AD2" i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<sst xmlns="http://schemas.openxmlformats.org/spreadsheetml/2006/main" count="42" uniqueCount="41">
  <si>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</si>
  <si>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</si>
  <si>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</si>
  <si>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</si>
  <si>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</si>
  <si>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</si>
  <si>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</si>
  <si>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</si>
  <si>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</si>
  <si>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</si>
  <si>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</si>
  <si>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</si>
  <si>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</si>
  <si>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</si>
  <si>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</si>
  <si>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</si>
  <si>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</si>
  <si>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</si>
  <si>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</si>
  <si>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</si>
  <si>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Вайгель Любовь</t>
  </si>
  <si>
    <t>Горковенко Антон</t>
  </si>
  <si>
    <t>Гришина Кристина</t>
  </si>
  <si>
    <t>Дронова Екатерина</t>
  </si>
  <si>
    <t>Киселев Андрей</t>
  </si>
  <si>
    <t>Кукотенко Валерия</t>
  </si>
  <si>
    <t>Орлова Александра</t>
  </si>
  <si>
    <t>Петрухин Кирилл</t>
  </si>
  <si>
    <t>Решетов Даниил</t>
  </si>
  <si>
    <t>Скворцова Дарья</t>
  </si>
  <si>
    <t>Щербакова Дарья</t>
  </si>
  <si>
    <t xml:space="preserve">Глушак Анастасия </t>
  </si>
  <si>
    <t xml:space="preserve">Дайн Татьяна </t>
  </si>
  <si>
    <t xml:space="preserve">Ельцов Павел </t>
  </si>
  <si>
    <t xml:space="preserve">Ермолаев Иван </t>
  </si>
  <si>
    <t xml:space="preserve">Зюриков Александр </t>
  </si>
  <si>
    <t xml:space="preserve">Киселев Игорь </t>
  </si>
  <si>
    <t xml:space="preserve">Ламонов Игорь </t>
  </si>
  <si>
    <t xml:space="preserve">Ланшаков Павел </t>
  </si>
  <si>
    <t xml:space="preserve">Махрова Полина </t>
  </si>
  <si>
    <t xml:space="preserve">Мочалов Валентин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</si>
</sst>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0" fillId="0" borderId="18" xfId="0" applyBorder="1"/>
    <xf numFmtId="0" fontId="1" fillId="2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1" fillId="2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4" borderId="0" xfId="0" applyFill="1"/>
    <xf numFmtId="0" fontId="1" fillId="2" borderId="15" xfId="0" applyFont="1" applyFill="1" applyBorder="1" applyAlignment="1">
      <alignment horizontal="center" vertical="center"/>
    </xf>
    <xf numFmtId="0" fontId="0" fillId="5" borderId="0" xfId="0" applyFill="1"/>
    <xf numFmtId="0" fontId="1" fillId="6" borderId="2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zoomScale="85" zoomScaleNormal="85" workbookViewId="0">
      <pane xSplit="2" ySplit="23" topLeftCell="G24" activePane="bottomRight" state="frozen"/>
      <selection pane="topRight" activeCell="C1" sqref="C1"/>
      <selection pane="bottomLeft" activeCell="A10" sqref="A10"/>
      <selection pane="bottomRight" activeCell="O22" sqref="O22"/>
    </sheetView>
  </sheetViews>
  <sheetFormatPr defaultColWidth="8.7109375" defaultRowHeight="15" x14ac:dyDescent="0.25"/>
  <cols>
    <col min="1" max="1" width="25.5703125" style="10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 x14ac:dyDescent="0.3">
      <c r="A1" s="25" t="s">
        <v>17</v>
      </c>
      <c r="B1" s="29" t="s">
        <v>0</v>
      </c>
      <c r="C1" s="30">
        <v>43711</v>
      </c>
      <c r="D1" s="15">
        <v>43718</v>
      </c>
      <c r="E1" s="16" t="s">
        <v>1</v>
      </c>
      <c r="F1" s="30">
        <v>43725</v>
      </c>
      <c r="G1" s="15">
        <v>43732</v>
      </c>
      <c r="H1" s="30">
        <v>43739</v>
      </c>
      <c r="I1" s="31" t="s">
        <v>2</v>
      </c>
      <c r="J1" s="15">
        <v>43746</v>
      </c>
      <c r="K1" s="30">
        <v>43753</v>
      </c>
      <c r="L1" s="15">
        <v>43760</v>
      </c>
      <c r="M1" s="16" t="s">
        <v>3</v>
      </c>
      <c r="N1" s="30">
        <v>43767</v>
      </c>
      <c r="O1" s="15">
        <v>43774</v>
      </c>
      <c r="P1" s="30">
        <v>43781</v>
      </c>
      <c r="Q1" s="15">
        <v>43788</v>
      </c>
      <c r="R1" s="16" t="s">
        <v>4</v>
      </c>
      <c r="S1" s="30">
        <v>43795</v>
      </c>
      <c r="T1" s="15">
        <v>43802</v>
      </c>
      <c r="U1" s="16" t="s">
        <v>5</v>
      </c>
      <c r="V1" s="30">
        <v>43809</v>
      </c>
      <c r="W1" s="15">
        <v>43816</v>
      </c>
      <c r="X1" s="16" t="s">
        <v>6</v>
      </c>
      <c r="Y1" s="15">
        <v>43823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 x14ac:dyDescent="0.3">
      <c r="A2" t="s">
        <v>31</v>
      </c>
      <c r="B2" s="22">
        <v>1</v>
      </c>
      <c r="C2" s="26">
        <v>1</v>
      </c>
      <c r="D2" s="3">
        <v>1</v>
      </c>
      <c r="E2" s="3">
        <v>5</v>
      </c>
      <c r="F2" s="3">
        <v>1</v>
      </c>
      <c r="G2" s="3">
        <v>1</v>
      </c>
      <c r="H2" s="3">
        <v>1</v>
      </c>
      <c r="I2" s="3">
        <v>8</v>
      </c>
      <c r="J2" s="3">
        <v>1</v>
      </c>
      <c r="K2" s="3">
        <v>1</v>
      </c>
      <c r="L2" s="3">
        <v>1</v>
      </c>
      <c r="M2" s="3">
        <v>11</v>
      </c>
      <c r="N2" s="3">
        <v>1</v>
      </c>
      <c r="O2" s="3">
        <v>1</v>
      </c>
      <c r="P2" s="3"/>
      <c r="Q2" s="3"/>
      <c r="R2" s="3"/>
      <c r="S2" s="3"/>
      <c r="T2" s="3"/>
      <c r="U2" s="3"/>
      <c r="V2" s="3"/>
      <c r="W2" s="3"/>
      <c r="X2" s="3"/>
      <c r="Y2" s="3"/>
      <c r="Z2" s="24"/>
      <c r="AA2" s="27">
        <f t="shared" ref="AA2:AA7" si="0">SUM(C2:Z2)</f>
        <v>34</v>
      </c>
      <c r="AB2" s="27">
        <v>85</v>
      </c>
      <c r="AC2" s="28" t="str">
        <f t="shared" ref="AC2:AC3" si="1">IF(AA2&gt;=87,"отл",IF(AA2&gt;=73,"хорошо",IF(AA2&gt;=50,"удовл","Не удовл")))</f>
        <v>Не удовл</v>
      </c>
      <c r="AD2" s="28" t="str">
        <f>IF(AA2&gt;=98,"А+",IF(AA2&gt;=93,"А",IF(AA2&gt;=90,"А-",IF(AA2&gt;=87,"B+",IF(AA2&gt;=83,"B",IF(AA2&gt;=80,"B-",IF(AA2&gt;=77,"C+",IF(AA2&gt;=73,"B",IF(AA2&gt;=70,"C-",IF(AA2&gt;=67,"D+",IF(AA2&gt;=63,"D",IF(AA2&gt;=60,"D-",IF(AA2&gt;=50,"E","Не удовл")))))))))))))</f>
        <v>Не удовл</v>
      </c>
      <c r="AE2" s="28" t="str">
        <f xml:space="preserve"> IF(AA2&gt;=AB2,"Зачет","Не зачет")</f>
        <v>Не зачет</v>
      </c>
    </row>
    <row r="3" spans="1:31" s="2" customFormat="1" ht="16.5" thickTop="1" thickBot="1" x14ac:dyDescent="0.3">
      <c r="A3" s="50" t="s">
        <v>32</v>
      </c>
      <c r="B3" s="22">
        <v>2</v>
      </c>
      <c r="C3" s="21">
        <v>1</v>
      </c>
      <c r="D3" s="3">
        <v>1</v>
      </c>
      <c r="E3" s="3">
        <v>5</v>
      </c>
      <c r="F3" s="3">
        <v>1</v>
      </c>
      <c r="G3" s="3">
        <v>1</v>
      </c>
      <c r="H3" s="3">
        <v>1</v>
      </c>
      <c r="I3" s="3">
        <v>8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/>
      <c r="Q3" s="3"/>
      <c r="R3" s="3"/>
      <c r="S3" s="3"/>
      <c r="T3" s="3"/>
      <c r="U3" s="3"/>
      <c r="V3" s="3"/>
      <c r="W3" s="3"/>
      <c r="X3" s="3"/>
      <c r="Y3" s="3"/>
      <c r="Z3" s="24"/>
      <c r="AA3" s="6">
        <f t="shared" si="0"/>
        <v>18</v>
      </c>
      <c r="AB3" s="6">
        <v>85</v>
      </c>
      <c r="AC3" s="4" t="str">
        <f t="shared" si="1"/>
        <v>Не удовл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4" t="str">
        <f xml:space="preserve"> IF(AA3&gt;=AB3,"Зачет","Не зачет")</f>
        <v>Не зачет</v>
      </c>
    </row>
    <row r="4" spans="1:31" s="2" customFormat="1" ht="16.5" thickTop="1" thickBot="1" x14ac:dyDescent="0.3">
      <c r="A4" s="52" t="s">
        <v>33</v>
      </c>
      <c r="B4" s="22">
        <v>3</v>
      </c>
      <c r="C4" s="21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/>
      <c r="Q4" s="3"/>
      <c r="R4" s="3"/>
      <c r="S4" s="3"/>
      <c r="T4" s="3"/>
      <c r="U4" s="3"/>
      <c r="V4" s="3"/>
      <c r="W4" s="3"/>
      <c r="X4" s="3"/>
      <c r="Y4" s="3"/>
      <c r="Z4" s="24"/>
      <c r="AA4" s="6">
        <f t="shared" si="0"/>
        <v>1</v>
      </c>
      <c r="AB4" s="6">
        <v>85</v>
      </c>
      <c r="AC4" s="4" t="str">
        <f t="shared" ref="AC4:AC5" si="2">IF(AA4&gt;=87,"отл",IF(AA4&gt;=73,"хорошо",IF(AA4&gt;=50,"удовл","Не удовл")))</f>
        <v>Не удовл</v>
      </c>
      <c r="AD4" s="19" t="str">
        <f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4" t="str">
        <f t="shared" ref="AE4" si="3" xml:space="preserve"> IF(AA4&gt;=AB4,"Зачет","Не зачет")</f>
        <v>Не зачет</v>
      </c>
    </row>
    <row r="5" spans="1:31" s="2" customFormat="1" ht="16.5" thickTop="1" thickBot="1" x14ac:dyDescent="0.3">
      <c r="A5" t="s">
        <v>34</v>
      </c>
      <c r="B5" s="22">
        <v>4</v>
      </c>
      <c r="C5" s="21">
        <v>1</v>
      </c>
      <c r="D5" s="3">
        <v>1</v>
      </c>
      <c r="E5" s="3">
        <v>5</v>
      </c>
      <c r="F5" s="3">
        <v>1</v>
      </c>
      <c r="G5" s="3">
        <v>0</v>
      </c>
      <c r="H5" s="3">
        <v>0</v>
      </c>
      <c r="I5" s="3">
        <v>7</v>
      </c>
      <c r="J5" s="3">
        <v>1</v>
      </c>
      <c r="K5" s="3">
        <v>0</v>
      </c>
      <c r="L5" s="3">
        <v>1</v>
      </c>
      <c r="M5" s="53">
        <v>10</v>
      </c>
      <c r="N5" s="3">
        <v>0</v>
      </c>
      <c r="O5" s="3">
        <v>0</v>
      </c>
      <c r="P5" s="3"/>
      <c r="Q5" s="3"/>
      <c r="R5" s="3"/>
      <c r="S5" s="3"/>
      <c r="T5" s="3"/>
      <c r="U5" s="3"/>
      <c r="V5" s="3"/>
      <c r="W5" s="3"/>
      <c r="X5" s="3"/>
      <c r="Y5" s="3"/>
      <c r="Z5" s="24"/>
      <c r="AA5" s="6">
        <f t="shared" si="0"/>
        <v>27</v>
      </c>
      <c r="AB5" s="6">
        <v>85</v>
      </c>
      <c r="AC5" s="4" t="str">
        <f t="shared" si="2"/>
        <v>Не удовл</v>
      </c>
      <c r="AD5" s="19" t="str">
        <f t="shared" ref="AD5:AD7" si="4">IF(AA5&gt;=98,"А+",IF(AA5&gt;=93,"А",IF(AA5&gt;=90,"А-",IF(AA5&gt;=87,"B+",IF(AA5&gt;=83,"B",IF(AA5&gt;=80,"B-",IF(AA5&gt;=77,"C+",IF(AA5&gt;=73,"C",IF(AA5&gt;=70,"C-",IF(AA5&gt;=67,"D+",IF(AA5&gt;=63,"D",IF(AA5&gt;=60,"D-",IF(AA5&gt;=50,"E","Не удовл")))))))))))))</f>
        <v>Не удовл</v>
      </c>
      <c r="AE5" s="19" t="str">
        <f xml:space="preserve"> IF(AA5&gt;=AB5,"Зачет","Не зачет")</f>
        <v>Не зачет</v>
      </c>
    </row>
    <row r="6" spans="1:31" s="2" customFormat="1" ht="16.5" thickTop="1" thickBot="1" x14ac:dyDescent="0.3">
      <c r="A6" t="s">
        <v>35</v>
      </c>
      <c r="B6" s="22">
        <v>5</v>
      </c>
      <c r="C6" s="21">
        <v>1</v>
      </c>
      <c r="D6" s="3">
        <v>1</v>
      </c>
      <c r="E6" s="3">
        <v>5</v>
      </c>
      <c r="F6" s="3">
        <v>1</v>
      </c>
      <c r="G6" s="3">
        <v>1</v>
      </c>
      <c r="H6" s="3">
        <v>1</v>
      </c>
      <c r="I6" s="3">
        <v>7</v>
      </c>
      <c r="J6" s="3">
        <v>1</v>
      </c>
      <c r="K6" s="3">
        <v>1</v>
      </c>
      <c r="L6" s="3">
        <v>1</v>
      </c>
      <c r="M6" s="3">
        <v>11</v>
      </c>
      <c r="N6" s="3">
        <v>1</v>
      </c>
      <c r="O6" s="3">
        <v>1</v>
      </c>
      <c r="P6" s="3"/>
      <c r="Q6" s="3"/>
      <c r="R6" s="3"/>
      <c r="S6" s="3"/>
      <c r="T6" s="3"/>
      <c r="U6" s="3"/>
      <c r="V6" s="3"/>
      <c r="W6" s="3"/>
      <c r="X6" s="3"/>
      <c r="Y6" s="3"/>
      <c r="Z6" s="24"/>
      <c r="AA6" s="6">
        <f t="shared" si="0"/>
        <v>33</v>
      </c>
      <c r="AB6" s="6">
        <v>85</v>
      </c>
      <c r="AC6" s="4" t="str">
        <f t="shared" ref="AC6:AC11" si="5">IF(AA6&gt;=87,"отл",IF(AA6&gt;=73,"хорошо",IF(AA6&gt;=50,"удовл","Не удовл")))</f>
        <v>Не удовл</v>
      </c>
      <c r="AD6" s="19" t="str">
        <f t="shared" si="4"/>
        <v>Не удовл</v>
      </c>
      <c r="AE6" s="19" t="str">
        <f t="shared" ref="AE6:AE7" si="6" xml:space="preserve"> IF(AA6&gt;=AB6,"Зачет","Не зачет")</f>
        <v>Не зачет</v>
      </c>
    </row>
    <row r="7" spans="1:31" s="2" customFormat="1" ht="16.5" thickTop="1" thickBot="1" x14ac:dyDescent="0.3">
      <c r="A7" s="52" t="s">
        <v>36</v>
      </c>
      <c r="B7" s="22">
        <v>6</v>
      </c>
      <c r="C7" s="21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/>
      <c r="Q7" s="3"/>
      <c r="R7" s="3"/>
      <c r="S7" s="3"/>
      <c r="T7" s="3"/>
      <c r="U7" s="3"/>
      <c r="V7" s="3"/>
      <c r="W7" s="3"/>
      <c r="X7" s="3"/>
      <c r="Y7" s="3"/>
      <c r="Z7" s="24"/>
      <c r="AA7" s="6">
        <f t="shared" si="0"/>
        <v>1</v>
      </c>
      <c r="AB7" s="6">
        <v>85</v>
      </c>
      <c r="AC7" s="4" t="str">
        <f t="shared" si="5"/>
        <v>Не удовл</v>
      </c>
      <c r="AD7" s="19" t="str">
        <f t="shared" si="4"/>
        <v>Не удовл</v>
      </c>
      <c r="AE7" s="19" t="str">
        <f t="shared" si="6"/>
        <v>Не зачет</v>
      </c>
    </row>
    <row r="8" spans="1:31" s="2" customFormat="1" ht="16.5" thickTop="1" thickBot="1" x14ac:dyDescent="0.3">
      <c r="A8" t="s">
        <v>37</v>
      </c>
      <c r="B8" s="22">
        <v>7</v>
      </c>
      <c r="C8" s="21">
        <v>1</v>
      </c>
      <c r="D8" s="3">
        <v>1</v>
      </c>
      <c r="E8" s="3">
        <v>5</v>
      </c>
      <c r="F8" s="3">
        <v>1</v>
      </c>
      <c r="G8" s="3">
        <v>1</v>
      </c>
      <c r="H8" s="3">
        <v>1</v>
      </c>
      <c r="I8" s="3">
        <v>8</v>
      </c>
      <c r="J8" s="3">
        <v>1</v>
      </c>
      <c r="K8" s="3">
        <v>1</v>
      </c>
      <c r="L8" s="3">
        <v>1</v>
      </c>
      <c r="M8" s="53">
        <v>10</v>
      </c>
      <c r="N8" s="3">
        <v>1</v>
      </c>
      <c r="O8" s="3">
        <v>1</v>
      </c>
      <c r="P8" s="3"/>
      <c r="Q8" s="3"/>
      <c r="R8" s="3"/>
      <c r="S8" s="3"/>
      <c r="T8" s="3"/>
      <c r="U8" s="3"/>
      <c r="V8" s="3"/>
      <c r="W8" s="3"/>
      <c r="X8" s="3"/>
      <c r="Y8" s="3"/>
      <c r="Z8" s="24"/>
      <c r="AA8" s="6">
        <f t="shared" ref="AA8:AA19" si="7">SUM(C8:Z8)</f>
        <v>33</v>
      </c>
      <c r="AB8" s="6">
        <v>85</v>
      </c>
      <c r="AC8" s="4" t="str">
        <f t="shared" si="5"/>
        <v>Не удовл</v>
      </c>
      <c r="AD8" s="19" t="str">
        <f>IF(AA8&gt;=98,"А+",IF(AA8&gt;=93,"А",IF(AA8&gt;=90,"А-",IF(AA8&gt;=87,"B+",IF(AA8&gt;=83,"B",IF(AA8&gt;=80,"B-",IF(AA8&gt;=77,"C+",IF(AA8&gt;=73,"B",IF(AA8&gt;=70,"C-",IF(AA8&gt;=67,"D+",IF(AA8&gt;=63,"D",IF(AA8&gt;=60,"D-",IF(AA8&gt;=50,"E","Не удовл")))))))))))))</f>
        <v>Не удовл</v>
      </c>
      <c r="AE8" s="19" t="str">
        <f xml:space="preserve"> IF(AA8&gt;=AB8,"Зачет","Не зачет")</f>
        <v>Не зачет</v>
      </c>
    </row>
    <row r="9" spans="1:31" s="2" customFormat="1" ht="16.5" thickTop="1" thickBot="1" x14ac:dyDescent="0.3">
      <c r="A9" t="s">
        <v>38</v>
      </c>
      <c r="B9" s="22">
        <v>8</v>
      </c>
      <c r="C9" s="21">
        <v>1</v>
      </c>
      <c r="D9" s="3">
        <v>1</v>
      </c>
      <c r="E9" s="3">
        <v>5</v>
      </c>
      <c r="F9" s="3">
        <v>1</v>
      </c>
      <c r="G9" s="3">
        <v>0</v>
      </c>
      <c r="H9" s="3">
        <v>0</v>
      </c>
      <c r="I9" s="3">
        <v>8</v>
      </c>
      <c r="J9" s="3">
        <v>1</v>
      </c>
      <c r="K9" s="3">
        <v>1</v>
      </c>
      <c r="L9" s="3">
        <v>1</v>
      </c>
      <c r="M9" s="53">
        <v>11</v>
      </c>
      <c r="N9" s="3">
        <v>1</v>
      </c>
      <c r="O9" s="3">
        <v>0</v>
      </c>
      <c r="P9" s="3"/>
      <c r="Q9" s="3"/>
      <c r="R9" s="3"/>
      <c r="S9" s="3"/>
      <c r="T9" s="3"/>
      <c r="U9" s="3"/>
      <c r="V9" s="3"/>
      <c r="W9" s="3"/>
      <c r="X9" s="3"/>
      <c r="Y9" s="3"/>
      <c r="Z9" s="24"/>
      <c r="AA9" s="6">
        <f t="shared" si="7"/>
        <v>31</v>
      </c>
      <c r="AB9" s="6">
        <v>85</v>
      </c>
      <c r="AC9" s="4" t="str">
        <f t="shared" si="5"/>
        <v>Не удовл</v>
      </c>
      <c r="AD9" s="19" t="str">
        <f>IF(AA9&gt;=98,"А+",IF(AA9&gt;=93,"А",IF(AA9&gt;=90,"А-",IF(AA9&gt;=87,"B+",IF(AA9&gt;=83,"B",IF(AA9&gt;=80,"B-",IF(AA9&gt;=77,"C+",IF(AA9&gt;=73,"C",IF(AA9&gt;=70,"C-",IF(AA9&gt;=67,"D+",IF(AA9&gt;=63,"D",IF(AA9&gt;=60,"D-",IF(AA9&gt;=50,"E","Не удовл")))))))))))))</f>
        <v>Не удовл</v>
      </c>
      <c r="AE9" s="4" t="str">
        <f xml:space="preserve"> IF(AA9&gt;=AB9,"Зачет","Не зачет")</f>
        <v>Не зачет</v>
      </c>
    </row>
    <row r="10" spans="1:31" s="2" customFormat="1" ht="16.5" thickTop="1" thickBot="1" x14ac:dyDescent="0.3">
      <c r="A10" t="s">
        <v>39</v>
      </c>
      <c r="B10" s="22">
        <v>9</v>
      </c>
      <c r="C10" s="21">
        <v>1</v>
      </c>
      <c r="D10" s="3">
        <v>1</v>
      </c>
      <c r="E10" s="3">
        <v>5</v>
      </c>
      <c r="F10" s="3">
        <v>1</v>
      </c>
      <c r="G10" s="3">
        <v>1</v>
      </c>
      <c r="H10" s="3">
        <v>1</v>
      </c>
      <c r="I10" s="53">
        <v>7</v>
      </c>
      <c r="J10" s="3">
        <v>1</v>
      </c>
      <c r="K10" s="3">
        <v>1</v>
      </c>
      <c r="L10" s="3">
        <v>1</v>
      </c>
      <c r="M10" s="3">
        <v>0</v>
      </c>
      <c r="N10" s="3">
        <v>1</v>
      </c>
      <c r="O10" s="3">
        <v>0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24"/>
      <c r="AA10" s="6">
        <f t="shared" si="7"/>
        <v>21</v>
      </c>
      <c r="AB10" s="6">
        <v>85</v>
      </c>
      <c r="AC10" s="4" t="str">
        <f t="shared" si="5"/>
        <v>Не удовл</v>
      </c>
      <c r="AD10" s="19" t="str">
        <f>IF(AA10&gt;=98,"А+",IF(AA10&gt;=93,"А",IF(AA10&gt;=90,"А-",IF(AA10&gt;=87,"B+",IF(AA10&gt;=83,"B",IF(AA10&gt;=80,"B-",IF(AA10&gt;=77,"C+",IF(AA10&gt;=73,"C",IF(AA10&gt;=70,"C-",IF(AA10&gt;=67,"D+",IF(AA10&gt;=63,"D",IF(AA10&gt;=60,"D-",IF(AA10&gt;=50,"E","Не удовл")))))))))))))</f>
        <v>Не удовл</v>
      </c>
      <c r="AE10" s="4" t="str">
        <f t="shared" ref="AE10" si="8" xml:space="preserve"> IF(AA10&gt;=AB10,"Зачет","Не зачет")</f>
        <v>Не зачет</v>
      </c>
    </row>
    <row r="11" spans="1:31" s="2" customFormat="1" ht="16.5" thickTop="1" thickBot="1" x14ac:dyDescent="0.3">
      <c r="A11" s="50" t="s">
        <v>40</v>
      </c>
      <c r="B11" s="22">
        <v>10</v>
      </c>
      <c r="C11" s="21">
        <v>1</v>
      </c>
      <c r="D11" s="3">
        <v>1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24"/>
      <c r="AA11" s="35">
        <f t="shared" si="7"/>
        <v>3</v>
      </c>
      <c r="AB11" s="35">
        <v>85</v>
      </c>
      <c r="AC11" s="4" t="str">
        <f t="shared" si="5"/>
        <v>Не удовл</v>
      </c>
      <c r="AD11" s="19" t="str">
        <f t="shared" ref="AD11:AD13" si="9">IF(AA11&gt;=98,"А+",IF(AA11&gt;=93,"А",IF(AA11&gt;=90,"А-",IF(AA11&gt;=87,"B+",IF(AA11&gt;=83,"B",IF(AA11&gt;=80,"B-",IF(AA11&gt;=77,"C+",IF(AA11&gt;=73,"C",IF(AA11&gt;=70,"C-",IF(AA11&gt;=67,"D+",IF(AA11&gt;=63,"D",IF(AA11&gt;=60,"D-",IF(AA11&gt;=50,"E","Не удовл")))))))))))))</f>
        <v>Не удовл</v>
      </c>
      <c r="AE11" s="19" t="str">
        <f xml:space="preserve"> IF(AA11&gt;=AB11,"Зачет","Не зачет")</f>
        <v>Не зачет</v>
      </c>
    </row>
    <row r="12" spans="1:31" s="2" customFormat="1" ht="15.75" thickBot="1" x14ac:dyDescent="0.3">
      <c r="A12" s="36" t="s">
        <v>20</v>
      </c>
      <c r="B12" s="37">
        <v>1</v>
      </c>
      <c r="C12" s="38">
        <v>1</v>
      </c>
      <c r="D12" s="39">
        <v>1</v>
      </c>
      <c r="E12" s="39">
        <v>5</v>
      </c>
      <c r="F12" s="39">
        <v>1</v>
      </c>
      <c r="G12" s="39">
        <v>1</v>
      </c>
      <c r="H12" s="39">
        <v>1</v>
      </c>
      <c r="I12" s="39">
        <v>8</v>
      </c>
      <c r="J12" s="39">
        <v>1</v>
      </c>
      <c r="K12" s="39">
        <v>1</v>
      </c>
      <c r="L12" s="39">
        <v>1</v>
      </c>
      <c r="M12" s="54">
        <v>11</v>
      </c>
      <c r="N12" s="39">
        <v>1</v>
      </c>
      <c r="O12" s="39">
        <v>1</v>
      </c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40"/>
      <c r="AA12" s="6">
        <f t="shared" si="7"/>
        <v>34</v>
      </c>
      <c r="AB12" s="6">
        <v>85</v>
      </c>
      <c r="AC12" s="19" t="str">
        <f t="shared" ref="AC12:AC22" si="10">IF(AA12&gt;=87,"отл",IF(AA12&gt;=73,"хорошо",IF(AA12&gt;=50,"удовл","Не удовл")))</f>
        <v>Не удовл</v>
      </c>
      <c r="AD12" s="19" t="str">
        <f t="shared" si="9"/>
        <v>Не удовл</v>
      </c>
      <c r="AE12" s="19" t="str">
        <f t="shared" ref="AE12:AE13" si="11" xml:space="preserve"> IF(AA12&gt;=AB12,"Зачет","Не зачет")</f>
        <v>Не зачет</v>
      </c>
    </row>
    <row r="13" spans="1:31" s="2" customFormat="1" ht="16.5" thickTop="1" thickBot="1" x14ac:dyDescent="0.3">
      <c r="A13" s="41" t="s">
        <v>21</v>
      </c>
      <c r="B13" s="22">
        <v>2</v>
      </c>
      <c r="C13" s="21">
        <v>1</v>
      </c>
      <c r="D13" s="3">
        <v>1</v>
      </c>
      <c r="E13" s="3">
        <v>5</v>
      </c>
      <c r="F13" s="3">
        <v>1</v>
      </c>
      <c r="G13" s="3">
        <v>1</v>
      </c>
      <c r="H13" s="3">
        <v>1</v>
      </c>
      <c r="I13" s="3">
        <v>8</v>
      </c>
      <c r="J13" s="3">
        <v>1</v>
      </c>
      <c r="K13" s="3">
        <v>1</v>
      </c>
      <c r="L13" s="3">
        <v>1</v>
      </c>
      <c r="M13" s="3">
        <v>11</v>
      </c>
      <c r="N13" s="3">
        <v>1</v>
      </c>
      <c r="O13" s="3">
        <v>1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24"/>
      <c r="AA13" s="6">
        <f t="shared" si="7"/>
        <v>34</v>
      </c>
      <c r="AB13" s="6">
        <v>85</v>
      </c>
      <c r="AC13" s="4" t="str">
        <f t="shared" si="10"/>
        <v>Не удовл</v>
      </c>
      <c r="AD13" s="19" t="str">
        <f t="shared" si="9"/>
        <v>Не удовл</v>
      </c>
      <c r="AE13" s="19" t="str">
        <f t="shared" si="11"/>
        <v>Не зачет</v>
      </c>
    </row>
    <row r="14" spans="1:31" s="2" customFormat="1" ht="16.5" thickTop="1" thickBot="1" x14ac:dyDescent="0.3">
      <c r="A14" s="41" t="s">
        <v>22</v>
      </c>
      <c r="B14" s="22">
        <v>3</v>
      </c>
      <c r="C14" s="21">
        <v>1</v>
      </c>
      <c r="D14" s="3">
        <v>1</v>
      </c>
      <c r="E14" s="3">
        <v>5</v>
      </c>
      <c r="F14" s="3">
        <v>1</v>
      </c>
      <c r="G14" s="3">
        <v>1</v>
      </c>
      <c r="H14" s="3">
        <v>1</v>
      </c>
      <c r="I14" s="3">
        <v>8</v>
      </c>
      <c r="J14" s="3">
        <v>1</v>
      </c>
      <c r="K14" s="3">
        <v>1</v>
      </c>
      <c r="L14" s="3">
        <v>1</v>
      </c>
      <c r="M14" s="53">
        <v>10</v>
      </c>
      <c r="N14" s="3">
        <v>1</v>
      </c>
      <c r="O14" s="3">
        <v>1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24"/>
      <c r="AA14" s="6">
        <f t="shared" si="7"/>
        <v>33</v>
      </c>
      <c r="AB14" s="6">
        <v>85</v>
      </c>
      <c r="AC14" s="4" t="str">
        <f t="shared" si="10"/>
        <v>Не удовл</v>
      </c>
      <c r="AD14" s="19" t="str">
        <f>IF(AA14&gt;=98,"А+",IF(AA14&gt;=93,"А",IF(AA14&gt;=90,"А-",IF(AA14&gt;=87,"B+",IF(AA14&gt;=83,"B",IF(AA14&gt;=80,"B-",IF(AA14&gt;=77,"C+",IF(AA14&gt;=73,"B",IF(AA14&gt;=70,"C-",IF(AA14&gt;=67,"D+",IF(AA14&gt;=63,"D",IF(AA14&gt;=60,"D-",IF(AA14&gt;=50,"E","Не удовл")))))))))))))</f>
        <v>Не удовл</v>
      </c>
      <c r="AE14" s="19" t="str">
        <f xml:space="preserve"> IF(AA14&gt;=AB14,"Зачет","Не зачет")</f>
        <v>Не зачет</v>
      </c>
    </row>
    <row r="15" spans="1:31" s="2" customFormat="1" ht="16.5" thickTop="1" thickBot="1" x14ac:dyDescent="0.3">
      <c r="A15" s="41" t="s">
        <v>23</v>
      </c>
      <c r="B15" s="22">
        <v>4</v>
      </c>
      <c r="C15" s="21">
        <v>1</v>
      </c>
      <c r="D15" s="3">
        <v>1</v>
      </c>
      <c r="E15" s="3">
        <v>5</v>
      </c>
      <c r="F15" s="3">
        <v>1</v>
      </c>
      <c r="G15" s="3">
        <v>1</v>
      </c>
      <c r="H15" s="3">
        <v>1</v>
      </c>
      <c r="I15" s="49">
        <v>4</v>
      </c>
      <c r="J15" s="3">
        <v>1</v>
      </c>
      <c r="K15" s="3">
        <v>1</v>
      </c>
      <c r="L15" s="3">
        <v>1</v>
      </c>
      <c r="M15" s="49">
        <v>7</v>
      </c>
      <c r="N15" s="3">
        <v>1</v>
      </c>
      <c r="O15" s="3"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24"/>
      <c r="AA15" s="6">
        <f t="shared" si="7"/>
        <v>25</v>
      </c>
      <c r="AB15" s="6">
        <v>85</v>
      </c>
      <c r="AC15" s="4" t="str">
        <f t="shared" si="10"/>
        <v>Не удовл</v>
      </c>
      <c r="AD15" s="19" t="str">
        <f>IF(AA15&gt;=98,"А+",IF(AA15&gt;=93,"А",IF(AA15&gt;=90,"А-",IF(AA15&gt;=87,"B+",IF(AA15&gt;=83,"B",IF(AA15&gt;=80,"B-",IF(AA15&gt;=77,"C+",IF(AA15&gt;=73,"C",IF(AA15&gt;=70,"C-",IF(AA15&gt;=67,"D+",IF(AA15&gt;=63,"D",IF(AA15&gt;=60,"D-",IF(AA15&gt;=50,"E","Не удовл")))))))))))))</f>
        <v>Не удовл</v>
      </c>
      <c r="AE15" s="4" t="str">
        <f xml:space="preserve"> IF(AA15&gt;=AB15,"Зачет","Не зачет")</f>
        <v>Не зачет</v>
      </c>
    </row>
    <row r="16" spans="1:31" s="2" customFormat="1" ht="16.5" thickTop="1" thickBot="1" x14ac:dyDescent="0.3">
      <c r="A16" s="41" t="s">
        <v>24</v>
      </c>
      <c r="B16" s="22">
        <v>5</v>
      </c>
      <c r="C16" s="21">
        <v>1</v>
      </c>
      <c r="D16" s="3">
        <v>0</v>
      </c>
      <c r="E16" s="3">
        <v>5</v>
      </c>
      <c r="F16" s="3">
        <v>1</v>
      </c>
      <c r="G16" s="3">
        <v>1</v>
      </c>
      <c r="H16" s="3">
        <v>1</v>
      </c>
      <c r="I16" s="3">
        <v>8</v>
      </c>
      <c r="J16" s="3">
        <v>0</v>
      </c>
      <c r="K16" s="3">
        <v>0</v>
      </c>
      <c r="L16" s="3">
        <v>1</v>
      </c>
      <c r="M16" s="49">
        <v>4</v>
      </c>
      <c r="N16" s="3">
        <v>0</v>
      </c>
      <c r="O16" s="3">
        <v>1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24"/>
      <c r="AA16" s="6">
        <f t="shared" si="7"/>
        <v>23</v>
      </c>
      <c r="AB16" s="6">
        <v>85</v>
      </c>
      <c r="AC16" s="4" t="str">
        <f t="shared" si="10"/>
        <v>Не удовл</v>
      </c>
      <c r="AD16" s="19" t="str">
        <f>IF(AA16&gt;=98,"А+",IF(AA16&gt;=93,"А",IF(AA16&gt;=90,"А-",IF(AA16&gt;=87,"B+",IF(AA16&gt;=83,"B",IF(AA16&gt;=80,"B-",IF(AA16&gt;=77,"C+",IF(AA16&gt;=73,"C",IF(AA16&gt;=70,"C-",IF(AA16&gt;=67,"D+",IF(AA16&gt;=63,"D",IF(AA16&gt;=60,"D-",IF(AA16&gt;=50,"E","Не удовл")))))))))))))</f>
        <v>Не удовл</v>
      </c>
      <c r="AE16" s="4" t="str">
        <f t="shared" ref="AE16" si="12" xml:space="preserve"> IF(AA16&gt;=AB16,"Зачет","Не зачет")</f>
        <v>Не зачет</v>
      </c>
    </row>
    <row r="17" spans="1:31" s="2" customFormat="1" ht="16.5" thickTop="1" thickBot="1" x14ac:dyDescent="0.3">
      <c r="A17" s="41" t="s">
        <v>25</v>
      </c>
      <c r="B17" s="22">
        <v>6</v>
      </c>
      <c r="C17" s="21">
        <v>1</v>
      </c>
      <c r="D17" s="3">
        <v>1</v>
      </c>
      <c r="E17" s="3">
        <v>5</v>
      </c>
      <c r="F17" s="3">
        <v>1</v>
      </c>
      <c r="G17" s="3">
        <v>1</v>
      </c>
      <c r="H17" s="3">
        <v>1</v>
      </c>
      <c r="I17" s="3">
        <v>8</v>
      </c>
      <c r="J17" s="3">
        <v>1</v>
      </c>
      <c r="K17" s="3">
        <v>1</v>
      </c>
      <c r="L17" s="3">
        <v>1</v>
      </c>
      <c r="M17" s="3">
        <v>11</v>
      </c>
      <c r="N17" s="3">
        <v>1</v>
      </c>
      <c r="O17" s="3">
        <v>1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24"/>
      <c r="AA17" s="6">
        <f t="shared" si="7"/>
        <v>34</v>
      </c>
      <c r="AB17" s="6">
        <v>85</v>
      </c>
      <c r="AC17" s="4" t="str">
        <f t="shared" si="10"/>
        <v>Не удовл</v>
      </c>
      <c r="AD17" s="19" t="str">
        <f t="shared" ref="AD17:AD19" si="13">IF(AA17&gt;=98,"А+",IF(AA17&gt;=93,"А",IF(AA17&gt;=90,"А-",IF(AA17&gt;=87,"B+",IF(AA17&gt;=83,"B",IF(AA17&gt;=80,"B-",IF(AA17&gt;=77,"C+",IF(AA17&gt;=73,"C",IF(AA17&gt;=70,"C-",IF(AA17&gt;=67,"D+",IF(AA17&gt;=63,"D",IF(AA17&gt;=60,"D-",IF(AA17&gt;=50,"E","Не удовл")))))))))))))</f>
        <v>Не удовл</v>
      </c>
      <c r="AE17" s="19" t="str">
        <f xml:space="preserve"> IF(AA17&gt;=AB17,"Зачет","Не зачет")</f>
        <v>Не зачет</v>
      </c>
    </row>
    <row r="18" spans="1:31" s="2" customFormat="1" ht="16.5" thickTop="1" thickBot="1" x14ac:dyDescent="0.3">
      <c r="A18" s="41" t="s">
        <v>26</v>
      </c>
      <c r="B18" s="22">
        <v>7</v>
      </c>
      <c r="C18" s="21">
        <v>1</v>
      </c>
      <c r="D18" s="3">
        <v>1</v>
      </c>
      <c r="E18" s="3">
        <v>5</v>
      </c>
      <c r="F18" s="3">
        <v>1</v>
      </c>
      <c r="G18" s="3">
        <v>1</v>
      </c>
      <c r="H18" s="3">
        <v>1</v>
      </c>
      <c r="I18" s="3">
        <v>8</v>
      </c>
      <c r="J18" s="3">
        <v>1</v>
      </c>
      <c r="K18" s="3">
        <v>1</v>
      </c>
      <c r="L18" s="3">
        <v>1</v>
      </c>
      <c r="M18" s="3">
        <v>11</v>
      </c>
      <c r="N18" s="3">
        <v>1</v>
      </c>
      <c r="O18" s="3"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24"/>
      <c r="AA18" s="6">
        <f t="shared" si="7"/>
        <v>33</v>
      </c>
      <c r="AB18" s="6">
        <v>85</v>
      </c>
      <c r="AC18" s="4" t="str">
        <f t="shared" si="10"/>
        <v>Не удовл</v>
      </c>
      <c r="AD18" s="19" t="str">
        <f t="shared" si="13"/>
        <v>Не удовл</v>
      </c>
      <c r="AE18" s="19" t="str">
        <f t="shared" ref="AE18:AE19" si="14" xml:space="preserve"> IF(AA18&gt;=AB18,"Зачет","Не зачет")</f>
        <v>Не зачет</v>
      </c>
    </row>
    <row r="19" spans="1:31" s="2" customFormat="1" ht="16.5" thickTop="1" thickBot="1" x14ac:dyDescent="0.3">
      <c r="A19" s="41" t="s">
        <v>27</v>
      </c>
      <c r="B19" s="22">
        <v>8</v>
      </c>
      <c r="C19" s="21">
        <v>1</v>
      </c>
      <c r="D19" s="3">
        <v>1</v>
      </c>
      <c r="E19" s="3">
        <v>5</v>
      </c>
      <c r="F19" s="3">
        <v>1</v>
      </c>
      <c r="G19" s="3">
        <v>1</v>
      </c>
      <c r="H19" s="3">
        <v>0</v>
      </c>
      <c r="I19" s="3">
        <v>8</v>
      </c>
      <c r="J19" s="3">
        <v>0</v>
      </c>
      <c r="K19" s="3">
        <v>0</v>
      </c>
      <c r="L19" s="3">
        <v>0</v>
      </c>
      <c r="M19" s="53">
        <v>9</v>
      </c>
      <c r="N19" s="3">
        <v>0</v>
      </c>
      <c r="O19" s="3">
        <v>1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24"/>
      <c r="AA19" s="6">
        <f t="shared" si="7"/>
        <v>27</v>
      </c>
      <c r="AB19" s="6">
        <v>85</v>
      </c>
      <c r="AC19" s="4" t="str">
        <f t="shared" si="10"/>
        <v>Не удовл</v>
      </c>
      <c r="AD19" s="19" t="str">
        <f t="shared" si="13"/>
        <v>Не удовл</v>
      </c>
      <c r="AE19" s="19" t="str">
        <f t="shared" si="14"/>
        <v>Не зачет</v>
      </c>
    </row>
    <row r="20" spans="1:31" s="2" customFormat="1" ht="16.5" thickTop="1" thickBot="1" x14ac:dyDescent="0.3">
      <c r="A20" s="41" t="s">
        <v>28</v>
      </c>
      <c r="B20" s="22">
        <v>9</v>
      </c>
      <c r="C20" s="21">
        <v>1</v>
      </c>
      <c r="D20" s="3">
        <v>1</v>
      </c>
      <c r="E20" s="3">
        <v>5</v>
      </c>
      <c r="F20" s="3">
        <v>1</v>
      </c>
      <c r="G20" s="3">
        <v>1</v>
      </c>
      <c r="H20" s="3">
        <v>1</v>
      </c>
      <c r="I20" s="3">
        <v>8</v>
      </c>
      <c r="J20" s="3">
        <v>1</v>
      </c>
      <c r="K20" s="3">
        <v>0</v>
      </c>
      <c r="L20" s="3">
        <v>0</v>
      </c>
      <c r="M20" s="49">
        <v>7</v>
      </c>
      <c r="N20" s="3">
        <v>1</v>
      </c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24"/>
      <c r="AA20" s="6">
        <f t="shared" ref="AA20:AA22" si="15">SUM(C20:Z20)</f>
        <v>28</v>
      </c>
      <c r="AB20" s="6">
        <v>85</v>
      </c>
      <c r="AC20" s="4" t="str">
        <f t="shared" si="10"/>
        <v>Не удовл</v>
      </c>
      <c r="AD20" s="19" t="str">
        <f>IF(AA20&gt;=98,"А+",IF(AA20&gt;=93,"А",IF(AA20&gt;=90,"А-",IF(AA20&gt;=87,"B+",IF(AA20&gt;=83,"B",IF(AA20&gt;=80,"B-",IF(AA20&gt;=77,"C+",IF(AA20&gt;=73,"B",IF(AA20&gt;=70,"C-",IF(AA20&gt;=67,"D+",IF(AA20&gt;=63,"D",IF(AA20&gt;=60,"D-",IF(AA20&gt;=50,"E","Не удовл")))))))))))))</f>
        <v>Не удовл</v>
      </c>
      <c r="AE20" s="19" t="str">
        <f xml:space="preserve"> IF(AA20&gt;=AB20,"Зачет","Не зачет")</f>
        <v>Не зачет</v>
      </c>
    </row>
    <row r="21" spans="1:31" s="2" customFormat="1" ht="16.5" thickTop="1" thickBot="1" x14ac:dyDescent="0.3">
      <c r="A21" s="41" t="s">
        <v>29</v>
      </c>
      <c r="B21" s="22">
        <v>10</v>
      </c>
      <c r="C21" s="21">
        <v>1</v>
      </c>
      <c r="D21" s="3">
        <v>1</v>
      </c>
      <c r="E21" s="3">
        <v>3</v>
      </c>
      <c r="F21" s="3">
        <v>0</v>
      </c>
      <c r="G21" s="3">
        <v>0</v>
      </c>
      <c r="H21" s="3">
        <v>1</v>
      </c>
      <c r="I21" s="3">
        <v>8</v>
      </c>
      <c r="J21" s="3">
        <v>1</v>
      </c>
      <c r="K21" s="3">
        <v>1</v>
      </c>
      <c r="L21" s="3">
        <v>1</v>
      </c>
      <c r="M21" s="49">
        <v>9</v>
      </c>
      <c r="N21" s="3">
        <v>0</v>
      </c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24"/>
      <c r="AA21" s="6">
        <f t="shared" si="15"/>
        <v>27</v>
      </c>
      <c r="AB21" s="6">
        <v>85</v>
      </c>
      <c r="AC21" s="4" t="str">
        <f t="shared" si="10"/>
        <v>Не удовл</v>
      </c>
      <c r="AD21" s="19" t="str">
        <f>IF(AA21&gt;=98,"А+",IF(AA21&gt;=93,"А",IF(AA21&gt;=90,"А-",IF(AA21&gt;=87,"B+",IF(AA21&gt;=83,"B",IF(AA21&gt;=80,"B-",IF(AA21&gt;=77,"C+",IF(AA21&gt;=73,"C",IF(AA21&gt;=70,"C-",IF(AA21&gt;=67,"D+",IF(AA21&gt;=63,"D",IF(AA21&gt;=60,"D-",IF(AA21&gt;=50,"E","Не удовл")))))))))))))</f>
        <v>Не удовл</v>
      </c>
      <c r="AE21" s="4" t="str">
        <f xml:space="preserve"> IF(AA21&gt;=AB21,"Зачет","Не зачет")</f>
        <v>Не зачет</v>
      </c>
    </row>
    <row r="22" spans="1:31" s="2" customFormat="1" ht="16.5" thickTop="1" thickBot="1" x14ac:dyDescent="0.3">
      <c r="A22" s="42" t="s">
        <v>30</v>
      </c>
      <c r="B22" s="43">
        <v>11</v>
      </c>
      <c r="C22" s="44">
        <v>1</v>
      </c>
      <c r="D22" s="45">
        <v>1</v>
      </c>
      <c r="E22" s="45">
        <v>5</v>
      </c>
      <c r="F22" s="45">
        <v>1</v>
      </c>
      <c r="G22" s="45">
        <v>1</v>
      </c>
      <c r="H22" s="45">
        <v>0</v>
      </c>
      <c r="I22" s="45">
        <v>8</v>
      </c>
      <c r="J22" s="45">
        <v>1</v>
      </c>
      <c r="K22" s="45">
        <v>1</v>
      </c>
      <c r="L22" s="45">
        <v>1</v>
      </c>
      <c r="M22" s="51">
        <v>9</v>
      </c>
      <c r="N22" s="45">
        <v>1</v>
      </c>
      <c r="O22" s="45">
        <v>0</v>
      </c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6"/>
      <c r="AA22" s="6">
        <f t="shared" si="15"/>
        <v>30</v>
      </c>
      <c r="AB22" s="6">
        <v>85</v>
      </c>
      <c r="AC22" s="47" t="str">
        <f t="shared" si="10"/>
        <v>Не удовл</v>
      </c>
      <c r="AD22" s="48" t="str">
        <f>IF(AA22&gt;=98,"А+",IF(AA22&gt;=93,"А",IF(AA22&gt;=90,"А-",IF(AA22&gt;=87,"B+",IF(AA22&gt;=83,"B",IF(AA22&gt;=80,"B-",IF(AA22&gt;=77,"C+",IF(AA22&gt;=73,"C",IF(AA22&gt;=70,"C-",IF(AA22&gt;=67,"D+",IF(AA22&gt;=63,"D",IF(AA22&gt;=60,"D-",IF(AA22&gt;=50,"E","Не удовл")))))))))))))</f>
        <v>Не удовл</v>
      </c>
      <c r="AE22" s="47" t="str">
        <f t="shared" ref="AE22" si="16" xml:space="preserve"> IF(AA22&gt;=AB22,"Зачет","Не зачет")</f>
        <v>Не зачет</v>
      </c>
    </row>
    <row r="23" spans="1:31" s="13" customFormat="1" ht="15.75" thickBot="1" x14ac:dyDescent="0.3">
      <c r="A23" s="20"/>
      <c r="B23" s="23"/>
      <c r="C23" s="57" t="s">
        <v>16</v>
      </c>
      <c r="D23" s="58"/>
      <c r="E23" s="59"/>
      <c r="F23" s="60" t="s">
        <v>11</v>
      </c>
      <c r="G23" s="58"/>
      <c r="H23" s="58"/>
      <c r="I23" s="61"/>
      <c r="J23" s="57" t="s">
        <v>18</v>
      </c>
      <c r="K23" s="58"/>
      <c r="L23" s="58"/>
      <c r="M23" s="61"/>
      <c r="N23" s="62" t="s">
        <v>12</v>
      </c>
      <c r="O23" s="63"/>
      <c r="P23" s="63"/>
      <c r="Q23" s="63"/>
      <c r="R23" s="65"/>
      <c r="S23" s="62" t="s">
        <v>13</v>
      </c>
      <c r="T23" s="63"/>
      <c r="U23" s="65"/>
      <c r="V23" s="62" t="s">
        <v>14</v>
      </c>
      <c r="W23" s="63"/>
      <c r="X23" s="64"/>
      <c r="Y23" s="55" t="s">
        <v>15</v>
      </c>
      <c r="Z23" s="56"/>
      <c r="AA23" s="6"/>
      <c r="AB23" s="5"/>
      <c r="AC23" s="7"/>
      <c r="AD23" s="14"/>
      <c r="AE23" s="14"/>
    </row>
    <row r="24" spans="1:31" x14ac:dyDescent="0.25">
      <c r="A24" s="8"/>
      <c r="B24" s="8"/>
      <c r="C24" s="8"/>
      <c r="D24" s="8"/>
      <c r="E24" s="8"/>
      <c r="F24" s="8"/>
      <c r="G24" s="8"/>
      <c r="H24" s="8"/>
      <c r="I24" s="8"/>
      <c r="J24" s="9"/>
      <c r="K24" s="8"/>
      <c r="L24" s="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31" x14ac:dyDescent="0.25">
      <c r="A25" s="11"/>
      <c r="B25" s="11"/>
      <c r="C25" s="11"/>
      <c r="D25" s="11"/>
      <c r="E25" s="18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3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"/>
      <c r="K26" s="11"/>
      <c r="L26" s="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3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1"/>
      <c r="L27" s="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3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"/>
      <c r="K28" s="11"/>
      <c r="L28" s="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3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"/>
      <c r="K29" s="11"/>
      <c r="L29" s="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3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"/>
      <c r="K30" s="11"/>
      <c r="L30" s="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3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"/>
      <c r="K31" s="11"/>
      <c r="L31" s="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3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"/>
      <c r="K32" s="11"/>
      <c r="L32" s="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"/>
      <c r="K33" s="11"/>
      <c r="L33" s="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"/>
      <c r="K34" s="11"/>
      <c r="L34" s="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"/>
      <c r="K35" s="11"/>
      <c r="L35" s="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"/>
      <c r="K36" s="11"/>
      <c r="L36" s="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</sheetData>
  <sheetProtection algorithmName="SHA-512" hashValue="J3Oui8UQQ5rNXHYwfbvcGP3x8KNXXW+/iPiiwOAhOSzsW203+Ku9i+B/8iEAe08DwHs0zOxTL2jfrrzPfCWUSQ==" saltValue="sIHRfyoXzClQyeeedw9l3Q==" spinCount="100000" sheet="1" objects="1" scenarios="1" sort="0"/>
  <sortState ref="A2:A22">
    <sortCondition ref="A2"/>
  </sortState>
  <mergeCells count="7">
    <mergeCell ref="Y23:Z23"/>
    <mergeCell ref="C23:E23"/>
    <mergeCell ref="F23:I23"/>
    <mergeCell ref="V23:X23"/>
    <mergeCell ref="S23:U23"/>
    <mergeCell ref="N23:R23"/>
    <mergeCell ref="J23:M23"/>
  </mergeCells>
  <conditionalFormatting sqref="C2:Z4 K5:Z7 C5:J11 D12:J20 C12:C21">
    <cfRule type="cellIs" dxfId="3" priority="13" operator="equal">
      <formula>0</formula>
    </cfRule>
  </conditionalFormatting>
  <conditionalFormatting sqref="K8:Z13">
    <cfRule type="cellIs" dxfId="2" priority="3" operator="equal">
      <formula>0</formula>
    </cfRule>
  </conditionalFormatting>
  <conditionalFormatting sqref="K14:Z19">
    <cfRule type="cellIs" dxfId="1" priority="2" operator="equal">
      <formula>0</formula>
    </cfRule>
  </conditionalFormatting>
  <conditionalFormatting sqref="C22:Z22 K20:Z20 D21:Z2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Epshteyn Leonid</cp:lastModifiedBy>
  <dcterms:created xsi:type="dcterms:W3CDTF">2015-09-22T06:20:19Z</dcterms:created>
  <dcterms:modified xsi:type="dcterms:W3CDTF">2019-11-05T03:55:51Z</dcterms:modified>
</cp:coreProperties>
</file>