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Gen_3\"/>
    </mc:Choice>
  </mc:AlternateContent>
  <xr:revisionPtr revIDLastSave="0" documentId="13_ncr:1_{FFF00621-369D-4F62-A775-8DF2050A6D0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T2" i="1" l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CS2" i="1"/>
  <c r="CS3" i="1"/>
  <c r="CS4" i="1"/>
  <c r="CS5" i="1"/>
  <c r="CS6" i="1"/>
  <c r="CS7" i="1"/>
  <c r="CS8" i="1"/>
  <c r="CS9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BV2" i="1"/>
  <c r="BV3" i="1"/>
  <c r="BV4" i="1"/>
  <c r="BV5" i="1"/>
  <c r="BV6" i="1"/>
  <c r="BV7" i="1"/>
  <c r="BV8" i="1"/>
  <c r="BV9" i="1"/>
  <c r="AQ2" i="1" l="1"/>
  <c r="AQ3" i="1"/>
  <c r="AQ4" i="1"/>
  <c r="AQ5" i="1"/>
  <c r="AQ6" i="1"/>
  <c r="AQ7" i="1"/>
  <c r="AQ8" i="1"/>
  <c r="AQ9" i="1"/>
  <c r="AP2" i="1"/>
  <c r="AP3" i="1"/>
  <c r="AP4" i="1"/>
  <c r="AP5" i="1"/>
  <c r="AP6" i="1"/>
  <c r="AP7" i="1"/>
  <c r="AP8" i="1"/>
  <c r="AP9" i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L2" i="1"/>
  <c r="AM2" i="1"/>
  <c r="AN2" i="1"/>
  <c r="AO2" i="1"/>
  <c r="AR2" i="1"/>
  <c r="AS2" i="1"/>
  <c r="BP2" i="1" s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T2" i="1"/>
  <c r="BU2" i="1"/>
  <c r="CM2" i="1"/>
  <c r="CN2" i="1"/>
  <c r="CO2" i="1"/>
  <c r="CQ2" i="1"/>
  <c r="CR2" i="1"/>
  <c r="DJ2" i="1"/>
  <c r="DK2" i="1"/>
  <c r="DL2" i="1"/>
  <c r="DN2" i="1"/>
  <c r="DO2" i="1"/>
  <c r="DP2" i="1"/>
  <c r="DQ2" i="1"/>
  <c r="DR2" i="1"/>
  <c r="DS2" i="1"/>
  <c r="DT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L3" i="1"/>
  <c r="AM3" i="1"/>
  <c r="AN3" i="1"/>
  <c r="AO3" i="1"/>
  <c r="AR3" i="1"/>
  <c r="AS3" i="1"/>
  <c r="BP3" i="1" s="1"/>
  <c r="AT3" i="1"/>
  <c r="AU3" i="1"/>
  <c r="AV3" i="1"/>
  <c r="AW3" i="1"/>
  <c r="AX3" i="1"/>
  <c r="AY3" i="1"/>
  <c r="AZ3" i="1"/>
  <c r="BO3" i="1" s="1"/>
  <c r="BR3" i="1" s="1"/>
  <c r="BA3" i="1"/>
  <c r="BB3" i="1"/>
  <c r="BC3" i="1"/>
  <c r="BD3" i="1"/>
  <c r="BE3" i="1"/>
  <c r="BF3" i="1"/>
  <c r="BG3" i="1"/>
  <c r="BH3" i="1"/>
  <c r="BI3" i="1"/>
  <c r="BJ3" i="1"/>
  <c r="BK3" i="1"/>
  <c r="BL3" i="1"/>
  <c r="BT3" i="1"/>
  <c r="BU3" i="1"/>
  <c r="CM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N3" i="1" s="1"/>
  <c r="CL3" i="1"/>
  <c r="CO3" i="1" s="1"/>
  <c r="CQ3" i="1"/>
  <c r="CR3" i="1"/>
  <c r="DJ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K3" i="1" s="1"/>
  <c r="DI3" i="1"/>
  <c r="DL3" i="1" s="1"/>
  <c r="DN3" i="1"/>
  <c r="DO3" i="1"/>
  <c r="DP3" i="1"/>
  <c r="DQ3" i="1"/>
  <c r="DR3" i="1"/>
  <c r="DS3" i="1"/>
  <c r="DT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AK4" i="1" s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L4" i="1"/>
  <c r="AM4" i="1"/>
  <c r="AN4" i="1"/>
  <c r="AO4" i="1"/>
  <c r="AR4" i="1"/>
  <c r="AS4" i="1"/>
  <c r="BP4" i="1" s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T4" i="1"/>
  <c r="BU4" i="1"/>
  <c r="CM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N4" i="1" s="1"/>
  <c r="CL4" i="1"/>
  <c r="CO4" i="1" s="1"/>
  <c r="CQ4" i="1"/>
  <c r="CR4" i="1"/>
  <c r="DJ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K4" i="1" s="1"/>
  <c r="DI4" i="1"/>
  <c r="DL4" i="1" s="1"/>
  <c r="DN4" i="1"/>
  <c r="DO4" i="1"/>
  <c r="DP4" i="1"/>
  <c r="DQ4" i="1"/>
  <c r="DR4" i="1"/>
  <c r="DS4" i="1"/>
  <c r="DT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AK5" i="1" s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L5" i="1"/>
  <c r="AM5" i="1"/>
  <c r="AN5" i="1"/>
  <c r="AO5" i="1"/>
  <c r="AR5" i="1"/>
  <c r="AS5" i="1"/>
  <c r="BP5" i="1" s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T5" i="1"/>
  <c r="BU5" i="1"/>
  <c r="CM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N5" i="1" s="1"/>
  <c r="CL5" i="1"/>
  <c r="CO5" i="1" s="1"/>
  <c r="CQ5" i="1"/>
  <c r="CR5" i="1"/>
  <c r="DJ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K5" i="1" s="1"/>
  <c r="DI5" i="1"/>
  <c r="DL5" i="1" s="1"/>
  <c r="DN5" i="1"/>
  <c r="DO5" i="1"/>
  <c r="DP5" i="1"/>
  <c r="DQ5" i="1"/>
  <c r="DR5" i="1"/>
  <c r="DS5" i="1"/>
  <c r="DT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AK6" i="1" s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L6" i="1"/>
  <c r="AM6" i="1"/>
  <c r="AN6" i="1"/>
  <c r="AO6" i="1"/>
  <c r="AR6" i="1"/>
  <c r="AS6" i="1"/>
  <c r="BP6" i="1" s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T6" i="1"/>
  <c r="BU6" i="1"/>
  <c r="CM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N6" i="1" s="1"/>
  <c r="CL6" i="1"/>
  <c r="CO6" i="1" s="1"/>
  <c r="CQ6" i="1"/>
  <c r="CR6" i="1"/>
  <c r="DJ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K6" i="1" s="1"/>
  <c r="DI6" i="1"/>
  <c r="DL6" i="1" s="1"/>
  <c r="DN6" i="1"/>
  <c r="DO6" i="1"/>
  <c r="DP6" i="1"/>
  <c r="DQ6" i="1"/>
  <c r="DR6" i="1"/>
  <c r="DS6" i="1"/>
  <c r="DT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AK7" i="1" s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L7" i="1"/>
  <c r="AM7" i="1"/>
  <c r="AN7" i="1"/>
  <c r="AO7" i="1"/>
  <c r="AR7" i="1"/>
  <c r="AS7" i="1"/>
  <c r="BP7" i="1" s="1"/>
  <c r="AT7" i="1"/>
  <c r="AU7" i="1"/>
  <c r="AV7" i="1"/>
  <c r="AW7" i="1"/>
  <c r="AX7" i="1"/>
  <c r="AY7" i="1"/>
  <c r="AZ7" i="1"/>
  <c r="BO7" i="1" s="1"/>
  <c r="BR7" i="1" s="1"/>
  <c r="BA7" i="1"/>
  <c r="BB7" i="1"/>
  <c r="BC7" i="1"/>
  <c r="BD7" i="1"/>
  <c r="BE7" i="1"/>
  <c r="BF7" i="1"/>
  <c r="BG7" i="1"/>
  <c r="BH7" i="1"/>
  <c r="BI7" i="1"/>
  <c r="BJ7" i="1"/>
  <c r="BK7" i="1"/>
  <c r="BL7" i="1"/>
  <c r="BT7" i="1"/>
  <c r="BU7" i="1"/>
  <c r="CM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N7" i="1" s="1"/>
  <c r="CL7" i="1"/>
  <c r="CO7" i="1" s="1"/>
  <c r="CQ7" i="1"/>
  <c r="CR7" i="1"/>
  <c r="DJ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K7" i="1" s="1"/>
  <c r="DI7" i="1"/>
  <c r="DL7" i="1" s="1"/>
  <c r="DN7" i="1"/>
  <c r="DO7" i="1"/>
  <c r="DP7" i="1"/>
  <c r="DQ7" i="1"/>
  <c r="DR7" i="1"/>
  <c r="DS7" i="1"/>
  <c r="DT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AK8" i="1" s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L8" i="1"/>
  <c r="AM8" i="1"/>
  <c r="AN8" i="1"/>
  <c r="AO8" i="1"/>
  <c r="AR8" i="1"/>
  <c r="AS8" i="1"/>
  <c r="BP8" i="1" s="1"/>
  <c r="AT8" i="1"/>
  <c r="AU8" i="1"/>
  <c r="AV8" i="1"/>
  <c r="AW8" i="1"/>
  <c r="AX8" i="1"/>
  <c r="AY8" i="1"/>
  <c r="AZ8" i="1"/>
  <c r="BO8" i="1" s="1"/>
  <c r="BR8" i="1" s="1"/>
  <c r="BA8" i="1"/>
  <c r="BB8" i="1"/>
  <c r="BC8" i="1"/>
  <c r="BD8" i="1"/>
  <c r="BE8" i="1"/>
  <c r="BF8" i="1"/>
  <c r="BG8" i="1"/>
  <c r="BH8" i="1"/>
  <c r="BI8" i="1"/>
  <c r="BJ8" i="1"/>
  <c r="BK8" i="1"/>
  <c r="BL8" i="1"/>
  <c r="BT8" i="1"/>
  <c r="BU8" i="1"/>
  <c r="CM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N8" i="1" s="1"/>
  <c r="CL8" i="1"/>
  <c r="CO8" i="1" s="1"/>
  <c r="CQ8" i="1"/>
  <c r="CR8" i="1"/>
  <c r="DJ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K8" i="1" s="1"/>
  <c r="DI8" i="1"/>
  <c r="DL8" i="1" s="1"/>
  <c r="DN8" i="1"/>
  <c r="DO8" i="1"/>
  <c r="DP8" i="1"/>
  <c r="DQ8" i="1"/>
  <c r="DR8" i="1"/>
  <c r="DS8" i="1"/>
  <c r="DT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AK9" i="1" s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L9" i="1"/>
  <c r="AM9" i="1"/>
  <c r="AN9" i="1"/>
  <c r="AO9" i="1"/>
  <c r="AR9" i="1"/>
  <c r="AS9" i="1"/>
  <c r="BP9" i="1" s="1"/>
  <c r="AT9" i="1"/>
  <c r="AU9" i="1"/>
  <c r="AV9" i="1"/>
  <c r="AW9" i="1"/>
  <c r="AX9" i="1"/>
  <c r="AY9" i="1"/>
  <c r="AZ9" i="1"/>
  <c r="BO9" i="1" s="1"/>
  <c r="BR9" i="1" s="1"/>
  <c r="BA9" i="1"/>
  <c r="BB9" i="1"/>
  <c r="BC9" i="1"/>
  <c r="BD9" i="1"/>
  <c r="BE9" i="1"/>
  <c r="BF9" i="1"/>
  <c r="BG9" i="1"/>
  <c r="BH9" i="1"/>
  <c r="BI9" i="1"/>
  <c r="BJ9" i="1"/>
  <c r="BK9" i="1"/>
  <c r="BL9" i="1"/>
  <c r="BT9" i="1"/>
  <c r="BU9" i="1"/>
  <c r="CM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N9" i="1" s="1"/>
  <c r="CL9" i="1"/>
  <c r="CO9" i="1" s="1"/>
  <c r="CQ9" i="1"/>
  <c r="CR9" i="1"/>
  <c r="DJ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K9" i="1" s="1"/>
  <c r="DI9" i="1"/>
  <c r="DL9" i="1" s="1"/>
  <c r="DN9" i="1"/>
  <c r="DO9" i="1"/>
  <c r="DP9" i="1"/>
  <c r="DQ9" i="1"/>
  <c r="DR9" i="1"/>
  <c r="DS9" i="1"/>
  <c r="DT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A3" i="1"/>
  <c r="A4" i="1"/>
  <c r="A5" i="1"/>
  <c r="A6" i="1"/>
  <c r="A7" i="1"/>
  <c r="A8" i="1"/>
  <c r="A9" i="1"/>
  <c r="BO6" i="1" l="1"/>
  <c r="BR6" i="1" s="1"/>
  <c r="BO5" i="1"/>
  <c r="BR5" i="1" s="1"/>
  <c r="BM9" i="1"/>
  <c r="BM8" i="1"/>
  <c r="BN8" i="1"/>
  <c r="BQ8" i="1" s="1"/>
  <c r="BM7" i="1"/>
  <c r="BM6" i="1"/>
  <c r="BN7" i="1"/>
  <c r="BQ7" i="1" s="1"/>
  <c r="BM5" i="1"/>
  <c r="BN9" i="1"/>
  <c r="BQ9" i="1" s="1"/>
  <c r="BO2" i="1"/>
  <c r="BR2" i="1" s="1"/>
  <c r="AK2" i="1"/>
  <c r="BM4" i="1"/>
  <c r="AK3" i="1"/>
  <c r="BN2" i="1"/>
  <c r="BQ2" i="1" s="1"/>
  <c r="BN6" i="1"/>
  <c r="BQ6" i="1" s="1"/>
  <c r="BM3" i="1"/>
  <c r="BN5" i="1"/>
  <c r="BQ5" i="1" s="1"/>
  <c r="BN4" i="1"/>
  <c r="BQ4" i="1" s="1"/>
  <c r="BO4" i="1"/>
  <c r="BR4" i="1" s="1"/>
  <c r="BN3" i="1"/>
  <c r="BQ3" i="1" s="1"/>
  <c r="BM2" i="1"/>
</calcChain>
</file>

<file path=xl/sharedStrings.xml><?xml version="1.0" encoding="utf-8"?>
<sst xmlns="http://schemas.openxmlformats.org/spreadsheetml/2006/main" count="215" uniqueCount="215">
  <si>
    <t>ID</t>
  </si>
  <si>
    <t>Inc_ID</t>
  </si>
  <si>
    <t>Date_in</t>
  </si>
  <si>
    <t>cust_mail</t>
  </si>
  <si>
    <t>inv_aim</t>
  </si>
  <si>
    <t>form</t>
  </si>
  <si>
    <t>priority</t>
  </si>
  <si>
    <t>cvality</t>
  </si>
  <si>
    <t>ext_lab</t>
  </si>
  <si>
    <t>ext_lab_name</t>
  </si>
  <si>
    <t>ekn</t>
  </si>
  <si>
    <t>product_name_x</t>
  </si>
  <si>
    <t>identity</t>
  </si>
  <si>
    <t>description_x</t>
  </si>
  <si>
    <t>product_type</t>
  </si>
  <si>
    <t>number_of_prod</t>
  </si>
  <si>
    <t>thickness_x</t>
  </si>
  <si>
    <t>aim_cvality</t>
  </si>
  <si>
    <t>link</t>
  </si>
  <si>
    <t>budjet</t>
  </si>
  <si>
    <t>title_of_budget</t>
  </si>
  <si>
    <t>general_cast</t>
  </si>
  <si>
    <t>mail_of_general_cast</t>
  </si>
  <si>
    <t>type_of_product</t>
  </si>
  <si>
    <t>family</t>
  </si>
  <si>
    <t>product_name_y</t>
  </si>
  <si>
    <t>thickness_y</t>
  </si>
  <si>
    <t>color</t>
  </si>
  <si>
    <t>comb_group</t>
  </si>
  <si>
    <t>flam_group</t>
  </si>
  <si>
    <t>prop_group</t>
  </si>
  <si>
    <t>oxy_index</t>
  </si>
  <si>
    <t>sto</t>
  </si>
  <si>
    <t>producer</t>
  </si>
  <si>
    <t>full_descr</t>
  </si>
  <si>
    <t>description_y</t>
  </si>
  <si>
    <t>thickness_ch</t>
  </si>
  <si>
    <t>report_id</t>
  </si>
  <si>
    <t>report_date</t>
  </si>
  <si>
    <t>lab</t>
  </si>
  <si>
    <t>investigator</t>
  </si>
  <si>
    <t>date_of_product_coming</t>
  </si>
  <si>
    <t>date_of_exp</t>
  </si>
  <si>
    <t>ext_lab_report</t>
  </si>
  <si>
    <t>temp_of_smog_x</t>
  </si>
  <si>
    <t>time_of_max_temp_x</t>
  </si>
  <si>
    <t>len_1_x</t>
  </si>
  <si>
    <t>len_2_x</t>
  </si>
  <si>
    <t>len_3_x</t>
  </si>
  <si>
    <t>len_4_x</t>
  </si>
  <si>
    <t>mass_before_x</t>
  </si>
  <si>
    <t>mass_after_x</t>
  </si>
  <si>
    <t>combustion_time_x</t>
  </si>
  <si>
    <t>flame_bubles_x</t>
  </si>
  <si>
    <t>type_of_osn</t>
  </si>
  <si>
    <t>fixation_type</t>
  </si>
  <si>
    <t>additional_inf_x</t>
  </si>
  <si>
    <t>foto_before_x</t>
  </si>
  <si>
    <t>foto_after_x</t>
  </si>
  <si>
    <t>grafic_of_temp_x</t>
  </si>
  <si>
    <t>sery_x</t>
  </si>
  <si>
    <t>amb_temp</t>
  </si>
  <si>
    <t>amb_presue</t>
  </si>
  <si>
    <t>amb_moist</t>
  </si>
  <si>
    <t>product_condition_time</t>
  </si>
  <si>
    <t>middle_len_x</t>
  </si>
  <si>
    <t>mass_los_x</t>
  </si>
  <si>
    <t>group_by_smog_temp_x</t>
  </si>
  <si>
    <t>group_by_len_x</t>
  </si>
  <si>
    <t>group_by_mass_los_x</t>
  </si>
  <si>
    <t>group_by_buble_x</t>
  </si>
  <si>
    <t>match_x</t>
  </si>
  <si>
    <t>temp_of_smog_y</t>
  </si>
  <si>
    <t>time_of_max_temp_y</t>
  </si>
  <si>
    <t>len_1_y</t>
  </si>
  <si>
    <t>len_2_y</t>
  </si>
  <si>
    <t>len_3_y</t>
  </si>
  <si>
    <t>len_4_y</t>
  </si>
  <si>
    <t>mass_before_y</t>
  </si>
  <si>
    <t>mass_after_y</t>
  </si>
  <si>
    <t>combustion_time_y</t>
  </si>
  <si>
    <t>flame_bubles_y</t>
  </si>
  <si>
    <t>additional_inf_y</t>
  </si>
  <si>
    <t>foto_before_y</t>
  </si>
  <si>
    <t>foto_after_y</t>
  </si>
  <si>
    <t>grafic_of_temp_y</t>
  </si>
  <si>
    <t>sery_y</t>
  </si>
  <si>
    <t>middle_len_y</t>
  </si>
  <si>
    <t>mass_los_y</t>
  </si>
  <si>
    <t>group_by_smog_temp_y</t>
  </si>
  <si>
    <t>group_by_len_y</t>
  </si>
  <si>
    <t>group_by_mass_los_y</t>
  </si>
  <si>
    <t>group_by_buble_y</t>
  </si>
  <si>
    <t>match_y</t>
  </si>
  <si>
    <t>temp_of_smog</t>
  </si>
  <si>
    <t>time_of_max_temp</t>
  </si>
  <si>
    <t>len_1</t>
  </si>
  <si>
    <t>len_2</t>
  </si>
  <si>
    <t>len_3</t>
  </si>
  <si>
    <t>len_4</t>
  </si>
  <si>
    <t>mass_before</t>
  </si>
  <si>
    <t>mass_after</t>
  </si>
  <si>
    <t>combustion_time</t>
  </si>
  <si>
    <t>flame_bubles</t>
  </si>
  <si>
    <t>additional_inf</t>
  </si>
  <si>
    <t>foto_before</t>
  </si>
  <si>
    <t>foto_after</t>
  </si>
  <si>
    <t>grafic_of_temp</t>
  </si>
  <si>
    <t>sery</t>
  </si>
  <si>
    <t>middle_len</t>
  </si>
  <si>
    <t>mass_los</t>
  </si>
  <si>
    <t>group_by_smog_temp</t>
  </si>
  <si>
    <t>group_by_len</t>
  </si>
  <si>
    <t>group_by_mass_los</t>
  </si>
  <si>
    <t>group_by_buble</t>
  </si>
  <si>
    <t>match</t>
  </si>
  <si>
    <t>gen_middle_len</t>
  </si>
  <si>
    <t>middle_mass_los</t>
  </si>
  <si>
    <t>gen_group_by_smog_temp</t>
  </si>
  <si>
    <t>gen_group_by_len</t>
  </si>
  <si>
    <t>gen_group_by_mass_los</t>
  </si>
  <si>
    <t>gen_group_by_buble</t>
  </si>
  <si>
    <t>gen_match</t>
  </si>
  <si>
    <t>flam_report_id</t>
  </si>
  <si>
    <t>flam_report_date</t>
  </si>
  <si>
    <t>flam_lab</t>
  </si>
  <si>
    <t>flam_investigator</t>
  </si>
  <si>
    <t>flam_date_of_product_coming</t>
  </si>
  <si>
    <t>flam_date_of_exp</t>
  </si>
  <si>
    <t>flam_report_link</t>
  </si>
  <si>
    <t>flam_type_of_osn</t>
  </si>
  <si>
    <t>flam_density_of_heat_flux</t>
  </si>
  <si>
    <t>flam</t>
  </si>
  <si>
    <t>flam_time</t>
  </si>
  <si>
    <t>flam_dop_inf</t>
  </si>
  <si>
    <t>exp_num</t>
  </si>
  <si>
    <t>flam_amb_temp</t>
  </si>
  <si>
    <t>flam_amb_presue</t>
  </si>
  <si>
    <t>flam_amb_moist</t>
  </si>
  <si>
    <t>critical_density_of_heat_flux</t>
  </si>
  <si>
    <t>group_of_flam</t>
  </si>
  <si>
    <t>flam_density_of_heat_flux2</t>
  </si>
  <si>
    <t>flam3</t>
  </si>
  <si>
    <t>flam_time4</t>
  </si>
  <si>
    <t>flam_dop_inf5</t>
  </si>
  <si>
    <t>exp_num6</t>
  </si>
  <si>
    <t>flam_density_of_heat_flux7</t>
  </si>
  <si>
    <t>flam8</t>
  </si>
  <si>
    <t>flam_time9</t>
  </si>
  <si>
    <t>flam_dop_inf10</t>
  </si>
  <si>
    <t>exp_num11</t>
  </si>
  <si>
    <t>flam_density_of_heat_flux12</t>
  </si>
  <si>
    <t>flam13</t>
  </si>
  <si>
    <t>flam_time14</t>
  </si>
  <si>
    <t>flam_dop_inf15</t>
  </si>
  <si>
    <t>exp_num16</t>
  </si>
  <si>
    <t>flam_density_of_heat_flux17</t>
  </si>
  <si>
    <t>flam18</t>
  </si>
  <si>
    <t>flam_time19</t>
  </si>
  <si>
    <t>flam_dop_inf20</t>
  </si>
  <si>
    <t>exp_num21</t>
  </si>
  <si>
    <t>flam_density_of_heat_flux22</t>
  </si>
  <si>
    <t>flam23</t>
  </si>
  <si>
    <t>flam_time24</t>
  </si>
  <si>
    <t>flam_dop_inf25</t>
  </si>
  <si>
    <t>exp_num26</t>
  </si>
  <si>
    <t>flam_density_of_heat_flux27</t>
  </si>
  <si>
    <t>flam28</t>
  </si>
  <si>
    <t>flam_time29</t>
  </si>
  <si>
    <t>flam_dop_inf30</t>
  </si>
  <si>
    <t>exp_num31</t>
  </si>
  <si>
    <t>flam_density_of_heat_flux32</t>
  </si>
  <si>
    <t>flam33</t>
  </si>
  <si>
    <t>flam_time34</t>
  </si>
  <si>
    <t>flam_dop_inf35</t>
  </si>
  <si>
    <t>exp_num36</t>
  </si>
  <si>
    <t>flam_density_of_heat_flux37</t>
  </si>
  <si>
    <t>flam38</t>
  </si>
  <si>
    <t>flam_time39</t>
  </si>
  <si>
    <t>flam_dop_inf40</t>
  </si>
  <si>
    <t>exp_num41</t>
  </si>
  <si>
    <t>flam_density_of_heat_flux42</t>
  </si>
  <si>
    <t>flam43</t>
  </si>
  <si>
    <t>flam_time44</t>
  </si>
  <si>
    <t>flam_dop_inf45</t>
  </si>
  <si>
    <t>exp_num46</t>
  </si>
  <si>
    <t>flam_density_of_heat_flux47</t>
  </si>
  <si>
    <t>flam48</t>
  </si>
  <si>
    <t>flam_time49</t>
  </si>
  <si>
    <t>flam_dop_inf50</t>
  </si>
  <si>
    <t>exp_num51</t>
  </si>
  <si>
    <t>flam_density_of_heat_flux52</t>
  </si>
  <si>
    <t>flam53</t>
  </si>
  <si>
    <t>flam_time54</t>
  </si>
  <si>
    <t>flam_dop_inf55</t>
  </si>
  <si>
    <t>exp_num56</t>
  </si>
  <si>
    <t>flam_density_of_heat_flux57</t>
  </si>
  <si>
    <t>flam58</t>
  </si>
  <si>
    <t>flam_time59</t>
  </si>
  <si>
    <t>flam_dop_inf60</t>
  </si>
  <si>
    <t>exp_num61</t>
  </si>
  <si>
    <t>flam_density_of_heat_flux62</t>
  </si>
  <si>
    <t>flam63</t>
  </si>
  <si>
    <t>flam_time64</t>
  </si>
  <si>
    <t>flam_dop_inf65</t>
  </si>
  <si>
    <t>exp_num66</t>
  </si>
  <si>
    <t>flam_density_of_heat_flux67</t>
  </si>
  <si>
    <t>flam68</t>
  </si>
  <si>
    <t>flam_time69</t>
  </si>
  <si>
    <t>flam_dop_inf70</t>
  </si>
  <si>
    <t>exp_num71</t>
  </si>
  <si>
    <t>group_by_comb</t>
  </si>
  <si>
    <t>group_by_comb_y</t>
  </si>
  <si>
    <t>group_by_comb_x</t>
  </si>
  <si>
    <t>gen_group_by_comb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</si>
</sst>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</font>
    <font>
      <b/>
      <sz val="11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2" fontId="3" fillId="3" borderId="3" xfId="0" applyNumberFormat="1" applyFont="1" applyFill="1" applyBorder="1" applyAlignment="1">
      <alignment horizontal="center" vertical="top" wrapText="1"/>
    </xf>
    <xf numFmtId="0" fontId="1" fillId="3" borderId="0" xfId="0" applyFont="1" applyFill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2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numFmt numFmtId="2" formatCode="0.00"/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numFmt numFmtId="0" formatCode="General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  <border outline="0">
        <left style="thin">
          <color auto="1"/>
        </left>
      </border>
    </dxf>
    <dxf>
      <numFmt numFmtId="19" formatCode="dd/mm/yyyy"/>
      <alignment textRotation="0" wrapText="1" indent="0" justifyLastLine="0" shrinkToFit="0" readingOrder="0"/>
      <border outline="0">
        <left style="thin">
          <color auto="1"/>
        </left>
      </border>
    </dxf>
    <dxf>
      <numFmt numFmtId="19" formatCode="dd/mm/yyyy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0" formatCode="General"/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>
          <fgColor indexed="64"/>
          <bgColor rgb="FFFFC0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pyur\PycharmProjects\PythonProject\Gen_3\&#1041;&#1048;4.xlsx" TargetMode="External"/><Relationship Id="rId1" Type="http://schemas.openxmlformats.org/officeDocument/2006/relationships/externalLinkPath" Target="&#1041;&#1048;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1</v>
          </cell>
          <cell r="B2">
            <v>1895738940</v>
          </cell>
          <cell r="C2" t="str">
            <v>14.11.2024</v>
          </cell>
          <cell r="D2" t="str">
            <v>polishchuk@tn.ru</v>
          </cell>
          <cell r="E2" t="str">
            <v>Подтверждение соответствия</v>
          </cell>
          <cell r="F2" t="str">
            <v>Текущий производственный контроль</v>
          </cell>
          <cell r="G2" t="str">
            <v>В порядке общей очереди</v>
          </cell>
          <cell r="H2" t="str">
            <v>Определение группы горючести</v>
          </cell>
          <cell r="K2">
            <v>500464</v>
          </cell>
          <cell r="M2">
            <v>20248</v>
          </cell>
          <cell r="P2">
            <v>4</v>
          </cell>
          <cell r="X2" t="str">
            <v>pvc</v>
          </cell>
          <cell r="Y2" t="str">
            <v>Кровельные полимерные мембраны</v>
          </cell>
          <cell r="Z2" t="str">
            <v>ПВХ Logicroof V-RP 1,5 мм мембрана серая 2,10x20 м</v>
          </cell>
          <cell r="AA2">
            <v>1.5</v>
          </cell>
          <cell r="AB2" t="str">
            <v>Серый</v>
          </cell>
          <cell r="AC2" t="str">
            <v>Г2</v>
          </cell>
          <cell r="AD2" t="str">
            <v>В2</v>
          </cell>
          <cell r="AE2" t="str">
            <v>РП1</v>
          </cell>
          <cell r="AF2">
            <v>17</v>
          </cell>
          <cell r="AG2" t="str">
            <v>СТО 72746455-3.4.1-2013</v>
          </cell>
          <cell r="AH2" t="str">
            <v>ООО "Завод "Лоджикруф""</v>
          </cell>
          <cell r="AI2" t="str">
            <v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v>
          </cell>
          <cell r="AJ2" t="str">
            <v>Кровельная полимерная мембрана на основе высококачественного пластифицированного поливинилхлорида (ПВХ)</v>
          </cell>
        </row>
        <row r="3">
          <cell r="A3">
            <v>2</v>
          </cell>
          <cell r="B3">
            <v>1896741861</v>
          </cell>
          <cell r="C3" t="str">
            <v>15.11.2024</v>
          </cell>
          <cell r="D3" t="str">
            <v>polishchuk@tn.ru</v>
          </cell>
          <cell r="E3" t="str">
            <v>Подтверждение соответствия</v>
          </cell>
          <cell r="F3" t="str">
            <v>Текущий производственный контроль</v>
          </cell>
          <cell r="G3" t="str">
            <v>В порядке общей очереди</v>
          </cell>
          <cell r="H3" t="str">
            <v>Определение группы горючести</v>
          </cell>
          <cell r="K3">
            <v>500564</v>
          </cell>
          <cell r="M3">
            <v>12235</v>
          </cell>
          <cell r="N3" t="str">
            <v>Пример заполнения формы</v>
          </cell>
          <cell r="P3">
            <v>12</v>
          </cell>
        </row>
        <row r="4">
          <cell r="A4">
            <v>3</v>
          </cell>
          <cell r="B4">
            <v>1909181315</v>
          </cell>
          <cell r="C4" t="str">
            <v>27.11.2024</v>
          </cell>
          <cell r="D4" t="str">
            <v>polishchuk@tn.ru</v>
          </cell>
          <cell r="E4" t="str">
            <v>Подтверждение соответствия</v>
          </cell>
          <cell r="F4" t="str">
            <v>Текущий производственный контроль</v>
          </cell>
          <cell r="G4" t="str">
            <v>В порядке общей очереди</v>
          </cell>
          <cell r="H4" t="str">
            <v>Определение группы горючести</v>
          </cell>
          <cell r="K4">
            <v>27485618</v>
          </cell>
          <cell r="M4">
            <v>653728</v>
          </cell>
          <cell r="P4">
            <v>12</v>
          </cell>
          <cell r="Q4" t="str">
            <v>10</v>
          </cell>
        </row>
        <row r="5">
          <cell r="A5">
            <v>4</v>
          </cell>
          <cell r="B5">
            <v>1940180191</v>
          </cell>
          <cell r="C5" t="str">
            <v>27.12.2024</v>
          </cell>
          <cell r="E5" t="str">
            <v>НИОКР Техслужбы СБЕ ПМиПИР</v>
          </cell>
          <cell r="H5" t="str">
            <v>Группа воспламеняемости</v>
          </cell>
          <cell r="I5" t="str">
            <v>Внешняя лаборатория</v>
          </cell>
          <cell r="K5">
            <v>500464</v>
          </cell>
          <cell r="M5">
            <v>26997</v>
          </cell>
          <cell r="Q5" t="str">
            <v>1,5</v>
          </cell>
          <cell r="X5" t="str">
            <v>pvc</v>
          </cell>
          <cell r="Y5" t="str">
            <v>Кровельные полимерные мембраны</v>
          </cell>
          <cell r="Z5" t="str">
            <v>ПВХ Logicroof V-RP 1,5 мм мембрана серая 2,10x20 м</v>
          </cell>
          <cell r="AA5">
            <v>1.5</v>
          </cell>
          <cell r="AB5" t="str">
            <v>Серый</v>
          </cell>
          <cell r="AC5" t="str">
            <v>Г2</v>
          </cell>
          <cell r="AD5" t="str">
            <v>В2</v>
          </cell>
          <cell r="AE5" t="str">
            <v>РП1</v>
          </cell>
          <cell r="AF5">
            <v>17</v>
          </cell>
          <cell r="AG5" t="str">
            <v>СТО 72746455-3.4.1-2013</v>
          </cell>
          <cell r="AH5" t="str">
            <v>ООО "Завод "Лоджикруф""</v>
          </cell>
          <cell r="AI5" t="str">
            <v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v>
          </cell>
          <cell r="AJ5" t="str">
            <v>Кровельная полимерная мембрана на основе высококачественного пластифицированного поливинилхлорида (ПВХ)</v>
          </cell>
          <cell r="DW5">
            <v>1940180191</v>
          </cell>
          <cell r="DX5" t="str">
            <v>27.12.2024</v>
          </cell>
          <cell r="DY5" t="str">
            <v>АО "ЦСИ "Огнестойкость""</v>
          </cell>
          <cell r="EA5" t="str">
            <v>2024-12-17</v>
          </cell>
          <cell r="EB5" t="str">
            <v>2024-12-23</v>
          </cell>
          <cell r="EC5" t="str">
            <v>https://disk.yandex.ru/i/nKn7G581a8zh7g</v>
          </cell>
          <cell r="ED5" t="str">
            <v>Асбоцементный лист, толщиной 10 или 12 мм</v>
          </cell>
          <cell r="EE5">
            <v>30</v>
          </cell>
          <cell r="EF5" t="str">
            <v>Да</v>
          </cell>
          <cell r="EG5">
            <v>139</v>
          </cell>
          <cell r="EH5" t="str">
            <v>0' – начало испытания;
0'14” – коробление на поверхности образца;
0'25” – дымовыделение от поверхности образца;
0'38” – частичное вспучивание на поверхности образца;
0'47” – дымовыделение от поверхности образца увеличилось;
0'55” – частичное потемнение поверхности образца;
1'15” – потемнение всей поверхности образца, вспучивание увеличилось, обугливание поверхности образца;
1'32” – пробежка пламени по поверхности образца;
2'19” – воспламенение образца. Испытание окончено</v>
          </cell>
          <cell r="EI5">
            <v>1</v>
          </cell>
          <cell r="EJ5">
            <v>22</v>
          </cell>
          <cell r="EK5" t="str">
            <v>99,6</v>
          </cell>
          <cell r="EL5">
            <v>52</v>
          </cell>
          <cell r="EM5">
            <v>20</v>
          </cell>
          <cell r="EN5" t="str">
            <v>Нет</v>
          </cell>
          <cell r="EP5" t="str">
            <v>0' – начало испытания;
1'35” – частичное вспучивание на поверхности образца;
1'58” – плавление в точке прикосновения источника зажигания;
2'09” – дымовыделение от поверхности образца;
2'58” – частичное вздутие на поверхности образца;
3'31” – вся поверхность образца оплавилась;
3'51” – обугливание в точке прикосновения с источником зажигания, вздутие увеличилось;
4'08” – дымовыделение от поверхности образца увеличилось;
4'40” – пробежка пламени по поверхности образца;
5'40” – пробежка пламени по поверхности образца;
8'24” – вся поверхность образца обуглилась и потемнела;
13'30” – пробежка пламени по поверхности образца;
15' – Испытание окончено. Образец не воспламенился.</v>
          </cell>
          <cell r="EQ5">
            <v>2</v>
          </cell>
          <cell r="ER5">
            <v>25</v>
          </cell>
          <cell r="ES5" t="str">
            <v>Да</v>
          </cell>
          <cell r="ET5">
            <v>418</v>
          </cell>
          <cell r="EU5" t="str">
            <v>0' – начало испытания;
0'10” – коробление на поверхности образца;
0'30” – плавление в точке прикосновения источника зажигания;
0'56” – дымовыделение от поверхности образца;
1'02” – частичное вспучивание на поверхности образца;
2'03” – дымовыделение от поверхности образца увеличилось;
2'10” – частичное потемнение и обугливание поверхности образца;
2'50” – вспучивание всей поверхности образца;
3'10” – пробежка пламени по поверхности образца;
3'30” – потемнение всей поверхности образца;
4'26” – пробежка пламени по поверхности образца;
6'58” – воспламенение образца. Испытание окончено</v>
          </cell>
          <cell r="EV5">
            <v>3</v>
          </cell>
          <cell r="EW5">
            <v>25</v>
          </cell>
          <cell r="EX5" t="str">
            <v>Да</v>
          </cell>
          <cell r="EY5">
            <v>363</v>
          </cell>
          <cell r="EZ5" t="str">
            <v>0' – начало испытания;
0'51” – дымовыделение от поверхности образца;
1'07” – частичное вздутие на поверхности образца;
2'09” – коробление на поверхности образца;
2'25” – частичное обугливание поверхности образца;
2'30” – дымовыделение от поверхности образца увеличилось;
3'50” – пробежка пламени по поверхности образца;
4'07” – потемнение и обугливание поверхности образца; 
6'03” – воспламенение образца. Испытание окончено</v>
          </cell>
          <cell r="FA5">
            <v>4</v>
          </cell>
          <cell r="FB5">
            <v>25</v>
          </cell>
          <cell r="FC5" t="str">
            <v>Да</v>
          </cell>
          <cell r="FD5">
            <v>390</v>
          </cell>
          <cell r="FE5" t="str">
            <v>0' – начало испытания;
0'48” – дымовыделение от поверхности образца;
1'04” – плавление образца в точке прикосновения с источником зажигания;
1'13” – вздутие поверхности образца;
2'00” – коробление на поверхности образца;
2'16” – обугливание поверхности образца;
2'34” – дымовыделение от поверхности образца увеличилось;
3'31” – пробежка пламени по поверхности образца; 
6'30” – воспламенение образца. Испытание окончено.</v>
          </cell>
          <cell r="FF5">
            <v>5</v>
          </cell>
          <cell r="FG5">
            <v>20</v>
          </cell>
          <cell r="FH5" t="str">
            <v>Нет</v>
          </cell>
          <cell r="FJ5" t="str">
            <v>0' – начало испытания;
1'33” – плавление в точке прикосновения источника зажигания;
1'45” – дымовыделение от поверхности образца;
1'59” – частичное вспучивание на поверхности образца;
2'52” – частичное вздутие на поверхности образца;
4'07” – частичное потемнение и обугливание поверхности образца;
4'27” – дымовыделение от поверхности образца увеличилось;
4'50” – вся поверхность образца оплавилась;
5'26” – пробежка пламени по поверхности образца;
9'48” – вся поверхность образца обуглилась;
15' – Испытание окончено. Образец не воспламенился.</v>
          </cell>
          <cell r="FK5">
            <v>6</v>
          </cell>
          <cell r="FL5">
            <v>20</v>
          </cell>
          <cell r="FM5" t="str">
            <v>Нет</v>
          </cell>
          <cell r="FO5" t="str">
            <v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10'23” – потемнение поверхности образца;
15' – Испытание окончено. Образец не воспламенился.</v>
          </cell>
          <cell r="FP5">
            <v>7</v>
          </cell>
          <cell r="FQ5">
            <v>20</v>
          </cell>
          <cell r="FR5" t="str">
            <v>Нет</v>
          </cell>
          <cell r="FT5" t="str">
            <v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10'23” – потемнение поверхности образца;
15' – Испытание окончено. Образец не воспламенился.</v>
          </cell>
          <cell r="FU5">
            <v>8</v>
          </cell>
        </row>
        <row r="6">
          <cell r="A6">
            <v>5</v>
          </cell>
          <cell r="B6">
            <v>1940691217</v>
          </cell>
          <cell r="C6" t="str">
            <v>28.12.2024</v>
          </cell>
          <cell r="I6" t="str">
            <v>Внешняя лаборатория</v>
          </cell>
          <cell r="J6" t="str">
            <v>АО "ЦСИ "Огнестойкость""</v>
          </cell>
          <cell r="K6">
            <v>500464</v>
          </cell>
          <cell r="M6">
            <v>19928</v>
          </cell>
          <cell r="Q6" t="str">
            <v>1,5</v>
          </cell>
          <cell r="X6" t="str">
            <v>pvc</v>
          </cell>
          <cell r="Y6" t="str">
            <v>Кровельные полимерные мембраны</v>
          </cell>
          <cell r="Z6" t="str">
            <v>ПВХ Logicroof V-RP 1,5 мм мембрана серая 2,10x20 м</v>
          </cell>
          <cell r="AA6">
            <v>1.5</v>
          </cell>
          <cell r="AB6" t="str">
            <v>Серый</v>
          </cell>
          <cell r="AC6" t="str">
            <v>Г2</v>
          </cell>
          <cell r="AD6" t="str">
            <v>В2</v>
          </cell>
          <cell r="AE6" t="str">
            <v>РП1</v>
          </cell>
          <cell r="AF6">
            <v>17</v>
          </cell>
          <cell r="AG6" t="str">
            <v>СТО 72746455-3.4.1-2013</v>
          </cell>
          <cell r="AH6" t="str">
            <v>ООО "Завод "Лоджикруф""</v>
          </cell>
          <cell r="AI6" t="str">
            <v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v>
          </cell>
          <cell r="AJ6" t="str">
            <v>Кровельная полимерная мембрана на основе высококачественного пластифицированного поливинилхлорида (ПВХ)</v>
          </cell>
          <cell r="DW6">
            <v>1940691217</v>
          </cell>
          <cell r="DX6" t="str">
            <v>28.12.2024</v>
          </cell>
          <cell r="DY6" t="str">
            <v>АО "ЦСИ "Огнестойкость""</v>
          </cell>
          <cell r="EA6" t="str">
            <v>2024-12-20</v>
          </cell>
          <cell r="EB6" t="str">
            <v>2024-12-23</v>
          </cell>
          <cell r="EC6" t="str">
            <v>https://forms.yandex.ru/cloud/files?path=%2F6219879%2F676fbd62d0468854da6e5ee4_protokol_09_sm_i_2024.pdf</v>
          </cell>
          <cell r="ED6" t="str">
            <v>Асбоцементный лист, толщиной 10 или 12 мм</v>
          </cell>
          <cell r="EE6">
            <v>30</v>
          </cell>
          <cell r="EF6" t="str">
            <v>Да</v>
          </cell>
          <cell r="EG6">
            <v>94</v>
          </cell>
          <cell r="EH6" t="str">
            <v>0' – начало испытания;
0'46” – слабое дымовыделение от поверхности образца, деформация поверхности (образование пузырей);
1'12” - пробежка пламени по поверхности образца (менее 3 сек.);
1'21” - пробежка пламени по поверхности образца (менее 3 сек.), кипение образца;
1'34” – воспламенение образца. Испытание окончено.</v>
          </cell>
          <cell r="EI6">
            <v>1</v>
          </cell>
          <cell r="EJ6">
            <v>22</v>
          </cell>
          <cell r="EK6" t="str">
            <v>99,6</v>
          </cell>
          <cell r="EL6">
            <v>52</v>
          </cell>
          <cell r="EM6">
            <v>20</v>
          </cell>
          <cell r="EN6" t="str">
            <v>Нет</v>
          </cell>
          <cell r="EP6" t="str">
            <v>0' – начало испытания;
1'06” - деформация поверхности (образование пузырей);
1'34” - слабое дымовыделение от поверхности образца;
2'05” – разжижение поверхности образца;
2'21” – кипение образца;
2'48” - пробежка пламени по поверхности образца (менее 3 сек.) при касании источником зажигания поверхности;
7'29” – воспламенение образца. Испытание окончено.</v>
          </cell>
          <cell r="EQ6">
            <v>2</v>
          </cell>
          <cell r="ER6">
            <v>25</v>
          </cell>
          <cell r="ES6" t="str">
            <v>Да</v>
          </cell>
          <cell r="ET6">
            <v>446</v>
          </cell>
          <cell r="EU6" t="str">
            <v>0' – начало испытания;
1'06” - деформация поверхности (образование пузырей);
1'34” - слабое дымовыделение от поверхности образца;
2'05” – разжижение поверхности образца;
2'21” – кипение образца;
2'48” - пробежка пламени по поверхности образца (менее 3 сек.) при касании источником зажигания поверхности;
7'29” – воспламенение образца. Испытание окончено.</v>
          </cell>
          <cell r="EV6">
            <v>3</v>
          </cell>
          <cell r="EW6">
            <v>25</v>
          </cell>
          <cell r="EX6" t="str">
            <v>Да</v>
          </cell>
          <cell r="EY6">
            <v>435</v>
          </cell>
          <cell r="EZ6" t="str">
            <v>0' – начало испытания;
1'08” - деформация поверхности (образование пузырей);
1'39” - слабое дымовыделение от поверхности образца;
2'07” – разжижение поверхности образца;
2'16” – кипение образца;
2'41” - пробежка пламени по поверхности образца (менее 3 сек.) при касании источником зажигания поверхности;
7'15” – воспламенение образца. Испытание окончено.</v>
          </cell>
          <cell r="FA6">
            <v>4</v>
          </cell>
          <cell r="FB6">
            <v>25</v>
          </cell>
          <cell r="FC6" t="str">
            <v>Да</v>
          </cell>
          <cell r="FD6">
            <v>426</v>
          </cell>
          <cell r="FE6" t="str">
            <v>0' – начало испытания;
1'03” - деформация поверхности (образование пузырей);
1'30” - слабое дымовыделение от поверхности образца;
2'01” – разжижение поверхности образца;
2'26” – кипение образца;
2'35” - пробежка пламени по поверхности образца (менее 3 сек.);
7'06” – воспламенение образца. Испытание окончено.</v>
          </cell>
          <cell r="FF6">
            <v>5</v>
          </cell>
          <cell r="FG6">
            <v>20</v>
          </cell>
          <cell r="FH6" t="str">
            <v>Нет</v>
          </cell>
          <cell r="FJ6" t="str">
            <v>0' – начало испытания;
2'24” –деформация поверхности (образование пузырей); 
3'17” - слабое дымовыделение от поверхности образца;
4'01” - пробежка пламени по поверхности образца (менее 3 сек.);
10'25” - пробежка пламени по поверхности образца (менее 3 сек.);
15'01” – испытание окончено</v>
          </cell>
          <cell r="FK6">
            <v>6</v>
          </cell>
          <cell r="FL6">
            <v>20</v>
          </cell>
          <cell r="FM6" t="str">
            <v>Нет</v>
          </cell>
          <cell r="FO6" t="str">
            <v>0' – начало испытания;
2'33” –деформация поверхности (образование пузырей); 
3'15” - слабое дымовыделение от поверхности образца;
4'25” - пробежка пламени по поверхности образца (менее 3 сек.);
10'21” - пробежка пламени по поверхности образца (менее 3 сек.);
15'01” – испытание окончено.</v>
          </cell>
          <cell r="FP6">
            <v>7</v>
          </cell>
          <cell r="FQ6">
            <v>30</v>
          </cell>
          <cell r="FR6" t="str">
            <v>Да</v>
          </cell>
          <cell r="FS6">
            <v>139</v>
          </cell>
          <cell r="FT6" t="str">
            <v>0' – начало испытания;
0'11” – коробление на поверхности образца;
0'15” – дымовыделение от поверхности образца;
0'28” – частичное вспучивание на поверхности образца;
0'37” – дымовыделение от поверхности образца увеличилось;
0'55” – частичное потемнение поверхности образца;
1'05” – потемнение всей поверхности образца, вспучивание увеличилось, обугливание поверхности образца;
1'22” – пробежка пламени по поверхности образца;
2'19” – воспламенение образца. Испытание окончено</v>
          </cell>
          <cell r="FU6">
            <v>8</v>
          </cell>
          <cell r="FV6">
            <v>20</v>
          </cell>
          <cell r="FW6" t="str">
            <v>Нет</v>
          </cell>
          <cell r="FY6" t="str">
            <v>0' – начало испытания;
1'35” – частичное вспучивание на поверхности образца;
1'58” – плавление в точке прикосновения источника зажигания;
2'09” – дымовыделение от поверхности образца;
2'58” – частичное вздутие на поверхности образца;
3'31” – вся поверхность образца оплавилась;
3'51” – обугливание в точке прикосновения с источником зажигания, вздутие увеличилось;
4'08” – дымовыделение от поверхности образца увеличилось;
4'30” – пробежка пламени по поверхности образца;
5'00” – пробежка пламени по поверхности образца;
8'24” – вся поверхность образца обуглилась и потемнела;
12'30” – пробежка пламени по поверхности образца;
15' – Испытание окончено. Образец не воспламенился.</v>
          </cell>
          <cell r="FZ6">
            <v>9</v>
          </cell>
          <cell r="GA6">
            <v>25</v>
          </cell>
          <cell r="GB6" t="str">
            <v>Да</v>
          </cell>
          <cell r="GC6">
            <v>386</v>
          </cell>
          <cell r="GD6" t="str">
            <v>0' – начало испытания;
0'10” – коробление на поверхности образца;
0'30” – плавление в точке прикосновения источника зажигания;
0'56” – дымовыделение от поверхности образца;
1'02” – частичное вспучивание на поверхности образца;
2'03” – дымовыделение от поверхности образца увеличилось;
2'15” – частичное потемнение и обугливание поверхности образца;
2'53” – вспучивание всей поверхности образца;
3'11” – пробежка пламени по поверхности образца;
3'30” – потемнение всей поверхности образца;
4'36” – пробежка пламени по поверхности образца;
6'28” – воспламенение образца. Испытание окончено</v>
          </cell>
          <cell r="GE6">
            <v>10</v>
          </cell>
          <cell r="GF6">
            <v>25</v>
          </cell>
          <cell r="GG6" t="str">
            <v>Да</v>
          </cell>
          <cell r="GH6">
            <v>373</v>
          </cell>
          <cell r="GI6" t="str">
            <v>0' – начало испытания;
0'51” – дымовыделение от поверхности образца;
1'07” – частичное вздутие на поверхности образца;
2'09” – коробление на поверхности образца;
2'25” – частичное обугливание поверхности образца;
2'30” – дымовыделение от поверхности образца увеличилось;
3'50” – пробежка пламени по поверхности образца;
4'07” – потемнение и обугливание поверхности образца; 
6'13” – воспламенение образца. Испытание окончено</v>
          </cell>
          <cell r="GJ6">
            <v>11</v>
          </cell>
          <cell r="GK6">
            <v>25</v>
          </cell>
          <cell r="GL6" t="str">
            <v>Да</v>
          </cell>
          <cell r="GM6">
            <v>375</v>
          </cell>
          <cell r="GN6" t="str">
            <v>0' – начало испытания;
0'48” – дымовыделение от поверхности образца;
1'04” – плавление образца в точке прикосновения с источником зажигания;
1'13” – вздутие поверхности образца;
2'00” – коробление на поверхности образца;
2'16” – обугливание поверхности образца;
2'34” – дымовыделение от поверхности образца увеличилось;
3'31” – пробежка пламени по поверхности образца; 
6'15” – воспламенение образца. Испытание окончено.</v>
          </cell>
          <cell r="GO6">
            <v>12</v>
          </cell>
          <cell r="GP6">
            <v>20</v>
          </cell>
          <cell r="GQ6" t="str">
            <v>Нет</v>
          </cell>
          <cell r="GS6" t="str">
            <v>0' – начало испытания;
1'33” – плавление в точке прикосновения источника зажигания;
1'45” – дымовыделение от поверхности образца;
1'49” – частичное вспучивание на поверхности образца;
2'52” – частичное вздутие на поверхности образца;
4'07” – частичное потемнение и обугливание поверхности образца;
4'27” – дымовыделение от поверхности образца увеличилось;
4'50” – вся поверхность образца оплавилась;
5'26” – пробежка пламени по поверхности образца;
9'48” – вся поверхность образца обуглилась;
15' – Испытание окончено. Образец не воспламенился.</v>
          </cell>
          <cell r="GT6">
            <v>13</v>
          </cell>
          <cell r="GU6">
            <v>20</v>
          </cell>
          <cell r="GV6" t="str">
            <v>Нет</v>
          </cell>
          <cell r="GX6" t="str">
            <v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11'23” – потемнение поверхности образца;
15' – Испытание окончено. Образец не воспламенился.</v>
          </cell>
          <cell r="GY6">
            <v>14</v>
          </cell>
          <cell r="GZ6">
            <v>21</v>
          </cell>
          <cell r="HA6" t="str">
            <v>Нет</v>
          </cell>
          <cell r="HC6" t="str">
            <v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11'23” – потемнение поверхности образца;
15' – Испытание окончено. Образец не воспламенился.</v>
          </cell>
        </row>
        <row r="7">
          <cell r="A7">
            <v>6</v>
          </cell>
          <cell r="B7">
            <v>1942109734</v>
          </cell>
          <cell r="C7" t="str">
            <v>30.12.2024</v>
          </cell>
          <cell r="H7" t="str">
            <v>Группа горючести</v>
          </cell>
          <cell r="I7" t="str">
            <v>ЛПИ</v>
          </cell>
          <cell r="K7">
            <v>56275</v>
          </cell>
          <cell r="L7" t="str">
            <v>LOGICPIR Балкон ФФ L-1190х590х50</v>
          </cell>
          <cell r="M7">
            <v>7951</v>
          </cell>
          <cell r="Q7" t="str">
            <v>50</v>
          </cell>
          <cell r="X7" t="str">
            <v>pir</v>
          </cell>
          <cell r="Y7" t="str">
            <v>Плиты из пенополиизоцианурата PIR</v>
          </cell>
          <cell r="Z7" t="str">
            <v>LOGICPIR Балкон Ф/Ф L-1190х590х50</v>
          </cell>
          <cell r="AA7">
            <v>50</v>
          </cell>
          <cell r="AC7" t="str">
            <v>Г4</v>
          </cell>
          <cell r="AD7" t="str">
            <v>н/о</v>
          </cell>
          <cell r="AE7" t="str">
            <v>н/н</v>
          </cell>
          <cell r="AF7">
            <v>17</v>
          </cell>
          <cell r="AG7" t="str">
            <v>СТО 72746455-3.8.1-2017</v>
          </cell>
          <cell r="AH7" t="str">
            <v>ООО "Завод "Лоджикруф"" (ПИР)</v>
          </cell>
          <cell r="AI7" t="str">
            <v>Теплоизоляционный материал на основе PIR относится к особому классу полимеров-реактопластов с газонаполненной закрытой ячеистой структурой, содержащей перманентный газ, отвечающий за пониженную теплопроводность. Одной из особенностей PIR является специфическое химическое строение, для которого характерно сочетание жёсткой кольцевой молекулярной структуры и прочных высокоплотных химических связей. Эти особенности обеспечивают повышенную стабильность свойств, термическую и химическую стойкости утеплителя. Теплоизоляционные плиты LOGICPIR обладают длительным сроком эксплуатации более 50 лет благодаря тому, что обладают минимальным водопоглощением, не подвержены деструктивному воздействию агрессивных сред, а также гниению, в т.ч. в условиях повышенной влажности. При этом не выделяет вредных веществ при любых режимах эксплуатации, являясь экологически чистым и безопасным строительным материалом. LOGICPIR выпускается в виде плит, обладающих прямыми или отформованными торцами в виде «L»-кромки для улучшения стыковки материала друг с другом и создания непрерывного теплоизоляционного контура без «мостиков» холода.</v>
          </cell>
          <cell r="AJ7" t="str">
            <v>Теплоизоляционные жесткие высокопрочные плиты на основе вспененного полиуретана (PIR), кашированные с двух сторон алюминиевой фольгой или ламинированным алюминием</v>
          </cell>
          <cell r="AL7">
            <v>1942109734</v>
          </cell>
          <cell r="AM7" t="str">
            <v>30.12.2024</v>
          </cell>
          <cell r="AN7" t="str">
            <v>ЛПИ</v>
          </cell>
          <cell r="AO7" t="str">
            <v>Испытатель:
М.В. Швецов</v>
          </cell>
          <cell r="AP7" t="str">
            <v>2024-12-13</v>
          </cell>
          <cell r="AQ7" t="str">
            <v>2024-12-13</v>
          </cell>
          <cell r="AS7">
            <v>114</v>
          </cell>
          <cell r="AU7">
            <v>31</v>
          </cell>
          <cell r="AV7">
            <v>29</v>
          </cell>
          <cell r="AW7">
            <v>32</v>
          </cell>
          <cell r="AX7">
            <v>33</v>
          </cell>
          <cell r="AY7">
            <v>1308</v>
          </cell>
          <cell r="AZ7">
            <v>1212</v>
          </cell>
          <cell r="BA7">
            <v>16</v>
          </cell>
          <cell r="BB7" t="str">
            <v>Нет</v>
          </cell>
          <cell r="BC7" t="str">
            <v>Без основания</v>
          </cell>
          <cell r="BD7" t="str">
            <v>Без крепления</v>
          </cell>
          <cell r="BE7" t="str">
            <v>Газ (Пропан) 9л/мин-20 Hz</v>
          </cell>
          <cell r="BI7">
            <v>1</v>
          </cell>
          <cell r="BJ7">
            <v>20</v>
          </cell>
          <cell r="BK7" t="str">
            <v>102</v>
          </cell>
          <cell r="BL7">
            <v>49</v>
          </cell>
          <cell r="BV7">
            <v>115</v>
          </cell>
          <cell r="BX7">
            <v>26</v>
          </cell>
          <cell r="BY7">
            <v>28</v>
          </cell>
          <cell r="BZ7">
            <v>26</v>
          </cell>
          <cell r="CA7">
            <v>27</v>
          </cell>
          <cell r="CB7">
            <v>1308</v>
          </cell>
          <cell r="CC7">
            <v>1212</v>
          </cell>
          <cell r="CD7">
            <v>0</v>
          </cell>
          <cell r="CE7" t="str">
            <v>Нет</v>
          </cell>
          <cell r="CF7" t="str">
            <v>Газ (Пропан) 9л/мин-20 Hz</v>
          </cell>
          <cell r="CJ7">
            <v>2</v>
          </cell>
          <cell r="CS7">
            <v>123</v>
          </cell>
          <cell r="CU7">
            <v>26</v>
          </cell>
          <cell r="CV7">
            <v>28</v>
          </cell>
          <cell r="CW7">
            <v>31</v>
          </cell>
          <cell r="CX7">
            <v>30</v>
          </cell>
          <cell r="CY7">
            <v>1306</v>
          </cell>
          <cell r="CZ7">
            <v>1200</v>
          </cell>
          <cell r="DA7">
            <v>0</v>
          </cell>
          <cell r="DB7" t="str">
            <v>Нет</v>
          </cell>
          <cell r="DC7" t="str">
            <v>Газ (Пропан) 9л/мин-20 Hz</v>
          </cell>
          <cell r="DG7">
            <v>3</v>
          </cell>
        </row>
        <row r="8">
          <cell r="A8">
            <v>7</v>
          </cell>
          <cell r="B8">
            <v>1942112987</v>
          </cell>
          <cell r="C8" t="str">
            <v>30.12.2024</v>
          </cell>
          <cell r="H8" t="str">
            <v>Группа горючести</v>
          </cell>
          <cell r="I8" t="str">
            <v>ЛПИ</v>
          </cell>
          <cell r="K8">
            <v>696460</v>
          </cell>
          <cell r="L8" t="str">
            <v>LOGICPIR PROF ФФ Г1 L-2385х1185х45</v>
          </cell>
          <cell r="M8">
            <v>8078</v>
          </cell>
          <cell r="Q8" t="str">
            <v>45</v>
          </cell>
          <cell r="X8" t="str">
            <v>pir</v>
          </cell>
          <cell r="Y8" t="str">
            <v>Плиты из пенополиизоцианурата PIR</v>
          </cell>
          <cell r="Z8" t="str">
            <v>LOGICPIR PROF Ф/Ф Г1 L-2385х1185х45</v>
          </cell>
          <cell r="AA8">
            <v>45</v>
          </cell>
          <cell r="AC8" t="str">
            <v>Г1</v>
          </cell>
          <cell r="AD8" t="str">
            <v>В2</v>
          </cell>
          <cell r="AE8" t="str">
            <v>н/н</v>
          </cell>
          <cell r="AF8">
            <v>17</v>
          </cell>
          <cell r="AG8" t="str">
            <v>СТО 72746455-3.8.1-2017</v>
          </cell>
          <cell r="AH8" t="str">
            <v>ООО "Завод "Лоджикруф"" (ПИР)</v>
          </cell>
          <cell r="AI8" t="str">
            <v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v>
          </cell>
          <cell r="AJ8" t="str">
            <v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v>
          </cell>
          <cell r="AL8">
            <v>1942112987</v>
          </cell>
          <cell r="AM8" t="str">
            <v>30.12.2024</v>
          </cell>
          <cell r="AN8" t="str">
            <v>ЛПИ</v>
          </cell>
          <cell r="AO8" t="str">
            <v>Испытатель:
М.В. Швецов</v>
          </cell>
          <cell r="AP8" t="str">
            <v>2024-11-28</v>
          </cell>
          <cell r="AQ8" t="str">
            <v>2024-11-28</v>
          </cell>
          <cell r="AS8">
            <v>106</v>
          </cell>
          <cell r="AU8">
            <v>25</v>
          </cell>
          <cell r="AV8">
            <v>28</v>
          </cell>
          <cell r="AW8">
            <v>24</v>
          </cell>
          <cell r="AX8">
            <v>27</v>
          </cell>
          <cell r="AY8">
            <v>1182</v>
          </cell>
          <cell r="AZ8">
            <v>1106</v>
          </cell>
          <cell r="BA8">
            <v>0</v>
          </cell>
          <cell r="BB8" t="str">
            <v>Нет</v>
          </cell>
          <cell r="BC8" t="str">
            <v>Без основания</v>
          </cell>
          <cell r="BD8" t="str">
            <v>Без крепления</v>
          </cell>
          <cell r="BE8" t="str">
            <v>Газ (Пропан) 9л/мин-20 Hz</v>
          </cell>
          <cell r="BI8">
            <v>1</v>
          </cell>
          <cell r="BJ8">
            <v>21</v>
          </cell>
          <cell r="BK8" t="str">
            <v>101</v>
          </cell>
          <cell r="BL8">
            <v>48</v>
          </cell>
          <cell r="BV8">
            <v>111</v>
          </cell>
          <cell r="BX8">
            <v>21</v>
          </cell>
          <cell r="BY8">
            <v>31</v>
          </cell>
          <cell r="BZ8">
            <v>29</v>
          </cell>
          <cell r="CA8">
            <v>28</v>
          </cell>
          <cell r="CB8">
            <v>1176</v>
          </cell>
          <cell r="CC8">
            <v>1102</v>
          </cell>
          <cell r="CD8">
            <v>0</v>
          </cell>
          <cell r="CE8" t="str">
            <v>Нет</v>
          </cell>
          <cell r="CF8" t="str">
            <v>Газ (Пропан) 9л/мин-20 Hz</v>
          </cell>
          <cell r="CJ8">
            <v>2</v>
          </cell>
          <cell r="CS8">
            <v>114</v>
          </cell>
          <cell r="CU8">
            <v>24</v>
          </cell>
          <cell r="CV8">
            <v>32</v>
          </cell>
          <cell r="CW8">
            <v>23</v>
          </cell>
          <cell r="CX8">
            <v>33</v>
          </cell>
          <cell r="CY8">
            <v>1174</v>
          </cell>
          <cell r="CZ8">
            <v>1096</v>
          </cell>
          <cell r="DA8">
            <v>0</v>
          </cell>
          <cell r="DB8" t="str">
            <v>Нет</v>
          </cell>
          <cell r="DC8" t="str">
            <v>Газ (Пропан) 9л/мин-20 Hz</v>
          </cell>
          <cell r="DG8">
            <v>3</v>
          </cell>
        </row>
        <row r="9">
          <cell r="A9">
            <v>8</v>
          </cell>
          <cell r="B9">
            <v>1942114822</v>
          </cell>
          <cell r="C9" t="str">
            <v>30.12.2024</v>
          </cell>
          <cell r="H9" t="str">
            <v>Группа горючести</v>
          </cell>
          <cell r="I9" t="str">
            <v>ЛПИ</v>
          </cell>
          <cell r="K9">
            <v>644713</v>
          </cell>
          <cell r="L9" t="str">
            <v>LOGICPIR PROF ФФ Г1 L-2385х1185х50</v>
          </cell>
          <cell r="M9">
            <v>8082</v>
          </cell>
          <cell r="Q9" t="str">
            <v>50</v>
          </cell>
          <cell r="X9" t="str">
            <v>pir</v>
          </cell>
          <cell r="Y9" t="str">
            <v>Плиты из пенополиизоцианурата PIR</v>
          </cell>
          <cell r="Z9" t="str">
            <v>LOGICPIR PROF Ф/Ф Г1 L-2385х1185х50</v>
          </cell>
          <cell r="AA9">
            <v>50</v>
          </cell>
          <cell r="AC9" t="str">
            <v>Г1</v>
          </cell>
          <cell r="AD9" t="str">
            <v>В2</v>
          </cell>
          <cell r="AE9" t="str">
            <v>н/н</v>
          </cell>
          <cell r="AF9">
            <v>17</v>
          </cell>
          <cell r="AG9" t="str">
            <v>СТО 72746455-3.8.1-2017</v>
          </cell>
          <cell r="AH9" t="str">
            <v>ООО "Завод "Лоджикруф"" (ПИР)</v>
          </cell>
          <cell r="AI9" t="str">
            <v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v>
          </cell>
          <cell r="AJ9" t="str">
            <v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v>
          </cell>
          <cell r="AL9">
            <v>1942114822</v>
          </cell>
          <cell r="AM9" t="str">
            <v>30.12.2024</v>
          </cell>
          <cell r="AN9" t="str">
            <v>ЛПИ</v>
          </cell>
          <cell r="AO9" t="str">
            <v>Испытатель:
М.В. Швецов</v>
          </cell>
          <cell r="AP9" t="str">
            <v>2024-12-03</v>
          </cell>
          <cell r="AQ9" t="str">
            <v>2024-12-03</v>
          </cell>
          <cell r="AS9">
            <v>122</v>
          </cell>
          <cell r="AU9">
            <v>36</v>
          </cell>
          <cell r="AV9">
            <v>40</v>
          </cell>
          <cell r="AW9">
            <v>38</v>
          </cell>
          <cell r="AX9">
            <v>39</v>
          </cell>
          <cell r="AY9">
            <v>1290</v>
          </cell>
          <cell r="AZ9">
            <v>1196</v>
          </cell>
          <cell r="BA9">
            <v>0</v>
          </cell>
          <cell r="BB9" t="str">
            <v>Нет</v>
          </cell>
          <cell r="BC9" t="str">
            <v>Без основания</v>
          </cell>
          <cell r="BD9" t="str">
            <v>Без крепления</v>
          </cell>
          <cell r="BE9" t="str">
            <v>Газ (Пропан) 9л/мин-20 Hz</v>
          </cell>
          <cell r="BI9">
            <v>1</v>
          </cell>
          <cell r="BJ9">
            <v>23</v>
          </cell>
          <cell r="BK9" t="str">
            <v>100,2</v>
          </cell>
          <cell r="BL9">
            <v>51</v>
          </cell>
          <cell r="BV9">
            <v>119</v>
          </cell>
          <cell r="BX9">
            <v>29</v>
          </cell>
          <cell r="BY9">
            <v>25</v>
          </cell>
          <cell r="BZ9">
            <v>36</v>
          </cell>
          <cell r="CA9">
            <v>36</v>
          </cell>
          <cell r="CB9">
            <v>1290</v>
          </cell>
          <cell r="CC9">
            <v>1210</v>
          </cell>
          <cell r="CD9">
            <v>0</v>
          </cell>
          <cell r="CE9" t="str">
            <v>Нет</v>
          </cell>
          <cell r="CF9" t="str">
            <v>Газ (Пропан) 9л/мин-20 Hz</v>
          </cell>
          <cell r="CJ9">
            <v>2</v>
          </cell>
          <cell r="CS9">
            <v>125</v>
          </cell>
          <cell r="CU9">
            <v>23</v>
          </cell>
          <cell r="CV9">
            <v>30</v>
          </cell>
          <cell r="CW9">
            <v>32</v>
          </cell>
          <cell r="CX9">
            <v>37</v>
          </cell>
          <cell r="CY9">
            <v>1292</v>
          </cell>
          <cell r="CZ9">
            <v>1194</v>
          </cell>
          <cell r="DA9">
            <v>0</v>
          </cell>
          <cell r="DB9" t="str">
            <v>Нет</v>
          </cell>
          <cell r="DC9" t="str">
            <v>Газ (Пропан) 9л/мин-20 Hz</v>
          </cell>
          <cell r="DG9">
            <v>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2A582-BEF3-462B-A2D8-1019508BCE9A}" name="Таблица1" displayName="Таблица1" ref="A1:HG9" totalsRowShown="0" headerRowDxfId="218" dataDxfId="216" headerRowBorderDxfId="217" tableBorderDxfId="215">
  <autoFilter ref="A1:HG9" xr:uid="{F212A582-BEF3-462B-A2D8-1019508BCE9A}"/>
  <tableColumns count="215">
    <tableColumn id="1" xr3:uid="{DD8B3B2F-7979-4E4E-A10D-2BBCC4B70C61}" name="ID" dataDxfId="214">
      <calculatedColumnFormula>[1]Sheet1!A2</calculatedColumnFormula>
    </tableColumn>
    <tableColumn id="2" xr3:uid="{BCDD4D10-0876-49F2-A0E2-71EC2CD2D6B2}" name="Inc_ID" dataDxfId="213">
      <calculatedColumnFormula>[1]Sheet1!B2</calculatedColumnFormula>
    </tableColumn>
    <tableColumn id="3" xr3:uid="{29CF3790-8B04-42C0-88A4-D5C84BE77BD7}" name="Date_in" dataDxfId="212">
      <calculatedColumnFormula>[1]Sheet1!C2</calculatedColumnFormula>
    </tableColumn>
    <tableColumn id="4" xr3:uid="{8C46AB00-6E03-4CFA-B2A8-94A8FC951039}" name="cust_mail" dataDxfId="211">
      <calculatedColumnFormula>[1]Sheet1!D2</calculatedColumnFormula>
    </tableColumn>
    <tableColumn id="5" xr3:uid="{7710D64D-9D27-4B67-A8BA-375C48B81984}" name="inv_aim" dataDxfId="210">
      <calculatedColumnFormula>[1]Sheet1!E2</calculatedColumnFormula>
    </tableColumn>
    <tableColumn id="6" xr3:uid="{2D35617F-F60A-4380-B685-77D0B56C33E2}" name="form" dataDxfId="209">
      <calculatedColumnFormula>[1]Sheet1!F2</calculatedColumnFormula>
    </tableColumn>
    <tableColumn id="7" xr3:uid="{0478DE64-FDA2-4C55-9115-397B8E76C430}" name="priority" dataDxfId="208">
      <calculatedColumnFormula>[1]Sheet1!G2</calculatedColumnFormula>
    </tableColumn>
    <tableColumn id="8" xr3:uid="{413D2ADB-997A-456A-81B2-5AD0D02A2471}" name="cvality" dataDxfId="207">
      <calculatedColumnFormula>[1]Sheet1!H2</calculatedColumnFormula>
    </tableColumn>
    <tableColumn id="9" xr3:uid="{8D7975C7-A02C-4DC1-BA63-5F205214000B}" name="ext_lab" dataDxfId="206">
      <calculatedColumnFormula>[1]Sheet1!I2</calculatedColumnFormula>
    </tableColumn>
    <tableColumn id="10" xr3:uid="{C7A62295-1D54-4DE5-A798-0CDC597D32C5}" name="ext_lab_name" dataDxfId="205">
      <calculatedColumnFormula>[1]Sheet1!J2</calculatedColumnFormula>
    </tableColumn>
    <tableColumn id="11" xr3:uid="{5B8C6808-D9C6-4DFB-9563-94930F03DCDE}" name="ekn" dataDxfId="204">
      <calculatedColumnFormula>[1]Sheet1!K2</calculatedColumnFormula>
    </tableColumn>
    <tableColumn id="12" xr3:uid="{6943E90F-7646-4624-85CB-22198995F1C5}" name="product_name_x" dataDxfId="203">
      <calculatedColumnFormula>[1]Sheet1!L2</calculatedColumnFormula>
    </tableColumn>
    <tableColumn id="13" xr3:uid="{B95A4D62-0115-4B46-8D5B-BC1E6E7F1B06}" name="identity" dataDxfId="202">
      <calculatedColumnFormula>[1]Sheet1!M2</calculatedColumnFormula>
    </tableColumn>
    <tableColumn id="14" xr3:uid="{FEBD24D7-8B9E-415E-9195-F1BA489BEC93}" name="description_x" dataDxfId="201">
      <calculatedColumnFormula>[1]Sheet1!N2</calculatedColumnFormula>
    </tableColumn>
    <tableColumn id="15" xr3:uid="{D948E4F0-9767-4290-ADBD-1EAF3467F35B}" name="product_type" dataDxfId="200">
      <calculatedColumnFormula>[1]Sheet1!O2</calculatedColumnFormula>
    </tableColumn>
    <tableColumn id="16" xr3:uid="{AE91AA0F-EE24-43C0-99A5-4C24A601F047}" name="number_of_prod" dataDxfId="199">
      <calculatedColumnFormula>[1]Sheet1!P2</calculatedColumnFormula>
    </tableColumn>
    <tableColumn id="17" xr3:uid="{4D418532-8097-4438-9974-4E7636E8A90B}" name="thickness_x" dataDxfId="198">
      <calculatedColumnFormula>[1]Sheet1!Q2</calculatedColumnFormula>
    </tableColumn>
    <tableColumn id="18" xr3:uid="{93F9ED04-91B4-4D79-85D6-945778BC4546}" name="aim_cvality" dataDxfId="197">
      <calculatedColumnFormula>[1]Sheet1!R2</calculatedColumnFormula>
    </tableColumn>
    <tableColumn id="19" xr3:uid="{B64B2D8A-9533-4B83-99AC-1CCF37FCB158}" name="link" dataDxfId="196">
      <calculatedColumnFormula>[1]Sheet1!S2</calculatedColumnFormula>
    </tableColumn>
    <tableColumn id="20" xr3:uid="{F03C0B45-C177-4B56-AB05-69BA23C6B1E3}" name="budjet" dataDxfId="195">
      <calculatedColumnFormula>[1]Sheet1!T2</calculatedColumnFormula>
    </tableColumn>
    <tableColumn id="21" xr3:uid="{E2711169-80A9-4DCE-8B86-D53D35544BED}" name="title_of_budget" dataDxfId="194">
      <calculatedColumnFormula>[1]Sheet1!U2</calculatedColumnFormula>
    </tableColumn>
    <tableColumn id="22" xr3:uid="{C2E6810B-6C4D-4F67-B2FE-F71DA7D5C401}" name="general_cast" dataDxfId="193">
      <calculatedColumnFormula>[1]Sheet1!V2</calculatedColumnFormula>
    </tableColumn>
    <tableColumn id="23" xr3:uid="{4A81E1EC-BB9A-44F4-A323-E20F0D652F5B}" name="mail_of_general_cast" dataDxfId="192">
      <calculatedColumnFormula>[1]Sheet1!W2</calculatedColumnFormula>
    </tableColumn>
    <tableColumn id="24" xr3:uid="{D60D2A58-F2ED-4075-B41C-08A9C2DE37CB}" name="type_of_product" dataDxfId="191">
      <calculatedColumnFormula>[1]Sheet1!X2</calculatedColumnFormula>
    </tableColumn>
    <tableColumn id="25" xr3:uid="{FAE841EE-F9AC-4DF6-8EAC-5F3E689FC304}" name="family" dataDxfId="190">
      <calculatedColumnFormula>[1]Sheet1!Y2</calculatedColumnFormula>
    </tableColumn>
    <tableColumn id="26" xr3:uid="{E59CDCF8-A22C-4331-B2E6-58DD07465F4D}" name="product_name_y" dataDxfId="189">
      <calculatedColumnFormula>[1]Sheet1!Z2</calculatedColumnFormula>
    </tableColumn>
    <tableColumn id="27" xr3:uid="{FC77EE3C-E71D-45A3-A20F-D881DABCB888}" name="thickness_y" dataDxfId="188">
      <calculatedColumnFormula>[1]Sheet1!AA2</calculatedColumnFormula>
    </tableColumn>
    <tableColumn id="28" xr3:uid="{3518E109-8A3A-4BF7-AF72-3CC8B59D9309}" name="color" dataDxfId="187">
      <calculatedColumnFormula>[1]Sheet1!AB2</calculatedColumnFormula>
    </tableColumn>
    <tableColumn id="29" xr3:uid="{31085644-8BBF-4646-9820-83249CFD504C}" name="comb_group" dataDxfId="186">
      <calculatedColumnFormula>[1]Sheet1!AC2</calculatedColumnFormula>
    </tableColumn>
    <tableColumn id="30" xr3:uid="{F0A77410-B8DB-4197-A789-EA39EFA9CB0B}" name="flam_group" dataDxfId="185">
      <calculatedColumnFormula>[1]Sheet1!AD2</calculatedColumnFormula>
    </tableColumn>
    <tableColumn id="31" xr3:uid="{CB2FA4FD-CABB-4B52-9B8A-EB3D910C90D7}" name="prop_group" dataDxfId="184">
      <calculatedColumnFormula>[1]Sheet1!AE2</calculatedColumnFormula>
    </tableColumn>
    <tableColumn id="32" xr3:uid="{CD8CCF1F-BB18-438E-9613-8C3A5F0F2A9A}" name="oxy_index" dataDxfId="183">
      <calculatedColumnFormula>[1]Sheet1!AF2</calculatedColumnFormula>
    </tableColumn>
    <tableColumn id="33" xr3:uid="{36499AAA-4547-4783-9FE5-D60B81F9D749}" name="sto" dataDxfId="182">
      <calculatedColumnFormula>[1]Sheet1!AG2</calculatedColumnFormula>
    </tableColumn>
    <tableColumn id="34" xr3:uid="{EA42C150-F80A-4E69-B9F2-69DA54FFBFAA}" name="producer" dataDxfId="181">
      <calculatedColumnFormula>[1]Sheet1!AH2</calculatedColumnFormula>
    </tableColumn>
    <tableColumn id="35" xr3:uid="{26748FF3-58B1-47DB-9927-4293F92038C0}" name="full_descr" dataDxfId="180">
      <calculatedColumnFormula>[1]Sheet1!AI2</calculatedColumnFormula>
    </tableColumn>
    <tableColumn id="36" xr3:uid="{7BFB1307-819F-4777-BD3B-BC2B60F0EDB3}" name="description_y" dataDxfId="179">
      <calculatedColumnFormula>[1]Sheet1!AJ2</calculatedColumnFormula>
    </tableColumn>
    <tableColumn id="37" xr3:uid="{E817AF33-4859-4F0C-99DF-2B4834D30203}" name="thickness_ch" dataDxfId="178">
      <calculatedColumnFormula>IF(Таблица1[[#This Row],[thickness_x]]=0,Таблица1[[#This Row],[thickness_y]],Таблица1[[#This Row],[thickness_x]])</calculatedColumnFormula>
    </tableColumn>
    <tableColumn id="38" xr3:uid="{9254EA12-E501-45BA-A990-2E9AFC6CF214}" name="report_id" dataDxfId="177">
      <calculatedColumnFormula>[1]Sheet1!AL2</calculatedColumnFormula>
    </tableColumn>
    <tableColumn id="39" xr3:uid="{0F8750A5-7C6C-4A9D-9C5D-0BBE5CCADC59}" name="report_date" dataDxfId="176">
      <calculatedColumnFormula>[1]Sheet1!AM2</calculatedColumnFormula>
    </tableColumn>
    <tableColumn id="40" xr3:uid="{6975DBFD-3147-4885-BEB5-0CDF693FD246}" name="lab" dataDxfId="175">
      <calculatedColumnFormula>[1]Sheet1!AN2</calculatedColumnFormula>
    </tableColumn>
    <tableColumn id="41" xr3:uid="{BC58AB38-07A0-44F7-A5CF-14F941E90ADB}" name="investigator" dataDxfId="174">
      <calculatedColumnFormula>[1]Sheet1!AO2</calculatedColumnFormula>
    </tableColumn>
    <tableColumn id="42" xr3:uid="{4BB20C47-DA98-43D0-9479-7D0C8EBAE39A}" name="date_of_product_coming" dataDxfId="173">
      <calculatedColumnFormula>[1]Sheet1!AP2*1</calculatedColumnFormula>
    </tableColumn>
    <tableColumn id="43" xr3:uid="{2CC80D28-74E6-4B0F-AA9D-3D30A1B11CDD}" name="date_of_exp" dataDxfId="172">
      <calculatedColumnFormula>[1]Sheet1!AQ2*1</calculatedColumnFormula>
    </tableColumn>
    <tableColumn id="44" xr3:uid="{1685949C-B379-45ED-9A0B-9F7A0A2547EE}" name="ext_lab_report" dataDxfId="171">
      <calculatedColumnFormula>[1]Sheet1!AR2</calculatedColumnFormula>
    </tableColumn>
    <tableColumn id="45" xr3:uid="{9A29EB95-5B7C-4908-ABCD-EBBEC7E9307F}" name="temp_of_smog_x" dataDxfId="170">
      <calculatedColumnFormula>[1]Sheet1!AS2</calculatedColumnFormula>
    </tableColumn>
    <tableColumn id="46" xr3:uid="{ECE1F25C-2DBE-4C62-8E8E-01969B164A90}" name="time_of_max_temp_x" dataDxfId="169">
      <calculatedColumnFormula>[1]Sheet1!AT2</calculatedColumnFormula>
    </tableColumn>
    <tableColumn id="47" xr3:uid="{4A535AD2-827D-4D81-B959-6587CCD64665}" name="len_1_x" dataDxfId="168">
      <calculatedColumnFormula>[1]Sheet1!AU2</calculatedColumnFormula>
    </tableColumn>
    <tableColumn id="48" xr3:uid="{A3454B53-002B-40CD-BC33-26B8B7043173}" name="len_2_x" dataDxfId="167">
      <calculatedColumnFormula>[1]Sheet1!AV2</calculatedColumnFormula>
    </tableColumn>
    <tableColumn id="49" xr3:uid="{4C341B38-D39D-4852-B9D4-C213DE600E11}" name="len_3_x" dataDxfId="166">
      <calculatedColumnFormula>[1]Sheet1!AW2</calculatedColumnFormula>
    </tableColumn>
    <tableColumn id="50" xr3:uid="{E1F47F53-2E26-43BB-B825-68EB3B577FC5}" name="len_4_x" dataDxfId="165">
      <calculatedColumnFormula>[1]Sheet1!AX2</calculatedColumnFormula>
    </tableColumn>
    <tableColumn id="51" xr3:uid="{623E406F-9AC1-464A-8247-F8E34952153B}" name="mass_before_x" dataDxfId="164">
      <calculatedColumnFormula>[1]Sheet1!AY2</calculatedColumnFormula>
    </tableColumn>
    <tableColumn id="52" xr3:uid="{6E09DD00-481C-4412-81E3-C9C86F85716A}" name="mass_after_x" dataDxfId="163">
      <calculatedColumnFormula>[1]Sheet1!AZ2</calculatedColumnFormula>
    </tableColumn>
    <tableColumn id="53" xr3:uid="{147690E8-8B27-4618-8480-0249CCD6F597}" name="combustion_time_x" dataDxfId="162">
      <calculatedColumnFormula>[1]Sheet1!BA2</calculatedColumnFormula>
    </tableColumn>
    <tableColumn id="54" xr3:uid="{3987FBF0-7B2C-4301-9DD7-8F5027B18C4D}" name="flame_bubles_x" dataDxfId="161">
      <calculatedColumnFormula>[1]Sheet1!BB2</calculatedColumnFormula>
    </tableColumn>
    <tableColumn id="55" xr3:uid="{35F68B69-D677-47DA-9B82-D12B33477A39}" name="type_of_osn" dataDxfId="160">
      <calculatedColumnFormula>[1]Sheet1!BC2</calculatedColumnFormula>
    </tableColumn>
    <tableColumn id="56" xr3:uid="{A1BAAD6E-8463-41BE-BB25-EAD444666FD7}" name="fixation_type" dataDxfId="159">
      <calculatedColumnFormula>[1]Sheet1!BD2</calculatedColumnFormula>
    </tableColumn>
    <tableColumn id="57" xr3:uid="{D60062DC-4CC1-49D8-9724-7DEFA314C548}" name="additional_inf_x" dataDxfId="158">
      <calculatedColumnFormula>[1]Sheet1!BE2</calculatedColumnFormula>
    </tableColumn>
    <tableColumn id="58" xr3:uid="{40555F11-3D6D-4992-8E7E-CFACF844B669}" name="foto_before_x" dataDxfId="157">
      <calculatedColumnFormula>[1]Sheet1!BF2</calculatedColumnFormula>
    </tableColumn>
    <tableColumn id="59" xr3:uid="{7DA4DC0F-F097-4175-82BC-8F2F7FD58504}" name="foto_after_x" dataDxfId="156">
      <calculatedColumnFormula>[1]Sheet1!BG2</calculatedColumnFormula>
    </tableColumn>
    <tableColumn id="60" xr3:uid="{D9FC23E9-8DD7-4945-84A0-DC9C83D8D4B1}" name="grafic_of_temp_x" dataDxfId="155">
      <calculatedColumnFormula>[1]Sheet1!BH2</calculatedColumnFormula>
    </tableColumn>
    <tableColumn id="61" xr3:uid="{641914F9-F843-4662-8253-1D6DE540B6C4}" name="sery_x" dataDxfId="154">
      <calculatedColumnFormula>[1]Sheet1!BI2</calculatedColumnFormula>
    </tableColumn>
    <tableColumn id="62" xr3:uid="{138E8012-2057-4D75-88C8-4B621407FFAF}" name="amb_temp" dataDxfId="153">
      <calculatedColumnFormula>[1]Sheet1!BJ2</calculatedColumnFormula>
    </tableColumn>
    <tableColumn id="63" xr3:uid="{B35038B1-FCE9-48C9-8556-41248E5C02B9}" name="amb_presue" dataDxfId="152">
      <calculatedColumnFormula>[1]Sheet1!BK2</calculatedColumnFormula>
    </tableColumn>
    <tableColumn id="64" xr3:uid="{A3F685DD-3181-45F2-B53B-CFA61D1E4C90}" name="amb_moist" dataDxfId="151">
      <calculatedColumnFormula>[1]Sheet1!BL2</calculatedColumnFormula>
    </tableColumn>
    <tableColumn id="65" xr3:uid="{4459863E-EF0C-4BBB-BB97-9C16F0498E8B}" name="product_condition_time" dataDxfId="150">
      <calculatedColumnFormula>Таблица1[[#This Row],[date_of_exp]]-Таблица1[[#This Row],[date_of_product_coming]]</calculatedColumnFormula>
    </tableColumn>
    <tableColumn id="66" xr3:uid="{4E7B380B-5128-4A73-9CAE-BAFDD3DCBFE4}" name="middle_len_x" dataDxfId="149">
      <calculatedColumnFormula>AVERAGE(Таблица1[[#This Row],[len_1_x]:[len_4_x]])</calculatedColumnFormula>
    </tableColumn>
    <tableColumn id="67" xr3:uid="{22451783-1C08-4DFC-BCD3-633B72C29672}" name="mass_los_x" dataDxfId="148">
      <calculatedColumnFormula>IFERROR(100-100*Таблица1[[#This Row],[mass_after_x]]/Таблица1[[#This Row],[mass_before_x]],"н/о")</calculatedColumnFormula>
    </tableColumn>
    <tableColumn id="68" xr3:uid="{BA7CE470-A139-4DA1-BB56-1C0D27576D57}" name="group_by_smog_temp_x" dataDxfId="147">
      <calculatedColumnFormula>"Г"&amp;IF(Таблица1[[#This Row],[temp_of_smog_x]]&lt;=135,1,IF(Таблица1[[#This Row],[temp_of_smog_x]]&lt;=235,2,IF(Таблица1[[#This Row],[temp_of_smog_x]]&lt;=450,3,4)))</calculatedColumnFormula>
    </tableColumn>
    <tableColumn id="69" xr3:uid="{CDF92854-AFA0-496A-9EE2-06E82F75913F}" name="group_by_len_x" dataDxfId="146">
      <calculatedColumnFormula>"Г"&amp;IF(Таблица1[[#This Row],[middle_len_x]]&lt;=65,1,IF(Таблица1[[#This Row],[middle_len_x]]&lt;=85,2,3))</calculatedColumnFormula>
    </tableColumn>
    <tableColumn id="70" xr3:uid="{FD1D91E7-7917-4FAB-8021-93A9F30B7CDD}" name="group_by_mass_los_x" dataDxfId="145">
      <calculatedColumnFormula>"Г"&amp;IF(Таблица1[[#This Row],[mass_los_x]]&lt;=20,1,IF(Таблица1[[#This Row],[mass_los_x]]&lt;=50,2,4))</calculatedColumnFormula>
    </tableColumn>
    <tableColumn id="212" xr3:uid="{3C780E07-909C-42C6-A102-2CBA0B072E5A}" name="group_by_comb_x" dataDxfId="5"/>
    <tableColumn id="71" xr3:uid="{10AB5BF1-8746-4797-8975-A6B0CFD52C40}" name="group_by_buble_x" dataDxfId="144">
      <calculatedColumnFormula>[1]Sheet1!BS2</calculatedColumnFormula>
    </tableColumn>
    <tableColumn id="72" xr3:uid="{42B6D01A-3404-4BFC-A8C0-34B9A0D368FE}" name="match_x" dataDxfId="143">
      <calculatedColumnFormula>[1]Sheet1!BT2</calculatedColumnFormula>
    </tableColumn>
    <tableColumn id="73" xr3:uid="{7D4CAC3D-0088-4C06-8D9B-1DB23C9E9763}" name="temp_of_smog_y" dataDxfId="2">
      <calculatedColumnFormula>[1]Sheet1!BV2</calculatedColumnFormula>
    </tableColumn>
    <tableColumn id="74" xr3:uid="{478C891C-1ECA-47B8-A5F5-E2BE8D32E286}" name="time_of_max_temp_y" dataDxfId="142">
      <calculatedColumnFormula>[1]Sheet1!BV2</calculatedColumnFormula>
    </tableColumn>
    <tableColumn id="75" xr3:uid="{79A5B168-FE27-4776-A610-2BBA51A36850}" name="len_1_y" dataDxfId="141">
      <calculatedColumnFormula>[1]Sheet1!BW2</calculatedColumnFormula>
    </tableColumn>
    <tableColumn id="76" xr3:uid="{C24D531A-989E-450D-B993-D54E26F8F0DE}" name="len_2_y" dataDxfId="140">
      <calculatedColumnFormula>[1]Sheet1!BX2</calculatedColumnFormula>
    </tableColumn>
    <tableColumn id="77" xr3:uid="{FA7DDB08-25E0-4F90-A4FD-7DA6490041B0}" name="len_3_y" dataDxfId="139">
      <calculatedColumnFormula>[1]Sheet1!BY2</calculatedColumnFormula>
    </tableColumn>
    <tableColumn id="78" xr3:uid="{C0998B27-FBC0-44C3-89EB-03BDCED73DA9}" name="len_4_y" dataDxfId="138">
      <calculatedColumnFormula>[1]Sheet1!BZ2</calculatedColumnFormula>
    </tableColumn>
    <tableColumn id="79" xr3:uid="{82F2AE77-4762-42A8-AA4A-ED9B97F625B2}" name="mass_before_y" dataDxfId="137">
      <calculatedColumnFormula>[1]Sheet1!CA2</calculatedColumnFormula>
    </tableColumn>
    <tableColumn id="80" xr3:uid="{374D1C49-BBDE-4140-A9D4-522EAFCB9B67}" name="mass_after_y" dataDxfId="136">
      <calculatedColumnFormula>[1]Sheet1!CB2</calculatedColumnFormula>
    </tableColumn>
    <tableColumn id="81" xr3:uid="{68378DF2-4E18-43C6-AD67-13F447CBCDE8}" name="combustion_time_y" dataDxfId="135">
      <calculatedColumnFormula>[1]Sheet1!CC2</calculatedColumnFormula>
    </tableColumn>
    <tableColumn id="82" xr3:uid="{4E5F9F5D-2698-459B-A77F-AB3FF25A5146}" name="flame_bubles_y" dataDxfId="134">
      <calculatedColumnFormula>[1]Sheet1!CD2</calculatedColumnFormula>
    </tableColumn>
    <tableColumn id="83" xr3:uid="{837FE5FD-0688-4DC9-9B8D-33E6626D9D51}" name="additional_inf_y" dataDxfId="133">
      <calculatedColumnFormula>[1]Sheet1!CE2</calculatedColumnFormula>
    </tableColumn>
    <tableColumn id="84" xr3:uid="{F47A53DC-4976-4047-9700-256212154CAB}" name="foto_before_y" dataDxfId="132">
      <calculatedColumnFormula>[1]Sheet1!CF2</calculatedColumnFormula>
    </tableColumn>
    <tableColumn id="85" xr3:uid="{29B13E00-CC5A-4AA9-8088-67C4912133AE}" name="foto_after_y" dataDxfId="131">
      <calculatedColumnFormula>[1]Sheet1!CG2</calculatedColumnFormula>
    </tableColumn>
    <tableColumn id="86" xr3:uid="{DFFC0E22-1CA2-49A6-AD23-8513C89A6641}" name="grafic_of_temp_y" dataDxfId="130">
      <calculatedColumnFormula>[1]Sheet1!CH2</calculatedColumnFormula>
    </tableColumn>
    <tableColumn id="87" xr3:uid="{4F317F9C-8391-4A28-852F-C8F34A8FB205}" name="sery_y" dataDxfId="129">
      <calculatedColumnFormula>[1]Sheet1!CI2</calculatedColumnFormula>
    </tableColumn>
    <tableColumn id="88" xr3:uid="{63683DCF-4D5C-422F-80C9-1677C7B33F7C}" name="middle_len_y" dataDxfId="128">
      <calculatedColumnFormula>[1]Sheet1!CJ2</calculatedColumnFormula>
    </tableColumn>
    <tableColumn id="89" xr3:uid="{6BAC3128-23AB-4478-A57C-E16901BF4E07}" name="mass_los_y" dataDxfId="127">
      <calculatedColumnFormula>[1]Sheet1!CK2</calculatedColumnFormula>
    </tableColumn>
    <tableColumn id="90" xr3:uid="{D07FCFC7-073F-4DD9-A9EC-F98524FC2D3B}" name="group_by_smog_temp_y" dataDxfId="126">
      <calculatedColumnFormula>"Г"&amp;IF(Таблица1[[#This Row],[temp_of_smog_y]]&lt;=135,1,IF(Таблица1[[#This Row],[temp_of_smog_y]]&lt;=235,2,IF(Таблица1[[#This Row],[temp_of_smog_y]]&lt;=450,3,4)))</calculatedColumnFormula>
    </tableColumn>
    <tableColumn id="91" xr3:uid="{2AE69E6D-3EB5-47F5-89DD-B4195E8C9150}" name="group_by_len_y" dataDxfId="125">
      <calculatedColumnFormula>"Г"&amp;IF(Таблица1[[#This Row],[middle_len_y]]&lt;=65,1,IF(Таблица1[[#This Row],[middle_len_y]]&lt;=85,2,3))</calculatedColumnFormula>
    </tableColumn>
    <tableColumn id="92" xr3:uid="{2814E2AB-5454-4F1D-AD00-CA7A411D6E49}" name="group_by_mass_los_y" dataDxfId="124">
      <calculatedColumnFormula>"Г"&amp;IF(Таблица1[[#This Row],[mass_los_y]]&lt;=20,1,IF(Таблица1[[#This Row],[mass_los_y]]&lt;=50,2,4))</calculatedColumnFormula>
    </tableColumn>
    <tableColumn id="213" xr3:uid="{1A3020F4-4CFD-451F-9974-E510831DAE35}" name="group_by_comb_y" dataDxfId="4"/>
    <tableColumn id="93" xr3:uid="{71FEF35F-42F3-4DB5-8D37-9FB895255839}" name="group_by_buble_y" dataDxfId="123">
      <calculatedColumnFormula>[1]Sheet1!CO2</calculatedColumnFormula>
    </tableColumn>
    <tableColumn id="94" xr3:uid="{74B2A899-6F21-4641-9993-893153BB4D9D}" name="match_y" dataDxfId="122">
      <calculatedColumnFormula>[1]Sheet1!CP2</calculatedColumnFormula>
    </tableColumn>
    <tableColumn id="95" xr3:uid="{C493814E-53A5-43CA-BB2E-F3E193D41F49}" name="temp_of_smog" dataDxfId="1">
      <calculatedColumnFormula>[1]Sheet1!CS2</calculatedColumnFormula>
    </tableColumn>
    <tableColumn id="96" xr3:uid="{5BBC4FFC-C5B5-4D6C-A21E-172B0241A059}" name="time_of_max_temp" dataDxfId="121">
      <calculatedColumnFormula>[1]Sheet1!CR2</calculatedColumnFormula>
    </tableColumn>
    <tableColumn id="97" xr3:uid="{50D390A8-9FFB-4124-AF62-7FF67CC87A0D}" name="len_1" dataDxfId="120">
      <calculatedColumnFormula>[1]Sheet1!CS2</calculatedColumnFormula>
    </tableColumn>
    <tableColumn id="98" xr3:uid="{E3CA2988-DAEA-4402-816C-0FCACB2DE6EF}" name="len_2" dataDxfId="119">
      <calculatedColumnFormula>[1]Sheet1!CT2</calculatedColumnFormula>
    </tableColumn>
    <tableColumn id="99" xr3:uid="{E61CCDDB-A7DB-4239-A689-E2A44FFBD201}" name="len_3" dataDxfId="118">
      <calculatedColumnFormula>[1]Sheet1!CU2</calculatedColumnFormula>
    </tableColumn>
    <tableColumn id="100" xr3:uid="{379AB67F-1CF3-4B58-900D-A1C5CE6AB101}" name="len_4" dataDxfId="117">
      <calculatedColumnFormula>[1]Sheet1!CV2</calculatedColumnFormula>
    </tableColumn>
    <tableColumn id="101" xr3:uid="{E2CE979C-B51C-4845-8921-C7D688242596}" name="mass_before" dataDxfId="116">
      <calculatedColumnFormula>[1]Sheet1!CW2</calculatedColumnFormula>
    </tableColumn>
    <tableColumn id="102" xr3:uid="{B7FCCAE4-51F1-42F7-AA05-F199C978768F}" name="mass_after" dataDxfId="115">
      <calculatedColumnFormula>[1]Sheet1!CX2</calculatedColumnFormula>
    </tableColumn>
    <tableColumn id="103" xr3:uid="{817D8171-FB7F-4090-A800-01264650E775}" name="combustion_time" dataDxfId="114">
      <calculatedColumnFormula>[1]Sheet1!CY2</calculatedColumnFormula>
    </tableColumn>
    <tableColumn id="104" xr3:uid="{527243C3-46DD-49A3-9262-4718F363857B}" name="flame_bubles" dataDxfId="113">
      <calculatedColumnFormula>[1]Sheet1!CZ2</calculatedColumnFormula>
    </tableColumn>
    <tableColumn id="105" xr3:uid="{B4FCF0FD-5A95-40CB-BAA1-E3CFA5F0E5E3}" name="additional_inf" dataDxfId="112">
      <calculatedColumnFormula>[1]Sheet1!DA2</calculatedColumnFormula>
    </tableColumn>
    <tableColumn id="106" xr3:uid="{5374AC25-0E24-43C6-ABC1-5F5FED38770D}" name="foto_before" dataDxfId="111">
      <calculatedColumnFormula>[1]Sheet1!DB2</calculatedColumnFormula>
    </tableColumn>
    <tableColumn id="107" xr3:uid="{8811F179-ED3C-49EB-94BC-CE102D44A11D}" name="foto_after" dataDxfId="110">
      <calculatedColumnFormula>[1]Sheet1!DC2</calculatedColumnFormula>
    </tableColumn>
    <tableColumn id="108" xr3:uid="{CA2B5661-A16B-4AFE-98D8-A6E55EFBD514}" name="grafic_of_temp" dataDxfId="109">
      <calculatedColumnFormula>[1]Sheet1!DD2</calculatedColumnFormula>
    </tableColumn>
    <tableColumn id="109" xr3:uid="{1546BC6A-AA01-4F93-8988-F229AA72BA0D}" name="sery" dataDxfId="108">
      <calculatedColumnFormula>[1]Sheet1!DE2</calculatedColumnFormula>
    </tableColumn>
    <tableColumn id="110" xr3:uid="{799E971F-2101-4430-8EA7-FBC294CDA3B4}" name="middle_len" dataDxfId="107">
      <calculatedColumnFormula>[1]Sheet1!DF2</calculatedColumnFormula>
    </tableColumn>
    <tableColumn id="111" xr3:uid="{36A9F5FB-76ED-4E47-A839-4DBC34075E66}" name="mass_los" dataDxfId="106">
      <calculatedColumnFormula>[1]Sheet1!DG2</calculatedColumnFormula>
    </tableColumn>
    <tableColumn id="112" xr3:uid="{ECF8F672-BAC5-4EDC-98FA-58B6B5581CC8}" name="group_by_smog_temp" dataDxfId="105">
      <calculatedColumnFormula>"Г"&amp;IF(Таблица1[[#This Row],[temp_of_smog]]&lt;=135,1,IF(Таблица1[[#This Row],[temp_of_smog]]&lt;=235,2,IF(Таблица1[[#This Row],[temp_of_smog]]&lt;=450,3,4)))</calculatedColumnFormula>
    </tableColumn>
    <tableColumn id="113" xr3:uid="{F608D73C-77F1-4C5C-A054-54504DA0C312}" name="group_by_len" dataDxfId="104">
      <calculatedColumnFormula>"Г"&amp;IF(Таблица1[[#This Row],[middle_len]]&lt;=65,1,IF(Таблица1[[#This Row],[middle_len]]&lt;=85,2,3))</calculatedColumnFormula>
    </tableColumn>
    <tableColumn id="114" xr3:uid="{195E9EA3-AF15-4434-A775-2BF6A77995E4}" name="group_by_mass_los" dataDxfId="103">
      <calculatedColumnFormula>"Г"&amp;IF(Таблица1[[#This Row],[mass_los]]&lt;=20,1,IF(Таблица1[[#This Row],[mass_los]]&lt;=50,2,4))</calculatedColumnFormula>
    </tableColumn>
    <tableColumn id="215" xr3:uid="{18593308-6D59-4690-BF40-FACFE70763DD}" name="group_by_comb" dataDxfId="0"/>
    <tableColumn id="115" xr3:uid="{72AF16B4-76CA-4245-A77A-33D7E6F2561E}" name="group_by_buble" dataDxfId="102">
      <calculatedColumnFormula>[1]Sheet1!DK2</calculatedColumnFormula>
    </tableColumn>
    <tableColumn id="116" xr3:uid="{5EFD8A7E-045E-4ADA-A344-03FB4A97FFED}" name="match" dataDxfId="101">
      <calculatedColumnFormula>[1]Sheet1!DL2</calculatedColumnFormula>
    </tableColumn>
    <tableColumn id="117" xr3:uid="{1007E844-56FD-43D5-B8DF-EF552B1BF510}" name="gen_middle_len" dataDxfId="100">
      <calculatedColumnFormula>[1]Sheet1!DM2</calculatedColumnFormula>
    </tableColumn>
    <tableColumn id="118" xr3:uid="{77722132-5F9A-477B-A703-28C0668E09F9}" name="middle_mass_los" dataDxfId="99">
      <calculatedColumnFormula>[1]Sheet1!DN2</calculatedColumnFormula>
    </tableColumn>
    <tableColumn id="119" xr3:uid="{AD247368-BB62-407E-A1D5-23CACF1632B0}" name="gen_group_by_smog_temp" dataDxfId="98">
      <calculatedColumnFormula>[1]Sheet1!DO2</calculatedColumnFormula>
    </tableColumn>
    <tableColumn id="120" xr3:uid="{C10A227E-66AC-4F44-BA7F-64178E286A09}" name="gen_group_by_len" dataDxfId="97">
      <calculatedColumnFormula>[1]Sheet1!DP2</calculatedColumnFormula>
    </tableColumn>
    <tableColumn id="121" xr3:uid="{BC3DF6EF-4618-45BD-97CC-7C742F379A48}" name="gen_group_by_mass_los" dataDxfId="96">
      <calculatedColumnFormula>[1]Sheet1!DQ2</calculatedColumnFormula>
    </tableColumn>
    <tableColumn id="214" xr3:uid="{35A767F6-5CB0-4713-8BA5-5122CE5C4BFC}" name="gen_group_by_comb" dataDxfId="3"/>
    <tableColumn id="122" xr3:uid="{D685A725-00D9-4A05-89BC-74900AE1FEE7}" name="gen_group_by_buble" dataDxfId="95">
      <calculatedColumnFormula>[1]Sheet1!DR2</calculatedColumnFormula>
    </tableColumn>
    <tableColumn id="123" xr3:uid="{9CE3D730-E500-4279-B639-EC165A4F2F25}" name="gen_match" dataDxfId="94">
      <calculatedColumnFormula>[1]Sheet1!DS2</calculatedColumnFormula>
    </tableColumn>
    <tableColumn id="124" xr3:uid="{9C3DA551-5F55-4C71-BB59-B01CCCDF19CB}" name="flam_report_id" dataDxfId="93">
      <calculatedColumnFormula>[1]Sheet1!DT2</calculatedColumnFormula>
    </tableColumn>
    <tableColumn id="125" xr3:uid="{BFB15FEF-1BAA-4775-97F1-3C3DDD822F74}" name="flam_report_date" dataDxfId="92">
      <calculatedColumnFormula>[1]Sheet1!DU2</calculatedColumnFormula>
    </tableColumn>
    <tableColumn id="126" xr3:uid="{C7957636-E274-4DF6-AEA9-2A52784315CC}" name="flam_lab" dataDxfId="91">
      <calculatedColumnFormula>[1]Sheet1!DV2</calculatedColumnFormula>
    </tableColumn>
    <tableColumn id="127" xr3:uid="{2B23291D-C52F-4019-89D5-7F50F62DCBC4}" name="flam_investigator" dataDxfId="90">
      <calculatedColumnFormula>[1]Sheet1!DW2</calculatedColumnFormula>
    </tableColumn>
    <tableColumn id="128" xr3:uid="{A94A189F-9B92-424A-9951-D4A78139DF95}" name="flam_date_of_product_coming" dataDxfId="89">
      <calculatedColumnFormula>[1]Sheet1!DX2</calculatedColumnFormula>
    </tableColumn>
    <tableColumn id="129" xr3:uid="{0276E70D-04A7-469A-B8C4-666C779819E6}" name="flam_date_of_exp" dataDxfId="88">
      <calculatedColumnFormula>[1]Sheet1!DY2</calculatedColumnFormula>
    </tableColumn>
    <tableColumn id="130" xr3:uid="{C04C3977-3633-42D6-8FD1-DFC91029B7E8}" name="flam_report_link" dataDxfId="87">
      <calculatedColumnFormula>[1]Sheet1!DZ2</calculatedColumnFormula>
    </tableColumn>
    <tableColumn id="131" xr3:uid="{A0394406-2359-4E23-B3AF-607A4383765D}" name="flam_type_of_osn" dataDxfId="86">
      <calculatedColumnFormula>[1]Sheet1!EA2</calculatedColumnFormula>
    </tableColumn>
    <tableColumn id="132" xr3:uid="{845BF44C-566B-469D-B142-67DE2DD0C95A}" name="flam_density_of_heat_flux" dataDxfId="85">
      <calculatedColumnFormula>[1]Sheet1!EB2</calculatedColumnFormula>
    </tableColumn>
    <tableColumn id="133" xr3:uid="{9D388053-B108-4C90-8C1A-C9629F1C4292}" name="flam" dataDxfId="84">
      <calculatedColumnFormula>[1]Sheet1!EC2</calculatedColumnFormula>
    </tableColumn>
    <tableColumn id="134" xr3:uid="{AB91E5AC-F7EC-4B21-A5E5-E70F4B69E418}" name="flam_time" dataDxfId="83">
      <calculatedColumnFormula>[1]Sheet1!ED2</calculatedColumnFormula>
    </tableColumn>
    <tableColumn id="135" xr3:uid="{390E62E9-ACD2-4B6F-83C2-575CF01488EA}" name="flam_dop_inf" dataDxfId="82">
      <calculatedColumnFormula>[1]Sheet1!EE2</calculatedColumnFormula>
    </tableColumn>
    <tableColumn id="136" xr3:uid="{73FD1882-FE39-47A6-959D-FF28845C36E1}" name="exp_num" dataDxfId="81">
      <calculatedColumnFormula>[1]Sheet1!EF2</calculatedColumnFormula>
    </tableColumn>
    <tableColumn id="137" xr3:uid="{8BD94E9E-5D01-4E53-9729-CB869ACB8E3A}" name="flam_amb_temp" dataDxfId="80">
      <calculatedColumnFormula>[1]Sheet1!EG2</calculatedColumnFormula>
    </tableColumn>
    <tableColumn id="138" xr3:uid="{07739C4C-697D-46CC-8206-E53A5B45A52B}" name="flam_amb_presue" dataDxfId="79">
      <calculatedColumnFormula>[1]Sheet1!EH2</calculatedColumnFormula>
    </tableColumn>
    <tableColumn id="139" xr3:uid="{2FBDF195-172E-4C3D-8C53-E67E2FE431EA}" name="flam_amb_moist" dataDxfId="78">
      <calculatedColumnFormula>[1]Sheet1!EI2</calculatedColumnFormula>
    </tableColumn>
    <tableColumn id="140" xr3:uid="{3F95457F-F3E2-4FA3-BDC7-01829F87567C}" name="flam_density_of_heat_flux2" dataDxfId="77">
      <calculatedColumnFormula>[1]Sheet1!EJ2</calculatedColumnFormula>
    </tableColumn>
    <tableColumn id="141" xr3:uid="{322D2FA8-E3C4-46C7-B998-55D33F46EF7E}" name="flam3" dataDxfId="76">
      <calculatedColumnFormula>[1]Sheet1!EK2</calculatedColumnFormula>
    </tableColumn>
    <tableColumn id="142" xr3:uid="{97AF7622-67B0-4985-B81F-4357AE451FB8}" name="flam_time4" dataDxfId="75">
      <calculatedColumnFormula>[1]Sheet1!EL2</calculatedColumnFormula>
    </tableColumn>
    <tableColumn id="143" xr3:uid="{5C0B35A4-C5BB-42E8-B012-6869A4B1F03C}" name="flam_dop_inf5" dataDxfId="74">
      <calculatedColumnFormula>[1]Sheet1!EM2</calculatedColumnFormula>
    </tableColumn>
    <tableColumn id="144" xr3:uid="{9FA5E123-100A-4651-9536-46D470D5FFF7}" name="exp_num6" dataDxfId="73">
      <calculatedColumnFormula>[1]Sheet1!EN2</calculatedColumnFormula>
    </tableColumn>
    <tableColumn id="145" xr3:uid="{49A80127-8085-4F76-B355-FE7AD8798A53}" name="flam_density_of_heat_flux7" dataDxfId="72">
      <calculatedColumnFormula>[1]Sheet1!EO2</calculatedColumnFormula>
    </tableColumn>
    <tableColumn id="146" xr3:uid="{7F1E8BA4-A5D3-425D-A2B5-0D104C542791}" name="flam8" dataDxfId="71">
      <calculatedColumnFormula>[1]Sheet1!EP2</calculatedColumnFormula>
    </tableColumn>
    <tableColumn id="147" xr3:uid="{A9B45484-A77B-474F-A153-62AF29E173DF}" name="flam_time9" dataDxfId="70">
      <calculatedColumnFormula>[1]Sheet1!EQ2</calculatedColumnFormula>
    </tableColumn>
    <tableColumn id="148" xr3:uid="{9294A096-FD86-4B6C-B4A1-7A7FE876446D}" name="flam_dop_inf10" dataDxfId="69">
      <calculatedColumnFormula>[1]Sheet1!ER2</calculatedColumnFormula>
    </tableColumn>
    <tableColumn id="149" xr3:uid="{23070891-6609-4CAA-9ABA-666C3564D650}" name="exp_num11" dataDxfId="68">
      <calculatedColumnFormula>[1]Sheet1!ES2</calculatedColumnFormula>
    </tableColumn>
    <tableColumn id="150" xr3:uid="{E1D9744E-436D-4EF9-BC0A-9CD472539B1B}" name="flam_density_of_heat_flux12" dataDxfId="67">
      <calculatedColumnFormula>[1]Sheet1!ET2</calculatedColumnFormula>
    </tableColumn>
    <tableColumn id="151" xr3:uid="{F27F3B57-DF91-4F4E-9753-80432FA417D0}" name="flam13" dataDxfId="66">
      <calculatedColumnFormula>[1]Sheet1!EU2</calculatedColumnFormula>
    </tableColumn>
    <tableColumn id="152" xr3:uid="{751F5CDC-D69B-4C9B-AAEB-B7340D86E16F}" name="flam_time14" dataDxfId="65">
      <calculatedColumnFormula>[1]Sheet1!EV2</calculatedColumnFormula>
    </tableColumn>
    <tableColumn id="153" xr3:uid="{1BDE84C3-AB71-4E69-B901-A0A4BB3C685D}" name="flam_dop_inf15" dataDxfId="64">
      <calculatedColumnFormula>[1]Sheet1!EW2</calculatedColumnFormula>
    </tableColumn>
    <tableColumn id="154" xr3:uid="{F988C718-E485-4850-9C31-AC7E2B28B92A}" name="exp_num16" dataDxfId="63">
      <calculatedColumnFormula>[1]Sheet1!EX2</calculatedColumnFormula>
    </tableColumn>
    <tableColumn id="155" xr3:uid="{F43C5C62-FF38-4CFA-8E8B-147265A9B4CA}" name="flam_density_of_heat_flux17" dataDxfId="62">
      <calculatedColumnFormula>[1]Sheet1!EY2</calculatedColumnFormula>
    </tableColumn>
    <tableColumn id="156" xr3:uid="{41D02BF0-C372-4E47-83C9-473E71477E0B}" name="flam18" dataDxfId="61">
      <calculatedColumnFormula>[1]Sheet1!EZ2</calculatedColumnFormula>
    </tableColumn>
    <tableColumn id="157" xr3:uid="{E1C02E7C-4DB4-42D5-9DB3-0D688DC27576}" name="flam_time19" dataDxfId="60">
      <calculatedColumnFormula>[1]Sheet1!FA2</calculatedColumnFormula>
    </tableColumn>
    <tableColumn id="158" xr3:uid="{ED690901-0EC5-4DCE-8CFE-60416B018351}" name="flam_dop_inf20" dataDxfId="59">
      <calculatedColumnFormula>[1]Sheet1!FB2</calculatedColumnFormula>
    </tableColumn>
    <tableColumn id="159" xr3:uid="{405EF732-7245-48BA-AFD9-A34C7242309D}" name="exp_num21" dataDxfId="58">
      <calculatedColumnFormula>[1]Sheet1!FC2</calculatedColumnFormula>
    </tableColumn>
    <tableColumn id="160" xr3:uid="{4B0AF487-C22A-429A-A9AC-50079AC661B6}" name="flam_density_of_heat_flux22" dataDxfId="57">
      <calculatedColumnFormula>[1]Sheet1!FD2</calculatedColumnFormula>
    </tableColumn>
    <tableColumn id="161" xr3:uid="{959691DD-B60A-4CA0-9A03-F27CB93872BD}" name="flam23" dataDxfId="56">
      <calculatedColumnFormula>[1]Sheet1!FE2</calculatedColumnFormula>
    </tableColumn>
    <tableColumn id="162" xr3:uid="{91F4C7B3-FD1F-4503-98AD-9DE23609D6D3}" name="flam_time24" dataDxfId="55">
      <calculatedColumnFormula>[1]Sheet1!FF2</calculatedColumnFormula>
    </tableColumn>
    <tableColumn id="163" xr3:uid="{C3977D5B-622F-4EB4-A9BB-53EDFF8F53EB}" name="flam_dop_inf25" dataDxfId="54">
      <calculatedColumnFormula>[1]Sheet1!FG2</calculatedColumnFormula>
    </tableColumn>
    <tableColumn id="164" xr3:uid="{F416E636-D51D-4755-99A2-38A460C0AF01}" name="exp_num26" dataDxfId="53">
      <calculatedColumnFormula>[1]Sheet1!FH2</calculatedColumnFormula>
    </tableColumn>
    <tableColumn id="165" xr3:uid="{60749A4F-5CD3-4DCC-A454-E29572589946}" name="flam_density_of_heat_flux27" dataDxfId="52">
      <calculatedColumnFormula>[1]Sheet1!FI2</calculatedColumnFormula>
    </tableColumn>
    <tableColumn id="166" xr3:uid="{4325DADB-B1A1-40E9-AB15-E6E68AE462EA}" name="flam28" dataDxfId="51">
      <calculatedColumnFormula>[1]Sheet1!FJ2</calculatedColumnFormula>
    </tableColumn>
    <tableColumn id="167" xr3:uid="{D77DE133-74FB-4888-A8E4-6552C08AB7B7}" name="flam_time29" dataDxfId="50">
      <calculatedColumnFormula>[1]Sheet1!FK2</calculatedColumnFormula>
    </tableColumn>
    <tableColumn id="168" xr3:uid="{91753EDD-00C3-485F-9385-12A8B10931BC}" name="flam_dop_inf30" dataDxfId="49">
      <calculatedColumnFormula>[1]Sheet1!FL2</calculatedColumnFormula>
    </tableColumn>
    <tableColumn id="169" xr3:uid="{F86110EF-349E-4F96-AD62-4C1C4A29FD6F}" name="exp_num31" dataDxfId="48">
      <calculatedColumnFormula>[1]Sheet1!FM2</calculatedColumnFormula>
    </tableColumn>
    <tableColumn id="170" xr3:uid="{4D1F426D-33D6-4BD4-9F7C-63448A591D9C}" name="flam_density_of_heat_flux32" dataDxfId="47">
      <calculatedColumnFormula>[1]Sheet1!FN2</calculatedColumnFormula>
    </tableColumn>
    <tableColumn id="171" xr3:uid="{7CEB0A22-8895-499D-8246-82F1B4B586F5}" name="flam33" dataDxfId="46">
      <calculatedColumnFormula>[1]Sheet1!FO2</calculatedColumnFormula>
    </tableColumn>
    <tableColumn id="172" xr3:uid="{0118615C-B6FE-4F93-8C45-80CEDB21D3BC}" name="flam_time34" dataDxfId="45">
      <calculatedColumnFormula>[1]Sheet1!FP2</calculatedColumnFormula>
    </tableColumn>
    <tableColumn id="173" xr3:uid="{602DAE07-A85A-4EFD-B728-21432D672BFA}" name="flam_dop_inf35" dataDxfId="44">
      <calculatedColumnFormula>[1]Sheet1!FQ2</calculatedColumnFormula>
    </tableColumn>
    <tableColumn id="174" xr3:uid="{5C120232-0450-4C78-8D38-9AEE0E8B1E94}" name="exp_num36" dataDxfId="43">
      <calculatedColumnFormula>[1]Sheet1!FR2</calculatedColumnFormula>
    </tableColumn>
    <tableColumn id="175" xr3:uid="{4C19CA5D-C8FB-4AE5-8823-574124C2B95E}" name="flam_density_of_heat_flux37" dataDxfId="42">
      <calculatedColumnFormula>[1]Sheet1!FS2</calculatedColumnFormula>
    </tableColumn>
    <tableColumn id="176" xr3:uid="{F0D22A0A-46E2-4CBA-8655-80E41B1F5AFA}" name="flam38" dataDxfId="41">
      <calculatedColumnFormula>[1]Sheet1!FT2</calculatedColumnFormula>
    </tableColumn>
    <tableColumn id="177" xr3:uid="{CF0992F6-1479-4556-BE4A-366F53262E84}" name="flam_time39" dataDxfId="40">
      <calculatedColumnFormula>[1]Sheet1!FU2</calculatedColumnFormula>
    </tableColumn>
    <tableColumn id="178" xr3:uid="{23010D48-9871-4C35-B3A7-A04A9F55EC9D}" name="flam_dop_inf40" dataDxfId="39">
      <calculatedColumnFormula>[1]Sheet1!FV2</calculatedColumnFormula>
    </tableColumn>
    <tableColumn id="179" xr3:uid="{07F3337D-AD7F-42D8-A1B2-853C95EC12CA}" name="exp_num41" dataDxfId="38">
      <calculatedColumnFormula>[1]Sheet1!FW2</calculatedColumnFormula>
    </tableColumn>
    <tableColumn id="180" xr3:uid="{9A45D9E3-2EBA-4BE7-A753-A019F485B741}" name="flam_density_of_heat_flux42" dataDxfId="37">
      <calculatedColumnFormula>[1]Sheet1!FX2</calculatedColumnFormula>
    </tableColumn>
    <tableColumn id="181" xr3:uid="{A2437460-92D2-4535-A96D-81954BECA8BC}" name="flam43" dataDxfId="36">
      <calculatedColumnFormula>[1]Sheet1!FY2</calculatedColumnFormula>
    </tableColumn>
    <tableColumn id="182" xr3:uid="{EEB67A20-4717-4AE0-AC72-1C733D5E1BDF}" name="flam_time44" dataDxfId="35">
      <calculatedColumnFormula>[1]Sheet1!FZ2</calculatedColumnFormula>
    </tableColumn>
    <tableColumn id="183" xr3:uid="{6AD99135-075C-4C46-9C68-79C0C0B826BC}" name="flam_dop_inf45" dataDxfId="34">
      <calculatedColumnFormula>[1]Sheet1!GA2</calculatedColumnFormula>
    </tableColumn>
    <tableColumn id="184" xr3:uid="{47C87775-DA44-424E-9136-20C0CBC631CF}" name="exp_num46" dataDxfId="33">
      <calculatedColumnFormula>[1]Sheet1!GB2</calculatedColumnFormula>
    </tableColumn>
    <tableColumn id="185" xr3:uid="{71E8F45B-CF5C-4E11-9620-587F71FB12BC}" name="flam_density_of_heat_flux47" dataDxfId="32">
      <calculatedColumnFormula>[1]Sheet1!GC2</calculatedColumnFormula>
    </tableColumn>
    <tableColumn id="186" xr3:uid="{E20BACF8-84ED-4910-8076-250E494D48CC}" name="flam48" dataDxfId="31">
      <calculatedColumnFormula>[1]Sheet1!GD2</calculatedColumnFormula>
    </tableColumn>
    <tableColumn id="187" xr3:uid="{96491AF3-34B4-4F94-83E0-57C2192343EC}" name="flam_time49" dataDxfId="30">
      <calculatedColumnFormula>[1]Sheet1!GE2</calculatedColumnFormula>
    </tableColumn>
    <tableColumn id="188" xr3:uid="{C2ED53E2-A0B5-4686-BB39-7C26B6829436}" name="flam_dop_inf50" dataDxfId="29">
      <calculatedColumnFormula>[1]Sheet1!GF2</calculatedColumnFormula>
    </tableColumn>
    <tableColumn id="189" xr3:uid="{B12D6A12-514F-4069-B970-CACBA4D6D22E}" name="exp_num51" dataDxfId="28">
      <calculatedColumnFormula>[1]Sheet1!GG2</calculatedColumnFormula>
    </tableColumn>
    <tableColumn id="190" xr3:uid="{FEBDD2D5-84BC-4DDC-B597-C15AD65170D0}" name="flam_density_of_heat_flux52" dataDxfId="27">
      <calculatedColumnFormula>[1]Sheet1!GH2</calculatedColumnFormula>
    </tableColumn>
    <tableColumn id="191" xr3:uid="{FE214B1F-C146-47C9-945B-292B110C6190}" name="flam53" dataDxfId="26">
      <calculatedColumnFormula>[1]Sheet1!GI2</calculatedColumnFormula>
    </tableColumn>
    <tableColumn id="192" xr3:uid="{3C6D9BDA-394B-4A88-B9BC-9224629292F0}" name="flam_time54" dataDxfId="25">
      <calculatedColumnFormula>[1]Sheet1!GJ2</calculatedColumnFormula>
    </tableColumn>
    <tableColumn id="193" xr3:uid="{F30C890E-86DF-45D5-9292-075F6FA6A85C}" name="flam_dop_inf55" dataDxfId="24">
      <calculatedColumnFormula>[1]Sheet1!GK2</calculatedColumnFormula>
    </tableColumn>
    <tableColumn id="194" xr3:uid="{C641C8A0-EE05-4038-BDDA-11A1CC4846CB}" name="exp_num56" dataDxfId="23">
      <calculatedColumnFormula>[1]Sheet1!GL2</calculatedColumnFormula>
    </tableColumn>
    <tableColumn id="195" xr3:uid="{ADC4C718-857B-4334-A97E-0944AD1CE0A1}" name="flam_density_of_heat_flux57" dataDxfId="22">
      <calculatedColumnFormula>[1]Sheet1!GM2</calculatedColumnFormula>
    </tableColumn>
    <tableColumn id="196" xr3:uid="{22283DFE-3162-4936-927F-CA98C7C33379}" name="flam58" dataDxfId="21">
      <calculatedColumnFormula>[1]Sheet1!GN2</calculatedColumnFormula>
    </tableColumn>
    <tableColumn id="197" xr3:uid="{10E137F8-03FB-4FE6-94D8-FB9B06B7D171}" name="flam_time59" dataDxfId="20">
      <calculatedColumnFormula>[1]Sheet1!GO2</calculatedColumnFormula>
    </tableColumn>
    <tableColumn id="198" xr3:uid="{881EA08A-EDF1-4EA1-835B-C45D7CF6E1FF}" name="flam_dop_inf60" dataDxfId="19">
      <calculatedColumnFormula>[1]Sheet1!GP2</calculatedColumnFormula>
    </tableColumn>
    <tableColumn id="199" xr3:uid="{91C98E51-4D44-4BB8-AFD0-3EAFAE9709BD}" name="exp_num61" dataDxfId="18">
      <calculatedColumnFormula>[1]Sheet1!GQ2</calculatedColumnFormula>
    </tableColumn>
    <tableColumn id="200" xr3:uid="{7891001F-4C4B-4EC2-9C54-B7BB4CEC7612}" name="flam_density_of_heat_flux62" dataDxfId="17">
      <calculatedColumnFormula>[1]Sheet1!GR2</calculatedColumnFormula>
    </tableColumn>
    <tableColumn id="201" xr3:uid="{7D3B8737-2D01-4EA1-9A7D-77DD88C11398}" name="flam63" dataDxfId="16">
      <calculatedColumnFormula>[1]Sheet1!GS2</calculatedColumnFormula>
    </tableColumn>
    <tableColumn id="202" xr3:uid="{D6720F55-917C-4A3B-AC6C-7A053C5E8498}" name="flam_time64" dataDxfId="15">
      <calculatedColumnFormula>[1]Sheet1!GT2</calculatedColumnFormula>
    </tableColumn>
    <tableColumn id="203" xr3:uid="{1E597ADC-C77A-4BD5-984B-C52D5EE164A1}" name="flam_dop_inf65" dataDxfId="14">
      <calculatedColumnFormula>[1]Sheet1!GU2</calculatedColumnFormula>
    </tableColumn>
    <tableColumn id="204" xr3:uid="{C0906F15-7735-451F-8FA5-B63F2C50978F}" name="exp_num66" dataDxfId="13">
      <calculatedColumnFormula>[1]Sheet1!GV2</calculatedColumnFormula>
    </tableColumn>
    <tableColumn id="205" xr3:uid="{5A15D89F-0A80-4F93-A1BF-567D4CB71896}" name="flam_density_of_heat_flux67" dataDxfId="12">
      <calculatedColumnFormula>[1]Sheet1!GW2</calculatedColumnFormula>
    </tableColumn>
    <tableColumn id="206" xr3:uid="{0F83F83A-E0D4-4ED2-A732-A592C1EF456D}" name="flam68" dataDxfId="11">
      <calculatedColumnFormula>[1]Sheet1!GX2</calculatedColumnFormula>
    </tableColumn>
    <tableColumn id="207" xr3:uid="{80B042EE-2EB7-4D15-A3B1-F89BD33385C8}" name="flam_time69" dataDxfId="10">
      <calculatedColumnFormula>[1]Sheet1!GY2</calculatedColumnFormula>
    </tableColumn>
    <tableColumn id="208" xr3:uid="{1231A997-BACB-4BF0-9E6B-ED808BCAA8C2}" name="flam_dop_inf70" dataDxfId="9">
      <calculatedColumnFormula>[1]Sheet1!GZ2</calculatedColumnFormula>
    </tableColumn>
    <tableColumn id="209" xr3:uid="{0B0AD427-DBAA-4552-A75F-5514F43F3AB5}" name="exp_num71" dataDxfId="8">
      <calculatedColumnFormula>[1]Sheet1!HA2</calculatedColumnFormula>
    </tableColumn>
    <tableColumn id="210" xr3:uid="{3B6885B3-ED23-41E3-8D64-2C8C97B87852}" name="critical_density_of_heat_flux" dataDxfId="7">
      <calculatedColumnFormula>[1]Sheet1!HB2</calculatedColumnFormula>
    </tableColumn>
    <tableColumn id="211" xr3:uid="{80D6DFB5-86EC-4DF5-A44D-23C7F3B86F42}" name="group_of_flam" dataDxfId="6">
      <calculatedColumnFormula>[1]Sheet1!HC2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9"/>
  <sheetViews>
    <sheetView tabSelected="1" workbookViewId="0">
      <selection activeCell="GW1" sqref="GW1"/>
    </sheetView>
  </sheetViews>
  <sheetFormatPr defaultRowHeight="15" x14ac:dyDescent="0.25"/>
  <cols>
    <col min="1" max="1" width="7.42578125" style="6" bestFit="1" customWidth="1"/>
    <col min="2" max="2" width="11" style="6" bestFit="1" customWidth="1"/>
    <col min="3" max="3" width="12.42578125" style="6" bestFit="1" customWidth="1"/>
    <col min="4" max="4" width="16.85546875" style="6" bestFit="1" customWidth="1"/>
    <col min="5" max="5" width="31.28515625" style="6" bestFit="1" customWidth="1"/>
    <col min="6" max="6" width="37.140625" style="6" bestFit="1" customWidth="1"/>
    <col min="7" max="7" width="26.140625" style="6" bestFit="1" customWidth="1"/>
    <col min="8" max="8" width="31.85546875" style="6" bestFit="1" customWidth="1"/>
    <col min="9" max="9" width="21.85546875" style="6" bestFit="1" customWidth="1"/>
    <col min="10" max="10" width="26.42578125" style="6" bestFit="1" customWidth="1"/>
    <col min="11" max="11" width="9" style="6" bestFit="1" customWidth="1"/>
    <col min="12" max="12" width="35.140625" style="6" bestFit="1" customWidth="1"/>
    <col min="13" max="13" width="12.5703125" style="6" bestFit="1" customWidth="1"/>
    <col min="14" max="14" width="27.5703125" style="6" bestFit="1" customWidth="1"/>
    <col min="15" max="15" width="17.42578125" style="6" bestFit="1" customWidth="1"/>
    <col min="16" max="16" width="20.7109375" style="6" bestFit="1" customWidth="1"/>
    <col min="17" max="17" width="15.85546875" style="6" bestFit="1" customWidth="1"/>
    <col min="18" max="18" width="15.5703125" style="6" bestFit="1" customWidth="1"/>
    <col min="19" max="19" width="8.85546875" style="6" bestFit="1" customWidth="1"/>
    <col min="20" max="20" width="11.42578125" style="6" bestFit="1" customWidth="1"/>
    <col min="21" max="21" width="19.5703125" style="6" bestFit="1" customWidth="1"/>
    <col min="22" max="22" width="16.7109375" style="6" bestFit="1" customWidth="1"/>
    <col min="23" max="23" width="24.7109375" style="6" bestFit="1" customWidth="1"/>
    <col min="24" max="24" width="20.42578125" style="12" bestFit="1" customWidth="1"/>
    <col min="25" max="25" width="36.85546875" style="12" bestFit="1" customWidth="1"/>
    <col min="26" max="26" width="50.5703125" style="12" bestFit="1" customWidth="1"/>
    <col min="27" max="27" width="15.85546875" style="12" bestFit="1" customWidth="1"/>
    <col min="28" max="28" width="10" style="12" bestFit="1" customWidth="1"/>
    <col min="29" max="29" width="16.5703125" style="12" bestFit="1" customWidth="1"/>
    <col min="30" max="30" width="15.7109375" style="12" bestFit="1" customWidth="1"/>
    <col min="31" max="31" width="15.85546875" style="12" bestFit="1" customWidth="1"/>
    <col min="32" max="32" width="14.7109375" style="12" bestFit="1" customWidth="1"/>
    <col min="33" max="33" width="23" style="12" bestFit="1" customWidth="1"/>
    <col min="34" max="34" width="33" style="12" bestFit="1" customWidth="1"/>
    <col min="35" max="35" width="255.7109375" style="12" bestFit="1" customWidth="1"/>
    <col min="36" max="36" width="176.85546875" style="12" bestFit="1" customWidth="1"/>
    <col min="37" max="37" width="16.85546875" style="12" bestFit="1" customWidth="1"/>
    <col min="38" max="38" width="13.85546875" style="2" bestFit="1" customWidth="1"/>
    <col min="39" max="39" width="16.140625" style="2" bestFit="1" customWidth="1"/>
    <col min="40" max="40" width="8.28515625" style="2" bestFit="1" customWidth="1"/>
    <col min="41" max="41" width="24.85546875" style="2" bestFit="1" customWidth="1"/>
    <col min="42" max="42" width="28.140625" style="2" bestFit="1" customWidth="1"/>
    <col min="43" max="43" width="16.7109375" style="2" bestFit="1" customWidth="1"/>
    <col min="44" max="44" width="18.85546875" style="2" bestFit="1" customWidth="1"/>
    <col min="45" max="45" width="21" style="2" bestFit="1" customWidth="1"/>
    <col min="46" max="46" width="25.28515625" style="2" bestFit="1" customWidth="1"/>
    <col min="47" max="50" width="12.42578125" style="2" bestFit="1" customWidth="1"/>
    <col min="51" max="51" width="19.140625" style="2" bestFit="1" customWidth="1"/>
    <col min="52" max="52" width="17.28515625" style="2" bestFit="1" customWidth="1"/>
    <col min="53" max="53" width="23.42578125" style="2" bestFit="1" customWidth="1"/>
    <col min="54" max="54" width="19.85546875" style="2" bestFit="1" customWidth="1"/>
    <col min="55" max="55" width="16.5703125" style="2" bestFit="1" customWidth="1"/>
    <col min="56" max="56" width="17.42578125" style="2" bestFit="1" customWidth="1"/>
    <col min="57" max="57" width="25.5703125" style="2" bestFit="1" customWidth="1"/>
    <col min="58" max="58" width="18.42578125" style="2" bestFit="1" customWidth="1"/>
    <col min="59" max="59" width="16.5703125" style="2" bestFit="1" customWidth="1"/>
    <col min="60" max="60" width="21.140625" style="2" bestFit="1" customWidth="1"/>
    <col min="61" max="61" width="11.28515625" style="2" bestFit="1" customWidth="1"/>
    <col min="62" max="62" width="15.140625" style="2" bestFit="1" customWidth="1"/>
    <col min="63" max="63" width="16.5703125" style="2" bestFit="1" customWidth="1"/>
    <col min="64" max="64" width="15.42578125" style="2" bestFit="1" customWidth="1"/>
    <col min="65" max="65" width="27.42578125" style="2" bestFit="1" customWidth="1"/>
    <col min="66" max="66" width="17.85546875" style="2" bestFit="1" customWidth="1"/>
    <col min="67" max="67" width="15.5703125" style="2" bestFit="1" customWidth="1"/>
    <col min="68" max="68" width="27.7109375" style="2" bestFit="1" customWidth="1"/>
    <col min="69" max="69" width="19.85546875" style="2" bestFit="1" customWidth="1"/>
    <col min="70" max="70" width="25.140625" style="2" bestFit="1" customWidth="1"/>
    <col min="71" max="71" width="25.140625" style="2" customWidth="1"/>
    <col min="72" max="72" width="22.28515625" style="2" bestFit="1" customWidth="1"/>
    <col min="73" max="73" width="13" style="2" bestFit="1" customWidth="1"/>
    <col min="74" max="74" width="21" style="2" bestFit="1" customWidth="1"/>
    <col min="75" max="75" width="25.28515625" style="2" bestFit="1" customWidth="1"/>
    <col min="76" max="79" width="12.42578125" style="2" bestFit="1" customWidth="1"/>
    <col min="80" max="80" width="19.140625" style="2" bestFit="1" customWidth="1"/>
    <col min="81" max="81" width="17.28515625" style="2" bestFit="1" customWidth="1"/>
    <col min="82" max="82" width="23.42578125" style="2" bestFit="1" customWidth="1"/>
    <col min="83" max="83" width="19.85546875" style="2" bestFit="1" customWidth="1"/>
    <col min="84" max="84" width="25.5703125" style="2" bestFit="1" customWidth="1"/>
    <col min="85" max="85" width="18.42578125" style="2" bestFit="1" customWidth="1"/>
    <col min="86" max="86" width="16.5703125" style="2" bestFit="1" customWidth="1"/>
    <col min="87" max="87" width="21.140625" style="2" bestFit="1" customWidth="1"/>
    <col min="88" max="88" width="11.28515625" style="2" bestFit="1" customWidth="1"/>
    <col min="89" max="89" width="17.85546875" style="2" bestFit="1" customWidth="1"/>
    <col min="90" max="90" width="15.5703125" style="2" bestFit="1" customWidth="1"/>
    <col min="91" max="91" width="27.7109375" style="2" bestFit="1" customWidth="1"/>
    <col min="92" max="92" width="19.85546875" style="2" bestFit="1" customWidth="1"/>
    <col min="93" max="93" width="25.140625" style="2" bestFit="1" customWidth="1"/>
    <col min="94" max="94" width="25.140625" style="2" customWidth="1"/>
    <col min="95" max="95" width="22.28515625" style="2" bestFit="1" customWidth="1"/>
    <col min="96" max="96" width="13" style="2" bestFit="1" customWidth="1"/>
    <col min="97" max="97" width="19" style="2" bestFit="1" customWidth="1"/>
    <col min="98" max="98" width="23.28515625" style="2" bestFit="1" customWidth="1"/>
    <col min="99" max="102" width="10.42578125" style="2" bestFit="1" customWidth="1"/>
    <col min="103" max="103" width="17" style="2" bestFit="1" customWidth="1"/>
    <col min="104" max="104" width="15.28515625" style="2" bestFit="1" customWidth="1"/>
    <col min="105" max="105" width="21.28515625" style="2" bestFit="1" customWidth="1"/>
    <col min="106" max="106" width="17.85546875" style="2" bestFit="1" customWidth="1"/>
    <col min="107" max="107" width="25.5703125" style="2" bestFit="1" customWidth="1"/>
    <col min="108" max="108" width="16.28515625" style="2" bestFit="1" customWidth="1"/>
    <col min="109" max="109" width="14.5703125" style="2" bestFit="1" customWidth="1"/>
    <col min="110" max="110" width="19.140625" style="2" bestFit="1" customWidth="1"/>
    <col min="111" max="111" width="9.28515625" style="2" bestFit="1" customWidth="1"/>
    <col min="112" max="112" width="15.7109375" style="2" bestFit="1" customWidth="1"/>
    <col min="113" max="113" width="13.5703125" style="2" bestFit="1" customWidth="1"/>
    <col min="114" max="114" width="25.5703125" style="2" bestFit="1" customWidth="1"/>
    <col min="115" max="115" width="17.85546875" style="2" bestFit="1" customWidth="1"/>
    <col min="116" max="116" width="23.140625" style="2" bestFit="1" customWidth="1"/>
    <col min="117" max="117" width="23.140625" style="2" customWidth="1"/>
    <col min="118" max="118" width="20.140625" style="2" bestFit="1" customWidth="1"/>
    <col min="119" max="119" width="11" style="2" bestFit="1" customWidth="1"/>
    <col min="120" max="120" width="20.140625" style="2" bestFit="1" customWidth="1"/>
    <col min="121" max="121" width="21" style="2" bestFit="1" customWidth="1"/>
    <col min="122" max="122" width="30.140625" style="2" bestFit="1" customWidth="1"/>
    <col min="123" max="123" width="22.28515625" style="2" bestFit="1" customWidth="1"/>
    <col min="124" max="124" width="27.5703125" style="2" bestFit="1" customWidth="1"/>
    <col min="125" max="125" width="27.5703125" style="2" customWidth="1"/>
    <col min="126" max="126" width="24.5703125" style="2" bestFit="1" customWidth="1"/>
    <col min="127" max="127" width="15.28515625" style="2" bestFit="1" customWidth="1"/>
    <col min="128" max="128" width="19" style="2" bestFit="1" customWidth="1"/>
    <col min="129" max="129" width="21.28515625" style="2" bestFit="1" customWidth="1"/>
    <col min="130" max="130" width="26.42578125" style="2" bestFit="1" customWidth="1"/>
    <col min="131" max="131" width="21.28515625" style="2" bestFit="1" customWidth="1"/>
    <col min="132" max="132" width="33.28515625" style="2" bestFit="1" customWidth="1"/>
    <col min="133" max="133" width="22" style="2" bestFit="1" customWidth="1"/>
    <col min="134" max="134" width="106.28515625" style="2" bestFit="1" customWidth="1"/>
    <col min="135" max="135" width="44.5703125" style="2" bestFit="1" customWidth="1"/>
    <col min="136" max="136" width="29.85546875" style="2" bestFit="1" customWidth="1"/>
    <col min="137" max="137" width="9.5703125" style="2" bestFit="1" customWidth="1"/>
    <col min="138" max="138" width="14.7109375" style="2" bestFit="1" customWidth="1"/>
    <col min="139" max="139" width="255.7109375" style="2" bestFit="1" customWidth="1"/>
    <col min="140" max="140" width="13.85546875" style="2" bestFit="1" customWidth="1"/>
    <col min="141" max="141" width="20.28515625" style="2" bestFit="1" customWidth="1"/>
    <col min="142" max="142" width="21.85546875" style="2" bestFit="1" customWidth="1"/>
    <col min="143" max="143" width="20.5703125" style="2" bestFit="1" customWidth="1"/>
    <col min="144" max="144" width="31" style="2" bestFit="1" customWidth="1"/>
    <col min="145" max="145" width="10.5703125" style="2" bestFit="1" customWidth="1"/>
    <col min="146" max="146" width="15.7109375" style="2" bestFit="1" customWidth="1"/>
    <col min="147" max="147" width="255.7109375" style="2" bestFit="1" customWidth="1"/>
    <col min="148" max="148" width="14.85546875" style="2" bestFit="1" customWidth="1"/>
    <col min="149" max="149" width="31" style="2" bestFit="1" customWidth="1"/>
    <col min="150" max="150" width="10.5703125" style="2" bestFit="1" customWidth="1"/>
    <col min="151" max="151" width="15.7109375" style="2" bestFit="1" customWidth="1"/>
    <col min="152" max="152" width="255.7109375" style="2" bestFit="1" customWidth="1"/>
    <col min="153" max="153" width="15.85546875" style="2" bestFit="1" customWidth="1"/>
    <col min="154" max="154" width="32" style="2" bestFit="1" customWidth="1"/>
    <col min="155" max="155" width="11.5703125" style="2" bestFit="1" customWidth="1"/>
    <col min="156" max="156" width="16.7109375" style="2" bestFit="1" customWidth="1"/>
    <col min="157" max="157" width="255.7109375" style="2" bestFit="1" customWidth="1"/>
    <col min="158" max="158" width="15.85546875" style="2" bestFit="1" customWidth="1"/>
    <col min="159" max="159" width="32" style="2" bestFit="1" customWidth="1"/>
    <col min="160" max="160" width="11.5703125" style="2" bestFit="1" customWidth="1"/>
    <col min="161" max="161" width="16.7109375" style="2" bestFit="1" customWidth="1"/>
    <col min="162" max="162" width="255.7109375" style="2" bestFit="1" customWidth="1"/>
    <col min="163" max="163" width="15.85546875" style="2" bestFit="1" customWidth="1"/>
    <col min="164" max="164" width="32" style="2" bestFit="1" customWidth="1"/>
    <col min="165" max="165" width="11.5703125" style="2" bestFit="1" customWidth="1"/>
    <col min="166" max="166" width="16.7109375" style="2" bestFit="1" customWidth="1"/>
    <col min="167" max="167" width="255.7109375" style="2" bestFit="1" customWidth="1"/>
    <col min="168" max="168" width="15.85546875" style="2" bestFit="1" customWidth="1"/>
    <col min="169" max="169" width="32" style="2" bestFit="1" customWidth="1"/>
    <col min="170" max="170" width="11.5703125" style="2" bestFit="1" customWidth="1"/>
    <col min="171" max="171" width="16.7109375" style="2" bestFit="1" customWidth="1"/>
    <col min="172" max="172" width="255.7109375" style="2" bestFit="1" customWidth="1"/>
    <col min="173" max="173" width="15.85546875" style="2" bestFit="1" customWidth="1"/>
    <col min="174" max="174" width="32" style="2" bestFit="1" customWidth="1"/>
    <col min="175" max="175" width="11.5703125" style="2" bestFit="1" customWidth="1"/>
    <col min="176" max="176" width="16.7109375" style="2" bestFit="1" customWidth="1"/>
    <col min="177" max="177" width="255.7109375" style="2" bestFit="1" customWidth="1"/>
    <col min="178" max="178" width="15.85546875" style="2" bestFit="1" customWidth="1"/>
    <col min="179" max="179" width="32" style="2" bestFit="1" customWidth="1"/>
    <col min="180" max="180" width="11.5703125" style="2" bestFit="1" customWidth="1"/>
    <col min="181" max="181" width="16.7109375" style="2" bestFit="1" customWidth="1"/>
    <col min="182" max="182" width="255.7109375" style="2" bestFit="1" customWidth="1"/>
    <col min="183" max="183" width="15.85546875" style="2" bestFit="1" customWidth="1"/>
    <col min="184" max="184" width="32" style="2" bestFit="1" customWidth="1"/>
    <col min="185" max="185" width="11.5703125" style="2" bestFit="1" customWidth="1"/>
    <col min="186" max="186" width="16.7109375" style="2" bestFit="1" customWidth="1"/>
    <col min="187" max="187" width="255.7109375" style="2" bestFit="1" customWidth="1"/>
    <col min="188" max="188" width="15.85546875" style="2" bestFit="1" customWidth="1"/>
    <col min="189" max="189" width="32" style="2" bestFit="1" customWidth="1"/>
    <col min="190" max="190" width="11.5703125" style="2" bestFit="1" customWidth="1"/>
    <col min="191" max="191" width="16.7109375" style="2" bestFit="1" customWidth="1"/>
    <col min="192" max="192" width="255.7109375" style="2" bestFit="1" customWidth="1"/>
    <col min="193" max="193" width="15.85546875" style="2" bestFit="1" customWidth="1"/>
    <col min="194" max="194" width="32" style="2" bestFit="1" customWidth="1"/>
    <col min="195" max="195" width="11.5703125" style="2" bestFit="1" customWidth="1"/>
    <col min="196" max="196" width="16.7109375" style="2" bestFit="1" customWidth="1"/>
    <col min="197" max="197" width="255.7109375" style="2" bestFit="1" customWidth="1"/>
    <col min="198" max="198" width="15.85546875" style="2" bestFit="1" customWidth="1"/>
    <col min="199" max="199" width="32" style="2" bestFit="1" customWidth="1"/>
    <col min="200" max="200" width="11.5703125" style="2" bestFit="1" customWidth="1"/>
    <col min="201" max="201" width="16.7109375" style="2" bestFit="1" customWidth="1"/>
    <col min="202" max="202" width="255.7109375" style="2" bestFit="1" customWidth="1"/>
    <col min="203" max="203" width="15.85546875" style="2" bestFit="1" customWidth="1"/>
    <col min="204" max="204" width="32" style="2" bestFit="1" customWidth="1"/>
    <col min="205" max="205" width="11.5703125" style="2" bestFit="1" customWidth="1"/>
    <col min="206" max="206" width="16.7109375" style="2" bestFit="1" customWidth="1"/>
    <col min="207" max="207" width="255.7109375" style="2" bestFit="1" customWidth="1"/>
    <col min="208" max="208" width="15.85546875" style="2" bestFit="1" customWidth="1"/>
    <col min="209" max="209" width="32" style="2" bestFit="1" customWidth="1"/>
    <col min="210" max="210" width="11.5703125" style="2" bestFit="1" customWidth="1"/>
    <col min="211" max="211" width="16.7109375" style="2" bestFit="1" customWidth="1"/>
    <col min="212" max="212" width="255.7109375" style="2" bestFit="1" customWidth="1"/>
    <col min="213" max="213" width="15.85546875" style="2" bestFit="1" customWidth="1"/>
    <col min="214" max="214" width="31.85546875" style="2" bestFit="1" customWidth="1"/>
    <col min="215" max="215" width="18.7109375" style="2" bestFit="1" customWidth="1"/>
    <col min="216" max="16384" width="9.140625" style="2"/>
  </cols>
  <sheetData>
    <row r="1" spans="1:215" s="10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9" t="s">
        <v>66</v>
      </c>
      <c r="BP1" s="8" t="s">
        <v>67</v>
      </c>
      <c r="BQ1" s="8" t="s">
        <v>68</v>
      </c>
      <c r="BR1" s="8" t="s">
        <v>69</v>
      </c>
      <c r="BS1" s="8" t="s">
        <v>213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212</v>
      </c>
      <c r="CQ1" s="8" t="s">
        <v>92</v>
      </c>
      <c r="CR1" s="8" t="s">
        <v>93</v>
      </c>
      <c r="CS1" s="8" t="s">
        <v>94</v>
      </c>
      <c r="CT1" s="8" t="s">
        <v>95</v>
      </c>
      <c r="CU1" s="8" t="s">
        <v>96</v>
      </c>
      <c r="CV1" s="8" t="s">
        <v>97</v>
      </c>
      <c r="CW1" s="8" t="s">
        <v>98</v>
      </c>
      <c r="CX1" s="8" t="s">
        <v>99</v>
      </c>
      <c r="CY1" s="8" t="s">
        <v>100</v>
      </c>
      <c r="CZ1" s="8" t="s">
        <v>101</v>
      </c>
      <c r="DA1" s="8" t="s">
        <v>102</v>
      </c>
      <c r="DB1" s="8" t="s">
        <v>103</v>
      </c>
      <c r="DC1" s="8" t="s">
        <v>104</v>
      </c>
      <c r="DD1" s="8" t="s">
        <v>105</v>
      </c>
      <c r="DE1" s="8" t="s">
        <v>106</v>
      </c>
      <c r="DF1" s="8" t="s">
        <v>107</v>
      </c>
      <c r="DG1" s="8" t="s">
        <v>108</v>
      </c>
      <c r="DH1" s="8" t="s">
        <v>109</v>
      </c>
      <c r="DI1" s="8" t="s">
        <v>110</v>
      </c>
      <c r="DJ1" s="8" t="s">
        <v>111</v>
      </c>
      <c r="DK1" s="8" t="s">
        <v>112</v>
      </c>
      <c r="DL1" s="8" t="s">
        <v>113</v>
      </c>
      <c r="DM1" s="8" t="s">
        <v>211</v>
      </c>
      <c r="DN1" s="8" t="s">
        <v>114</v>
      </c>
      <c r="DO1" s="8" t="s">
        <v>115</v>
      </c>
      <c r="DP1" s="8" t="s">
        <v>116</v>
      </c>
      <c r="DQ1" s="8" t="s">
        <v>117</v>
      </c>
      <c r="DR1" s="8" t="s">
        <v>118</v>
      </c>
      <c r="DS1" s="8" t="s">
        <v>119</v>
      </c>
      <c r="DT1" s="8" t="s">
        <v>120</v>
      </c>
      <c r="DU1" s="8" t="s">
        <v>214</v>
      </c>
      <c r="DV1" s="8" t="s">
        <v>121</v>
      </c>
      <c r="DW1" s="8" t="s">
        <v>122</v>
      </c>
      <c r="DX1" s="8" t="s">
        <v>123</v>
      </c>
      <c r="DY1" s="8" t="s">
        <v>124</v>
      </c>
      <c r="DZ1" s="8" t="s">
        <v>125</v>
      </c>
      <c r="EA1" s="8" t="s">
        <v>126</v>
      </c>
      <c r="EB1" s="8" t="s">
        <v>127</v>
      </c>
      <c r="EC1" s="8" t="s">
        <v>128</v>
      </c>
      <c r="ED1" s="8" t="s">
        <v>129</v>
      </c>
      <c r="EE1" s="8" t="s">
        <v>130</v>
      </c>
      <c r="EF1" s="8" t="s">
        <v>131</v>
      </c>
      <c r="EG1" s="8" t="s">
        <v>132</v>
      </c>
      <c r="EH1" s="8" t="s">
        <v>133</v>
      </c>
      <c r="EI1" s="8" t="s">
        <v>134</v>
      </c>
      <c r="EJ1" s="8" t="s">
        <v>135</v>
      </c>
      <c r="EK1" s="8" t="s">
        <v>136</v>
      </c>
      <c r="EL1" s="8" t="s">
        <v>137</v>
      </c>
      <c r="EM1" s="8" t="s">
        <v>138</v>
      </c>
      <c r="EN1" s="8" t="s">
        <v>141</v>
      </c>
      <c r="EO1" s="8" t="s">
        <v>142</v>
      </c>
      <c r="EP1" s="8" t="s">
        <v>143</v>
      </c>
      <c r="EQ1" s="8" t="s">
        <v>144</v>
      </c>
      <c r="ER1" s="8" t="s">
        <v>145</v>
      </c>
      <c r="ES1" s="8" t="s">
        <v>146</v>
      </c>
      <c r="ET1" s="8" t="s">
        <v>147</v>
      </c>
      <c r="EU1" s="8" t="s">
        <v>148</v>
      </c>
      <c r="EV1" s="8" t="s">
        <v>149</v>
      </c>
      <c r="EW1" s="8" t="s">
        <v>150</v>
      </c>
      <c r="EX1" s="8" t="s">
        <v>151</v>
      </c>
      <c r="EY1" s="8" t="s">
        <v>152</v>
      </c>
      <c r="EZ1" s="8" t="s">
        <v>153</v>
      </c>
      <c r="FA1" s="8" t="s">
        <v>154</v>
      </c>
      <c r="FB1" s="8" t="s">
        <v>155</v>
      </c>
      <c r="FC1" s="8" t="s">
        <v>156</v>
      </c>
      <c r="FD1" s="8" t="s">
        <v>157</v>
      </c>
      <c r="FE1" s="8" t="s">
        <v>158</v>
      </c>
      <c r="FF1" s="8" t="s">
        <v>159</v>
      </c>
      <c r="FG1" s="8" t="s">
        <v>160</v>
      </c>
      <c r="FH1" s="8" t="s">
        <v>161</v>
      </c>
      <c r="FI1" s="8" t="s">
        <v>162</v>
      </c>
      <c r="FJ1" s="8" t="s">
        <v>163</v>
      </c>
      <c r="FK1" s="8" t="s">
        <v>164</v>
      </c>
      <c r="FL1" s="8" t="s">
        <v>165</v>
      </c>
      <c r="FM1" s="8" t="s">
        <v>166</v>
      </c>
      <c r="FN1" s="8" t="s">
        <v>167</v>
      </c>
      <c r="FO1" s="8" t="s">
        <v>168</v>
      </c>
      <c r="FP1" s="8" t="s">
        <v>169</v>
      </c>
      <c r="FQ1" s="8" t="s">
        <v>170</v>
      </c>
      <c r="FR1" s="8" t="s">
        <v>171</v>
      </c>
      <c r="FS1" s="8" t="s">
        <v>172</v>
      </c>
      <c r="FT1" s="8" t="s">
        <v>173</v>
      </c>
      <c r="FU1" s="8" t="s">
        <v>174</v>
      </c>
      <c r="FV1" s="8" t="s">
        <v>175</v>
      </c>
      <c r="FW1" s="8" t="s">
        <v>176</v>
      </c>
      <c r="FX1" s="8" t="s">
        <v>177</v>
      </c>
      <c r="FY1" s="8" t="s">
        <v>178</v>
      </c>
      <c r="FZ1" s="8" t="s">
        <v>179</v>
      </c>
      <c r="GA1" s="8" t="s">
        <v>180</v>
      </c>
      <c r="GB1" s="8" t="s">
        <v>181</v>
      </c>
      <c r="GC1" s="8" t="s">
        <v>182</v>
      </c>
      <c r="GD1" s="8" t="s">
        <v>183</v>
      </c>
      <c r="GE1" s="8" t="s">
        <v>184</v>
      </c>
      <c r="GF1" s="8" t="s">
        <v>185</v>
      </c>
      <c r="GG1" s="8" t="s">
        <v>186</v>
      </c>
      <c r="GH1" s="8" t="s">
        <v>187</v>
      </c>
      <c r="GI1" s="8" t="s">
        <v>188</v>
      </c>
      <c r="GJ1" s="8" t="s">
        <v>189</v>
      </c>
      <c r="GK1" s="8" t="s">
        <v>190</v>
      </c>
      <c r="GL1" s="8" t="s">
        <v>191</v>
      </c>
      <c r="GM1" s="8" t="s">
        <v>192</v>
      </c>
      <c r="GN1" s="8" t="s">
        <v>193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199</v>
      </c>
      <c r="GU1" s="8" t="s">
        <v>200</v>
      </c>
      <c r="GV1" s="8" t="s">
        <v>201</v>
      </c>
      <c r="GW1" s="8" t="s">
        <v>202</v>
      </c>
      <c r="GX1" s="8" t="s">
        <v>203</v>
      </c>
      <c r="GY1" s="8" t="s">
        <v>204</v>
      </c>
      <c r="GZ1" s="8" t="s">
        <v>205</v>
      </c>
      <c r="HA1" s="8" t="s">
        <v>206</v>
      </c>
      <c r="HB1" s="8" t="s">
        <v>207</v>
      </c>
      <c r="HC1" s="8" t="s">
        <v>208</v>
      </c>
      <c r="HD1" s="8" t="s">
        <v>209</v>
      </c>
      <c r="HE1" s="8" t="s">
        <v>210</v>
      </c>
      <c r="HF1" s="8" t="s">
        <v>139</v>
      </c>
      <c r="HG1" s="8" t="s">
        <v>140</v>
      </c>
    </row>
    <row r="2" spans="1:215" ht="45" x14ac:dyDescent="0.25">
      <c r="A2" s="5">
        <f>[1]Sheet1!A2</f>
        <v>1</v>
      </c>
      <c r="B2" s="5">
        <f>[1]Sheet1!B2</f>
        <v>1895738940</v>
      </c>
      <c r="C2" s="5" t="str">
        <f>[1]Sheet1!C2</f>
        <v>14.11.2024</v>
      </c>
      <c r="D2" s="5" t="str">
        <f>[1]Sheet1!D2</f>
        <v>polishchuk@tn.ru</v>
      </c>
      <c r="E2" s="5" t="str">
        <f>[1]Sheet1!E2</f>
        <v>Подтверждение соответствия</v>
      </c>
      <c r="F2" s="5" t="str">
        <f>[1]Sheet1!F2</f>
        <v>Текущий производственный контроль</v>
      </c>
      <c r="G2" s="5" t="str">
        <f>[1]Sheet1!G2</f>
        <v>В порядке общей очереди</v>
      </c>
      <c r="H2" s="5" t="str">
        <f>[1]Sheet1!H2</f>
        <v>Определение группы горючести</v>
      </c>
      <c r="I2" s="5">
        <f>[1]Sheet1!I2</f>
        <v>0</v>
      </c>
      <c r="J2" s="5">
        <f>[1]Sheet1!J2</f>
        <v>0</v>
      </c>
      <c r="K2" s="5">
        <f>[1]Sheet1!K2</f>
        <v>500464</v>
      </c>
      <c r="L2" s="5">
        <f>[1]Sheet1!L2</f>
        <v>0</v>
      </c>
      <c r="M2" s="5">
        <f>[1]Sheet1!M2</f>
        <v>20248</v>
      </c>
      <c r="N2" s="5">
        <f>[1]Sheet1!N2</f>
        <v>0</v>
      </c>
      <c r="O2" s="5">
        <f>[1]Sheet1!O2</f>
        <v>0</v>
      </c>
      <c r="P2" s="5">
        <f>[1]Sheet1!P2</f>
        <v>4</v>
      </c>
      <c r="Q2" s="5">
        <f>[1]Sheet1!Q2</f>
        <v>0</v>
      </c>
      <c r="R2" s="5">
        <f>[1]Sheet1!R2</f>
        <v>0</v>
      </c>
      <c r="S2" s="5">
        <f>[1]Sheet1!S2</f>
        <v>0</v>
      </c>
      <c r="T2" s="5">
        <f>[1]Sheet1!T2</f>
        <v>0</v>
      </c>
      <c r="U2" s="5">
        <f>[1]Sheet1!U2</f>
        <v>0</v>
      </c>
      <c r="V2" s="5">
        <f>[1]Sheet1!V2</f>
        <v>0</v>
      </c>
      <c r="W2" s="5">
        <f>[1]Sheet1!W2</f>
        <v>0</v>
      </c>
      <c r="X2" s="11" t="str">
        <f>[1]Sheet1!X2</f>
        <v>pvc</v>
      </c>
      <c r="Y2" s="11" t="str">
        <f>[1]Sheet1!Y2</f>
        <v>Кровельные полимерные мембраны</v>
      </c>
      <c r="Z2" s="11" t="str">
        <f>[1]Sheet1!Z2</f>
        <v>ПВХ Logicroof V-RP 1,5 мм мембрана серая 2,10x20 м</v>
      </c>
      <c r="AA2" s="11">
        <f>[1]Sheet1!AA2</f>
        <v>1.5</v>
      </c>
      <c r="AB2" s="11" t="str">
        <f>[1]Sheet1!AB2</f>
        <v>Серый</v>
      </c>
      <c r="AC2" s="11" t="str">
        <f>[1]Sheet1!AC2</f>
        <v>Г2</v>
      </c>
      <c r="AD2" s="11" t="str">
        <f>[1]Sheet1!AD2</f>
        <v>В2</v>
      </c>
      <c r="AE2" s="11" t="str">
        <f>[1]Sheet1!AE2</f>
        <v>РП1</v>
      </c>
      <c r="AF2" s="11">
        <f>[1]Sheet1!AF2</f>
        <v>17</v>
      </c>
      <c r="AG2" s="11" t="str">
        <f>[1]Sheet1!AG2</f>
        <v>СТО 72746455-3.4.1-2013</v>
      </c>
      <c r="AH2" s="11" t="str">
        <f>[1]Sheet1!AH2</f>
        <v>ООО "Завод "Лоджикруф""</v>
      </c>
      <c r="AI2" s="11" t="str">
        <f>[1]Sheet1!AI2</f>
        <v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v>
      </c>
      <c r="AJ2" s="11" t="str">
        <f>[1]Sheet1!AJ2</f>
        <v>Кровельная полимерная мембрана на основе высококачественного пластифицированного поливинилхлорида (ПВХ)</v>
      </c>
      <c r="AK2" s="11">
        <f>IF(Таблица1[[#This Row],[thickness_x]]=0,Таблица1[[#This Row],[thickness_y]],Таблица1[[#This Row],[thickness_x]])</f>
        <v>1.5</v>
      </c>
      <c r="AL2" s="1">
        <f>[1]Sheet1!AL2</f>
        <v>0</v>
      </c>
      <c r="AM2" s="1">
        <f>[1]Sheet1!AM2</f>
        <v>0</v>
      </c>
      <c r="AN2" s="1">
        <f>[1]Sheet1!AN2</f>
        <v>0</v>
      </c>
      <c r="AO2" s="1">
        <f>[1]Sheet1!AO2</f>
        <v>0</v>
      </c>
      <c r="AP2" s="3">
        <f>[1]Sheet1!AP2*1</f>
        <v>0</v>
      </c>
      <c r="AQ2" s="3">
        <f>[1]Sheet1!AQ2*1</f>
        <v>0</v>
      </c>
      <c r="AR2" s="1">
        <f>[1]Sheet1!AR2</f>
        <v>0</v>
      </c>
      <c r="AS2" s="1">
        <f>[1]Sheet1!AS2</f>
        <v>0</v>
      </c>
      <c r="AT2" s="1">
        <f>[1]Sheet1!AT2</f>
        <v>0</v>
      </c>
      <c r="AU2" s="1">
        <f>[1]Sheet1!AU2</f>
        <v>0</v>
      </c>
      <c r="AV2" s="1">
        <f>[1]Sheet1!AV2</f>
        <v>0</v>
      </c>
      <c r="AW2" s="1">
        <f>[1]Sheet1!AW2</f>
        <v>0</v>
      </c>
      <c r="AX2" s="1">
        <f>[1]Sheet1!AX2</f>
        <v>0</v>
      </c>
      <c r="AY2" s="1">
        <f>[1]Sheet1!AY2</f>
        <v>0</v>
      </c>
      <c r="AZ2" s="1">
        <f>[1]Sheet1!AZ2</f>
        <v>0</v>
      </c>
      <c r="BA2" s="1">
        <f>[1]Sheet1!BA2</f>
        <v>0</v>
      </c>
      <c r="BB2" s="1">
        <f>[1]Sheet1!BB2</f>
        <v>0</v>
      </c>
      <c r="BC2" s="1">
        <f>[1]Sheet1!BC2</f>
        <v>0</v>
      </c>
      <c r="BD2" s="1">
        <f>[1]Sheet1!BD2</f>
        <v>0</v>
      </c>
      <c r="BE2" s="1">
        <f>[1]Sheet1!BE2</f>
        <v>0</v>
      </c>
      <c r="BF2" s="1">
        <f>[1]Sheet1!BF2</f>
        <v>0</v>
      </c>
      <c r="BG2" s="1">
        <f>[1]Sheet1!BG2</f>
        <v>0</v>
      </c>
      <c r="BH2" s="1">
        <f>[1]Sheet1!BH2</f>
        <v>0</v>
      </c>
      <c r="BI2" s="1">
        <f>[1]Sheet1!BI2</f>
        <v>0</v>
      </c>
      <c r="BJ2" s="1">
        <f>[1]Sheet1!BJ2</f>
        <v>0</v>
      </c>
      <c r="BK2" s="1">
        <f>[1]Sheet1!BK2</f>
        <v>0</v>
      </c>
      <c r="BL2" s="1">
        <f>[1]Sheet1!BL2</f>
        <v>0</v>
      </c>
      <c r="BM2" s="1">
        <f>Таблица1[[#This Row],[date_of_exp]]-Таблица1[[#This Row],[date_of_product_coming]]</f>
        <v>0</v>
      </c>
      <c r="BN2" s="1">
        <f>AVERAGE(Таблица1[[#This Row],[len_1_x]:[len_4_x]])</f>
        <v>0</v>
      </c>
      <c r="BO2" s="4" t="str">
        <f>IFERROR(100-100*Таблица1[[#This Row],[mass_after_x]]/Таблица1[[#This Row],[mass_before_x]],"н/о")</f>
        <v>н/о</v>
      </c>
      <c r="BP2" s="1" t="str">
        <f>"Г"&amp;IF(Таблица1[[#This Row],[temp_of_smog_x]]&lt;=135,1,IF(Таблица1[[#This Row],[temp_of_smog_x]]&lt;=235,2,IF(Таблица1[[#This Row],[temp_of_smog_x]]&lt;=450,3,4)))</f>
        <v>Г1</v>
      </c>
      <c r="BQ2" s="1" t="str">
        <f>"Г"&amp;IF(Таблица1[[#This Row],[middle_len_x]]&lt;=65,1,IF(Таблица1[[#This Row],[middle_len_x]]&lt;=85,2,3))</f>
        <v>Г1</v>
      </c>
      <c r="BR2" s="1" t="str">
        <f>"Г"&amp;IF(Таблица1[[#This Row],[mass_los_x]]&lt;=20,1,IF(Таблица1[[#This Row],[mass_los_x]]&lt;=50,2,4))</f>
        <v>Г4</v>
      </c>
      <c r="BS2" s="1"/>
      <c r="BT2" s="1">
        <f>[1]Sheet1!BS2</f>
        <v>0</v>
      </c>
      <c r="BU2" s="1">
        <f>[1]Sheet1!BT2</f>
        <v>0</v>
      </c>
      <c r="BV2" s="1">
        <f>[1]Sheet1!BV2</f>
        <v>0</v>
      </c>
      <c r="BW2" s="1">
        <f>[1]Sheet1!BW2</f>
        <v>0</v>
      </c>
      <c r="BX2" s="1">
        <f>[1]Sheet1!BX2</f>
        <v>0</v>
      </c>
      <c r="BY2" s="1">
        <f>[1]Sheet1!BY2</f>
        <v>0</v>
      </c>
      <c r="BZ2" s="1">
        <f>[1]Sheet1!BZ2</f>
        <v>0</v>
      </c>
      <c r="CA2" s="1">
        <f>[1]Sheet1!CA2</f>
        <v>0</v>
      </c>
      <c r="CB2" s="1">
        <f>[1]Sheet1!CB2</f>
        <v>0</v>
      </c>
      <c r="CC2" s="1">
        <f>[1]Sheet1!CC2</f>
        <v>0</v>
      </c>
      <c r="CD2" s="1">
        <f>[1]Sheet1!CD2</f>
        <v>0</v>
      </c>
      <c r="CE2" s="1">
        <f>[1]Sheet1!CE2</f>
        <v>0</v>
      </c>
      <c r="CF2" s="1">
        <f>[1]Sheet1!CF2</f>
        <v>0</v>
      </c>
      <c r="CG2" s="1">
        <f>[1]Sheet1!CG2</f>
        <v>0</v>
      </c>
      <c r="CH2" s="1">
        <f>[1]Sheet1!CH2</f>
        <v>0</v>
      </c>
      <c r="CI2" s="1">
        <f>[1]Sheet1!CI2</f>
        <v>0</v>
      </c>
      <c r="CJ2" s="1">
        <f>[1]Sheet1!CJ2</f>
        <v>0</v>
      </c>
      <c r="CK2" s="1"/>
      <c r="CL2" s="1"/>
      <c r="CM2" s="1" t="str">
        <f>"Г"&amp;IF(Таблица1[[#This Row],[temp_of_smog_y]]&lt;=135,1,IF(Таблица1[[#This Row],[temp_of_smog_y]]&lt;=235,2,IF(Таблица1[[#This Row],[temp_of_smog_y]]&lt;=450,3,4)))</f>
        <v>Г1</v>
      </c>
      <c r="CN2" s="1" t="str">
        <f>"Г"&amp;IF(Таблица1[[#This Row],[middle_len_y]]&lt;=65,1,IF(Таблица1[[#This Row],[middle_len_y]]&lt;=85,2,3))</f>
        <v>Г1</v>
      </c>
      <c r="CO2" s="1" t="str">
        <f>"Г"&amp;IF(Таблица1[[#This Row],[mass_los_y]]&lt;=20,1,IF(Таблица1[[#This Row],[mass_los_y]]&lt;=50,2,4))</f>
        <v>Г1</v>
      </c>
      <c r="CP2" s="1"/>
      <c r="CQ2" s="1">
        <f>[1]Sheet1!CO2</f>
        <v>0</v>
      </c>
      <c r="CR2" s="1">
        <f>[1]Sheet1!CP2</f>
        <v>0</v>
      </c>
      <c r="CS2" s="1">
        <f>[1]Sheet1!CS2</f>
        <v>0</v>
      </c>
      <c r="CT2" s="1">
        <f>[1]Sheet1!CT2</f>
        <v>0</v>
      </c>
      <c r="CU2" s="1">
        <f>[1]Sheet1!CU2</f>
        <v>0</v>
      </c>
      <c r="CV2" s="1">
        <f>[1]Sheet1!CV2</f>
        <v>0</v>
      </c>
      <c r="CW2" s="1">
        <f>[1]Sheet1!CW2</f>
        <v>0</v>
      </c>
      <c r="CX2" s="1">
        <f>[1]Sheet1!CX2</f>
        <v>0</v>
      </c>
      <c r="CY2" s="1">
        <f>[1]Sheet1!CY2</f>
        <v>0</v>
      </c>
      <c r="CZ2" s="1">
        <f>[1]Sheet1!CZ2</f>
        <v>0</v>
      </c>
      <c r="DA2" s="1">
        <f>[1]Sheet1!DA2</f>
        <v>0</v>
      </c>
      <c r="DB2" s="1">
        <f>[1]Sheet1!DB2</f>
        <v>0</v>
      </c>
      <c r="DC2" s="1">
        <f>[1]Sheet1!DC2</f>
        <v>0</v>
      </c>
      <c r="DD2" s="1">
        <f>[1]Sheet1!DD2</f>
        <v>0</v>
      </c>
      <c r="DE2" s="1">
        <f>[1]Sheet1!DE2</f>
        <v>0</v>
      </c>
      <c r="DF2" s="1">
        <f>[1]Sheet1!DF2</f>
        <v>0</v>
      </c>
      <c r="DG2" s="1">
        <f>[1]Sheet1!DG2</f>
        <v>0</v>
      </c>
      <c r="DH2" s="1"/>
      <c r="DI2" s="1"/>
      <c r="DJ2" s="1" t="str">
        <f>"Г"&amp;IF(Таблица1[[#This Row],[temp_of_smog]]&lt;=135,1,IF(Таблица1[[#This Row],[temp_of_smog]]&lt;=235,2,IF(Таблица1[[#This Row],[temp_of_smog]]&lt;=450,3,4)))</f>
        <v>Г1</v>
      </c>
      <c r="DK2" s="1" t="str">
        <f>"Г"&amp;IF(Таблица1[[#This Row],[middle_len]]&lt;=65,1,IF(Таблица1[[#This Row],[middle_len]]&lt;=85,2,3))</f>
        <v>Г1</v>
      </c>
      <c r="DL2" s="1" t="str">
        <f>"Г"&amp;IF(Таблица1[[#This Row],[mass_los]]&lt;=20,1,IF(Таблица1[[#This Row],[mass_los]]&lt;=50,2,4))</f>
        <v>Г1</v>
      </c>
      <c r="DM2" s="1"/>
      <c r="DN2" s="1">
        <f>[1]Sheet1!DK2</f>
        <v>0</v>
      </c>
      <c r="DO2" s="1">
        <f>[1]Sheet1!DL2</f>
        <v>0</v>
      </c>
      <c r="DP2" s="1">
        <f>[1]Sheet1!DM2</f>
        <v>0</v>
      </c>
      <c r="DQ2" s="1">
        <f>[1]Sheet1!DN2</f>
        <v>0</v>
      </c>
      <c r="DR2" s="1">
        <f>[1]Sheet1!DO2</f>
        <v>0</v>
      </c>
      <c r="DS2" s="1">
        <f>[1]Sheet1!DP2</f>
        <v>0</v>
      </c>
      <c r="DT2" s="1">
        <f>[1]Sheet1!DQ2</f>
        <v>0</v>
      </c>
      <c r="DU2" s="1"/>
      <c r="DV2" s="1">
        <f>[1]Sheet1!DR2</f>
        <v>0</v>
      </c>
      <c r="DW2" s="1">
        <f>[1]Sheet1!DS2</f>
        <v>0</v>
      </c>
      <c r="DX2" s="1">
        <f>[1]Sheet1!DT2</f>
        <v>0</v>
      </c>
      <c r="DY2" s="1">
        <f>[1]Sheet1!DU2</f>
        <v>0</v>
      </c>
      <c r="DZ2" s="1">
        <f>[1]Sheet1!DV2</f>
        <v>0</v>
      </c>
      <c r="EA2" s="1">
        <f>[1]Sheet1!DW2</f>
        <v>0</v>
      </c>
      <c r="EB2" s="1">
        <f>[1]Sheet1!DX2</f>
        <v>0</v>
      </c>
      <c r="EC2" s="1">
        <f>[1]Sheet1!DY2</f>
        <v>0</v>
      </c>
      <c r="ED2" s="1">
        <f>[1]Sheet1!DZ2</f>
        <v>0</v>
      </c>
      <c r="EE2" s="1">
        <f>[1]Sheet1!EA2</f>
        <v>0</v>
      </c>
      <c r="EF2" s="1">
        <f>[1]Sheet1!EB2</f>
        <v>0</v>
      </c>
      <c r="EG2" s="1">
        <f>[1]Sheet1!EC2</f>
        <v>0</v>
      </c>
      <c r="EH2" s="1">
        <f>[1]Sheet1!ED2</f>
        <v>0</v>
      </c>
      <c r="EI2" s="1">
        <f>[1]Sheet1!EE2</f>
        <v>0</v>
      </c>
      <c r="EJ2" s="1">
        <f>[1]Sheet1!EF2</f>
        <v>0</v>
      </c>
      <c r="EK2" s="1">
        <f>[1]Sheet1!EG2</f>
        <v>0</v>
      </c>
      <c r="EL2" s="1">
        <f>[1]Sheet1!EH2</f>
        <v>0</v>
      </c>
      <c r="EM2" s="1">
        <f>[1]Sheet1!EI2</f>
        <v>0</v>
      </c>
      <c r="EN2" s="1">
        <f>[1]Sheet1!EJ2</f>
        <v>0</v>
      </c>
      <c r="EO2" s="1">
        <f>[1]Sheet1!EK2</f>
        <v>0</v>
      </c>
      <c r="EP2" s="1">
        <f>[1]Sheet1!EL2</f>
        <v>0</v>
      </c>
      <c r="EQ2" s="1">
        <f>[1]Sheet1!EM2</f>
        <v>0</v>
      </c>
      <c r="ER2" s="1">
        <f>[1]Sheet1!EN2</f>
        <v>0</v>
      </c>
      <c r="ES2" s="1">
        <f>[1]Sheet1!EO2</f>
        <v>0</v>
      </c>
      <c r="ET2" s="1">
        <f>[1]Sheet1!EP2</f>
        <v>0</v>
      </c>
      <c r="EU2" s="1">
        <f>[1]Sheet1!EQ2</f>
        <v>0</v>
      </c>
      <c r="EV2" s="1">
        <f>[1]Sheet1!ER2</f>
        <v>0</v>
      </c>
      <c r="EW2" s="1">
        <f>[1]Sheet1!ES2</f>
        <v>0</v>
      </c>
      <c r="EX2" s="1">
        <f>[1]Sheet1!ET2</f>
        <v>0</v>
      </c>
      <c r="EY2" s="1">
        <f>[1]Sheet1!EU2</f>
        <v>0</v>
      </c>
      <c r="EZ2" s="1">
        <f>[1]Sheet1!EV2</f>
        <v>0</v>
      </c>
      <c r="FA2" s="1">
        <f>[1]Sheet1!EW2</f>
        <v>0</v>
      </c>
      <c r="FB2" s="1">
        <f>[1]Sheet1!EX2</f>
        <v>0</v>
      </c>
      <c r="FC2" s="1">
        <f>[1]Sheet1!EY2</f>
        <v>0</v>
      </c>
      <c r="FD2" s="1">
        <f>[1]Sheet1!EZ2</f>
        <v>0</v>
      </c>
      <c r="FE2" s="1">
        <f>[1]Sheet1!FA2</f>
        <v>0</v>
      </c>
      <c r="FF2" s="1">
        <f>[1]Sheet1!FB2</f>
        <v>0</v>
      </c>
      <c r="FG2" s="1">
        <f>[1]Sheet1!FC2</f>
        <v>0</v>
      </c>
      <c r="FH2" s="1">
        <f>[1]Sheet1!FD2</f>
        <v>0</v>
      </c>
      <c r="FI2" s="1">
        <f>[1]Sheet1!FE2</f>
        <v>0</v>
      </c>
      <c r="FJ2" s="1">
        <f>[1]Sheet1!FF2</f>
        <v>0</v>
      </c>
      <c r="FK2" s="1">
        <f>[1]Sheet1!FG2</f>
        <v>0</v>
      </c>
      <c r="FL2" s="1">
        <f>[1]Sheet1!FH2</f>
        <v>0</v>
      </c>
      <c r="FM2" s="1">
        <f>[1]Sheet1!FI2</f>
        <v>0</v>
      </c>
      <c r="FN2" s="1">
        <f>[1]Sheet1!FJ2</f>
        <v>0</v>
      </c>
      <c r="FO2" s="1">
        <f>[1]Sheet1!FK2</f>
        <v>0</v>
      </c>
      <c r="FP2" s="1">
        <f>[1]Sheet1!FL2</f>
        <v>0</v>
      </c>
      <c r="FQ2" s="1">
        <f>[1]Sheet1!FM2</f>
        <v>0</v>
      </c>
      <c r="FR2" s="1">
        <f>[1]Sheet1!FN2</f>
        <v>0</v>
      </c>
      <c r="FS2" s="1">
        <f>[1]Sheet1!FO2</f>
        <v>0</v>
      </c>
      <c r="FT2" s="1">
        <f>[1]Sheet1!FP2</f>
        <v>0</v>
      </c>
      <c r="FU2" s="1">
        <f>[1]Sheet1!FQ2</f>
        <v>0</v>
      </c>
      <c r="FV2" s="1">
        <f>[1]Sheet1!FR2</f>
        <v>0</v>
      </c>
      <c r="FW2" s="1">
        <f>[1]Sheet1!FS2</f>
        <v>0</v>
      </c>
      <c r="FX2" s="1">
        <f>[1]Sheet1!FT2</f>
        <v>0</v>
      </c>
      <c r="FY2" s="1">
        <f>[1]Sheet1!FU2</f>
        <v>0</v>
      </c>
      <c r="FZ2" s="1">
        <f>[1]Sheet1!FV2</f>
        <v>0</v>
      </c>
      <c r="GA2" s="1">
        <f>[1]Sheet1!FW2</f>
        <v>0</v>
      </c>
      <c r="GB2" s="1">
        <f>[1]Sheet1!FX2</f>
        <v>0</v>
      </c>
      <c r="GC2" s="1">
        <f>[1]Sheet1!FY2</f>
        <v>0</v>
      </c>
      <c r="GD2" s="1">
        <f>[1]Sheet1!FZ2</f>
        <v>0</v>
      </c>
      <c r="GE2" s="1">
        <f>[1]Sheet1!GA2</f>
        <v>0</v>
      </c>
      <c r="GF2" s="1">
        <f>[1]Sheet1!GB2</f>
        <v>0</v>
      </c>
      <c r="GG2" s="1">
        <f>[1]Sheet1!GC2</f>
        <v>0</v>
      </c>
      <c r="GH2" s="1">
        <f>[1]Sheet1!GD2</f>
        <v>0</v>
      </c>
      <c r="GI2" s="1">
        <f>[1]Sheet1!GE2</f>
        <v>0</v>
      </c>
      <c r="GJ2" s="1">
        <f>[1]Sheet1!GF2</f>
        <v>0</v>
      </c>
      <c r="GK2" s="1">
        <f>[1]Sheet1!GG2</f>
        <v>0</v>
      </c>
      <c r="GL2" s="1">
        <f>[1]Sheet1!GH2</f>
        <v>0</v>
      </c>
      <c r="GM2" s="1">
        <f>[1]Sheet1!GI2</f>
        <v>0</v>
      </c>
      <c r="GN2" s="1">
        <f>[1]Sheet1!GJ2</f>
        <v>0</v>
      </c>
      <c r="GO2" s="1">
        <f>[1]Sheet1!GK2</f>
        <v>0</v>
      </c>
      <c r="GP2" s="1">
        <f>[1]Sheet1!GL2</f>
        <v>0</v>
      </c>
      <c r="GQ2" s="1">
        <f>[1]Sheet1!GM2</f>
        <v>0</v>
      </c>
      <c r="GR2" s="1">
        <f>[1]Sheet1!GN2</f>
        <v>0</v>
      </c>
      <c r="GS2" s="1">
        <f>[1]Sheet1!GO2</f>
        <v>0</v>
      </c>
      <c r="GT2" s="1">
        <f>[1]Sheet1!GP2</f>
        <v>0</v>
      </c>
      <c r="GU2" s="1">
        <f>[1]Sheet1!GQ2</f>
        <v>0</v>
      </c>
      <c r="GV2" s="1">
        <f>[1]Sheet1!GR2</f>
        <v>0</v>
      </c>
      <c r="GW2" s="1">
        <f>[1]Sheet1!GS2</f>
        <v>0</v>
      </c>
      <c r="GX2" s="1">
        <f>[1]Sheet1!GT2</f>
        <v>0</v>
      </c>
      <c r="GY2" s="1">
        <f>[1]Sheet1!GU2</f>
        <v>0</v>
      </c>
      <c r="GZ2" s="1">
        <f>[1]Sheet1!GV2</f>
        <v>0</v>
      </c>
      <c r="HA2" s="1">
        <f>[1]Sheet1!GW2</f>
        <v>0</v>
      </c>
      <c r="HB2" s="1">
        <f>[1]Sheet1!GX2</f>
        <v>0</v>
      </c>
      <c r="HC2" s="1">
        <f>[1]Sheet1!GY2</f>
        <v>0</v>
      </c>
      <c r="HD2" s="1">
        <f>[1]Sheet1!GZ2</f>
        <v>0</v>
      </c>
      <c r="HE2" s="1">
        <f>[1]Sheet1!HA2</f>
        <v>0</v>
      </c>
      <c r="HF2" s="1">
        <f>[1]Sheet1!HB2</f>
        <v>0</v>
      </c>
      <c r="HG2" s="1">
        <f>[1]Sheet1!HC2</f>
        <v>0</v>
      </c>
    </row>
    <row r="3" spans="1:215" x14ac:dyDescent="0.25">
      <c r="A3" s="5">
        <f>[1]Sheet1!A3</f>
        <v>2</v>
      </c>
      <c r="B3" s="5">
        <f>[1]Sheet1!B3</f>
        <v>1896741861</v>
      </c>
      <c r="C3" s="5" t="str">
        <f>[1]Sheet1!C3</f>
        <v>15.11.2024</v>
      </c>
      <c r="D3" s="5" t="str">
        <f>[1]Sheet1!D3</f>
        <v>polishchuk@tn.ru</v>
      </c>
      <c r="E3" s="5" t="str">
        <f>[1]Sheet1!E3</f>
        <v>Подтверждение соответствия</v>
      </c>
      <c r="F3" s="5" t="str">
        <f>[1]Sheet1!F3</f>
        <v>Текущий производственный контроль</v>
      </c>
      <c r="G3" s="5" t="str">
        <f>[1]Sheet1!G3</f>
        <v>В порядке общей очереди</v>
      </c>
      <c r="H3" s="5" t="str">
        <f>[1]Sheet1!H3</f>
        <v>Определение группы горючести</v>
      </c>
      <c r="I3" s="5">
        <f>[1]Sheet1!I3</f>
        <v>0</v>
      </c>
      <c r="J3" s="5">
        <f>[1]Sheet1!J3</f>
        <v>0</v>
      </c>
      <c r="K3" s="5">
        <f>[1]Sheet1!K3</f>
        <v>500564</v>
      </c>
      <c r="L3" s="5">
        <f>[1]Sheet1!L3</f>
        <v>0</v>
      </c>
      <c r="M3" s="5">
        <f>[1]Sheet1!M3</f>
        <v>12235</v>
      </c>
      <c r="N3" s="5" t="str">
        <f>[1]Sheet1!N3</f>
        <v>Пример заполнения формы</v>
      </c>
      <c r="O3" s="5">
        <f>[1]Sheet1!O3</f>
        <v>0</v>
      </c>
      <c r="P3" s="5">
        <f>[1]Sheet1!P3</f>
        <v>12</v>
      </c>
      <c r="Q3" s="5">
        <f>[1]Sheet1!Q3</f>
        <v>0</v>
      </c>
      <c r="R3" s="5">
        <f>[1]Sheet1!R3</f>
        <v>0</v>
      </c>
      <c r="S3" s="5">
        <f>[1]Sheet1!S3</f>
        <v>0</v>
      </c>
      <c r="T3" s="5">
        <f>[1]Sheet1!T3</f>
        <v>0</v>
      </c>
      <c r="U3" s="5">
        <f>[1]Sheet1!U3</f>
        <v>0</v>
      </c>
      <c r="V3" s="5">
        <f>[1]Sheet1!V3</f>
        <v>0</v>
      </c>
      <c r="W3" s="5">
        <f>[1]Sheet1!W3</f>
        <v>0</v>
      </c>
      <c r="X3" s="11">
        <f>[1]Sheet1!X3</f>
        <v>0</v>
      </c>
      <c r="Y3" s="11">
        <f>[1]Sheet1!Y3</f>
        <v>0</v>
      </c>
      <c r="Z3" s="11">
        <f>[1]Sheet1!Z3</f>
        <v>0</v>
      </c>
      <c r="AA3" s="11">
        <f>[1]Sheet1!AA3</f>
        <v>0</v>
      </c>
      <c r="AB3" s="11">
        <f>[1]Sheet1!AB3</f>
        <v>0</v>
      </c>
      <c r="AC3" s="11">
        <f>[1]Sheet1!AC3</f>
        <v>0</v>
      </c>
      <c r="AD3" s="11">
        <f>[1]Sheet1!AD3</f>
        <v>0</v>
      </c>
      <c r="AE3" s="11">
        <f>[1]Sheet1!AE3</f>
        <v>0</v>
      </c>
      <c r="AF3" s="11">
        <f>[1]Sheet1!AF3</f>
        <v>0</v>
      </c>
      <c r="AG3" s="11">
        <f>[1]Sheet1!AG3</f>
        <v>0</v>
      </c>
      <c r="AH3" s="11">
        <f>[1]Sheet1!AH3</f>
        <v>0</v>
      </c>
      <c r="AI3" s="11">
        <f>[1]Sheet1!AI3</f>
        <v>0</v>
      </c>
      <c r="AJ3" s="11">
        <f>[1]Sheet1!AJ3</f>
        <v>0</v>
      </c>
      <c r="AK3" s="11">
        <f>IF(Таблица1[[#This Row],[thickness_x]]=0,Таблица1[[#This Row],[thickness_y]],Таблица1[[#This Row],[thickness_x]])</f>
        <v>0</v>
      </c>
      <c r="AL3" s="1">
        <f>[1]Sheet1!AL3</f>
        <v>0</v>
      </c>
      <c r="AM3" s="1">
        <f>[1]Sheet1!AM3</f>
        <v>0</v>
      </c>
      <c r="AN3" s="1">
        <f>[1]Sheet1!AN3</f>
        <v>0</v>
      </c>
      <c r="AO3" s="1">
        <f>[1]Sheet1!AO3</f>
        <v>0</v>
      </c>
      <c r="AP3" s="3">
        <f>[1]Sheet1!AP3*1</f>
        <v>0</v>
      </c>
      <c r="AQ3" s="3">
        <f>[1]Sheet1!AQ3*1</f>
        <v>0</v>
      </c>
      <c r="AR3" s="1">
        <f>[1]Sheet1!AR3</f>
        <v>0</v>
      </c>
      <c r="AS3" s="1">
        <f>[1]Sheet1!AS3</f>
        <v>0</v>
      </c>
      <c r="AT3" s="1">
        <f>[1]Sheet1!AT3</f>
        <v>0</v>
      </c>
      <c r="AU3" s="1">
        <f>[1]Sheet1!AU3</f>
        <v>0</v>
      </c>
      <c r="AV3" s="1">
        <f>[1]Sheet1!AV3</f>
        <v>0</v>
      </c>
      <c r="AW3" s="1">
        <f>[1]Sheet1!AW3</f>
        <v>0</v>
      </c>
      <c r="AX3" s="1">
        <f>[1]Sheet1!AX3</f>
        <v>0</v>
      </c>
      <c r="AY3" s="1">
        <f>[1]Sheet1!AY3</f>
        <v>0</v>
      </c>
      <c r="AZ3" s="1">
        <f>[1]Sheet1!AZ3</f>
        <v>0</v>
      </c>
      <c r="BA3" s="1">
        <f>[1]Sheet1!BA3</f>
        <v>0</v>
      </c>
      <c r="BB3" s="1">
        <f>[1]Sheet1!BB3</f>
        <v>0</v>
      </c>
      <c r="BC3" s="1">
        <f>[1]Sheet1!BC3</f>
        <v>0</v>
      </c>
      <c r="BD3" s="1">
        <f>[1]Sheet1!BD3</f>
        <v>0</v>
      </c>
      <c r="BE3" s="1">
        <f>[1]Sheet1!BE3</f>
        <v>0</v>
      </c>
      <c r="BF3" s="1">
        <f>[1]Sheet1!BF3</f>
        <v>0</v>
      </c>
      <c r="BG3" s="1">
        <f>[1]Sheet1!BG3</f>
        <v>0</v>
      </c>
      <c r="BH3" s="1">
        <f>[1]Sheet1!BH3</f>
        <v>0</v>
      </c>
      <c r="BI3" s="1">
        <f>[1]Sheet1!BI3</f>
        <v>0</v>
      </c>
      <c r="BJ3" s="1">
        <f>[1]Sheet1!BJ3</f>
        <v>0</v>
      </c>
      <c r="BK3" s="1">
        <f>[1]Sheet1!BK3</f>
        <v>0</v>
      </c>
      <c r="BL3" s="1">
        <f>[1]Sheet1!BL3</f>
        <v>0</v>
      </c>
      <c r="BM3" s="1">
        <f>Таблица1[[#This Row],[date_of_exp]]-Таблица1[[#This Row],[date_of_product_coming]]</f>
        <v>0</v>
      </c>
      <c r="BN3" s="1">
        <f>AVERAGE(Таблица1[[#This Row],[len_1_x]:[len_4_x]])</f>
        <v>0</v>
      </c>
      <c r="BO3" s="4" t="str">
        <f>IFERROR(100-100*Таблица1[[#This Row],[mass_after_x]]/Таблица1[[#This Row],[mass_before_x]],"н/о")</f>
        <v>н/о</v>
      </c>
      <c r="BP3" s="1" t="str">
        <f>"Г"&amp;IF(Таблица1[[#This Row],[temp_of_smog_x]]&lt;=135,1,IF(Таблица1[[#This Row],[temp_of_smog_x]]&lt;=235,2,IF(Таблица1[[#This Row],[temp_of_smog_x]]&lt;=450,3,4)))</f>
        <v>Г1</v>
      </c>
      <c r="BQ3" s="1" t="str">
        <f>"Г"&amp;IF(Таблица1[[#This Row],[middle_len_x]]&lt;=65,1,IF(Таблица1[[#This Row],[middle_len_x]]&lt;=85,2,3))</f>
        <v>Г1</v>
      </c>
      <c r="BR3" s="1" t="str">
        <f>"Г"&amp;IF(Таблица1[[#This Row],[mass_los_x]]&lt;=20,1,IF(Таблица1[[#This Row],[mass_los_x]]&lt;=50,2,4))</f>
        <v>Г4</v>
      </c>
      <c r="BS3" s="1"/>
      <c r="BT3" s="1">
        <f>[1]Sheet1!BS3</f>
        <v>0</v>
      </c>
      <c r="BU3" s="1">
        <f>[1]Sheet1!BT3</f>
        <v>0</v>
      </c>
      <c r="BV3" s="1">
        <f>[1]Sheet1!BV3</f>
        <v>0</v>
      </c>
      <c r="BW3" s="1">
        <f>[1]Sheet1!BV3</f>
        <v>0</v>
      </c>
      <c r="BX3" s="1">
        <f>[1]Sheet1!BW3</f>
        <v>0</v>
      </c>
      <c r="BY3" s="1">
        <f>[1]Sheet1!BX3</f>
        <v>0</v>
      </c>
      <c r="BZ3" s="1">
        <f>[1]Sheet1!BY3</f>
        <v>0</v>
      </c>
      <c r="CA3" s="1">
        <f>[1]Sheet1!BZ3</f>
        <v>0</v>
      </c>
      <c r="CB3" s="1">
        <f>[1]Sheet1!CA3</f>
        <v>0</v>
      </c>
      <c r="CC3" s="1">
        <f>[1]Sheet1!CB3</f>
        <v>0</v>
      </c>
      <c r="CD3" s="1">
        <f>[1]Sheet1!CC3</f>
        <v>0</v>
      </c>
      <c r="CE3" s="1">
        <f>[1]Sheet1!CD3</f>
        <v>0</v>
      </c>
      <c r="CF3" s="1">
        <f>[1]Sheet1!CE3</f>
        <v>0</v>
      </c>
      <c r="CG3" s="1">
        <f>[1]Sheet1!CF3</f>
        <v>0</v>
      </c>
      <c r="CH3" s="1">
        <f>[1]Sheet1!CG3</f>
        <v>0</v>
      </c>
      <c r="CI3" s="1">
        <f>[1]Sheet1!CH3</f>
        <v>0</v>
      </c>
      <c r="CJ3" s="1">
        <f>[1]Sheet1!CI3</f>
        <v>0</v>
      </c>
      <c r="CK3" s="1">
        <f>[1]Sheet1!CJ3</f>
        <v>0</v>
      </c>
      <c r="CL3" s="1">
        <f>[1]Sheet1!CK3</f>
        <v>0</v>
      </c>
      <c r="CM3" s="1" t="str">
        <f>"Г"&amp;IF(Таблица1[[#This Row],[temp_of_smog_y]]&lt;=135,1,IF(Таблица1[[#This Row],[temp_of_smog_y]]&lt;=235,2,IF(Таблица1[[#This Row],[temp_of_smog_y]]&lt;=450,3,4)))</f>
        <v>Г1</v>
      </c>
      <c r="CN3" s="1" t="str">
        <f>"Г"&amp;IF(Таблица1[[#This Row],[middle_len_y]]&lt;=65,1,IF(Таблица1[[#This Row],[middle_len_y]]&lt;=85,2,3))</f>
        <v>Г1</v>
      </c>
      <c r="CO3" s="1" t="str">
        <f>"Г"&amp;IF(Таблица1[[#This Row],[mass_los_y]]&lt;=20,1,IF(Таблица1[[#This Row],[mass_los_y]]&lt;=50,2,4))</f>
        <v>Г1</v>
      </c>
      <c r="CP3" s="1"/>
      <c r="CQ3" s="1">
        <f>[1]Sheet1!CO3</f>
        <v>0</v>
      </c>
      <c r="CR3" s="1">
        <f>[1]Sheet1!CP3</f>
        <v>0</v>
      </c>
      <c r="CS3" s="1">
        <f>[1]Sheet1!CS3</f>
        <v>0</v>
      </c>
      <c r="CT3" s="1">
        <f>[1]Sheet1!CR3</f>
        <v>0</v>
      </c>
      <c r="CU3" s="1">
        <f>[1]Sheet1!CS3</f>
        <v>0</v>
      </c>
      <c r="CV3" s="1">
        <f>[1]Sheet1!CT3</f>
        <v>0</v>
      </c>
      <c r="CW3" s="1">
        <f>[1]Sheet1!CU3</f>
        <v>0</v>
      </c>
      <c r="CX3" s="1">
        <f>[1]Sheet1!CV3</f>
        <v>0</v>
      </c>
      <c r="CY3" s="1">
        <f>[1]Sheet1!CW3</f>
        <v>0</v>
      </c>
      <c r="CZ3" s="1">
        <f>[1]Sheet1!CX3</f>
        <v>0</v>
      </c>
      <c r="DA3" s="1">
        <f>[1]Sheet1!CY3</f>
        <v>0</v>
      </c>
      <c r="DB3" s="1">
        <f>[1]Sheet1!CZ3</f>
        <v>0</v>
      </c>
      <c r="DC3" s="1">
        <f>[1]Sheet1!DA3</f>
        <v>0</v>
      </c>
      <c r="DD3" s="1">
        <f>[1]Sheet1!DB3</f>
        <v>0</v>
      </c>
      <c r="DE3" s="1">
        <f>[1]Sheet1!DC3</f>
        <v>0</v>
      </c>
      <c r="DF3" s="1">
        <f>[1]Sheet1!DD3</f>
        <v>0</v>
      </c>
      <c r="DG3" s="1">
        <f>[1]Sheet1!DE3</f>
        <v>0</v>
      </c>
      <c r="DH3" s="1">
        <f>[1]Sheet1!DF3</f>
        <v>0</v>
      </c>
      <c r="DI3" s="1">
        <f>[1]Sheet1!DG3</f>
        <v>0</v>
      </c>
      <c r="DJ3" s="1" t="str">
        <f>"Г"&amp;IF(Таблица1[[#This Row],[temp_of_smog]]&lt;=135,1,IF(Таблица1[[#This Row],[temp_of_smog]]&lt;=235,2,IF(Таблица1[[#This Row],[temp_of_smog]]&lt;=450,3,4)))</f>
        <v>Г1</v>
      </c>
      <c r="DK3" s="1" t="str">
        <f>"Г"&amp;IF(Таблица1[[#This Row],[middle_len]]&lt;=65,1,IF(Таблица1[[#This Row],[middle_len]]&lt;=85,2,3))</f>
        <v>Г1</v>
      </c>
      <c r="DL3" s="1" t="str">
        <f>"Г"&amp;IF(Таблица1[[#This Row],[mass_los]]&lt;=20,1,IF(Таблица1[[#This Row],[mass_los]]&lt;=50,2,4))</f>
        <v>Г1</v>
      </c>
      <c r="DM3" s="1"/>
      <c r="DN3" s="1">
        <f>[1]Sheet1!DK3</f>
        <v>0</v>
      </c>
      <c r="DO3" s="1">
        <f>[1]Sheet1!DL3</f>
        <v>0</v>
      </c>
      <c r="DP3" s="1">
        <f>[1]Sheet1!DM3</f>
        <v>0</v>
      </c>
      <c r="DQ3" s="1">
        <f>[1]Sheet1!DN3</f>
        <v>0</v>
      </c>
      <c r="DR3" s="1">
        <f>[1]Sheet1!DO3</f>
        <v>0</v>
      </c>
      <c r="DS3" s="1">
        <f>[1]Sheet1!DP3</f>
        <v>0</v>
      </c>
      <c r="DT3" s="1">
        <f>[1]Sheet1!DQ3</f>
        <v>0</v>
      </c>
      <c r="DU3" s="1"/>
      <c r="DV3" s="1">
        <f>[1]Sheet1!DR3</f>
        <v>0</v>
      </c>
      <c r="DW3" s="1">
        <f>[1]Sheet1!DS3</f>
        <v>0</v>
      </c>
      <c r="DX3" s="1">
        <f>[1]Sheet1!DT3</f>
        <v>0</v>
      </c>
      <c r="DY3" s="1">
        <f>[1]Sheet1!DU3</f>
        <v>0</v>
      </c>
      <c r="DZ3" s="1">
        <f>[1]Sheet1!DV3</f>
        <v>0</v>
      </c>
      <c r="EA3" s="1">
        <f>[1]Sheet1!DW3</f>
        <v>0</v>
      </c>
      <c r="EB3" s="1">
        <f>[1]Sheet1!DX3</f>
        <v>0</v>
      </c>
      <c r="EC3" s="1">
        <f>[1]Sheet1!DY3</f>
        <v>0</v>
      </c>
      <c r="ED3" s="1">
        <f>[1]Sheet1!DZ3</f>
        <v>0</v>
      </c>
      <c r="EE3" s="1">
        <f>[1]Sheet1!EA3</f>
        <v>0</v>
      </c>
      <c r="EF3" s="1">
        <f>[1]Sheet1!EB3</f>
        <v>0</v>
      </c>
      <c r="EG3" s="1">
        <f>[1]Sheet1!EC3</f>
        <v>0</v>
      </c>
      <c r="EH3" s="1">
        <f>[1]Sheet1!ED3</f>
        <v>0</v>
      </c>
      <c r="EI3" s="1">
        <f>[1]Sheet1!EE3</f>
        <v>0</v>
      </c>
      <c r="EJ3" s="1">
        <f>[1]Sheet1!EF3</f>
        <v>0</v>
      </c>
      <c r="EK3" s="1">
        <f>[1]Sheet1!EG3</f>
        <v>0</v>
      </c>
      <c r="EL3" s="1">
        <f>[1]Sheet1!EH3</f>
        <v>0</v>
      </c>
      <c r="EM3" s="1">
        <f>[1]Sheet1!EI3</f>
        <v>0</v>
      </c>
      <c r="EN3" s="1">
        <f>[1]Sheet1!EJ3</f>
        <v>0</v>
      </c>
      <c r="EO3" s="1">
        <f>[1]Sheet1!EK3</f>
        <v>0</v>
      </c>
      <c r="EP3" s="1">
        <f>[1]Sheet1!EL3</f>
        <v>0</v>
      </c>
      <c r="EQ3" s="1">
        <f>[1]Sheet1!EM3</f>
        <v>0</v>
      </c>
      <c r="ER3" s="1">
        <f>[1]Sheet1!EN3</f>
        <v>0</v>
      </c>
      <c r="ES3" s="1">
        <f>[1]Sheet1!EO3</f>
        <v>0</v>
      </c>
      <c r="ET3" s="1">
        <f>[1]Sheet1!EP3</f>
        <v>0</v>
      </c>
      <c r="EU3" s="1">
        <f>[1]Sheet1!EQ3</f>
        <v>0</v>
      </c>
      <c r="EV3" s="1">
        <f>[1]Sheet1!ER3</f>
        <v>0</v>
      </c>
      <c r="EW3" s="1">
        <f>[1]Sheet1!ES3</f>
        <v>0</v>
      </c>
      <c r="EX3" s="1">
        <f>[1]Sheet1!ET3</f>
        <v>0</v>
      </c>
      <c r="EY3" s="1">
        <f>[1]Sheet1!EU3</f>
        <v>0</v>
      </c>
      <c r="EZ3" s="1">
        <f>[1]Sheet1!EV3</f>
        <v>0</v>
      </c>
      <c r="FA3" s="1">
        <f>[1]Sheet1!EW3</f>
        <v>0</v>
      </c>
      <c r="FB3" s="1">
        <f>[1]Sheet1!EX3</f>
        <v>0</v>
      </c>
      <c r="FC3" s="1">
        <f>[1]Sheet1!EY3</f>
        <v>0</v>
      </c>
      <c r="FD3" s="1">
        <f>[1]Sheet1!EZ3</f>
        <v>0</v>
      </c>
      <c r="FE3" s="1">
        <f>[1]Sheet1!FA3</f>
        <v>0</v>
      </c>
      <c r="FF3" s="1">
        <f>[1]Sheet1!FB3</f>
        <v>0</v>
      </c>
      <c r="FG3" s="1">
        <f>[1]Sheet1!FC3</f>
        <v>0</v>
      </c>
      <c r="FH3" s="1">
        <f>[1]Sheet1!FD3</f>
        <v>0</v>
      </c>
      <c r="FI3" s="1">
        <f>[1]Sheet1!FE3</f>
        <v>0</v>
      </c>
      <c r="FJ3" s="1">
        <f>[1]Sheet1!FF3</f>
        <v>0</v>
      </c>
      <c r="FK3" s="1">
        <f>[1]Sheet1!FG3</f>
        <v>0</v>
      </c>
      <c r="FL3" s="1">
        <f>[1]Sheet1!FH3</f>
        <v>0</v>
      </c>
      <c r="FM3" s="1">
        <f>[1]Sheet1!FI3</f>
        <v>0</v>
      </c>
      <c r="FN3" s="1">
        <f>[1]Sheet1!FJ3</f>
        <v>0</v>
      </c>
      <c r="FO3" s="1">
        <f>[1]Sheet1!FK3</f>
        <v>0</v>
      </c>
      <c r="FP3" s="1">
        <f>[1]Sheet1!FL3</f>
        <v>0</v>
      </c>
      <c r="FQ3" s="1">
        <f>[1]Sheet1!FM3</f>
        <v>0</v>
      </c>
      <c r="FR3" s="1">
        <f>[1]Sheet1!FN3</f>
        <v>0</v>
      </c>
      <c r="FS3" s="1">
        <f>[1]Sheet1!FO3</f>
        <v>0</v>
      </c>
      <c r="FT3" s="1">
        <f>[1]Sheet1!FP3</f>
        <v>0</v>
      </c>
      <c r="FU3" s="1">
        <f>[1]Sheet1!FQ3</f>
        <v>0</v>
      </c>
      <c r="FV3" s="1">
        <f>[1]Sheet1!FR3</f>
        <v>0</v>
      </c>
      <c r="FW3" s="1">
        <f>[1]Sheet1!FS3</f>
        <v>0</v>
      </c>
      <c r="FX3" s="1">
        <f>[1]Sheet1!FT3</f>
        <v>0</v>
      </c>
      <c r="FY3" s="1">
        <f>[1]Sheet1!FU3</f>
        <v>0</v>
      </c>
      <c r="FZ3" s="1">
        <f>[1]Sheet1!FV3</f>
        <v>0</v>
      </c>
      <c r="GA3" s="1">
        <f>[1]Sheet1!FW3</f>
        <v>0</v>
      </c>
      <c r="GB3" s="1">
        <f>[1]Sheet1!FX3</f>
        <v>0</v>
      </c>
      <c r="GC3" s="1">
        <f>[1]Sheet1!FY3</f>
        <v>0</v>
      </c>
      <c r="GD3" s="1">
        <f>[1]Sheet1!FZ3</f>
        <v>0</v>
      </c>
      <c r="GE3" s="1">
        <f>[1]Sheet1!GA3</f>
        <v>0</v>
      </c>
      <c r="GF3" s="1">
        <f>[1]Sheet1!GB3</f>
        <v>0</v>
      </c>
      <c r="GG3" s="1">
        <f>[1]Sheet1!GC3</f>
        <v>0</v>
      </c>
      <c r="GH3" s="1">
        <f>[1]Sheet1!GD3</f>
        <v>0</v>
      </c>
      <c r="GI3" s="1">
        <f>[1]Sheet1!GE3</f>
        <v>0</v>
      </c>
      <c r="GJ3" s="1">
        <f>[1]Sheet1!GF3</f>
        <v>0</v>
      </c>
      <c r="GK3" s="1">
        <f>[1]Sheet1!GG3</f>
        <v>0</v>
      </c>
      <c r="GL3" s="1">
        <f>[1]Sheet1!GH3</f>
        <v>0</v>
      </c>
      <c r="GM3" s="1">
        <f>[1]Sheet1!GI3</f>
        <v>0</v>
      </c>
      <c r="GN3" s="1">
        <f>[1]Sheet1!GJ3</f>
        <v>0</v>
      </c>
      <c r="GO3" s="1">
        <f>[1]Sheet1!GK3</f>
        <v>0</v>
      </c>
      <c r="GP3" s="1">
        <f>[1]Sheet1!GL3</f>
        <v>0</v>
      </c>
      <c r="GQ3" s="1">
        <f>[1]Sheet1!GM3</f>
        <v>0</v>
      </c>
      <c r="GR3" s="1">
        <f>[1]Sheet1!GN3</f>
        <v>0</v>
      </c>
      <c r="GS3" s="1">
        <f>[1]Sheet1!GO3</f>
        <v>0</v>
      </c>
      <c r="GT3" s="1">
        <f>[1]Sheet1!GP3</f>
        <v>0</v>
      </c>
      <c r="GU3" s="1">
        <f>[1]Sheet1!GQ3</f>
        <v>0</v>
      </c>
      <c r="GV3" s="1">
        <f>[1]Sheet1!GR3</f>
        <v>0</v>
      </c>
      <c r="GW3" s="1">
        <f>[1]Sheet1!GS3</f>
        <v>0</v>
      </c>
      <c r="GX3" s="1">
        <f>[1]Sheet1!GT3</f>
        <v>0</v>
      </c>
      <c r="GY3" s="1">
        <f>[1]Sheet1!GU3</f>
        <v>0</v>
      </c>
      <c r="GZ3" s="1">
        <f>[1]Sheet1!GV3</f>
        <v>0</v>
      </c>
      <c r="HA3" s="1">
        <f>[1]Sheet1!GW3</f>
        <v>0</v>
      </c>
      <c r="HB3" s="1">
        <f>[1]Sheet1!GX3</f>
        <v>0</v>
      </c>
      <c r="HC3" s="1">
        <f>[1]Sheet1!GY3</f>
        <v>0</v>
      </c>
      <c r="HD3" s="1">
        <f>[1]Sheet1!GZ3</f>
        <v>0</v>
      </c>
      <c r="HE3" s="1">
        <f>[1]Sheet1!HA3</f>
        <v>0</v>
      </c>
      <c r="HF3" s="1">
        <f>[1]Sheet1!HB3</f>
        <v>0</v>
      </c>
      <c r="HG3" s="1">
        <f>[1]Sheet1!HC3</f>
        <v>0</v>
      </c>
    </row>
    <row r="4" spans="1:215" x14ac:dyDescent="0.25">
      <c r="A4" s="5">
        <f>[1]Sheet1!A4</f>
        <v>3</v>
      </c>
      <c r="B4" s="5">
        <f>[1]Sheet1!B4</f>
        <v>1909181315</v>
      </c>
      <c r="C4" s="5" t="str">
        <f>[1]Sheet1!C4</f>
        <v>27.11.2024</v>
      </c>
      <c r="D4" s="5" t="str">
        <f>[1]Sheet1!D4</f>
        <v>polishchuk@tn.ru</v>
      </c>
      <c r="E4" s="5" t="str">
        <f>[1]Sheet1!E4</f>
        <v>Подтверждение соответствия</v>
      </c>
      <c r="F4" s="5" t="str">
        <f>[1]Sheet1!F4</f>
        <v>Текущий производственный контроль</v>
      </c>
      <c r="G4" s="5" t="str">
        <f>[1]Sheet1!G4</f>
        <v>В порядке общей очереди</v>
      </c>
      <c r="H4" s="5" t="str">
        <f>[1]Sheet1!H4</f>
        <v>Определение группы горючести</v>
      </c>
      <c r="I4" s="5">
        <f>[1]Sheet1!I4</f>
        <v>0</v>
      </c>
      <c r="J4" s="5">
        <f>[1]Sheet1!J4</f>
        <v>0</v>
      </c>
      <c r="K4" s="5">
        <f>[1]Sheet1!K4</f>
        <v>27485618</v>
      </c>
      <c r="L4" s="5">
        <f>[1]Sheet1!L4</f>
        <v>0</v>
      </c>
      <c r="M4" s="5">
        <f>[1]Sheet1!M4</f>
        <v>653728</v>
      </c>
      <c r="N4" s="5">
        <f>[1]Sheet1!N4</f>
        <v>0</v>
      </c>
      <c r="O4" s="5">
        <f>[1]Sheet1!O4</f>
        <v>0</v>
      </c>
      <c r="P4" s="5">
        <f>[1]Sheet1!P4</f>
        <v>12</v>
      </c>
      <c r="Q4" s="5" t="str">
        <f>[1]Sheet1!Q4</f>
        <v>10</v>
      </c>
      <c r="R4" s="5">
        <f>[1]Sheet1!R4</f>
        <v>0</v>
      </c>
      <c r="S4" s="5">
        <f>[1]Sheet1!S4</f>
        <v>0</v>
      </c>
      <c r="T4" s="5">
        <f>[1]Sheet1!T4</f>
        <v>0</v>
      </c>
      <c r="U4" s="5">
        <f>[1]Sheet1!U4</f>
        <v>0</v>
      </c>
      <c r="V4" s="5">
        <f>[1]Sheet1!V4</f>
        <v>0</v>
      </c>
      <c r="W4" s="5">
        <f>[1]Sheet1!W4</f>
        <v>0</v>
      </c>
      <c r="X4" s="11">
        <f>[1]Sheet1!X4</f>
        <v>0</v>
      </c>
      <c r="Y4" s="11">
        <f>[1]Sheet1!Y4</f>
        <v>0</v>
      </c>
      <c r="Z4" s="11">
        <f>[1]Sheet1!Z4</f>
        <v>0</v>
      </c>
      <c r="AA4" s="11">
        <f>[1]Sheet1!AA4</f>
        <v>0</v>
      </c>
      <c r="AB4" s="11">
        <f>[1]Sheet1!AB4</f>
        <v>0</v>
      </c>
      <c r="AC4" s="11">
        <f>[1]Sheet1!AC4</f>
        <v>0</v>
      </c>
      <c r="AD4" s="11">
        <f>[1]Sheet1!AD4</f>
        <v>0</v>
      </c>
      <c r="AE4" s="11">
        <f>[1]Sheet1!AE4</f>
        <v>0</v>
      </c>
      <c r="AF4" s="11">
        <f>[1]Sheet1!AF4</f>
        <v>0</v>
      </c>
      <c r="AG4" s="11">
        <f>[1]Sheet1!AG4</f>
        <v>0</v>
      </c>
      <c r="AH4" s="11">
        <f>[1]Sheet1!AH4</f>
        <v>0</v>
      </c>
      <c r="AI4" s="11">
        <f>[1]Sheet1!AI4</f>
        <v>0</v>
      </c>
      <c r="AJ4" s="11">
        <f>[1]Sheet1!AJ4</f>
        <v>0</v>
      </c>
      <c r="AK4" s="11" t="str">
        <f>IF(Таблица1[[#This Row],[thickness_x]]=0,Таблица1[[#This Row],[thickness_y]],Таблица1[[#This Row],[thickness_x]])</f>
        <v>10</v>
      </c>
      <c r="AL4" s="1">
        <f>[1]Sheet1!AL4</f>
        <v>0</v>
      </c>
      <c r="AM4" s="1">
        <f>[1]Sheet1!AM4</f>
        <v>0</v>
      </c>
      <c r="AN4" s="1">
        <f>[1]Sheet1!AN4</f>
        <v>0</v>
      </c>
      <c r="AO4" s="1">
        <f>[1]Sheet1!AO4</f>
        <v>0</v>
      </c>
      <c r="AP4" s="3">
        <f>[1]Sheet1!AP4*1</f>
        <v>0</v>
      </c>
      <c r="AQ4" s="3">
        <f>[1]Sheet1!AQ4*1</f>
        <v>0</v>
      </c>
      <c r="AR4" s="1">
        <f>[1]Sheet1!AR4</f>
        <v>0</v>
      </c>
      <c r="AS4" s="1">
        <f>[1]Sheet1!AS4</f>
        <v>0</v>
      </c>
      <c r="AT4" s="1">
        <f>[1]Sheet1!AT4</f>
        <v>0</v>
      </c>
      <c r="AU4" s="1">
        <f>[1]Sheet1!AU4</f>
        <v>0</v>
      </c>
      <c r="AV4" s="1">
        <f>[1]Sheet1!AV4</f>
        <v>0</v>
      </c>
      <c r="AW4" s="1">
        <f>[1]Sheet1!AW4</f>
        <v>0</v>
      </c>
      <c r="AX4" s="1">
        <f>[1]Sheet1!AX4</f>
        <v>0</v>
      </c>
      <c r="AY4" s="1">
        <f>[1]Sheet1!AY4</f>
        <v>0</v>
      </c>
      <c r="AZ4" s="1">
        <f>[1]Sheet1!AZ4</f>
        <v>0</v>
      </c>
      <c r="BA4" s="1">
        <f>[1]Sheet1!BA4</f>
        <v>0</v>
      </c>
      <c r="BB4" s="1">
        <f>[1]Sheet1!BB4</f>
        <v>0</v>
      </c>
      <c r="BC4" s="1">
        <f>[1]Sheet1!BC4</f>
        <v>0</v>
      </c>
      <c r="BD4" s="1">
        <f>[1]Sheet1!BD4</f>
        <v>0</v>
      </c>
      <c r="BE4" s="1">
        <f>[1]Sheet1!BE4</f>
        <v>0</v>
      </c>
      <c r="BF4" s="1">
        <f>[1]Sheet1!BF4</f>
        <v>0</v>
      </c>
      <c r="BG4" s="1">
        <f>[1]Sheet1!BG4</f>
        <v>0</v>
      </c>
      <c r="BH4" s="1">
        <f>[1]Sheet1!BH4</f>
        <v>0</v>
      </c>
      <c r="BI4" s="1">
        <f>[1]Sheet1!BI4</f>
        <v>0</v>
      </c>
      <c r="BJ4" s="1">
        <f>[1]Sheet1!BJ4</f>
        <v>0</v>
      </c>
      <c r="BK4" s="1">
        <f>[1]Sheet1!BK4</f>
        <v>0</v>
      </c>
      <c r="BL4" s="1">
        <f>[1]Sheet1!BL4</f>
        <v>0</v>
      </c>
      <c r="BM4" s="1">
        <f>Таблица1[[#This Row],[date_of_exp]]-Таблица1[[#This Row],[date_of_product_coming]]</f>
        <v>0</v>
      </c>
      <c r="BN4" s="1">
        <f>AVERAGE(Таблица1[[#This Row],[len_1_x]:[len_4_x]])</f>
        <v>0</v>
      </c>
      <c r="BO4" s="4" t="str">
        <f>IFERROR(100-100*Таблица1[[#This Row],[mass_after_x]]/Таблица1[[#This Row],[mass_before_x]],"н/о")</f>
        <v>н/о</v>
      </c>
      <c r="BP4" s="1" t="str">
        <f>"Г"&amp;IF(Таблица1[[#This Row],[temp_of_smog_x]]&lt;=135,1,IF(Таблица1[[#This Row],[temp_of_smog_x]]&lt;=235,2,IF(Таблица1[[#This Row],[temp_of_smog_x]]&lt;=450,3,4)))</f>
        <v>Г1</v>
      </c>
      <c r="BQ4" s="1" t="str">
        <f>"Г"&amp;IF(Таблица1[[#This Row],[middle_len_x]]&lt;=65,1,IF(Таблица1[[#This Row],[middle_len_x]]&lt;=85,2,3))</f>
        <v>Г1</v>
      </c>
      <c r="BR4" s="1" t="str">
        <f>"Г"&amp;IF(Таблица1[[#This Row],[mass_los_x]]&lt;=20,1,IF(Таблица1[[#This Row],[mass_los_x]]&lt;=50,2,4))</f>
        <v>Г4</v>
      </c>
      <c r="BS4" s="1"/>
      <c r="BT4" s="1">
        <f>[1]Sheet1!BS4</f>
        <v>0</v>
      </c>
      <c r="BU4" s="1">
        <f>[1]Sheet1!BT4</f>
        <v>0</v>
      </c>
      <c r="BV4" s="1">
        <f>[1]Sheet1!BV4</f>
        <v>0</v>
      </c>
      <c r="BW4" s="1">
        <f>[1]Sheet1!BV4</f>
        <v>0</v>
      </c>
      <c r="BX4" s="1">
        <f>[1]Sheet1!BW4</f>
        <v>0</v>
      </c>
      <c r="BY4" s="1">
        <f>[1]Sheet1!BX4</f>
        <v>0</v>
      </c>
      <c r="BZ4" s="1">
        <f>[1]Sheet1!BY4</f>
        <v>0</v>
      </c>
      <c r="CA4" s="1">
        <f>[1]Sheet1!BZ4</f>
        <v>0</v>
      </c>
      <c r="CB4" s="1">
        <f>[1]Sheet1!CA4</f>
        <v>0</v>
      </c>
      <c r="CC4" s="1">
        <f>[1]Sheet1!CB4</f>
        <v>0</v>
      </c>
      <c r="CD4" s="1">
        <f>[1]Sheet1!CC4</f>
        <v>0</v>
      </c>
      <c r="CE4" s="1">
        <f>[1]Sheet1!CD4</f>
        <v>0</v>
      </c>
      <c r="CF4" s="1">
        <f>[1]Sheet1!CE4</f>
        <v>0</v>
      </c>
      <c r="CG4" s="1">
        <f>[1]Sheet1!CF4</f>
        <v>0</v>
      </c>
      <c r="CH4" s="1">
        <f>[1]Sheet1!CG4</f>
        <v>0</v>
      </c>
      <c r="CI4" s="1">
        <f>[1]Sheet1!CH4</f>
        <v>0</v>
      </c>
      <c r="CJ4" s="1">
        <f>[1]Sheet1!CI4</f>
        <v>0</v>
      </c>
      <c r="CK4" s="1">
        <f>[1]Sheet1!CJ4</f>
        <v>0</v>
      </c>
      <c r="CL4" s="1">
        <f>[1]Sheet1!CK4</f>
        <v>0</v>
      </c>
      <c r="CM4" s="1" t="str">
        <f>"Г"&amp;IF(Таблица1[[#This Row],[temp_of_smog_y]]&lt;=135,1,IF(Таблица1[[#This Row],[temp_of_smog_y]]&lt;=235,2,IF(Таблица1[[#This Row],[temp_of_smog_y]]&lt;=450,3,4)))</f>
        <v>Г1</v>
      </c>
      <c r="CN4" s="1" t="str">
        <f>"Г"&amp;IF(Таблица1[[#This Row],[middle_len_y]]&lt;=65,1,IF(Таблица1[[#This Row],[middle_len_y]]&lt;=85,2,3))</f>
        <v>Г1</v>
      </c>
      <c r="CO4" s="1" t="str">
        <f>"Г"&amp;IF(Таблица1[[#This Row],[mass_los_y]]&lt;=20,1,IF(Таблица1[[#This Row],[mass_los_y]]&lt;=50,2,4))</f>
        <v>Г1</v>
      </c>
      <c r="CP4" s="1"/>
      <c r="CQ4" s="1">
        <f>[1]Sheet1!CO4</f>
        <v>0</v>
      </c>
      <c r="CR4" s="1">
        <f>[1]Sheet1!CP4</f>
        <v>0</v>
      </c>
      <c r="CS4" s="1">
        <f>[1]Sheet1!CS4</f>
        <v>0</v>
      </c>
      <c r="CT4" s="1">
        <f>[1]Sheet1!CR4</f>
        <v>0</v>
      </c>
      <c r="CU4" s="1">
        <f>[1]Sheet1!CS4</f>
        <v>0</v>
      </c>
      <c r="CV4" s="1">
        <f>[1]Sheet1!CT4</f>
        <v>0</v>
      </c>
      <c r="CW4" s="1">
        <f>[1]Sheet1!CU4</f>
        <v>0</v>
      </c>
      <c r="CX4" s="1">
        <f>[1]Sheet1!CV4</f>
        <v>0</v>
      </c>
      <c r="CY4" s="1">
        <f>[1]Sheet1!CW4</f>
        <v>0</v>
      </c>
      <c r="CZ4" s="1">
        <f>[1]Sheet1!CX4</f>
        <v>0</v>
      </c>
      <c r="DA4" s="1">
        <f>[1]Sheet1!CY4</f>
        <v>0</v>
      </c>
      <c r="DB4" s="1">
        <f>[1]Sheet1!CZ4</f>
        <v>0</v>
      </c>
      <c r="DC4" s="1">
        <f>[1]Sheet1!DA4</f>
        <v>0</v>
      </c>
      <c r="DD4" s="1">
        <f>[1]Sheet1!DB4</f>
        <v>0</v>
      </c>
      <c r="DE4" s="1">
        <f>[1]Sheet1!DC4</f>
        <v>0</v>
      </c>
      <c r="DF4" s="1">
        <f>[1]Sheet1!DD4</f>
        <v>0</v>
      </c>
      <c r="DG4" s="1">
        <f>[1]Sheet1!DE4</f>
        <v>0</v>
      </c>
      <c r="DH4" s="1">
        <f>[1]Sheet1!DF4</f>
        <v>0</v>
      </c>
      <c r="DI4" s="1">
        <f>[1]Sheet1!DG4</f>
        <v>0</v>
      </c>
      <c r="DJ4" s="1" t="str">
        <f>"Г"&amp;IF(Таблица1[[#This Row],[temp_of_smog]]&lt;=135,1,IF(Таблица1[[#This Row],[temp_of_smog]]&lt;=235,2,IF(Таблица1[[#This Row],[temp_of_smog]]&lt;=450,3,4)))</f>
        <v>Г1</v>
      </c>
      <c r="DK4" s="1" t="str">
        <f>"Г"&amp;IF(Таблица1[[#This Row],[middle_len]]&lt;=65,1,IF(Таблица1[[#This Row],[middle_len]]&lt;=85,2,3))</f>
        <v>Г1</v>
      </c>
      <c r="DL4" s="1" t="str">
        <f>"Г"&amp;IF(Таблица1[[#This Row],[mass_los]]&lt;=20,1,IF(Таблица1[[#This Row],[mass_los]]&lt;=50,2,4))</f>
        <v>Г1</v>
      </c>
      <c r="DM4" s="1"/>
      <c r="DN4" s="1">
        <f>[1]Sheet1!DK4</f>
        <v>0</v>
      </c>
      <c r="DO4" s="1">
        <f>[1]Sheet1!DL4</f>
        <v>0</v>
      </c>
      <c r="DP4" s="1">
        <f>[1]Sheet1!DM4</f>
        <v>0</v>
      </c>
      <c r="DQ4" s="1">
        <f>[1]Sheet1!DN4</f>
        <v>0</v>
      </c>
      <c r="DR4" s="1">
        <f>[1]Sheet1!DO4</f>
        <v>0</v>
      </c>
      <c r="DS4" s="1">
        <f>[1]Sheet1!DP4</f>
        <v>0</v>
      </c>
      <c r="DT4" s="1">
        <f>[1]Sheet1!DQ4</f>
        <v>0</v>
      </c>
      <c r="DU4" s="1"/>
      <c r="DV4" s="1">
        <f>[1]Sheet1!DR4</f>
        <v>0</v>
      </c>
      <c r="DW4" s="1">
        <f>[1]Sheet1!DS4</f>
        <v>0</v>
      </c>
      <c r="DX4" s="1">
        <f>[1]Sheet1!DT4</f>
        <v>0</v>
      </c>
      <c r="DY4" s="1">
        <f>[1]Sheet1!DU4</f>
        <v>0</v>
      </c>
      <c r="DZ4" s="1">
        <f>[1]Sheet1!DV4</f>
        <v>0</v>
      </c>
      <c r="EA4" s="1">
        <f>[1]Sheet1!DW4</f>
        <v>0</v>
      </c>
      <c r="EB4" s="1">
        <f>[1]Sheet1!DX4</f>
        <v>0</v>
      </c>
      <c r="EC4" s="1">
        <f>[1]Sheet1!DY4</f>
        <v>0</v>
      </c>
      <c r="ED4" s="1">
        <f>[1]Sheet1!DZ4</f>
        <v>0</v>
      </c>
      <c r="EE4" s="1">
        <f>[1]Sheet1!EA4</f>
        <v>0</v>
      </c>
      <c r="EF4" s="1">
        <f>[1]Sheet1!EB4</f>
        <v>0</v>
      </c>
      <c r="EG4" s="1">
        <f>[1]Sheet1!EC4</f>
        <v>0</v>
      </c>
      <c r="EH4" s="1">
        <f>[1]Sheet1!ED4</f>
        <v>0</v>
      </c>
      <c r="EI4" s="1">
        <f>[1]Sheet1!EE4</f>
        <v>0</v>
      </c>
      <c r="EJ4" s="1">
        <f>[1]Sheet1!EF4</f>
        <v>0</v>
      </c>
      <c r="EK4" s="1">
        <f>[1]Sheet1!EG4</f>
        <v>0</v>
      </c>
      <c r="EL4" s="1">
        <f>[1]Sheet1!EH4</f>
        <v>0</v>
      </c>
      <c r="EM4" s="1">
        <f>[1]Sheet1!EI4</f>
        <v>0</v>
      </c>
      <c r="EN4" s="1">
        <f>[1]Sheet1!EJ4</f>
        <v>0</v>
      </c>
      <c r="EO4" s="1">
        <f>[1]Sheet1!EK4</f>
        <v>0</v>
      </c>
      <c r="EP4" s="1">
        <f>[1]Sheet1!EL4</f>
        <v>0</v>
      </c>
      <c r="EQ4" s="1">
        <f>[1]Sheet1!EM4</f>
        <v>0</v>
      </c>
      <c r="ER4" s="1">
        <f>[1]Sheet1!EN4</f>
        <v>0</v>
      </c>
      <c r="ES4" s="1">
        <f>[1]Sheet1!EO4</f>
        <v>0</v>
      </c>
      <c r="ET4" s="1">
        <f>[1]Sheet1!EP4</f>
        <v>0</v>
      </c>
      <c r="EU4" s="1">
        <f>[1]Sheet1!EQ4</f>
        <v>0</v>
      </c>
      <c r="EV4" s="1">
        <f>[1]Sheet1!ER4</f>
        <v>0</v>
      </c>
      <c r="EW4" s="1">
        <f>[1]Sheet1!ES4</f>
        <v>0</v>
      </c>
      <c r="EX4" s="1">
        <f>[1]Sheet1!ET4</f>
        <v>0</v>
      </c>
      <c r="EY4" s="1">
        <f>[1]Sheet1!EU4</f>
        <v>0</v>
      </c>
      <c r="EZ4" s="1">
        <f>[1]Sheet1!EV4</f>
        <v>0</v>
      </c>
      <c r="FA4" s="1">
        <f>[1]Sheet1!EW4</f>
        <v>0</v>
      </c>
      <c r="FB4" s="1">
        <f>[1]Sheet1!EX4</f>
        <v>0</v>
      </c>
      <c r="FC4" s="1">
        <f>[1]Sheet1!EY4</f>
        <v>0</v>
      </c>
      <c r="FD4" s="1">
        <f>[1]Sheet1!EZ4</f>
        <v>0</v>
      </c>
      <c r="FE4" s="1">
        <f>[1]Sheet1!FA4</f>
        <v>0</v>
      </c>
      <c r="FF4" s="1">
        <f>[1]Sheet1!FB4</f>
        <v>0</v>
      </c>
      <c r="FG4" s="1">
        <f>[1]Sheet1!FC4</f>
        <v>0</v>
      </c>
      <c r="FH4" s="1">
        <f>[1]Sheet1!FD4</f>
        <v>0</v>
      </c>
      <c r="FI4" s="1">
        <f>[1]Sheet1!FE4</f>
        <v>0</v>
      </c>
      <c r="FJ4" s="1">
        <f>[1]Sheet1!FF4</f>
        <v>0</v>
      </c>
      <c r="FK4" s="1">
        <f>[1]Sheet1!FG4</f>
        <v>0</v>
      </c>
      <c r="FL4" s="1">
        <f>[1]Sheet1!FH4</f>
        <v>0</v>
      </c>
      <c r="FM4" s="1">
        <f>[1]Sheet1!FI4</f>
        <v>0</v>
      </c>
      <c r="FN4" s="1">
        <f>[1]Sheet1!FJ4</f>
        <v>0</v>
      </c>
      <c r="FO4" s="1">
        <f>[1]Sheet1!FK4</f>
        <v>0</v>
      </c>
      <c r="FP4" s="1">
        <f>[1]Sheet1!FL4</f>
        <v>0</v>
      </c>
      <c r="FQ4" s="1">
        <f>[1]Sheet1!FM4</f>
        <v>0</v>
      </c>
      <c r="FR4" s="1">
        <f>[1]Sheet1!FN4</f>
        <v>0</v>
      </c>
      <c r="FS4" s="1">
        <f>[1]Sheet1!FO4</f>
        <v>0</v>
      </c>
      <c r="FT4" s="1">
        <f>[1]Sheet1!FP4</f>
        <v>0</v>
      </c>
      <c r="FU4" s="1">
        <f>[1]Sheet1!FQ4</f>
        <v>0</v>
      </c>
      <c r="FV4" s="1">
        <f>[1]Sheet1!FR4</f>
        <v>0</v>
      </c>
      <c r="FW4" s="1">
        <f>[1]Sheet1!FS4</f>
        <v>0</v>
      </c>
      <c r="FX4" s="1">
        <f>[1]Sheet1!FT4</f>
        <v>0</v>
      </c>
      <c r="FY4" s="1">
        <f>[1]Sheet1!FU4</f>
        <v>0</v>
      </c>
      <c r="FZ4" s="1">
        <f>[1]Sheet1!FV4</f>
        <v>0</v>
      </c>
      <c r="GA4" s="1">
        <f>[1]Sheet1!FW4</f>
        <v>0</v>
      </c>
      <c r="GB4" s="1">
        <f>[1]Sheet1!FX4</f>
        <v>0</v>
      </c>
      <c r="GC4" s="1">
        <f>[1]Sheet1!FY4</f>
        <v>0</v>
      </c>
      <c r="GD4" s="1">
        <f>[1]Sheet1!FZ4</f>
        <v>0</v>
      </c>
      <c r="GE4" s="1">
        <f>[1]Sheet1!GA4</f>
        <v>0</v>
      </c>
      <c r="GF4" s="1">
        <f>[1]Sheet1!GB4</f>
        <v>0</v>
      </c>
      <c r="GG4" s="1">
        <f>[1]Sheet1!GC4</f>
        <v>0</v>
      </c>
      <c r="GH4" s="1">
        <f>[1]Sheet1!GD4</f>
        <v>0</v>
      </c>
      <c r="GI4" s="1">
        <f>[1]Sheet1!GE4</f>
        <v>0</v>
      </c>
      <c r="GJ4" s="1">
        <f>[1]Sheet1!GF4</f>
        <v>0</v>
      </c>
      <c r="GK4" s="1">
        <f>[1]Sheet1!GG4</f>
        <v>0</v>
      </c>
      <c r="GL4" s="1">
        <f>[1]Sheet1!GH4</f>
        <v>0</v>
      </c>
      <c r="GM4" s="1">
        <f>[1]Sheet1!GI4</f>
        <v>0</v>
      </c>
      <c r="GN4" s="1">
        <f>[1]Sheet1!GJ4</f>
        <v>0</v>
      </c>
      <c r="GO4" s="1">
        <f>[1]Sheet1!GK4</f>
        <v>0</v>
      </c>
      <c r="GP4" s="1">
        <f>[1]Sheet1!GL4</f>
        <v>0</v>
      </c>
      <c r="GQ4" s="1">
        <f>[1]Sheet1!GM4</f>
        <v>0</v>
      </c>
      <c r="GR4" s="1">
        <f>[1]Sheet1!GN4</f>
        <v>0</v>
      </c>
      <c r="GS4" s="1">
        <f>[1]Sheet1!GO4</f>
        <v>0</v>
      </c>
      <c r="GT4" s="1">
        <f>[1]Sheet1!GP4</f>
        <v>0</v>
      </c>
      <c r="GU4" s="1">
        <f>[1]Sheet1!GQ4</f>
        <v>0</v>
      </c>
      <c r="GV4" s="1">
        <f>[1]Sheet1!GR4</f>
        <v>0</v>
      </c>
      <c r="GW4" s="1">
        <f>[1]Sheet1!GS4</f>
        <v>0</v>
      </c>
      <c r="GX4" s="1">
        <f>[1]Sheet1!GT4</f>
        <v>0</v>
      </c>
      <c r="GY4" s="1">
        <f>[1]Sheet1!GU4</f>
        <v>0</v>
      </c>
      <c r="GZ4" s="1">
        <f>[1]Sheet1!GV4</f>
        <v>0</v>
      </c>
      <c r="HA4" s="1">
        <f>[1]Sheet1!GW4</f>
        <v>0</v>
      </c>
      <c r="HB4" s="1">
        <f>[1]Sheet1!GX4</f>
        <v>0</v>
      </c>
      <c r="HC4" s="1">
        <f>[1]Sheet1!GY4</f>
        <v>0</v>
      </c>
      <c r="HD4" s="1">
        <f>[1]Sheet1!GZ4</f>
        <v>0</v>
      </c>
      <c r="HE4" s="1">
        <f>[1]Sheet1!HA4</f>
        <v>0</v>
      </c>
      <c r="HF4" s="1">
        <f>[1]Sheet1!HB4</f>
        <v>0</v>
      </c>
      <c r="HG4" s="1">
        <f>[1]Sheet1!HC4</f>
        <v>0</v>
      </c>
    </row>
    <row r="5" spans="1:215" ht="409.5" x14ac:dyDescent="0.25">
      <c r="A5" s="5">
        <f>[1]Sheet1!A5</f>
        <v>4</v>
      </c>
      <c r="B5" s="5">
        <f>[1]Sheet1!B5</f>
        <v>1940180191</v>
      </c>
      <c r="C5" s="5" t="str">
        <f>[1]Sheet1!C5</f>
        <v>27.12.2024</v>
      </c>
      <c r="D5" s="5">
        <f>[1]Sheet1!D5</f>
        <v>0</v>
      </c>
      <c r="E5" s="5" t="str">
        <f>[1]Sheet1!E5</f>
        <v>НИОКР Техслужбы СБЕ ПМиПИР</v>
      </c>
      <c r="F5" s="5">
        <f>[1]Sheet1!F5</f>
        <v>0</v>
      </c>
      <c r="G5" s="5">
        <f>[1]Sheet1!G5</f>
        <v>0</v>
      </c>
      <c r="H5" s="5" t="str">
        <f>[1]Sheet1!H5</f>
        <v>Группа воспламеняемости</v>
      </c>
      <c r="I5" s="5" t="str">
        <f>[1]Sheet1!I5</f>
        <v>Внешняя лаборатория</v>
      </c>
      <c r="J5" s="5">
        <f>[1]Sheet1!J5</f>
        <v>0</v>
      </c>
      <c r="K5" s="5">
        <f>[1]Sheet1!K5</f>
        <v>500464</v>
      </c>
      <c r="L5" s="5">
        <f>[1]Sheet1!L5</f>
        <v>0</v>
      </c>
      <c r="M5" s="5">
        <f>[1]Sheet1!M5</f>
        <v>26997</v>
      </c>
      <c r="N5" s="5">
        <f>[1]Sheet1!N5</f>
        <v>0</v>
      </c>
      <c r="O5" s="5">
        <f>[1]Sheet1!O5</f>
        <v>0</v>
      </c>
      <c r="P5" s="5">
        <f>[1]Sheet1!P5</f>
        <v>0</v>
      </c>
      <c r="Q5" s="5" t="str">
        <f>[1]Sheet1!Q5</f>
        <v>1,5</v>
      </c>
      <c r="R5" s="5">
        <f>[1]Sheet1!R5</f>
        <v>0</v>
      </c>
      <c r="S5" s="5">
        <f>[1]Sheet1!S5</f>
        <v>0</v>
      </c>
      <c r="T5" s="5">
        <f>[1]Sheet1!T5</f>
        <v>0</v>
      </c>
      <c r="U5" s="5">
        <f>[1]Sheet1!U5</f>
        <v>0</v>
      </c>
      <c r="V5" s="5">
        <f>[1]Sheet1!V5</f>
        <v>0</v>
      </c>
      <c r="W5" s="5">
        <f>[1]Sheet1!W5</f>
        <v>0</v>
      </c>
      <c r="X5" s="11" t="str">
        <f>[1]Sheet1!X5</f>
        <v>pvc</v>
      </c>
      <c r="Y5" s="11" t="str">
        <f>[1]Sheet1!Y5</f>
        <v>Кровельные полимерные мембраны</v>
      </c>
      <c r="Z5" s="11" t="str">
        <f>[1]Sheet1!Z5</f>
        <v>ПВХ Logicroof V-RP 1,5 мм мембрана серая 2,10x20 м</v>
      </c>
      <c r="AA5" s="11">
        <f>[1]Sheet1!AA5</f>
        <v>1.5</v>
      </c>
      <c r="AB5" s="11" t="str">
        <f>[1]Sheet1!AB5</f>
        <v>Серый</v>
      </c>
      <c r="AC5" s="11" t="str">
        <f>[1]Sheet1!AC5</f>
        <v>Г2</v>
      </c>
      <c r="AD5" s="11" t="str">
        <f>[1]Sheet1!AD5</f>
        <v>В2</v>
      </c>
      <c r="AE5" s="11" t="str">
        <f>[1]Sheet1!AE5</f>
        <v>РП1</v>
      </c>
      <c r="AF5" s="11">
        <f>[1]Sheet1!AF5</f>
        <v>17</v>
      </c>
      <c r="AG5" s="11" t="str">
        <f>[1]Sheet1!AG5</f>
        <v>СТО 72746455-3.4.1-2013</v>
      </c>
      <c r="AH5" s="11" t="str">
        <f>[1]Sheet1!AH5</f>
        <v>ООО "Завод "Лоджикруф""</v>
      </c>
      <c r="AI5" s="11" t="str">
        <f>[1]Sheet1!AI5</f>
        <v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v>
      </c>
      <c r="AJ5" s="11" t="str">
        <f>[1]Sheet1!AJ5</f>
        <v>Кровельная полимерная мембрана на основе высококачественного пластифицированного поливинилхлорида (ПВХ)</v>
      </c>
      <c r="AK5" s="11" t="str">
        <f>IF(Таблица1[[#This Row],[thickness_x]]=0,Таблица1[[#This Row],[thickness_y]],Таблица1[[#This Row],[thickness_x]])</f>
        <v>1,5</v>
      </c>
      <c r="AL5" s="1">
        <f>[1]Sheet1!AL5</f>
        <v>0</v>
      </c>
      <c r="AM5" s="1">
        <f>[1]Sheet1!AM5</f>
        <v>0</v>
      </c>
      <c r="AN5" s="1">
        <f>[1]Sheet1!AN5</f>
        <v>0</v>
      </c>
      <c r="AO5" s="1">
        <f>[1]Sheet1!AO5</f>
        <v>0</v>
      </c>
      <c r="AP5" s="3">
        <f>[1]Sheet1!AP5*1</f>
        <v>0</v>
      </c>
      <c r="AQ5" s="3">
        <f>[1]Sheet1!AQ5*1</f>
        <v>0</v>
      </c>
      <c r="AR5" s="1">
        <f>[1]Sheet1!AR5</f>
        <v>0</v>
      </c>
      <c r="AS5" s="1">
        <f>[1]Sheet1!AS5</f>
        <v>0</v>
      </c>
      <c r="AT5" s="1">
        <f>[1]Sheet1!AT5</f>
        <v>0</v>
      </c>
      <c r="AU5" s="1">
        <f>[1]Sheet1!AU5</f>
        <v>0</v>
      </c>
      <c r="AV5" s="1">
        <f>[1]Sheet1!AV5</f>
        <v>0</v>
      </c>
      <c r="AW5" s="1">
        <f>[1]Sheet1!AW5</f>
        <v>0</v>
      </c>
      <c r="AX5" s="1">
        <f>[1]Sheet1!AX5</f>
        <v>0</v>
      </c>
      <c r="AY5" s="1">
        <f>[1]Sheet1!AY5</f>
        <v>0</v>
      </c>
      <c r="AZ5" s="1">
        <f>[1]Sheet1!AZ5</f>
        <v>0</v>
      </c>
      <c r="BA5" s="1">
        <f>[1]Sheet1!BA5</f>
        <v>0</v>
      </c>
      <c r="BB5" s="1">
        <f>[1]Sheet1!BB5</f>
        <v>0</v>
      </c>
      <c r="BC5" s="1">
        <f>[1]Sheet1!BC5</f>
        <v>0</v>
      </c>
      <c r="BD5" s="1">
        <f>[1]Sheet1!BD5</f>
        <v>0</v>
      </c>
      <c r="BE5" s="1">
        <f>[1]Sheet1!BE5</f>
        <v>0</v>
      </c>
      <c r="BF5" s="1">
        <f>[1]Sheet1!BF5</f>
        <v>0</v>
      </c>
      <c r="BG5" s="1">
        <f>[1]Sheet1!BG5</f>
        <v>0</v>
      </c>
      <c r="BH5" s="1">
        <f>[1]Sheet1!BH5</f>
        <v>0</v>
      </c>
      <c r="BI5" s="1">
        <f>[1]Sheet1!BI5</f>
        <v>0</v>
      </c>
      <c r="BJ5" s="1">
        <f>[1]Sheet1!BJ5</f>
        <v>0</v>
      </c>
      <c r="BK5" s="1">
        <f>[1]Sheet1!BK5</f>
        <v>0</v>
      </c>
      <c r="BL5" s="1">
        <f>[1]Sheet1!BL5</f>
        <v>0</v>
      </c>
      <c r="BM5" s="1">
        <f>Таблица1[[#This Row],[date_of_exp]]-Таблица1[[#This Row],[date_of_product_coming]]</f>
        <v>0</v>
      </c>
      <c r="BN5" s="1">
        <f>AVERAGE(Таблица1[[#This Row],[len_1_x]:[len_4_x]])</f>
        <v>0</v>
      </c>
      <c r="BO5" s="4" t="str">
        <f>IFERROR(100-100*Таблица1[[#This Row],[mass_after_x]]/Таблица1[[#This Row],[mass_before_x]],"н/о")</f>
        <v>н/о</v>
      </c>
      <c r="BP5" s="1" t="str">
        <f>"Г"&amp;IF(Таблица1[[#This Row],[temp_of_smog_x]]&lt;=135,1,IF(Таблица1[[#This Row],[temp_of_smog_x]]&lt;=235,2,IF(Таблица1[[#This Row],[temp_of_smog_x]]&lt;=450,3,4)))</f>
        <v>Г1</v>
      </c>
      <c r="BQ5" s="1" t="str">
        <f>"Г"&amp;IF(Таблица1[[#This Row],[middle_len_x]]&lt;=65,1,IF(Таблица1[[#This Row],[middle_len_x]]&lt;=85,2,3))</f>
        <v>Г1</v>
      </c>
      <c r="BR5" s="1" t="str">
        <f>"Г"&amp;IF(Таблица1[[#This Row],[mass_los_x]]&lt;=20,1,IF(Таблица1[[#This Row],[mass_los_x]]&lt;=50,2,4))</f>
        <v>Г4</v>
      </c>
      <c r="BS5" s="1"/>
      <c r="BT5" s="1">
        <f>[1]Sheet1!BS5</f>
        <v>0</v>
      </c>
      <c r="BU5" s="1">
        <f>[1]Sheet1!BT5</f>
        <v>0</v>
      </c>
      <c r="BV5" s="1">
        <f>[1]Sheet1!BV5</f>
        <v>0</v>
      </c>
      <c r="BW5" s="1">
        <f>[1]Sheet1!BV5</f>
        <v>0</v>
      </c>
      <c r="BX5" s="1">
        <f>[1]Sheet1!BW5</f>
        <v>0</v>
      </c>
      <c r="BY5" s="1">
        <f>[1]Sheet1!BX5</f>
        <v>0</v>
      </c>
      <c r="BZ5" s="1">
        <f>[1]Sheet1!BY5</f>
        <v>0</v>
      </c>
      <c r="CA5" s="1">
        <f>[1]Sheet1!BZ5</f>
        <v>0</v>
      </c>
      <c r="CB5" s="1">
        <f>[1]Sheet1!CA5</f>
        <v>0</v>
      </c>
      <c r="CC5" s="1">
        <f>[1]Sheet1!CB5</f>
        <v>0</v>
      </c>
      <c r="CD5" s="1">
        <f>[1]Sheet1!CC5</f>
        <v>0</v>
      </c>
      <c r="CE5" s="1">
        <f>[1]Sheet1!CD5</f>
        <v>0</v>
      </c>
      <c r="CF5" s="1">
        <f>[1]Sheet1!CE5</f>
        <v>0</v>
      </c>
      <c r="CG5" s="1">
        <f>[1]Sheet1!CF5</f>
        <v>0</v>
      </c>
      <c r="CH5" s="1">
        <f>[1]Sheet1!CG5</f>
        <v>0</v>
      </c>
      <c r="CI5" s="1">
        <f>[1]Sheet1!CH5</f>
        <v>0</v>
      </c>
      <c r="CJ5" s="1">
        <f>[1]Sheet1!CI5</f>
        <v>0</v>
      </c>
      <c r="CK5" s="1">
        <f>[1]Sheet1!CJ5</f>
        <v>0</v>
      </c>
      <c r="CL5" s="1">
        <f>[1]Sheet1!CK5</f>
        <v>0</v>
      </c>
      <c r="CM5" s="1" t="str">
        <f>"Г"&amp;IF(Таблица1[[#This Row],[temp_of_smog_y]]&lt;=135,1,IF(Таблица1[[#This Row],[temp_of_smog_y]]&lt;=235,2,IF(Таблица1[[#This Row],[temp_of_smog_y]]&lt;=450,3,4)))</f>
        <v>Г1</v>
      </c>
      <c r="CN5" s="1" t="str">
        <f>"Г"&amp;IF(Таблица1[[#This Row],[middle_len_y]]&lt;=65,1,IF(Таблица1[[#This Row],[middle_len_y]]&lt;=85,2,3))</f>
        <v>Г1</v>
      </c>
      <c r="CO5" s="1" t="str">
        <f>"Г"&amp;IF(Таблица1[[#This Row],[mass_los_y]]&lt;=20,1,IF(Таблица1[[#This Row],[mass_los_y]]&lt;=50,2,4))</f>
        <v>Г1</v>
      </c>
      <c r="CP5" s="1"/>
      <c r="CQ5" s="1">
        <f>[1]Sheet1!CO5</f>
        <v>0</v>
      </c>
      <c r="CR5" s="1">
        <f>[1]Sheet1!CP5</f>
        <v>0</v>
      </c>
      <c r="CS5" s="1">
        <f>[1]Sheet1!CS5</f>
        <v>0</v>
      </c>
      <c r="CT5" s="1">
        <f>[1]Sheet1!CR5</f>
        <v>0</v>
      </c>
      <c r="CU5" s="1">
        <f>[1]Sheet1!CS5</f>
        <v>0</v>
      </c>
      <c r="CV5" s="1">
        <f>[1]Sheet1!CT5</f>
        <v>0</v>
      </c>
      <c r="CW5" s="1">
        <f>[1]Sheet1!CU5</f>
        <v>0</v>
      </c>
      <c r="CX5" s="1">
        <f>[1]Sheet1!CV5</f>
        <v>0</v>
      </c>
      <c r="CY5" s="1">
        <f>[1]Sheet1!CW5</f>
        <v>0</v>
      </c>
      <c r="CZ5" s="1">
        <f>[1]Sheet1!CX5</f>
        <v>0</v>
      </c>
      <c r="DA5" s="1">
        <f>[1]Sheet1!CY5</f>
        <v>0</v>
      </c>
      <c r="DB5" s="1">
        <f>[1]Sheet1!CZ5</f>
        <v>0</v>
      </c>
      <c r="DC5" s="1">
        <f>[1]Sheet1!DA5</f>
        <v>0</v>
      </c>
      <c r="DD5" s="1">
        <f>[1]Sheet1!DB5</f>
        <v>0</v>
      </c>
      <c r="DE5" s="1">
        <f>[1]Sheet1!DC5</f>
        <v>0</v>
      </c>
      <c r="DF5" s="1">
        <f>[1]Sheet1!DD5</f>
        <v>0</v>
      </c>
      <c r="DG5" s="1">
        <f>[1]Sheet1!DE5</f>
        <v>0</v>
      </c>
      <c r="DH5" s="1">
        <f>[1]Sheet1!DF5</f>
        <v>0</v>
      </c>
      <c r="DI5" s="1">
        <f>[1]Sheet1!DG5</f>
        <v>0</v>
      </c>
      <c r="DJ5" s="1" t="str">
        <f>"Г"&amp;IF(Таблица1[[#This Row],[temp_of_smog]]&lt;=135,1,IF(Таблица1[[#This Row],[temp_of_smog]]&lt;=235,2,IF(Таблица1[[#This Row],[temp_of_smog]]&lt;=450,3,4)))</f>
        <v>Г1</v>
      </c>
      <c r="DK5" s="1" t="str">
        <f>"Г"&amp;IF(Таблица1[[#This Row],[middle_len]]&lt;=65,1,IF(Таблица1[[#This Row],[middle_len]]&lt;=85,2,3))</f>
        <v>Г1</v>
      </c>
      <c r="DL5" s="1" t="str">
        <f>"Г"&amp;IF(Таблица1[[#This Row],[mass_los]]&lt;=20,1,IF(Таблица1[[#This Row],[mass_los]]&lt;=50,2,4))</f>
        <v>Г1</v>
      </c>
      <c r="DM5" s="1"/>
      <c r="DN5" s="1">
        <f>[1]Sheet1!DK5</f>
        <v>0</v>
      </c>
      <c r="DO5" s="1">
        <f>[1]Sheet1!DL5</f>
        <v>0</v>
      </c>
      <c r="DP5" s="1">
        <f>[1]Sheet1!DM5</f>
        <v>0</v>
      </c>
      <c r="DQ5" s="1">
        <f>[1]Sheet1!DN5</f>
        <v>0</v>
      </c>
      <c r="DR5" s="1">
        <f>[1]Sheet1!DO5</f>
        <v>0</v>
      </c>
      <c r="DS5" s="1">
        <f>[1]Sheet1!DP5</f>
        <v>0</v>
      </c>
      <c r="DT5" s="1">
        <f>[1]Sheet1!DQ5</f>
        <v>0</v>
      </c>
      <c r="DU5" s="1"/>
      <c r="DV5" s="1">
        <f>[1]Sheet1!DR5</f>
        <v>0</v>
      </c>
      <c r="DW5" s="1">
        <f>[1]Sheet1!DS5</f>
        <v>0</v>
      </c>
      <c r="DX5" s="1">
        <f>[1]Sheet1!DT5</f>
        <v>0</v>
      </c>
      <c r="DY5" s="1">
        <f>[1]Sheet1!DU5</f>
        <v>0</v>
      </c>
      <c r="DZ5" s="1">
        <f>[1]Sheet1!DV5</f>
        <v>0</v>
      </c>
      <c r="EA5" s="1">
        <f>[1]Sheet1!DW5</f>
        <v>1940180191</v>
      </c>
      <c r="EB5" s="1" t="str">
        <f>[1]Sheet1!DX5</f>
        <v>27.12.2024</v>
      </c>
      <c r="EC5" s="1" t="str">
        <f>[1]Sheet1!DY5</f>
        <v>АО "ЦСИ "Огнестойкость""</v>
      </c>
      <c r="ED5" s="1">
        <f>[1]Sheet1!DZ5</f>
        <v>0</v>
      </c>
      <c r="EE5" s="1" t="str">
        <f>[1]Sheet1!EA5</f>
        <v>2024-12-17</v>
      </c>
      <c r="EF5" s="1" t="str">
        <f>[1]Sheet1!EB5</f>
        <v>2024-12-23</v>
      </c>
      <c r="EG5" s="1" t="str">
        <f>[1]Sheet1!EC5</f>
        <v>https://disk.yandex.ru/i/nKn7G581a8zh7g</v>
      </c>
      <c r="EH5" s="1" t="str">
        <f>[1]Sheet1!ED5</f>
        <v>Асбоцементный лист, толщиной 10 или 12 мм</v>
      </c>
      <c r="EI5" s="1">
        <f>[1]Sheet1!EE5</f>
        <v>30</v>
      </c>
      <c r="EJ5" s="1" t="str">
        <f>[1]Sheet1!EF5</f>
        <v>Да</v>
      </c>
      <c r="EK5" s="1">
        <f>[1]Sheet1!EG5</f>
        <v>139</v>
      </c>
      <c r="EL5" s="1" t="str">
        <f>[1]Sheet1!EH5</f>
        <v>0' – начало испытания;
0'14” – коробление на поверхности образца;
0'25” – дымовыделение от поверхности образца;
0'38” – частичное вспучивание на поверхности образца;
0'47” – дымовыделение от поверхности образца увеличилось;
0'55” – частичное потемнение поверхности образца;
1'15” – потемнение всей поверхности образца, вспучивание увеличилось, обугливание поверхности образца;
1'32” – пробежка пламени по поверхности образца;
2'19” – воспламенение образца. Испытание окончено</v>
      </c>
      <c r="EM5" s="1">
        <f>[1]Sheet1!EI5</f>
        <v>1</v>
      </c>
      <c r="EN5" s="1">
        <f>[1]Sheet1!EJ5</f>
        <v>22</v>
      </c>
      <c r="EO5" s="1" t="str">
        <f>[1]Sheet1!EK5</f>
        <v>99,6</v>
      </c>
      <c r="EP5" s="1">
        <f>[1]Sheet1!EL5</f>
        <v>52</v>
      </c>
      <c r="EQ5" s="1">
        <f>[1]Sheet1!EM5</f>
        <v>20</v>
      </c>
      <c r="ER5" s="1" t="str">
        <f>[1]Sheet1!EN5</f>
        <v>Нет</v>
      </c>
      <c r="ES5" s="1">
        <f>[1]Sheet1!EO5</f>
        <v>0</v>
      </c>
      <c r="ET5" s="1" t="str">
        <f>[1]Sheet1!EP5</f>
        <v>0' – начало испытания;
1'35” – частичное вспучивание на поверхности образца;
1'58” – плавление в точке прикосновения источника зажигания;
2'09” – дымовыделение от поверхности образца;
2'58” – частичное вздутие на поверхности образца;
3'31” – вся поверхность образца оплавилась;
3'51” – обугливание в точке прикосновения с источником зажигания, вздутие увеличилось;
4'08” – дымовыделение от поверхности образца увеличилось;
4'40” – пробежка пламени по поверхности образца;
5'40” – пробежка пламени по поверхности образца;
8'24” – вся поверхность образца обуглилась и потемнела;
13'30” – пробежка пламени по поверхности образца;
15' – Испытание окончено. Образец не воспламенился.</v>
      </c>
      <c r="EU5" s="1">
        <f>[1]Sheet1!EQ5</f>
        <v>2</v>
      </c>
      <c r="EV5" s="1">
        <f>[1]Sheet1!ER5</f>
        <v>25</v>
      </c>
      <c r="EW5" s="1" t="str">
        <f>[1]Sheet1!ES5</f>
        <v>Да</v>
      </c>
      <c r="EX5" s="1">
        <f>[1]Sheet1!ET5</f>
        <v>418</v>
      </c>
      <c r="EY5" s="1" t="str">
        <f>[1]Sheet1!EU5</f>
        <v>0' – начало испытания;
0'10” – коробление на поверхности образца;
0'30” – плавление в точке прикосновения источника зажигания;
0'56” – дымовыделение от поверхности образца;
1'02” – частичное вспучивание на поверхности образца;
2'03” – дымовыделение от поверхности образца увеличилось;
2'10” – частичное потемнение и обугливание поверхности образца;
2'50” – вспучивание всей поверхности образца;
3'10” – пробежка пламени по поверхности образца;
3'30” – потемнение всей поверхности образца;
4'26” – пробежка пламени по поверхности образца;
6'58” – воспламенение образца. Испытание окончено</v>
      </c>
      <c r="EZ5" s="1">
        <f>[1]Sheet1!EV5</f>
        <v>3</v>
      </c>
      <c r="FA5" s="1">
        <f>[1]Sheet1!EW5</f>
        <v>25</v>
      </c>
      <c r="FB5" s="1" t="str">
        <f>[1]Sheet1!EX5</f>
        <v>Да</v>
      </c>
      <c r="FC5" s="1">
        <f>[1]Sheet1!EY5</f>
        <v>363</v>
      </c>
      <c r="FD5" s="1" t="str">
        <f>[1]Sheet1!EZ5</f>
        <v>0' – начало испытания;
0'51” – дымовыделение от поверхности образца;
1'07” – частичное вздутие на поверхности образца;
2'09” – коробление на поверхности образца;
2'25” – частичное обугливание поверхности образца;
2'30” – дымовыделение от поверхности образца увеличилось;
3'50” – пробежка пламени по поверхности образца;
4'07” – потемнение и обугливание поверхности образца; 
6'03” – воспламенение образца. Испытание окончено</v>
      </c>
      <c r="FE5" s="1">
        <f>[1]Sheet1!FA5</f>
        <v>4</v>
      </c>
      <c r="FF5" s="1">
        <f>[1]Sheet1!FB5</f>
        <v>25</v>
      </c>
      <c r="FG5" s="1" t="str">
        <f>[1]Sheet1!FC5</f>
        <v>Да</v>
      </c>
      <c r="FH5" s="1">
        <f>[1]Sheet1!FD5</f>
        <v>390</v>
      </c>
      <c r="FI5" s="1" t="str">
        <f>[1]Sheet1!FE5</f>
        <v>0' – начало испытания;
0'48” – дымовыделение от поверхности образца;
1'04” – плавление образца в точке прикосновения с источником зажигания;
1'13” – вздутие поверхности образца;
2'00” – коробление на поверхности образца;
2'16” – обугливание поверхности образца;
2'34” – дымовыделение от поверхности образца увеличилось;
3'31” – пробежка пламени по поверхности образца; 
6'30” – воспламенение образца. Испытание окончено.</v>
      </c>
      <c r="FJ5" s="1">
        <f>[1]Sheet1!FF5</f>
        <v>5</v>
      </c>
      <c r="FK5" s="1">
        <f>[1]Sheet1!FG5</f>
        <v>20</v>
      </c>
      <c r="FL5" s="1" t="str">
        <f>[1]Sheet1!FH5</f>
        <v>Нет</v>
      </c>
      <c r="FM5" s="1">
        <f>[1]Sheet1!FI5</f>
        <v>0</v>
      </c>
      <c r="FN5" s="1" t="str">
        <f>[1]Sheet1!FJ5</f>
        <v>0' – начало испытания;
1'33” – плавление в точке прикосновения источника зажигания;
1'45” – дымовыделение от поверхности образца;
1'59” – частичное вспучивание на поверхности образца;
2'52” – частичное вздутие на поверхности образца;
4'07” – частичное потемнение и обугливание поверхности образца;
4'27” – дымовыделение от поверхности образца увеличилось;
4'50” – вся поверхность образца оплавилась;
5'26” – пробежка пламени по поверхности образца;
9'48” – вся поверхность образца обуглилась;
15' – Испытание окончено. Образец не воспламенился.</v>
      </c>
      <c r="FO5" s="1">
        <f>[1]Sheet1!FK5</f>
        <v>6</v>
      </c>
      <c r="FP5" s="1">
        <f>[1]Sheet1!FL5</f>
        <v>20</v>
      </c>
      <c r="FQ5" s="1" t="str">
        <f>[1]Sheet1!FM5</f>
        <v>Нет</v>
      </c>
      <c r="FR5" s="1">
        <f>[1]Sheet1!FN5</f>
        <v>0</v>
      </c>
      <c r="FS5" s="1" t="str">
        <f>[1]Sheet1!FO5</f>
        <v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10'23” – потемнение поверхности образца;
15' – Испытание окончено. Образец не воспламенился.</v>
      </c>
      <c r="FT5" s="1">
        <f>[1]Sheet1!FP5</f>
        <v>7</v>
      </c>
      <c r="FU5" s="1">
        <f>[1]Sheet1!FQ5</f>
        <v>20</v>
      </c>
      <c r="FV5" s="1" t="str">
        <f>[1]Sheet1!FR5</f>
        <v>Нет</v>
      </c>
      <c r="FW5" s="1">
        <f>[1]Sheet1!FS5</f>
        <v>0</v>
      </c>
      <c r="FX5" s="1" t="str">
        <f>[1]Sheet1!FT5</f>
        <v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10'23” – потемнение поверхности образца;
15' – Испытание окончено. Образец не воспламенился.</v>
      </c>
      <c r="FY5" s="1">
        <f>[1]Sheet1!FU5</f>
        <v>8</v>
      </c>
      <c r="FZ5" s="1">
        <f>[1]Sheet1!FV5</f>
        <v>0</v>
      </c>
      <c r="GA5" s="1">
        <f>[1]Sheet1!FW5</f>
        <v>0</v>
      </c>
      <c r="GB5" s="1">
        <f>[1]Sheet1!FX5</f>
        <v>0</v>
      </c>
      <c r="GC5" s="1">
        <f>[1]Sheet1!FY5</f>
        <v>0</v>
      </c>
      <c r="GD5" s="1">
        <f>[1]Sheet1!FZ5</f>
        <v>0</v>
      </c>
      <c r="GE5" s="1">
        <f>[1]Sheet1!GA5</f>
        <v>0</v>
      </c>
      <c r="GF5" s="1">
        <f>[1]Sheet1!GB5</f>
        <v>0</v>
      </c>
      <c r="GG5" s="1">
        <f>[1]Sheet1!GC5</f>
        <v>0</v>
      </c>
      <c r="GH5" s="1">
        <f>[1]Sheet1!GD5</f>
        <v>0</v>
      </c>
      <c r="GI5" s="1">
        <f>[1]Sheet1!GE5</f>
        <v>0</v>
      </c>
      <c r="GJ5" s="1">
        <f>[1]Sheet1!GF5</f>
        <v>0</v>
      </c>
      <c r="GK5" s="1">
        <f>[1]Sheet1!GG5</f>
        <v>0</v>
      </c>
      <c r="GL5" s="1">
        <f>[1]Sheet1!GH5</f>
        <v>0</v>
      </c>
      <c r="GM5" s="1">
        <f>[1]Sheet1!GI5</f>
        <v>0</v>
      </c>
      <c r="GN5" s="1">
        <f>[1]Sheet1!GJ5</f>
        <v>0</v>
      </c>
      <c r="GO5" s="1">
        <f>[1]Sheet1!GK5</f>
        <v>0</v>
      </c>
      <c r="GP5" s="1">
        <f>[1]Sheet1!GL5</f>
        <v>0</v>
      </c>
      <c r="GQ5" s="1">
        <f>[1]Sheet1!GM5</f>
        <v>0</v>
      </c>
      <c r="GR5" s="1">
        <f>[1]Sheet1!GN5</f>
        <v>0</v>
      </c>
      <c r="GS5" s="1">
        <f>[1]Sheet1!GO5</f>
        <v>0</v>
      </c>
      <c r="GT5" s="1">
        <f>[1]Sheet1!GP5</f>
        <v>0</v>
      </c>
      <c r="GU5" s="1">
        <f>[1]Sheet1!GQ5</f>
        <v>0</v>
      </c>
      <c r="GV5" s="1">
        <f>[1]Sheet1!GR5</f>
        <v>0</v>
      </c>
      <c r="GW5" s="1">
        <f>[1]Sheet1!GS5</f>
        <v>0</v>
      </c>
      <c r="GX5" s="1">
        <f>[1]Sheet1!GT5</f>
        <v>0</v>
      </c>
      <c r="GY5" s="1">
        <f>[1]Sheet1!GU5</f>
        <v>0</v>
      </c>
      <c r="GZ5" s="1">
        <f>[1]Sheet1!GV5</f>
        <v>0</v>
      </c>
      <c r="HA5" s="1">
        <f>[1]Sheet1!GW5</f>
        <v>0</v>
      </c>
      <c r="HB5" s="1">
        <f>[1]Sheet1!GX5</f>
        <v>0</v>
      </c>
      <c r="HC5" s="1">
        <f>[1]Sheet1!GY5</f>
        <v>0</v>
      </c>
      <c r="HD5" s="1">
        <f>[1]Sheet1!GZ5</f>
        <v>0</v>
      </c>
      <c r="HE5" s="1">
        <f>[1]Sheet1!HA5</f>
        <v>0</v>
      </c>
      <c r="HF5" s="1">
        <f>[1]Sheet1!HB5</f>
        <v>0</v>
      </c>
      <c r="HG5" s="1">
        <f>[1]Sheet1!HC5</f>
        <v>0</v>
      </c>
    </row>
    <row r="6" spans="1:215" ht="409.5" x14ac:dyDescent="0.25">
      <c r="A6" s="5">
        <f>[1]Sheet1!A6</f>
        <v>5</v>
      </c>
      <c r="B6" s="5">
        <f>[1]Sheet1!B6</f>
        <v>1940691217</v>
      </c>
      <c r="C6" s="5" t="str">
        <f>[1]Sheet1!C6</f>
        <v>28.12.2024</v>
      </c>
      <c r="D6" s="5">
        <f>[1]Sheet1!D6</f>
        <v>0</v>
      </c>
      <c r="E6" s="5">
        <f>[1]Sheet1!E6</f>
        <v>0</v>
      </c>
      <c r="F6" s="5">
        <f>[1]Sheet1!F6</f>
        <v>0</v>
      </c>
      <c r="G6" s="5">
        <f>[1]Sheet1!G6</f>
        <v>0</v>
      </c>
      <c r="H6" s="5">
        <f>[1]Sheet1!H6</f>
        <v>0</v>
      </c>
      <c r="I6" s="5" t="str">
        <f>[1]Sheet1!I6</f>
        <v>Внешняя лаборатория</v>
      </c>
      <c r="J6" s="5" t="str">
        <f>[1]Sheet1!J6</f>
        <v>АО "ЦСИ "Огнестойкость""</v>
      </c>
      <c r="K6" s="5">
        <f>[1]Sheet1!K6</f>
        <v>500464</v>
      </c>
      <c r="L6" s="5">
        <f>[1]Sheet1!L6</f>
        <v>0</v>
      </c>
      <c r="M6" s="5">
        <f>[1]Sheet1!M6</f>
        <v>19928</v>
      </c>
      <c r="N6" s="5">
        <f>[1]Sheet1!N6</f>
        <v>0</v>
      </c>
      <c r="O6" s="5">
        <f>[1]Sheet1!O6</f>
        <v>0</v>
      </c>
      <c r="P6" s="5">
        <f>[1]Sheet1!P6</f>
        <v>0</v>
      </c>
      <c r="Q6" s="5" t="str">
        <f>[1]Sheet1!Q6</f>
        <v>1,5</v>
      </c>
      <c r="R6" s="5">
        <f>[1]Sheet1!R6</f>
        <v>0</v>
      </c>
      <c r="S6" s="5">
        <f>[1]Sheet1!S6</f>
        <v>0</v>
      </c>
      <c r="T6" s="5">
        <f>[1]Sheet1!T6</f>
        <v>0</v>
      </c>
      <c r="U6" s="5">
        <f>[1]Sheet1!U6</f>
        <v>0</v>
      </c>
      <c r="V6" s="5">
        <f>[1]Sheet1!V6</f>
        <v>0</v>
      </c>
      <c r="W6" s="5">
        <f>[1]Sheet1!W6</f>
        <v>0</v>
      </c>
      <c r="X6" s="11" t="str">
        <f>[1]Sheet1!X6</f>
        <v>pvc</v>
      </c>
      <c r="Y6" s="11" t="str">
        <f>[1]Sheet1!Y6</f>
        <v>Кровельные полимерные мембраны</v>
      </c>
      <c r="Z6" s="11" t="str">
        <f>[1]Sheet1!Z6</f>
        <v>ПВХ Logicroof V-RP 1,5 мм мембрана серая 2,10x20 м</v>
      </c>
      <c r="AA6" s="11">
        <f>[1]Sheet1!AA6</f>
        <v>1.5</v>
      </c>
      <c r="AB6" s="11" t="str">
        <f>[1]Sheet1!AB6</f>
        <v>Серый</v>
      </c>
      <c r="AC6" s="11" t="str">
        <f>[1]Sheet1!AC6</f>
        <v>Г2</v>
      </c>
      <c r="AD6" s="11" t="str">
        <f>[1]Sheet1!AD6</f>
        <v>В2</v>
      </c>
      <c r="AE6" s="11" t="str">
        <f>[1]Sheet1!AE6</f>
        <v>РП1</v>
      </c>
      <c r="AF6" s="11">
        <f>[1]Sheet1!AF6</f>
        <v>17</v>
      </c>
      <c r="AG6" s="11" t="str">
        <f>[1]Sheet1!AG6</f>
        <v>СТО 72746455-3.4.1-2013</v>
      </c>
      <c r="AH6" s="11" t="str">
        <f>[1]Sheet1!AH6</f>
        <v>ООО "Завод "Лоджикруф""</v>
      </c>
      <c r="AI6" s="11" t="str">
        <f>[1]Sheet1!AI6</f>
        <v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v>
      </c>
      <c r="AJ6" s="11" t="str">
        <f>[1]Sheet1!AJ6</f>
        <v>Кровельная полимерная мембрана на основе высококачественного пластифицированного поливинилхлорида (ПВХ)</v>
      </c>
      <c r="AK6" s="11" t="str">
        <f>IF(Таблица1[[#This Row],[thickness_x]]=0,Таблица1[[#This Row],[thickness_y]],Таблица1[[#This Row],[thickness_x]])</f>
        <v>1,5</v>
      </c>
      <c r="AL6" s="1">
        <f>[1]Sheet1!AL6</f>
        <v>0</v>
      </c>
      <c r="AM6" s="1">
        <f>[1]Sheet1!AM6</f>
        <v>0</v>
      </c>
      <c r="AN6" s="1">
        <f>[1]Sheet1!AN6</f>
        <v>0</v>
      </c>
      <c r="AO6" s="1">
        <f>[1]Sheet1!AO6</f>
        <v>0</v>
      </c>
      <c r="AP6" s="3">
        <f>[1]Sheet1!AP6*1</f>
        <v>0</v>
      </c>
      <c r="AQ6" s="3">
        <f>[1]Sheet1!AQ6*1</f>
        <v>0</v>
      </c>
      <c r="AR6" s="1">
        <f>[1]Sheet1!AR6</f>
        <v>0</v>
      </c>
      <c r="AS6" s="1">
        <f>[1]Sheet1!AS6</f>
        <v>0</v>
      </c>
      <c r="AT6" s="1">
        <f>[1]Sheet1!AT6</f>
        <v>0</v>
      </c>
      <c r="AU6" s="1">
        <f>[1]Sheet1!AU6</f>
        <v>0</v>
      </c>
      <c r="AV6" s="1">
        <f>[1]Sheet1!AV6</f>
        <v>0</v>
      </c>
      <c r="AW6" s="1">
        <f>[1]Sheet1!AW6</f>
        <v>0</v>
      </c>
      <c r="AX6" s="1">
        <f>[1]Sheet1!AX6</f>
        <v>0</v>
      </c>
      <c r="AY6" s="1">
        <f>[1]Sheet1!AY6</f>
        <v>0</v>
      </c>
      <c r="AZ6" s="1">
        <f>[1]Sheet1!AZ6</f>
        <v>0</v>
      </c>
      <c r="BA6" s="1">
        <f>[1]Sheet1!BA6</f>
        <v>0</v>
      </c>
      <c r="BB6" s="1">
        <f>[1]Sheet1!BB6</f>
        <v>0</v>
      </c>
      <c r="BC6" s="1">
        <f>[1]Sheet1!BC6</f>
        <v>0</v>
      </c>
      <c r="BD6" s="1">
        <f>[1]Sheet1!BD6</f>
        <v>0</v>
      </c>
      <c r="BE6" s="1">
        <f>[1]Sheet1!BE6</f>
        <v>0</v>
      </c>
      <c r="BF6" s="1">
        <f>[1]Sheet1!BF6</f>
        <v>0</v>
      </c>
      <c r="BG6" s="1">
        <f>[1]Sheet1!BG6</f>
        <v>0</v>
      </c>
      <c r="BH6" s="1">
        <f>[1]Sheet1!BH6</f>
        <v>0</v>
      </c>
      <c r="BI6" s="1">
        <f>[1]Sheet1!BI6</f>
        <v>0</v>
      </c>
      <c r="BJ6" s="1">
        <f>[1]Sheet1!BJ6</f>
        <v>0</v>
      </c>
      <c r="BK6" s="1">
        <f>[1]Sheet1!BK6</f>
        <v>0</v>
      </c>
      <c r="BL6" s="1">
        <f>[1]Sheet1!BL6</f>
        <v>0</v>
      </c>
      <c r="BM6" s="1">
        <f>Таблица1[[#This Row],[date_of_exp]]-Таблица1[[#This Row],[date_of_product_coming]]</f>
        <v>0</v>
      </c>
      <c r="BN6" s="1">
        <f>AVERAGE(Таблица1[[#This Row],[len_1_x]:[len_4_x]])</f>
        <v>0</v>
      </c>
      <c r="BO6" s="4" t="str">
        <f>IFERROR(100-100*Таблица1[[#This Row],[mass_after_x]]/Таблица1[[#This Row],[mass_before_x]],"н/о")</f>
        <v>н/о</v>
      </c>
      <c r="BP6" s="1" t="str">
        <f>"Г"&amp;IF(Таблица1[[#This Row],[temp_of_smog_x]]&lt;=135,1,IF(Таблица1[[#This Row],[temp_of_smog_x]]&lt;=235,2,IF(Таблица1[[#This Row],[temp_of_smog_x]]&lt;=450,3,4)))</f>
        <v>Г1</v>
      </c>
      <c r="BQ6" s="1" t="str">
        <f>"Г"&amp;IF(Таблица1[[#This Row],[middle_len_x]]&lt;=65,1,IF(Таблица1[[#This Row],[middle_len_x]]&lt;=85,2,3))</f>
        <v>Г1</v>
      </c>
      <c r="BR6" s="1" t="str">
        <f>"Г"&amp;IF(Таблица1[[#This Row],[mass_los_x]]&lt;=20,1,IF(Таблица1[[#This Row],[mass_los_x]]&lt;=50,2,4))</f>
        <v>Г4</v>
      </c>
      <c r="BS6" s="1"/>
      <c r="BT6" s="1">
        <f>[1]Sheet1!BS6</f>
        <v>0</v>
      </c>
      <c r="BU6" s="1">
        <f>[1]Sheet1!BT6</f>
        <v>0</v>
      </c>
      <c r="BV6" s="1">
        <f>[1]Sheet1!BV6</f>
        <v>0</v>
      </c>
      <c r="BW6" s="1">
        <f>[1]Sheet1!BV6</f>
        <v>0</v>
      </c>
      <c r="BX6" s="1">
        <f>[1]Sheet1!BW6</f>
        <v>0</v>
      </c>
      <c r="BY6" s="1">
        <f>[1]Sheet1!BX6</f>
        <v>0</v>
      </c>
      <c r="BZ6" s="1">
        <f>[1]Sheet1!BY6</f>
        <v>0</v>
      </c>
      <c r="CA6" s="1">
        <f>[1]Sheet1!BZ6</f>
        <v>0</v>
      </c>
      <c r="CB6" s="1">
        <f>[1]Sheet1!CA6</f>
        <v>0</v>
      </c>
      <c r="CC6" s="1">
        <f>[1]Sheet1!CB6</f>
        <v>0</v>
      </c>
      <c r="CD6" s="1">
        <f>[1]Sheet1!CC6</f>
        <v>0</v>
      </c>
      <c r="CE6" s="1">
        <f>[1]Sheet1!CD6</f>
        <v>0</v>
      </c>
      <c r="CF6" s="1">
        <f>[1]Sheet1!CE6</f>
        <v>0</v>
      </c>
      <c r="CG6" s="1">
        <f>[1]Sheet1!CF6</f>
        <v>0</v>
      </c>
      <c r="CH6" s="1">
        <f>[1]Sheet1!CG6</f>
        <v>0</v>
      </c>
      <c r="CI6" s="1">
        <f>[1]Sheet1!CH6</f>
        <v>0</v>
      </c>
      <c r="CJ6" s="1">
        <f>[1]Sheet1!CI6</f>
        <v>0</v>
      </c>
      <c r="CK6" s="1">
        <f>[1]Sheet1!CJ6</f>
        <v>0</v>
      </c>
      <c r="CL6" s="1">
        <f>[1]Sheet1!CK6</f>
        <v>0</v>
      </c>
      <c r="CM6" s="1" t="str">
        <f>"Г"&amp;IF(Таблица1[[#This Row],[temp_of_smog_y]]&lt;=135,1,IF(Таблица1[[#This Row],[temp_of_smog_y]]&lt;=235,2,IF(Таблица1[[#This Row],[temp_of_smog_y]]&lt;=450,3,4)))</f>
        <v>Г1</v>
      </c>
      <c r="CN6" s="1" t="str">
        <f>"Г"&amp;IF(Таблица1[[#This Row],[middle_len_y]]&lt;=65,1,IF(Таблица1[[#This Row],[middle_len_y]]&lt;=85,2,3))</f>
        <v>Г1</v>
      </c>
      <c r="CO6" s="1" t="str">
        <f>"Г"&amp;IF(Таблица1[[#This Row],[mass_los_y]]&lt;=20,1,IF(Таблица1[[#This Row],[mass_los_y]]&lt;=50,2,4))</f>
        <v>Г1</v>
      </c>
      <c r="CP6" s="1"/>
      <c r="CQ6" s="1">
        <f>[1]Sheet1!CO6</f>
        <v>0</v>
      </c>
      <c r="CR6" s="1">
        <f>[1]Sheet1!CP6</f>
        <v>0</v>
      </c>
      <c r="CS6" s="1">
        <f>[1]Sheet1!CS6</f>
        <v>0</v>
      </c>
      <c r="CT6" s="1">
        <f>[1]Sheet1!CR6</f>
        <v>0</v>
      </c>
      <c r="CU6" s="1">
        <f>[1]Sheet1!CS6</f>
        <v>0</v>
      </c>
      <c r="CV6" s="1">
        <f>[1]Sheet1!CT6</f>
        <v>0</v>
      </c>
      <c r="CW6" s="1">
        <f>[1]Sheet1!CU6</f>
        <v>0</v>
      </c>
      <c r="CX6" s="1">
        <f>[1]Sheet1!CV6</f>
        <v>0</v>
      </c>
      <c r="CY6" s="1">
        <f>[1]Sheet1!CW6</f>
        <v>0</v>
      </c>
      <c r="CZ6" s="1">
        <f>[1]Sheet1!CX6</f>
        <v>0</v>
      </c>
      <c r="DA6" s="1">
        <f>[1]Sheet1!CY6</f>
        <v>0</v>
      </c>
      <c r="DB6" s="1">
        <f>[1]Sheet1!CZ6</f>
        <v>0</v>
      </c>
      <c r="DC6" s="1">
        <f>[1]Sheet1!DA6</f>
        <v>0</v>
      </c>
      <c r="DD6" s="1">
        <f>[1]Sheet1!DB6</f>
        <v>0</v>
      </c>
      <c r="DE6" s="1">
        <f>[1]Sheet1!DC6</f>
        <v>0</v>
      </c>
      <c r="DF6" s="1">
        <f>[1]Sheet1!DD6</f>
        <v>0</v>
      </c>
      <c r="DG6" s="1">
        <f>[1]Sheet1!DE6</f>
        <v>0</v>
      </c>
      <c r="DH6" s="1">
        <f>[1]Sheet1!DF6</f>
        <v>0</v>
      </c>
      <c r="DI6" s="1">
        <f>[1]Sheet1!DG6</f>
        <v>0</v>
      </c>
      <c r="DJ6" s="1" t="str">
        <f>"Г"&amp;IF(Таблица1[[#This Row],[temp_of_smog]]&lt;=135,1,IF(Таблица1[[#This Row],[temp_of_smog]]&lt;=235,2,IF(Таблица1[[#This Row],[temp_of_smog]]&lt;=450,3,4)))</f>
        <v>Г1</v>
      </c>
      <c r="DK6" s="1" t="str">
        <f>"Г"&amp;IF(Таблица1[[#This Row],[middle_len]]&lt;=65,1,IF(Таблица1[[#This Row],[middle_len]]&lt;=85,2,3))</f>
        <v>Г1</v>
      </c>
      <c r="DL6" s="1" t="str">
        <f>"Г"&amp;IF(Таблица1[[#This Row],[mass_los]]&lt;=20,1,IF(Таблица1[[#This Row],[mass_los]]&lt;=50,2,4))</f>
        <v>Г1</v>
      </c>
      <c r="DM6" s="1"/>
      <c r="DN6" s="1">
        <f>[1]Sheet1!DK6</f>
        <v>0</v>
      </c>
      <c r="DO6" s="1">
        <f>[1]Sheet1!DL6</f>
        <v>0</v>
      </c>
      <c r="DP6" s="1">
        <f>[1]Sheet1!DM6</f>
        <v>0</v>
      </c>
      <c r="DQ6" s="1">
        <f>[1]Sheet1!DN6</f>
        <v>0</v>
      </c>
      <c r="DR6" s="1">
        <f>[1]Sheet1!DO6</f>
        <v>0</v>
      </c>
      <c r="DS6" s="1">
        <f>[1]Sheet1!DP6</f>
        <v>0</v>
      </c>
      <c r="DT6" s="1">
        <f>[1]Sheet1!DQ6</f>
        <v>0</v>
      </c>
      <c r="DU6" s="1"/>
      <c r="DV6" s="1">
        <f>[1]Sheet1!DR6</f>
        <v>0</v>
      </c>
      <c r="DW6" s="1">
        <f>[1]Sheet1!DS6</f>
        <v>0</v>
      </c>
      <c r="DX6" s="1">
        <f>[1]Sheet1!DT6</f>
        <v>0</v>
      </c>
      <c r="DY6" s="1">
        <f>[1]Sheet1!DU6</f>
        <v>0</v>
      </c>
      <c r="DZ6" s="1">
        <f>[1]Sheet1!DV6</f>
        <v>0</v>
      </c>
      <c r="EA6" s="1">
        <f>[1]Sheet1!DW6</f>
        <v>1940691217</v>
      </c>
      <c r="EB6" s="1" t="str">
        <f>[1]Sheet1!DX6</f>
        <v>28.12.2024</v>
      </c>
      <c r="EC6" s="1" t="str">
        <f>[1]Sheet1!DY6</f>
        <v>АО "ЦСИ "Огнестойкость""</v>
      </c>
      <c r="ED6" s="1">
        <f>[1]Sheet1!DZ6</f>
        <v>0</v>
      </c>
      <c r="EE6" s="1" t="str">
        <f>[1]Sheet1!EA6</f>
        <v>2024-12-20</v>
      </c>
      <c r="EF6" s="1" t="str">
        <f>[1]Sheet1!EB6</f>
        <v>2024-12-23</v>
      </c>
      <c r="EG6" s="1" t="str">
        <f>[1]Sheet1!EC6</f>
        <v>https://forms.yandex.ru/cloud/files?path=%2F6219879%2F676fbd62d0468854da6e5ee4_protokol_09_sm_i_2024.pdf</v>
      </c>
      <c r="EH6" s="1" t="str">
        <f>[1]Sheet1!ED6</f>
        <v>Асбоцементный лист, толщиной 10 или 12 мм</v>
      </c>
      <c r="EI6" s="1">
        <f>[1]Sheet1!EE6</f>
        <v>30</v>
      </c>
      <c r="EJ6" s="1" t="str">
        <f>[1]Sheet1!EF6</f>
        <v>Да</v>
      </c>
      <c r="EK6" s="1">
        <f>[1]Sheet1!EG6</f>
        <v>94</v>
      </c>
      <c r="EL6" s="1" t="str">
        <f>[1]Sheet1!EH6</f>
        <v>0' – начало испытания;
0'46” – слабое дымовыделение от поверхности образца, деформация поверхности (образование пузырей);
1'12” - пробежка пламени по поверхности образца (менее 3 сек.);
1'21” - пробежка пламени по поверхности образца (менее 3 сек.), кипение образца;
1'34” – воспламенение образца. Испытание окончено.</v>
      </c>
      <c r="EM6" s="1">
        <f>[1]Sheet1!EI6</f>
        <v>1</v>
      </c>
      <c r="EN6" s="1">
        <f>[1]Sheet1!EJ6</f>
        <v>22</v>
      </c>
      <c r="EO6" s="1" t="str">
        <f>[1]Sheet1!EK6</f>
        <v>99,6</v>
      </c>
      <c r="EP6" s="1">
        <f>[1]Sheet1!EL6</f>
        <v>52</v>
      </c>
      <c r="EQ6" s="1">
        <f>[1]Sheet1!EM6</f>
        <v>20</v>
      </c>
      <c r="ER6" s="1" t="str">
        <f>[1]Sheet1!EN6</f>
        <v>Нет</v>
      </c>
      <c r="ES6" s="1">
        <f>[1]Sheet1!EO6</f>
        <v>0</v>
      </c>
      <c r="ET6" s="1" t="str">
        <f>[1]Sheet1!EP6</f>
        <v>0' – начало испытания;
1'06” - деформация поверхности (образование пузырей);
1'34” - слабое дымовыделение от поверхности образца;
2'05” – разжижение поверхности образца;
2'21” – кипение образца;
2'48” - пробежка пламени по поверхности образца (менее 3 сек.) при касании источником зажигания поверхности;
7'29” – воспламенение образца. Испытание окончено.</v>
      </c>
      <c r="EU6" s="1">
        <f>[1]Sheet1!EQ6</f>
        <v>2</v>
      </c>
      <c r="EV6" s="1">
        <f>[1]Sheet1!ER6</f>
        <v>25</v>
      </c>
      <c r="EW6" s="1" t="str">
        <f>[1]Sheet1!ES6</f>
        <v>Да</v>
      </c>
      <c r="EX6" s="1">
        <f>[1]Sheet1!ET6</f>
        <v>446</v>
      </c>
      <c r="EY6" s="1" t="str">
        <f>[1]Sheet1!EU6</f>
        <v>0' – начало испытания;
1'06” - деформация поверхности (образование пузырей);
1'34” - слабое дымовыделение от поверхности образца;
2'05” – разжижение поверхности образца;
2'21” – кипение образца;
2'48” - пробежка пламени по поверхности образца (менее 3 сек.) при касании источником зажигания поверхности;
7'29” – воспламенение образца. Испытание окончено.</v>
      </c>
      <c r="EZ6" s="1">
        <f>[1]Sheet1!EV6</f>
        <v>3</v>
      </c>
      <c r="FA6" s="1">
        <f>[1]Sheet1!EW6</f>
        <v>25</v>
      </c>
      <c r="FB6" s="1" t="str">
        <f>[1]Sheet1!EX6</f>
        <v>Да</v>
      </c>
      <c r="FC6" s="1">
        <f>[1]Sheet1!EY6</f>
        <v>435</v>
      </c>
      <c r="FD6" s="1" t="str">
        <f>[1]Sheet1!EZ6</f>
        <v>0' – начало испытания;
1'08” - деформация поверхности (образование пузырей);
1'39” - слабое дымовыделение от поверхности образца;
2'07” – разжижение поверхности образца;
2'16” – кипение образца;
2'41” - пробежка пламени по поверхности образца (менее 3 сек.) при касании источником зажигания поверхности;
7'15” – воспламенение образца. Испытание окончено.</v>
      </c>
      <c r="FE6" s="1">
        <f>[1]Sheet1!FA6</f>
        <v>4</v>
      </c>
      <c r="FF6" s="1">
        <f>[1]Sheet1!FB6</f>
        <v>25</v>
      </c>
      <c r="FG6" s="1" t="str">
        <f>[1]Sheet1!FC6</f>
        <v>Да</v>
      </c>
      <c r="FH6" s="1">
        <f>[1]Sheet1!FD6</f>
        <v>426</v>
      </c>
      <c r="FI6" s="1" t="str">
        <f>[1]Sheet1!FE6</f>
        <v>0' – начало испытания;
1'03” - деформация поверхности (образование пузырей);
1'30” - слабое дымовыделение от поверхности образца;
2'01” – разжижение поверхности образца;
2'26” – кипение образца;
2'35” - пробежка пламени по поверхности образца (менее 3 сек.);
7'06” – воспламенение образца. Испытание окончено.</v>
      </c>
      <c r="FJ6" s="1">
        <f>[1]Sheet1!FF6</f>
        <v>5</v>
      </c>
      <c r="FK6" s="1">
        <f>[1]Sheet1!FG6</f>
        <v>20</v>
      </c>
      <c r="FL6" s="1" t="str">
        <f>[1]Sheet1!FH6</f>
        <v>Нет</v>
      </c>
      <c r="FM6" s="1">
        <f>[1]Sheet1!FI6</f>
        <v>0</v>
      </c>
      <c r="FN6" s="1" t="str">
        <f>[1]Sheet1!FJ6</f>
        <v>0' – начало испытания;
2'24” –деформация поверхности (образование пузырей); 
3'17” - слабое дымовыделение от поверхности образца;
4'01” - пробежка пламени по поверхности образца (менее 3 сек.);
10'25” - пробежка пламени по поверхности образца (менее 3 сек.);
15'01” – испытание окончено</v>
      </c>
      <c r="FO6" s="1">
        <f>[1]Sheet1!FK6</f>
        <v>6</v>
      </c>
      <c r="FP6" s="1">
        <f>[1]Sheet1!FL6</f>
        <v>20</v>
      </c>
      <c r="FQ6" s="1" t="str">
        <f>[1]Sheet1!FM6</f>
        <v>Нет</v>
      </c>
      <c r="FR6" s="1">
        <f>[1]Sheet1!FN6</f>
        <v>0</v>
      </c>
      <c r="FS6" s="1" t="str">
        <f>[1]Sheet1!FO6</f>
        <v>0' – начало испытания;
2'33” –деформация поверхности (образование пузырей); 
3'15” - слабое дымовыделение от поверхности образца;
4'25” - пробежка пламени по поверхности образца (менее 3 сек.);
10'21” - пробежка пламени по поверхности образца (менее 3 сек.);
15'01” – испытание окончено.</v>
      </c>
      <c r="FT6" s="1">
        <f>[1]Sheet1!FP6</f>
        <v>7</v>
      </c>
      <c r="FU6" s="1">
        <f>[1]Sheet1!FQ6</f>
        <v>30</v>
      </c>
      <c r="FV6" s="1" t="str">
        <f>[1]Sheet1!FR6</f>
        <v>Да</v>
      </c>
      <c r="FW6" s="1">
        <f>[1]Sheet1!FS6</f>
        <v>139</v>
      </c>
      <c r="FX6" s="1" t="str">
        <f>[1]Sheet1!FT6</f>
        <v>0' – начало испытания;
0'11” – коробление на поверхности образца;
0'15” – дымовыделение от поверхности образца;
0'28” – частичное вспучивание на поверхности образца;
0'37” – дымовыделение от поверхности образца увеличилось;
0'55” – частичное потемнение поверхности образца;
1'05” – потемнение всей поверхности образца, вспучивание увеличилось, обугливание поверхности образца;
1'22” – пробежка пламени по поверхности образца;
2'19” – воспламенение образца. Испытание окончено</v>
      </c>
      <c r="FY6" s="1">
        <f>[1]Sheet1!FU6</f>
        <v>8</v>
      </c>
      <c r="FZ6" s="1">
        <f>[1]Sheet1!FV6</f>
        <v>20</v>
      </c>
      <c r="GA6" s="1" t="str">
        <f>[1]Sheet1!FW6</f>
        <v>Нет</v>
      </c>
      <c r="GB6" s="1">
        <f>[1]Sheet1!FX6</f>
        <v>0</v>
      </c>
      <c r="GC6" s="1" t="str">
        <f>[1]Sheet1!FY6</f>
        <v>0' – начало испытания;
1'35” – частичное вспучивание на поверхности образца;
1'58” – плавление в точке прикосновения источника зажигания;
2'09” – дымовыделение от поверхности образца;
2'58” – частичное вздутие на поверхности образца;
3'31” – вся поверхность образца оплавилась;
3'51” – обугливание в точке прикосновения с источником зажигания, вздутие увеличилось;
4'08” – дымовыделение от поверхности образца увеличилось;
4'30” – пробежка пламени по поверхности образца;
5'00” – пробежка пламени по поверхности образца;
8'24” – вся поверхность образца обуглилась и потемнела;
12'30” – пробежка пламени по поверхности образца;
15' – Испытание окончено. Образец не воспламенился.</v>
      </c>
      <c r="GD6" s="1">
        <f>[1]Sheet1!FZ6</f>
        <v>9</v>
      </c>
      <c r="GE6" s="1">
        <f>[1]Sheet1!GA6</f>
        <v>25</v>
      </c>
      <c r="GF6" s="1" t="str">
        <f>[1]Sheet1!GB6</f>
        <v>Да</v>
      </c>
      <c r="GG6" s="1">
        <f>[1]Sheet1!GC6</f>
        <v>386</v>
      </c>
      <c r="GH6" s="1" t="str">
        <f>[1]Sheet1!GD6</f>
        <v>0' – начало испытания;
0'10” – коробление на поверхности образца;
0'30” – плавление в точке прикосновения источника зажигания;
0'56” – дымовыделение от поверхности образца;
1'02” – частичное вспучивание на поверхности образца;
2'03” – дымовыделение от поверхности образца увеличилось;
2'15” – частичное потемнение и обугливание поверхности образца;
2'53” – вспучивание всей поверхности образца;
3'11” – пробежка пламени по поверхности образца;
3'30” – потемнение всей поверхности образца;
4'36” – пробежка пламени по поверхности образца;
6'28” – воспламенение образца. Испытание окончено</v>
      </c>
      <c r="GI6" s="1">
        <f>[1]Sheet1!GE6</f>
        <v>10</v>
      </c>
      <c r="GJ6" s="1">
        <f>[1]Sheet1!GF6</f>
        <v>25</v>
      </c>
      <c r="GK6" s="1" t="str">
        <f>[1]Sheet1!GG6</f>
        <v>Да</v>
      </c>
      <c r="GL6" s="1">
        <f>[1]Sheet1!GH6</f>
        <v>373</v>
      </c>
      <c r="GM6" s="1" t="str">
        <f>[1]Sheet1!GI6</f>
        <v>0' – начало испытания;
0'51” – дымовыделение от поверхности образца;
1'07” – частичное вздутие на поверхности образца;
2'09” – коробление на поверхности образца;
2'25” – частичное обугливание поверхности образца;
2'30” – дымовыделение от поверхности образца увеличилось;
3'50” – пробежка пламени по поверхности образца;
4'07” – потемнение и обугливание поверхности образца; 
6'13” – воспламенение образца. Испытание окончено</v>
      </c>
      <c r="GN6" s="1">
        <f>[1]Sheet1!GJ6</f>
        <v>11</v>
      </c>
      <c r="GO6" s="1">
        <f>[1]Sheet1!GK6</f>
        <v>25</v>
      </c>
      <c r="GP6" s="1" t="str">
        <f>[1]Sheet1!GL6</f>
        <v>Да</v>
      </c>
      <c r="GQ6" s="1">
        <f>[1]Sheet1!GM6</f>
        <v>375</v>
      </c>
      <c r="GR6" s="1" t="str">
        <f>[1]Sheet1!GN6</f>
        <v>0' – начало испытания;
0'48” – дымовыделение от поверхности образца;
1'04” – плавление образца в точке прикосновения с источником зажигания;
1'13” – вздутие поверхности образца;
2'00” – коробление на поверхности образца;
2'16” – обугливание поверхности образца;
2'34” – дымовыделение от поверхности образца увеличилось;
3'31” – пробежка пламени по поверхности образца; 
6'15” – воспламенение образца. Испытание окончено.</v>
      </c>
      <c r="GS6" s="1">
        <f>[1]Sheet1!GO6</f>
        <v>12</v>
      </c>
      <c r="GT6" s="1">
        <f>[1]Sheet1!GP6</f>
        <v>20</v>
      </c>
      <c r="GU6" s="1" t="str">
        <f>[1]Sheet1!GQ6</f>
        <v>Нет</v>
      </c>
      <c r="GV6" s="1">
        <f>[1]Sheet1!GR6</f>
        <v>0</v>
      </c>
      <c r="GW6" s="1" t="str">
        <f>[1]Sheet1!GS6</f>
        <v>0' – начало испытания;
1'33” – плавление в точке прикосновения источника зажигания;
1'45” – дымовыделение от поверхности образца;
1'49” – частичное вспучивание на поверхности образца;
2'52” – частичное вздутие на поверхности образца;
4'07” – частичное потемнение и обугливание поверхности образца;
4'27” – дымовыделение от поверхности образца увеличилось;
4'50” – вся поверхность образца оплавилась;
5'26” – пробежка пламени по поверхности образца;
9'48” – вся поверхность образца обуглилась;
15' – Испытание окончено. Образец не воспламенился.</v>
      </c>
      <c r="GX6" s="1">
        <f>[1]Sheet1!GT6</f>
        <v>13</v>
      </c>
      <c r="GY6" s="1">
        <f>[1]Sheet1!GU6</f>
        <v>20</v>
      </c>
      <c r="GZ6" s="1" t="str">
        <f>[1]Sheet1!GV6</f>
        <v>Нет</v>
      </c>
      <c r="HA6" s="1">
        <f>[1]Sheet1!GW6</f>
        <v>0</v>
      </c>
      <c r="HB6" s="1" t="str">
        <f>[1]Sheet1!GX6</f>
        <v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11'23” – потемнение поверхности образца;
15' – Испытание окончено. Образец не воспламенился.</v>
      </c>
      <c r="HC6" s="1">
        <f>[1]Sheet1!GY6</f>
        <v>14</v>
      </c>
      <c r="HD6" s="1">
        <f>[1]Sheet1!GZ6</f>
        <v>21</v>
      </c>
      <c r="HE6" s="1" t="str">
        <f>[1]Sheet1!HA6</f>
        <v>Нет</v>
      </c>
      <c r="HF6" s="1">
        <f>[1]Sheet1!HB6</f>
        <v>0</v>
      </c>
      <c r="HG6" s="1" t="str">
        <f>[1]Sheet1!HC6</f>
        <v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11'23” – потемнение поверхности образца;
15' – Испытание окончено. Образец не воспламенился.</v>
      </c>
    </row>
    <row r="7" spans="1:215" ht="75" x14ac:dyDescent="0.25">
      <c r="A7" s="5">
        <f>[1]Sheet1!A7</f>
        <v>6</v>
      </c>
      <c r="B7" s="5">
        <f>[1]Sheet1!B7</f>
        <v>1942109734</v>
      </c>
      <c r="C7" s="5" t="str">
        <f>[1]Sheet1!C7</f>
        <v>30.12.2024</v>
      </c>
      <c r="D7" s="5">
        <f>[1]Sheet1!D7</f>
        <v>0</v>
      </c>
      <c r="E7" s="5">
        <f>[1]Sheet1!E7</f>
        <v>0</v>
      </c>
      <c r="F7" s="5">
        <f>[1]Sheet1!F7</f>
        <v>0</v>
      </c>
      <c r="G7" s="5">
        <f>[1]Sheet1!G7</f>
        <v>0</v>
      </c>
      <c r="H7" s="5" t="str">
        <f>[1]Sheet1!H7</f>
        <v>Группа горючести</v>
      </c>
      <c r="I7" s="5" t="str">
        <f>[1]Sheet1!I7</f>
        <v>ЛПИ</v>
      </c>
      <c r="J7" s="5">
        <f>[1]Sheet1!J7</f>
        <v>0</v>
      </c>
      <c r="K7" s="5">
        <f>[1]Sheet1!K7</f>
        <v>56275</v>
      </c>
      <c r="L7" s="5" t="str">
        <f>[1]Sheet1!L7</f>
        <v>LOGICPIR Балкон ФФ L-1190х590х50</v>
      </c>
      <c r="M7" s="5">
        <f>[1]Sheet1!M7</f>
        <v>7951</v>
      </c>
      <c r="N7" s="5">
        <f>[1]Sheet1!N7</f>
        <v>0</v>
      </c>
      <c r="O7" s="5">
        <f>[1]Sheet1!O7</f>
        <v>0</v>
      </c>
      <c r="P7" s="5">
        <f>[1]Sheet1!P7</f>
        <v>0</v>
      </c>
      <c r="Q7" s="5" t="str">
        <f>[1]Sheet1!Q7</f>
        <v>50</v>
      </c>
      <c r="R7" s="5">
        <f>[1]Sheet1!R7</f>
        <v>0</v>
      </c>
      <c r="S7" s="5">
        <f>[1]Sheet1!S7</f>
        <v>0</v>
      </c>
      <c r="T7" s="5">
        <f>[1]Sheet1!T7</f>
        <v>0</v>
      </c>
      <c r="U7" s="5">
        <f>[1]Sheet1!U7</f>
        <v>0</v>
      </c>
      <c r="V7" s="5">
        <f>[1]Sheet1!V7</f>
        <v>0</v>
      </c>
      <c r="W7" s="5">
        <f>[1]Sheet1!W7</f>
        <v>0</v>
      </c>
      <c r="X7" s="11" t="str">
        <f>[1]Sheet1!X7</f>
        <v>pir</v>
      </c>
      <c r="Y7" s="11" t="str">
        <f>[1]Sheet1!Y7</f>
        <v>Плиты из пенополиизоцианурата PIR</v>
      </c>
      <c r="Z7" s="11" t="str">
        <f>[1]Sheet1!Z7</f>
        <v>LOGICPIR Балкон Ф/Ф L-1190х590х50</v>
      </c>
      <c r="AA7" s="11">
        <f>[1]Sheet1!AA7</f>
        <v>50</v>
      </c>
      <c r="AB7" s="11">
        <f>[1]Sheet1!AB7</f>
        <v>0</v>
      </c>
      <c r="AC7" s="11" t="str">
        <f>[1]Sheet1!AC7</f>
        <v>Г4</v>
      </c>
      <c r="AD7" s="11" t="str">
        <f>[1]Sheet1!AD7</f>
        <v>н/о</v>
      </c>
      <c r="AE7" s="11" t="str">
        <f>[1]Sheet1!AE7</f>
        <v>н/н</v>
      </c>
      <c r="AF7" s="11">
        <f>[1]Sheet1!AF7</f>
        <v>17</v>
      </c>
      <c r="AG7" s="11" t="str">
        <f>[1]Sheet1!AG7</f>
        <v>СТО 72746455-3.8.1-2017</v>
      </c>
      <c r="AH7" s="11" t="str">
        <f>[1]Sheet1!AH7</f>
        <v>ООО "Завод "Лоджикруф"" (ПИР)</v>
      </c>
      <c r="AI7" s="11" t="str">
        <f>[1]Sheet1!AI7</f>
        <v>Теплоизоляционный материал на основе PIR относится к особому классу полимеров-реактопластов с газонаполненной закрытой ячеистой структурой, содержащей перманентный газ, отвечающий за пониженную теплопроводность. Одной из особенностей PIR является специфическое химическое строение, для которого характерно сочетание жёсткой кольцевой молекулярной структуры и прочных высокоплотных химических связей. Эти особенности обеспечивают повышенную стабильность свойств, термическую и химическую стойкости утеплителя. Теплоизоляционные плиты LOGICPIR обладают длительным сроком эксплуатации более 50 лет благодаря тому, что обладают минимальным водопоглощением, не подвержены деструктивному воздействию агрессивных сред, а также гниению, в т.ч. в условиях повышенной влажности. При этом не выделяет вредных веществ при любых режимах эксплуатации, являясь экологически чистым и безопасным строительным материалом. LOGICPIR выпускается в виде плит, обладающих прямыми или отформованными торцами в виде «L»-кромки для улучшения стыковки материала друг с другом и создания непрерывного теплоизоляционного контура без «мостиков» холода.</v>
      </c>
      <c r="AJ7" s="11" t="str">
        <f>[1]Sheet1!AJ7</f>
        <v>Теплоизоляционные жесткие высокопрочные плиты на основе вспененного полиуретана (PIR), кашированные с двух сторон алюминиевой фольгой или ламинированным алюминием</v>
      </c>
      <c r="AK7" s="11" t="str">
        <f>IF(Таблица1[[#This Row],[thickness_x]]=0,Таблица1[[#This Row],[thickness_y]],Таблица1[[#This Row],[thickness_x]])</f>
        <v>50</v>
      </c>
      <c r="AL7" s="1">
        <f>[1]Sheet1!AL7</f>
        <v>1942109734</v>
      </c>
      <c r="AM7" s="1" t="str">
        <f>[1]Sheet1!AM7</f>
        <v>30.12.2024</v>
      </c>
      <c r="AN7" s="1" t="str">
        <f>[1]Sheet1!AN7</f>
        <v>ЛПИ</v>
      </c>
      <c r="AO7" s="1" t="str">
        <f>[1]Sheet1!AO7</f>
        <v>Испытатель:
М.В. Швецов</v>
      </c>
      <c r="AP7" s="3">
        <f>[1]Sheet1!AP7*1</f>
        <v>45639</v>
      </c>
      <c r="AQ7" s="3">
        <f>[1]Sheet1!AQ7*1</f>
        <v>45639</v>
      </c>
      <c r="AR7" s="1">
        <f>[1]Sheet1!AR7</f>
        <v>0</v>
      </c>
      <c r="AS7" s="1">
        <f>[1]Sheet1!AS7</f>
        <v>114</v>
      </c>
      <c r="AT7" s="1">
        <f>[1]Sheet1!AT7</f>
        <v>0</v>
      </c>
      <c r="AU7" s="1">
        <f>[1]Sheet1!AU7</f>
        <v>31</v>
      </c>
      <c r="AV7" s="1">
        <f>[1]Sheet1!AV7</f>
        <v>29</v>
      </c>
      <c r="AW7" s="1">
        <f>[1]Sheet1!AW7</f>
        <v>32</v>
      </c>
      <c r="AX7" s="1">
        <f>[1]Sheet1!AX7</f>
        <v>33</v>
      </c>
      <c r="AY7" s="1">
        <f>[1]Sheet1!AY7</f>
        <v>1308</v>
      </c>
      <c r="AZ7" s="1">
        <f>[1]Sheet1!AZ7</f>
        <v>1212</v>
      </c>
      <c r="BA7" s="1">
        <f>[1]Sheet1!BA7</f>
        <v>16</v>
      </c>
      <c r="BB7" s="1" t="str">
        <f>[1]Sheet1!BB7</f>
        <v>Нет</v>
      </c>
      <c r="BC7" s="1" t="str">
        <f>[1]Sheet1!BC7</f>
        <v>Без основания</v>
      </c>
      <c r="BD7" s="1" t="str">
        <f>[1]Sheet1!BD7</f>
        <v>Без крепления</v>
      </c>
      <c r="BE7" s="1" t="str">
        <f>[1]Sheet1!BE7</f>
        <v>Газ (Пропан) 9л/мин-20 Hz</v>
      </c>
      <c r="BF7" s="1">
        <f>[1]Sheet1!BF7</f>
        <v>0</v>
      </c>
      <c r="BG7" s="1">
        <f>[1]Sheet1!BG7</f>
        <v>0</v>
      </c>
      <c r="BH7" s="1">
        <f>[1]Sheet1!BH7</f>
        <v>0</v>
      </c>
      <c r="BI7" s="1">
        <f>[1]Sheet1!BI7</f>
        <v>1</v>
      </c>
      <c r="BJ7" s="1">
        <f>[1]Sheet1!BJ7</f>
        <v>20</v>
      </c>
      <c r="BK7" s="1" t="str">
        <f>[1]Sheet1!BK7</f>
        <v>102</v>
      </c>
      <c r="BL7" s="1">
        <f>[1]Sheet1!BL7</f>
        <v>49</v>
      </c>
      <c r="BM7" s="1">
        <f>Таблица1[[#This Row],[date_of_exp]]-Таблица1[[#This Row],[date_of_product_coming]]</f>
        <v>0</v>
      </c>
      <c r="BN7" s="1">
        <f>AVERAGE(Таблица1[[#This Row],[len_1_x]:[len_4_x]])</f>
        <v>31.25</v>
      </c>
      <c r="BO7" s="4">
        <f>IFERROR(100-100*Таблица1[[#This Row],[mass_after_x]]/Таблица1[[#This Row],[mass_before_x]],"н/о")</f>
        <v>7.3394495412844094</v>
      </c>
      <c r="BP7" s="1" t="str">
        <f>"Г"&amp;IF(Таблица1[[#This Row],[temp_of_smog_x]]&lt;=135,1,IF(Таблица1[[#This Row],[temp_of_smog_x]]&lt;=235,2,IF(Таблица1[[#This Row],[temp_of_smog_x]]&lt;=450,3,4)))</f>
        <v>Г1</v>
      </c>
      <c r="BQ7" s="1" t="str">
        <f>"Г"&amp;IF(Таблица1[[#This Row],[middle_len_x]]&lt;=65,1,IF(Таблица1[[#This Row],[middle_len_x]]&lt;=85,2,3))</f>
        <v>Г1</v>
      </c>
      <c r="BR7" s="1" t="str">
        <f>"Г"&amp;IF(Таблица1[[#This Row],[mass_los_x]]&lt;=20,1,IF(Таблица1[[#This Row],[mass_los_x]]&lt;=50,2,4))</f>
        <v>Г1</v>
      </c>
      <c r="BS7" s="1"/>
      <c r="BT7" s="1">
        <f>[1]Sheet1!BS7</f>
        <v>0</v>
      </c>
      <c r="BU7" s="1">
        <f>[1]Sheet1!BT7</f>
        <v>0</v>
      </c>
      <c r="BV7" s="1">
        <f>[1]Sheet1!BV7</f>
        <v>115</v>
      </c>
      <c r="BW7" s="1">
        <f>[1]Sheet1!BV7</f>
        <v>115</v>
      </c>
      <c r="BX7" s="1">
        <f>[1]Sheet1!BW7</f>
        <v>0</v>
      </c>
      <c r="BY7" s="1">
        <f>[1]Sheet1!BX7</f>
        <v>26</v>
      </c>
      <c r="BZ7" s="1">
        <f>[1]Sheet1!BY7</f>
        <v>28</v>
      </c>
      <c r="CA7" s="1">
        <f>[1]Sheet1!BZ7</f>
        <v>26</v>
      </c>
      <c r="CB7" s="1">
        <f>[1]Sheet1!CA7</f>
        <v>27</v>
      </c>
      <c r="CC7" s="1">
        <f>[1]Sheet1!CB7</f>
        <v>1308</v>
      </c>
      <c r="CD7" s="1">
        <f>[1]Sheet1!CC7</f>
        <v>1212</v>
      </c>
      <c r="CE7" s="1">
        <f>[1]Sheet1!CD7</f>
        <v>0</v>
      </c>
      <c r="CF7" s="1" t="str">
        <f>[1]Sheet1!CE7</f>
        <v>Нет</v>
      </c>
      <c r="CG7" s="1" t="str">
        <f>[1]Sheet1!CF7</f>
        <v>Газ (Пропан) 9л/мин-20 Hz</v>
      </c>
      <c r="CH7" s="1">
        <f>[1]Sheet1!CG7</f>
        <v>0</v>
      </c>
      <c r="CI7" s="1">
        <f>[1]Sheet1!CH7</f>
        <v>0</v>
      </c>
      <c r="CJ7" s="1">
        <f>[1]Sheet1!CI7</f>
        <v>0</v>
      </c>
      <c r="CK7" s="1">
        <f>[1]Sheet1!CJ7</f>
        <v>2</v>
      </c>
      <c r="CL7" s="1">
        <f>[1]Sheet1!CK7</f>
        <v>0</v>
      </c>
      <c r="CM7" s="1" t="str">
        <f>"Г"&amp;IF(Таблица1[[#This Row],[temp_of_smog_y]]&lt;=135,1,IF(Таблица1[[#This Row],[temp_of_smog_y]]&lt;=235,2,IF(Таблица1[[#This Row],[temp_of_smog_y]]&lt;=450,3,4)))</f>
        <v>Г1</v>
      </c>
      <c r="CN7" s="1" t="str">
        <f>"Г"&amp;IF(Таблица1[[#This Row],[middle_len_y]]&lt;=65,1,IF(Таблица1[[#This Row],[middle_len_y]]&lt;=85,2,3))</f>
        <v>Г1</v>
      </c>
      <c r="CO7" s="1" t="str">
        <f>"Г"&amp;IF(Таблица1[[#This Row],[mass_los_y]]&lt;=20,1,IF(Таблица1[[#This Row],[mass_los_y]]&lt;=50,2,4))</f>
        <v>Г1</v>
      </c>
      <c r="CP7" s="1"/>
      <c r="CQ7" s="1">
        <f>[1]Sheet1!CO7</f>
        <v>0</v>
      </c>
      <c r="CR7" s="1">
        <f>[1]Sheet1!CP7</f>
        <v>0</v>
      </c>
      <c r="CS7" s="1">
        <f>[1]Sheet1!CS7</f>
        <v>123</v>
      </c>
      <c r="CT7" s="1">
        <f>[1]Sheet1!CR7</f>
        <v>0</v>
      </c>
      <c r="CU7" s="1">
        <f>[1]Sheet1!CS7</f>
        <v>123</v>
      </c>
      <c r="CV7" s="1">
        <f>[1]Sheet1!CT7</f>
        <v>0</v>
      </c>
      <c r="CW7" s="1">
        <f>[1]Sheet1!CU7</f>
        <v>26</v>
      </c>
      <c r="CX7" s="1">
        <f>[1]Sheet1!CV7</f>
        <v>28</v>
      </c>
      <c r="CY7" s="1">
        <f>[1]Sheet1!CW7</f>
        <v>31</v>
      </c>
      <c r="CZ7" s="1">
        <f>[1]Sheet1!CX7</f>
        <v>30</v>
      </c>
      <c r="DA7" s="1">
        <f>[1]Sheet1!CY7</f>
        <v>1306</v>
      </c>
      <c r="DB7" s="1">
        <f>[1]Sheet1!CZ7</f>
        <v>1200</v>
      </c>
      <c r="DC7" s="1">
        <f>[1]Sheet1!DA7</f>
        <v>0</v>
      </c>
      <c r="DD7" s="1" t="str">
        <f>[1]Sheet1!DB7</f>
        <v>Нет</v>
      </c>
      <c r="DE7" s="1" t="str">
        <f>[1]Sheet1!DC7</f>
        <v>Газ (Пропан) 9л/мин-20 Hz</v>
      </c>
      <c r="DF7" s="1">
        <f>[1]Sheet1!DD7</f>
        <v>0</v>
      </c>
      <c r="DG7" s="1">
        <f>[1]Sheet1!DE7</f>
        <v>0</v>
      </c>
      <c r="DH7" s="1">
        <f>[1]Sheet1!DF7</f>
        <v>0</v>
      </c>
      <c r="DI7" s="1">
        <f>[1]Sheet1!DG7</f>
        <v>3</v>
      </c>
      <c r="DJ7" s="1" t="str">
        <f>"Г"&amp;IF(Таблица1[[#This Row],[temp_of_smog]]&lt;=135,1,IF(Таблица1[[#This Row],[temp_of_smog]]&lt;=235,2,IF(Таблица1[[#This Row],[temp_of_smog]]&lt;=450,3,4)))</f>
        <v>Г1</v>
      </c>
      <c r="DK7" s="1" t="str">
        <f>"Г"&amp;IF(Таблица1[[#This Row],[middle_len]]&lt;=65,1,IF(Таблица1[[#This Row],[middle_len]]&lt;=85,2,3))</f>
        <v>Г1</v>
      </c>
      <c r="DL7" s="1" t="str">
        <f>"Г"&amp;IF(Таблица1[[#This Row],[mass_los]]&lt;=20,1,IF(Таблица1[[#This Row],[mass_los]]&lt;=50,2,4))</f>
        <v>Г1</v>
      </c>
      <c r="DM7" s="1"/>
      <c r="DN7" s="1">
        <f>[1]Sheet1!DK7</f>
        <v>0</v>
      </c>
      <c r="DO7" s="1">
        <f>[1]Sheet1!DL7</f>
        <v>0</v>
      </c>
      <c r="DP7" s="1">
        <f>[1]Sheet1!DM7</f>
        <v>0</v>
      </c>
      <c r="DQ7" s="1">
        <f>[1]Sheet1!DN7</f>
        <v>0</v>
      </c>
      <c r="DR7" s="1">
        <f>[1]Sheet1!DO7</f>
        <v>0</v>
      </c>
      <c r="DS7" s="1">
        <f>[1]Sheet1!DP7</f>
        <v>0</v>
      </c>
      <c r="DT7" s="1">
        <f>[1]Sheet1!DQ7</f>
        <v>0</v>
      </c>
      <c r="DU7" s="1"/>
      <c r="DV7" s="1">
        <f>[1]Sheet1!DR7</f>
        <v>0</v>
      </c>
      <c r="DW7" s="1">
        <f>[1]Sheet1!DS7</f>
        <v>0</v>
      </c>
      <c r="DX7" s="1">
        <f>[1]Sheet1!DT7</f>
        <v>0</v>
      </c>
      <c r="DY7" s="1">
        <f>[1]Sheet1!DU7</f>
        <v>0</v>
      </c>
      <c r="DZ7" s="1">
        <f>[1]Sheet1!DV7</f>
        <v>0</v>
      </c>
      <c r="EA7" s="1">
        <f>[1]Sheet1!DW7</f>
        <v>0</v>
      </c>
      <c r="EB7" s="1">
        <f>[1]Sheet1!DX7</f>
        <v>0</v>
      </c>
      <c r="EC7" s="1">
        <f>[1]Sheet1!DY7</f>
        <v>0</v>
      </c>
      <c r="ED7" s="1">
        <f>[1]Sheet1!DZ7</f>
        <v>0</v>
      </c>
      <c r="EE7" s="1">
        <f>[1]Sheet1!EA7</f>
        <v>0</v>
      </c>
      <c r="EF7" s="1">
        <f>[1]Sheet1!EB7</f>
        <v>0</v>
      </c>
      <c r="EG7" s="1">
        <f>[1]Sheet1!EC7</f>
        <v>0</v>
      </c>
      <c r="EH7" s="1">
        <f>[1]Sheet1!ED7</f>
        <v>0</v>
      </c>
      <c r="EI7" s="1">
        <f>[1]Sheet1!EE7</f>
        <v>0</v>
      </c>
      <c r="EJ7" s="1">
        <f>[1]Sheet1!EF7</f>
        <v>0</v>
      </c>
      <c r="EK7" s="1">
        <f>[1]Sheet1!EG7</f>
        <v>0</v>
      </c>
      <c r="EL7" s="1">
        <f>[1]Sheet1!EH7</f>
        <v>0</v>
      </c>
      <c r="EM7" s="1">
        <f>[1]Sheet1!EI7</f>
        <v>0</v>
      </c>
      <c r="EN7" s="1">
        <f>[1]Sheet1!EJ7</f>
        <v>0</v>
      </c>
      <c r="EO7" s="1">
        <f>[1]Sheet1!EK7</f>
        <v>0</v>
      </c>
      <c r="EP7" s="1">
        <f>[1]Sheet1!EL7</f>
        <v>0</v>
      </c>
      <c r="EQ7" s="1">
        <f>[1]Sheet1!EM7</f>
        <v>0</v>
      </c>
      <c r="ER7" s="1">
        <f>[1]Sheet1!EN7</f>
        <v>0</v>
      </c>
      <c r="ES7" s="1">
        <f>[1]Sheet1!EO7</f>
        <v>0</v>
      </c>
      <c r="ET7" s="1">
        <f>[1]Sheet1!EP7</f>
        <v>0</v>
      </c>
      <c r="EU7" s="1">
        <f>[1]Sheet1!EQ7</f>
        <v>0</v>
      </c>
      <c r="EV7" s="1">
        <f>[1]Sheet1!ER7</f>
        <v>0</v>
      </c>
      <c r="EW7" s="1">
        <f>[1]Sheet1!ES7</f>
        <v>0</v>
      </c>
      <c r="EX7" s="1">
        <f>[1]Sheet1!ET7</f>
        <v>0</v>
      </c>
      <c r="EY7" s="1">
        <f>[1]Sheet1!EU7</f>
        <v>0</v>
      </c>
      <c r="EZ7" s="1">
        <f>[1]Sheet1!EV7</f>
        <v>0</v>
      </c>
      <c r="FA7" s="1">
        <f>[1]Sheet1!EW7</f>
        <v>0</v>
      </c>
      <c r="FB7" s="1">
        <f>[1]Sheet1!EX7</f>
        <v>0</v>
      </c>
      <c r="FC7" s="1">
        <f>[1]Sheet1!EY7</f>
        <v>0</v>
      </c>
      <c r="FD7" s="1">
        <f>[1]Sheet1!EZ7</f>
        <v>0</v>
      </c>
      <c r="FE7" s="1">
        <f>[1]Sheet1!FA7</f>
        <v>0</v>
      </c>
      <c r="FF7" s="1">
        <f>[1]Sheet1!FB7</f>
        <v>0</v>
      </c>
      <c r="FG7" s="1">
        <f>[1]Sheet1!FC7</f>
        <v>0</v>
      </c>
      <c r="FH7" s="1">
        <f>[1]Sheet1!FD7</f>
        <v>0</v>
      </c>
      <c r="FI7" s="1">
        <f>[1]Sheet1!FE7</f>
        <v>0</v>
      </c>
      <c r="FJ7" s="1">
        <f>[1]Sheet1!FF7</f>
        <v>0</v>
      </c>
      <c r="FK7" s="1">
        <f>[1]Sheet1!FG7</f>
        <v>0</v>
      </c>
      <c r="FL7" s="1">
        <f>[1]Sheet1!FH7</f>
        <v>0</v>
      </c>
      <c r="FM7" s="1">
        <f>[1]Sheet1!FI7</f>
        <v>0</v>
      </c>
      <c r="FN7" s="1">
        <f>[1]Sheet1!FJ7</f>
        <v>0</v>
      </c>
      <c r="FO7" s="1">
        <f>[1]Sheet1!FK7</f>
        <v>0</v>
      </c>
      <c r="FP7" s="1">
        <f>[1]Sheet1!FL7</f>
        <v>0</v>
      </c>
      <c r="FQ7" s="1">
        <f>[1]Sheet1!FM7</f>
        <v>0</v>
      </c>
      <c r="FR7" s="1">
        <f>[1]Sheet1!FN7</f>
        <v>0</v>
      </c>
      <c r="FS7" s="1">
        <f>[1]Sheet1!FO7</f>
        <v>0</v>
      </c>
      <c r="FT7" s="1">
        <f>[1]Sheet1!FP7</f>
        <v>0</v>
      </c>
      <c r="FU7" s="1">
        <f>[1]Sheet1!FQ7</f>
        <v>0</v>
      </c>
      <c r="FV7" s="1">
        <f>[1]Sheet1!FR7</f>
        <v>0</v>
      </c>
      <c r="FW7" s="1">
        <f>[1]Sheet1!FS7</f>
        <v>0</v>
      </c>
      <c r="FX7" s="1">
        <f>[1]Sheet1!FT7</f>
        <v>0</v>
      </c>
      <c r="FY7" s="1">
        <f>[1]Sheet1!FU7</f>
        <v>0</v>
      </c>
      <c r="FZ7" s="1">
        <f>[1]Sheet1!FV7</f>
        <v>0</v>
      </c>
      <c r="GA7" s="1">
        <f>[1]Sheet1!FW7</f>
        <v>0</v>
      </c>
      <c r="GB7" s="1">
        <f>[1]Sheet1!FX7</f>
        <v>0</v>
      </c>
      <c r="GC7" s="1">
        <f>[1]Sheet1!FY7</f>
        <v>0</v>
      </c>
      <c r="GD7" s="1">
        <f>[1]Sheet1!FZ7</f>
        <v>0</v>
      </c>
      <c r="GE7" s="1">
        <f>[1]Sheet1!GA7</f>
        <v>0</v>
      </c>
      <c r="GF7" s="1">
        <f>[1]Sheet1!GB7</f>
        <v>0</v>
      </c>
      <c r="GG7" s="1">
        <f>[1]Sheet1!GC7</f>
        <v>0</v>
      </c>
      <c r="GH7" s="1">
        <f>[1]Sheet1!GD7</f>
        <v>0</v>
      </c>
      <c r="GI7" s="1">
        <f>[1]Sheet1!GE7</f>
        <v>0</v>
      </c>
      <c r="GJ7" s="1">
        <f>[1]Sheet1!GF7</f>
        <v>0</v>
      </c>
      <c r="GK7" s="1">
        <f>[1]Sheet1!GG7</f>
        <v>0</v>
      </c>
      <c r="GL7" s="1">
        <f>[1]Sheet1!GH7</f>
        <v>0</v>
      </c>
      <c r="GM7" s="1">
        <f>[1]Sheet1!GI7</f>
        <v>0</v>
      </c>
      <c r="GN7" s="1">
        <f>[1]Sheet1!GJ7</f>
        <v>0</v>
      </c>
      <c r="GO7" s="1">
        <f>[1]Sheet1!GK7</f>
        <v>0</v>
      </c>
      <c r="GP7" s="1">
        <f>[1]Sheet1!GL7</f>
        <v>0</v>
      </c>
      <c r="GQ7" s="1">
        <f>[1]Sheet1!GM7</f>
        <v>0</v>
      </c>
      <c r="GR7" s="1">
        <f>[1]Sheet1!GN7</f>
        <v>0</v>
      </c>
      <c r="GS7" s="1">
        <f>[1]Sheet1!GO7</f>
        <v>0</v>
      </c>
      <c r="GT7" s="1">
        <f>[1]Sheet1!GP7</f>
        <v>0</v>
      </c>
      <c r="GU7" s="1">
        <f>[1]Sheet1!GQ7</f>
        <v>0</v>
      </c>
      <c r="GV7" s="1">
        <f>[1]Sheet1!GR7</f>
        <v>0</v>
      </c>
      <c r="GW7" s="1">
        <f>[1]Sheet1!GS7</f>
        <v>0</v>
      </c>
      <c r="GX7" s="1">
        <f>[1]Sheet1!GT7</f>
        <v>0</v>
      </c>
      <c r="GY7" s="1">
        <f>[1]Sheet1!GU7</f>
        <v>0</v>
      </c>
      <c r="GZ7" s="1">
        <f>[1]Sheet1!GV7</f>
        <v>0</v>
      </c>
      <c r="HA7" s="1">
        <f>[1]Sheet1!GW7</f>
        <v>0</v>
      </c>
      <c r="HB7" s="1">
        <f>[1]Sheet1!GX7</f>
        <v>0</v>
      </c>
      <c r="HC7" s="1">
        <f>[1]Sheet1!GY7</f>
        <v>0</v>
      </c>
      <c r="HD7" s="1">
        <f>[1]Sheet1!GZ7</f>
        <v>0</v>
      </c>
      <c r="HE7" s="1">
        <f>[1]Sheet1!HA7</f>
        <v>0</v>
      </c>
      <c r="HF7" s="1">
        <f>[1]Sheet1!HB7</f>
        <v>0</v>
      </c>
      <c r="HG7" s="1">
        <f>[1]Sheet1!HC7</f>
        <v>0</v>
      </c>
    </row>
    <row r="8" spans="1:215" ht="105" x14ac:dyDescent="0.25">
      <c r="A8" s="5">
        <f>[1]Sheet1!A8</f>
        <v>7</v>
      </c>
      <c r="B8" s="5">
        <f>[1]Sheet1!B8</f>
        <v>1942112987</v>
      </c>
      <c r="C8" s="5" t="str">
        <f>[1]Sheet1!C8</f>
        <v>30.12.2024</v>
      </c>
      <c r="D8" s="5">
        <f>[1]Sheet1!D8</f>
        <v>0</v>
      </c>
      <c r="E8" s="5">
        <f>[1]Sheet1!E8</f>
        <v>0</v>
      </c>
      <c r="F8" s="5">
        <f>[1]Sheet1!F8</f>
        <v>0</v>
      </c>
      <c r="G8" s="5">
        <f>[1]Sheet1!G8</f>
        <v>0</v>
      </c>
      <c r="H8" s="5" t="str">
        <f>[1]Sheet1!H8</f>
        <v>Группа горючести</v>
      </c>
      <c r="I8" s="5" t="str">
        <f>[1]Sheet1!I8</f>
        <v>ЛПИ</v>
      </c>
      <c r="J8" s="5">
        <f>[1]Sheet1!J8</f>
        <v>0</v>
      </c>
      <c r="K8" s="5">
        <f>[1]Sheet1!K8</f>
        <v>696460</v>
      </c>
      <c r="L8" s="5" t="str">
        <f>[1]Sheet1!L8</f>
        <v>LOGICPIR PROF ФФ Г1 L-2385х1185х45</v>
      </c>
      <c r="M8" s="5">
        <f>[1]Sheet1!M8</f>
        <v>8078</v>
      </c>
      <c r="N8" s="5">
        <f>[1]Sheet1!N8</f>
        <v>0</v>
      </c>
      <c r="O8" s="5">
        <f>[1]Sheet1!O8</f>
        <v>0</v>
      </c>
      <c r="P8" s="5">
        <f>[1]Sheet1!P8</f>
        <v>0</v>
      </c>
      <c r="Q8" s="5" t="str">
        <f>[1]Sheet1!Q8</f>
        <v>45</v>
      </c>
      <c r="R8" s="5">
        <f>[1]Sheet1!R8</f>
        <v>0</v>
      </c>
      <c r="S8" s="5">
        <f>[1]Sheet1!S8</f>
        <v>0</v>
      </c>
      <c r="T8" s="5">
        <f>[1]Sheet1!T8</f>
        <v>0</v>
      </c>
      <c r="U8" s="5">
        <f>[1]Sheet1!U8</f>
        <v>0</v>
      </c>
      <c r="V8" s="5">
        <f>[1]Sheet1!V8</f>
        <v>0</v>
      </c>
      <c r="W8" s="5">
        <f>[1]Sheet1!W8</f>
        <v>0</v>
      </c>
      <c r="X8" s="11" t="str">
        <f>[1]Sheet1!X8</f>
        <v>pir</v>
      </c>
      <c r="Y8" s="11" t="str">
        <f>[1]Sheet1!Y8</f>
        <v>Плиты из пенополиизоцианурата PIR</v>
      </c>
      <c r="Z8" s="11" t="str">
        <f>[1]Sheet1!Z8</f>
        <v>LOGICPIR PROF Ф/Ф Г1 L-2385х1185х45</v>
      </c>
      <c r="AA8" s="11">
        <f>[1]Sheet1!AA8</f>
        <v>45</v>
      </c>
      <c r="AB8" s="11">
        <f>[1]Sheet1!AB8</f>
        <v>0</v>
      </c>
      <c r="AC8" s="11" t="str">
        <f>[1]Sheet1!AC8</f>
        <v>Г1</v>
      </c>
      <c r="AD8" s="11" t="str">
        <f>[1]Sheet1!AD8</f>
        <v>В2</v>
      </c>
      <c r="AE8" s="11" t="str">
        <f>[1]Sheet1!AE8</f>
        <v>н/н</v>
      </c>
      <c r="AF8" s="11">
        <f>[1]Sheet1!AF8</f>
        <v>17</v>
      </c>
      <c r="AG8" s="11" t="str">
        <f>[1]Sheet1!AG8</f>
        <v>СТО 72746455-3.8.1-2017</v>
      </c>
      <c r="AH8" s="11" t="str">
        <f>[1]Sheet1!AH8</f>
        <v>ООО "Завод "Лоджикруф"" (ПИР)</v>
      </c>
      <c r="AI8" s="11" t="str">
        <f>[1]Sheet1!AI8</f>
        <v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v>
      </c>
      <c r="AJ8" s="11" t="str">
        <f>[1]Sheet1!AJ8</f>
        <v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v>
      </c>
      <c r="AK8" s="11" t="str">
        <f>IF(Таблица1[[#This Row],[thickness_x]]=0,Таблица1[[#This Row],[thickness_y]],Таблица1[[#This Row],[thickness_x]])</f>
        <v>45</v>
      </c>
      <c r="AL8" s="1">
        <f>[1]Sheet1!AL8</f>
        <v>1942112987</v>
      </c>
      <c r="AM8" s="1" t="str">
        <f>[1]Sheet1!AM8</f>
        <v>30.12.2024</v>
      </c>
      <c r="AN8" s="1" t="str">
        <f>[1]Sheet1!AN8</f>
        <v>ЛПИ</v>
      </c>
      <c r="AO8" s="1" t="str">
        <f>[1]Sheet1!AO8</f>
        <v>Испытатель:
М.В. Швецов</v>
      </c>
      <c r="AP8" s="3">
        <f>[1]Sheet1!AP8*1</f>
        <v>45624</v>
      </c>
      <c r="AQ8" s="3">
        <f>[1]Sheet1!AQ8*1</f>
        <v>45624</v>
      </c>
      <c r="AR8" s="1">
        <f>[1]Sheet1!AR8</f>
        <v>0</v>
      </c>
      <c r="AS8" s="1">
        <f>[1]Sheet1!AS8</f>
        <v>106</v>
      </c>
      <c r="AT8" s="1">
        <f>[1]Sheet1!AT8</f>
        <v>0</v>
      </c>
      <c r="AU8" s="1">
        <f>[1]Sheet1!AU8</f>
        <v>25</v>
      </c>
      <c r="AV8" s="1">
        <f>[1]Sheet1!AV8</f>
        <v>28</v>
      </c>
      <c r="AW8" s="1">
        <f>[1]Sheet1!AW8</f>
        <v>24</v>
      </c>
      <c r="AX8" s="1">
        <f>[1]Sheet1!AX8</f>
        <v>27</v>
      </c>
      <c r="AY8" s="1">
        <f>[1]Sheet1!AY8</f>
        <v>1182</v>
      </c>
      <c r="AZ8" s="1">
        <f>[1]Sheet1!AZ8</f>
        <v>1106</v>
      </c>
      <c r="BA8" s="1">
        <f>[1]Sheet1!BA8</f>
        <v>0</v>
      </c>
      <c r="BB8" s="1" t="str">
        <f>[1]Sheet1!BB8</f>
        <v>Нет</v>
      </c>
      <c r="BC8" s="1" t="str">
        <f>[1]Sheet1!BC8</f>
        <v>Без основания</v>
      </c>
      <c r="BD8" s="1" t="str">
        <f>[1]Sheet1!BD8</f>
        <v>Без крепления</v>
      </c>
      <c r="BE8" s="1" t="str">
        <f>[1]Sheet1!BE8</f>
        <v>Газ (Пропан) 9л/мин-20 Hz</v>
      </c>
      <c r="BF8" s="1">
        <f>[1]Sheet1!BF8</f>
        <v>0</v>
      </c>
      <c r="BG8" s="1">
        <f>[1]Sheet1!BG8</f>
        <v>0</v>
      </c>
      <c r="BH8" s="1">
        <f>[1]Sheet1!BH8</f>
        <v>0</v>
      </c>
      <c r="BI8" s="1">
        <f>[1]Sheet1!BI8</f>
        <v>1</v>
      </c>
      <c r="BJ8" s="1">
        <f>[1]Sheet1!BJ8</f>
        <v>21</v>
      </c>
      <c r="BK8" s="1" t="str">
        <f>[1]Sheet1!BK8</f>
        <v>101</v>
      </c>
      <c r="BL8" s="1">
        <f>[1]Sheet1!BL8</f>
        <v>48</v>
      </c>
      <c r="BM8" s="1">
        <f>Таблица1[[#This Row],[date_of_exp]]-Таблица1[[#This Row],[date_of_product_coming]]</f>
        <v>0</v>
      </c>
      <c r="BN8" s="1">
        <f>AVERAGE(Таблица1[[#This Row],[len_1_x]:[len_4_x]])</f>
        <v>26</v>
      </c>
      <c r="BO8" s="4">
        <f>IFERROR(100-100*Таблица1[[#This Row],[mass_after_x]]/Таблица1[[#This Row],[mass_before_x]],"н/о")</f>
        <v>6.4297800338409417</v>
      </c>
      <c r="BP8" s="1" t="str">
        <f>"Г"&amp;IF(Таблица1[[#This Row],[temp_of_smog_x]]&lt;=135,1,IF(Таблица1[[#This Row],[temp_of_smog_x]]&lt;=235,2,IF(Таблица1[[#This Row],[temp_of_smog_x]]&lt;=450,3,4)))</f>
        <v>Г1</v>
      </c>
      <c r="BQ8" s="1" t="str">
        <f>"Г"&amp;IF(Таблица1[[#This Row],[middle_len_x]]&lt;=65,1,IF(Таблица1[[#This Row],[middle_len_x]]&lt;=85,2,3))</f>
        <v>Г1</v>
      </c>
      <c r="BR8" s="1" t="str">
        <f>"Г"&amp;IF(Таблица1[[#This Row],[mass_los_x]]&lt;=20,1,IF(Таблица1[[#This Row],[mass_los_x]]&lt;=50,2,4))</f>
        <v>Г1</v>
      </c>
      <c r="BS8" s="1"/>
      <c r="BT8" s="1">
        <f>[1]Sheet1!BS8</f>
        <v>0</v>
      </c>
      <c r="BU8" s="1">
        <f>[1]Sheet1!BT8</f>
        <v>0</v>
      </c>
      <c r="BV8" s="1">
        <f>[1]Sheet1!BV8</f>
        <v>111</v>
      </c>
      <c r="BW8" s="1">
        <f>[1]Sheet1!BV8</f>
        <v>111</v>
      </c>
      <c r="BX8" s="1">
        <f>[1]Sheet1!BW8</f>
        <v>0</v>
      </c>
      <c r="BY8" s="1">
        <f>[1]Sheet1!BX8</f>
        <v>21</v>
      </c>
      <c r="BZ8" s="1">
        <f>[1]Sheet1!BY8</f>
        <v>31</v>
      </c>
      <c r="CA8" s="1">
        <f>[1]Sheet1!BZ8</f>
        <v>29</v>
      </c>
      <c r="CB8" s="1">
        <f>[1]Sheet1!CA8</f>
        <v>28</v>
      </c>
      <c r="CC8" s="1">
        <f>[1]Sheet1!CB8</f>
        <v>1176</v>
      </c>
      <c r="CD8" s="1">
        <f>[1]Sheet1!CC8</f>
        <v>1102</v>
      </c>
      <c r="CE8" s="1">
        <f>[1]Sheet1!CD8</f>
        <v>0</v>
      </c>
      <c r="CF8" s="1" t="str">
        <f>[1]Sheet1!CE8</f>
        <v>Нет</v>
      </c>
      <c r="CG8" s="1" t="str">
        <f>[1]Sheet1!CF8</f>
        <v>Газ (Пропан) 9л/мин-20 Hz</v>
      </c>
      <c r="CH8" s="1">
        <f>[1]Sheet1!CG8</f>
        <v>0</v>
      </c>
      <c r="CI8" s="1">
        <f>[1]Sheet1!CH8</f>
        <v>0</v>
      </c>
      <c r="CJ8" s="1">
        <f>[1]Sheet1!CI8</f>
        <v>0</v>
      </c>
      <c r="CK8" s="1">
        <f>[1]Sheet1!CJ8</f>
        <v>2</v>
      </c>
      <c r="CL8" s="1">
        <f>[1]Sheet1!CK8</f>
        <v>0</v>
      </c>
      <c r="CM8" s="1" t="str">
        <f>"Г"&amp;IF(Таблица1[[#This Row],[temp_of_smog_y]]&lt;=135,1,IF(Таблица1[[#This Row],[temp_of_smog_y]]&lt;=235,2,IF(Таблица1[[#This Row],[temp_of_smog_y]]&lt;=450,3,4)))</f>
        <v>Г1</v>
      </c>
      <c r="CN8" s="1" t="str">
        <f>"Г"&amp;IF(Таблица1[[#This Row],[middle_len_y]]&lt;=65,1,IF(Таблица1[[#This Row],[middle_len_y]]&lt;=85,2,3))</f>
        <v>Г1</v>
      </c>
      <c r="CO8" s="1" t="str">
        <f>"Г"&amp;IF(Таблица1[[#This Row],[mass_los_y]]&lt;=20,1,IF(Таблица1[[#This Row],[mass_los_y]]&lt;=50,2,4))</f>
        <v>Г1</v>
      </c>
      <c r="CP8" s="1"/>
      <c r="CQ8" s="1">
        <f>[1]Sheet1!CO8</f>
        <v>0</v>
      </c>
      <c r="CR8" s="1">
        <f>[1]Sheet1!CP8</f>
        <v>0</v>
      </c>
      <c r="CS8" s="1">
        <f>[1]Sheet1!CS8</f>
        <v>114</v>
      </c>
      <c r="CT8" s="1">
        <f>[1]Sheet1!CR8</f>
        <v>0</v>
      </c>
      <c r="CU8" s="1">
        <f>[1]Sheet1!CS8</f>
        <v>114</v>
      </c>
      <c r="CV8" s="1">
        <f>[1]Sheet1!CT8</f>
        <v>0</v>
      </c>
      <c r="CW8" s="1">
        <f>[1]Sheet1!CU8</f>
        <v>24</v>
      </c>
      <c r="CX8" s="1">
        <f>[1]Sheet1!CV8</f>
        <v>32</v>
      </c>
      <c r="CY8" s="1">
        <f>[1]Sheet1!CW8</f>
        <v>23</v>
      </c>
      <c r="CZ8" s="1">
        <f>[1]Sheet1!CX8</f>
        <v>33</v>
      </c>
      <c r="DA8" s="1">
        <f>[1]Sheet1!CY8</f>
        <v>1174</v>
      </c>
      <c r="DB8" s="1">
        <f>[1]Sheet1!CZ8</f>
        <v>1096</v>
      </c>
      <c r="DC8" s="1">
        <f>[1]Sheet1!DA8</f>
        <v>0</v>
      </c>
      <c r="DD8" s="1" t="str">
        <f>[1]Sheet1!DB8</f>
        <v>Нет</v>
      </c>
      <c r="DE8" s="1" t="str">
        <f>[1]Sheet1!DC8</f>
        <v>Газ (Пропан) 9л/мин-20 Hz</v>
      </c>
      <c r="DF8" s="1">
        <f>[1]Sheet1!DD8</f>
        <v>0</v>
      </c>
      <c r="DG8" s="1">
        <f>[1]Sheet1!DE8</f>
        <v>0</v>
      </c>
      <c r="DH8" s="1">
        <f>[1]Sheet1!DF8</f>
        <v>0</v>
      </c>
      <c r="DI8" s="1">
        <f>[1]Sheet1!DG8</f>
        <v>3</v>
      </c>
      <c r="DJ8" s="1" t="str">
        <f>"Г"&amp;IF(Таблица1[[#This Row],[temp_of_smog]]&lt;=135,1,IF(Таблица1[[#This Row],[temp_of_smog]]&lt;=235,2,IF(Таблица1[[#This Row],[temp_of_smog]]&lt;=450,3,4)))</f>
        <v>Г1</v>
      </c>
      <c r="DK8" s="1" t="str">
        <f>"Г"&amp;IF(Таблица1[[#This Row],[middle_len]]&lt;=65,1,IF(Таблица1[[#This Row],[middle_len]]&lt;=85,2,3))</f>
        <v>Г1</v>
      </c>
      <c r="DL8" s="1" t="str">
        <f>"Г"&amp;IF(Таблица1[[#This Row],[mass_los]]&lt;=20,1,IF(Таблица1[[#This Row],[mass_los]]&lt;=50,2,4))</f>
        <v>Г1</v>
      </c>
      <c r="DM8" s="1"/>
      <c r="DN8" s="1">
        <f>[1]Sheet1!DK8</f>
        <v>0</v>
      </c>
      <c r="DO8" s="1">
        <f>[1]Sheet1!DL8</f>
        <v>0</v>
      </c>
      <c r="DP8" s="1">
        <f>[1]Sheet1!DM8</f>
        <v>0</v>
      </c>
      <c r="DQ8" s="1">
        <f>[1]Sheet1!DN8</f>
        <v>0</v>
      </c>
      <c r="DR8" s="1">
        <f>[1]Sheet1!DO8</f>
        <v>0</v>
      </c>
      <c r="DS8" s="1">
        <f>[1]Sheet1!DP8</f>
        <v>0</v>
      </c>
      <c r="DT8" s="1">
        <f>[1]Sheet1!DQ8</f>
        <v>0</v>
      </c>
      <c r="DU8" s="1"/>
      <c r="DV8" s="1">
        <f>[1]Sheet1!DR8</f>
        <v>0</v>
      </c>
      <c r="DW8" s="1">
        <f>[1]Sheet1!DS8</f>
        <v>0</v>
      </c>
      <c r="DX8" s="1">
        <f>[1]Sheet1!DT8</f>
        <v>0</v>
      </c>
      <c r="DY8" s="1">
        <f>[1]Sheet1!DU8</f>
        <v>0</v>
      </c>
      <c r="DZ8" s="1">
        <f>[1]Sheet1!DV8</f>
        <v>0</v>
      </c>
      <c r="EA8" s="1">
        <f>[1]Sheet1!DW8</f>
        <v>0</v>
      </c>
      <c r="EB8" s="1">
        <f>[1]Sheet1!DX8</f>
        <v>0</v>
      </c>
      <c r="EC8" s="1">
        <f>[1]Sheet1!DY8</f>
        <v>0</v>
      </c>
      <c r="ED8" s="1">
        <f>[1]Sheet1!DZ8</f>
        <v>0</v>
      </c>
      <c r="EE8" s="1">
        <f>[1]Sheet1!EA8</f>
        <v>0</v>
      </c>
      <c r="EF8" s="1">
        <f>[1]Sheet1!EB8</f>
        <v>0</v>
      </c>
      <c r="EG8" s="1">
        <f>[1]Sheet1!EC8</f>
        <v>0</v>
      </c>
      <c r="EH8" s="1">
        <f>[1]Sheet1!ED8</f>
        <v>0</v>
      </c>
      <c r="EI8" s="1">
        <f>[1]Sheet1!EE8</f>
        <v>0</v>
      </c>
      <c r="EJ8" s="1">
        <f>[1]Sheet1!EF8</f>
        <v>0</v>
      </c>
      <c r="EK8" s="1">
        <f>[1]Sheet1!EG8</f>
        <v>0</v>
      </c>
      <c r="EL8" s="1">
        <f>[1]Sheet1!EH8</f>
        <v>0</v>
      </c>
      <c r="EM8" s="1">
        <f>[1]Sheet1!EI8</f>
        <v>0</v>
      </c>
      <c r="EN8" s="1">
        <f>[1]Sheet1!EJ8</f>
        <v>0</v>
      </c>
      <c r="EO8" s="1">
        <f>[1]Sheet1!EK8</f>
        <v>0</v>
      </c>
      <c r="EP8" s="1">
        <f>[1]Sheet1!EL8</f>
        <v>0</v>
      </c>
      <c r="EQ8" s="1">
        <f>[1]Sheet1!EM8</f>
        <v>0</v>
      </c>
      <c r="ER8" s="1">
        <f>[1]Sheet1!EN8</f>
        <v>0</v>
      </c>
      <c r="ES8" s="1">
        <f>[1]Sheet1!EO8</f>
        <v>0</v>
      </c>
      <c r="ET8" s="1">
        <f>[1]Sheet1!EP8</f>
        <v>0</v>
      </c>
      <c r="EU8" s="1">
        <f>[1]Sheet1!EQ8</f>
        <v>0</v>
      </c>
      <c r="EV8" s="1">
        <f>[1]Sheet1!ER8</f>
        <v>0</v>
      </c>
      <c r="EW8" s="1">
        <f>[1]Sheet1!ES8</f>
        <v>0</v>
      </c>
      <c r="EX8" s="1">
        <f>[1]Sheet1!ET8</f>
        <v>0</v>
      </c>
      <c r="EY8" s="1">
        <f>[1]Sheet1!EU8</f>
        <v>0</v>
      </c>
      <c r="EZ8" s="1">
        <f>[1]Sheet1!EV8</f>
        <v>0</v>
      </c>
      <c r="FA8" s="1">
        <f>[1]Sheet1!EW8</f>
        <v>0</v>
      </c>
      <c r="FB8" s="1">
        <f>[1]Sheet1!EX8</f>
        <v>0</v>
      </c>
      <c r="FC8" s="1">
        <f>[1]Sheet1!EY8</f>
        <v>0</v>
      </c>
      <c r="FD8" s="1">
        <f>[1]Sheet1!EZ8</f>
        <v>0</v>
      </c>
      <c r="FE8" s="1">
        <f>[1]Sheet1!FA8</f>
        <v>0</v>
      </c>
      <c r="FF8" s="1">
        <f>[1]Sheet1!FB8</f>
        <v>0</v>
      </c>
      <c r="FG8" s="1">
        <f>[1]Sheet1!FC8</f>
        <v>0</v>
      </c>
      <c r="FH8" s="1">
        <f>[1]Sheet1!FD8</f>
        <v>0</v>
      </c>
      <c r="FI8" s="1">
        <f>[1]Sheet1!FE8</f>
        <v>0</v>
      </c>
      <c r="FJ8" s="1">
        <f>[1]Sheet1!FF8</f>
        <v>0</v>
      </c>
      <c r="FK8" s="1">
        <f>[1]Sheet1!FG8</f>
        <v>0</v>
      </c>
      <c r="FL8" s="1">
        <f>[1]Sheet1!FH8</f>
        <v>0</v>
      </c>
      <c r="FM8" s="1">
        <f>[1]Sheet1!FI8</f>
        <v>0</v>
      </c>
      <c r="FN8" s="1">
        <f>[1]Sheet1!FJ8</f>
        <v>0</v>
      </c>
      <c r="FO8" s="1">
        <f>[1]Sheet1!FK8</f>
        <v>0</v>
      </c>
      <c r="FP8" s="1">
        <f>[1]Sheet1!FL8</f>
        <v>0</v>
      </c>
      <c r="FQ8" s="1">
        <f>[1]Sheet1!FM8</f>
        <v>0</v>
      </c>
      <c r="FR8" s="1">
        <f>[1]Sheet1!FN8</f>
        <v>0</v>
      </c>
      <c r="FS8" s="1">
        <f>[1]Sheet1!FO8</f>
        <v>0</v>
      </c>
      <c r="FT8" s="1">
        <f>[1]Sheet1!FP8</f>
        <v>0</v>
      </c>
      <c r="FU8" s="1">
        <f>[1]Sheet1!FQ8</f>
        <v>0</v>
      </c>
      <c r="FV8" s="1">
        <f>[1]Sheet1!FR8</f>
        <v>0</v>
      </c>
      <c r="FW8" s="1">
        <f>[1]Sheet1!FS8</f>
        <v>0</v>
      </c>
      <c r="FX8" s="1">
        <f>[1]Sheet1!FT8</f>
        <v>0</v>
      </c>
      <c r="FY8" s="1">
        <f>[1]Sheet1!FU8</f>
        <v>0</v>
      </c>
      <c r="FZ8" s="1">
        <f>[1]Sheet1!FV8</f>
        <v>0</v>
      </c>
      <c r="GA8" s="1">
        <f>[1]Sheet1!FW8</f>
        <v>0</v>
      </c>
      <c r="GB8" s="1">
        <f>[1]Sheet1!FX8</f>
        <v>0</v>
      </c>
      <c r="GC8" s="1">
        <f>[1]Sheet1!FY8</f>
        <v>0</v>
      </c>
      <c r="GD8" s="1">
        <f>[1]Sheet1!FZ8</f>
        <v>0</v>
      </c>
      <c r="GE8" s="1">
        <f>[1]Sheet1!GA8</f>
        <v>0</v>
      </c>
      <c r="GF8" s="1">
        <f>[1]Sheet1!GB8</f>
        <v>0</v>
      </c>
      <c r="GG8" s="1">
        <f>[1]Sheet1!GC8</f>
        <v>0</v>
      </c>
      <c r="GH8" s="1">
        <f>[1]Sheet1!GD8</f>
        <v>0</v>
      </c>
      <c r="GI8" s="1">
        <f>[1]Sheet1!GE8</f>
        <v>0</v>
      </c>
      <c r="GJ8" s="1">
        <f>[1]Sheet1!GF8</f>
        <v>0</v>
      </c>
      <c r="GK8" s="1">
        <f>[1]Sheet1!GG8</f>
        <v>0</v>
      </c>
      <c r="GL8" s="1">
        <f>[1]Sheet1!GH8</f>
        <v>0</v>
      </c>
      <c r="GM8" s="1">
        <f>[1]Sheet1!GI8</f>
        <v>0</v>
      </c>
      <c r="GN8" s="1">
        <f>[1]Sheet1!GJ8</f>
        <v>0</v>
      </c>
      <c r="GO8" s="1">
        <f>[1]Sheet1!GK8</f>
        <v>0</v>
      </c>
      <c r="GP8" s="1">
        <f>[1]Sheet1!GL8</f>
        <v>0</v>
      </c>
      <c r="GQ8" s="1">
        <f>[1]Sheet1!GM8</f>
        <v>0</v>
      </c>
      <c r="GR8" s="1">
        <f>[1]Sheet1!GN8</f>
        <v>0</v>
      </c>
      <c r="GS8" s="1">
        <f>[1]Sheet1!GO8</f>
        <v>0</v>
      </c>
      <c r="GT8" s="1">
        <f>[1]Sheet1!GP8</f>
        <v>0</v>
      </c>
      <c r="GU8" s="1">
        <f>[1]Sheet1!GQ8</f>
        <v>0</v>
      </c>
      <c r="GV8" s="1">
        <f>[1]Sheet1!GR8</f>
        <v>0</v>
      </c>
      <c r="GW8" s="1">
        <f>[1]Sheet1!GS8</f>
        <v>0</v>
      </c>
      <c r="GX8" s="1">
        <f>[1]Sheet1!GT8</f>
        <v>0</v>
      </c>
      <c r="GY8" s="1">
        <f>[1]Sheet1!GU8</f>
        <v>0</v>
      </c>
      <c r="GZ8" s="1">
        <f>[1]Sheet1!GV8</f>
        <v>0</v>
      </c>
      <c r="HA8" s="1">
        <f>[1]Sheet1!GW8</f>
        <v>0</v>
      </c>
      <c r="HB8" s="1">
        <f>[1]Sheet1!GX8</f>
        <v>0</v>
      </c>
      <c r="HC8" s="1">
        <f>[1]Sheet1!GY8</f>
        <v>0</v>
      </c>
      <c r="HD8" s="1">
        <f>[1]Sheet1!GZ8</f>
        <v>0</v>
      </c>
      <c r="HE8" s="1">
        <f>[1]Sheet1!HA8</f>
        <v>0</v>
      </c>
      <c r="HF8" s="1">
        <f>[1]Sheet1!HB8</f>
        <v>0</v>
      </c>
      <c r="HG8" s="1">
        <f>[1]Sheet1!HC8</f>
        <v>0</v>
      </c>
    </row>
    <row r="9" spans="1:215" ht="105" x14ac:dyDescent="0.25">
      <c r="A9" s="5">
        <f>[1]Sheet1!A9</f>
        <v>8</v>
      </c>
      <c r="B9" s="5">
        <f>[1]Sheet1!B9</f>
        <v>1942114822</v>
      </c>
      <c r="C9" s="5" t="str">
        <f>[1]Sheet1!C9</f>
        <v>30.12.2024</v>
      </c>
      <c r="D9" s="5">
        <f>[1]Sheet1!D9</f>
        <v>0</v>
      </c>
      <c r="E9" s="5">
        <f>[1]Sheet1!E9</f>
        <v>0</v>
      </c>
      <c r="F9" s="5">
        <f>[1]Sheet1!F9</f>
        <v>0</v>
      </c>
      <c r="G9" s="5">
        <f>[1]Sheet1!G9</f>
        <v>0</v>
      </c>
      <c r="H9" s="5" t="str">
        <f>[1]Sheet1!H9</f>
        <v>Группа горючести</v>
      </c>
      <c r="I9" s="5" t="str">
        <f>[1]Sheet1!I9</f>
        <v>ЛПИ</v>
      </c>
      <c r="J9" s="5">
        <f>[1]Sheet1!J9</f>
        <v>0</v>
      </c>
      <c r="K9" s="5">
        <f>[1]Sheet1!K9</f>
        <v>644713</v>
      </c>
      <c r="L9" s="5" t="str">
        <f>[1]Sheet1!L9</f>
        <v>LOGICPIR PROF ФФ Г1 L-2385х1185х50</v>
      </c>
      <c r="M9" s="5">
        <f>[1]Sheet1!M9</f>
        <v>8082</v>
      </c>
      <c r="N9" s="5">
        <f>[1]Sheet1!N9</f>
        <v>0</v>
      </c>
      <c r="O9" s="5">
        <f>[1]Sheet1!O9</f>
        <v>0</v>
      </c>
      <c r="P9" s="5">
        <f>[1]Sheet1!P9</f>
        <v>0</v>
      </c>
      <c r="Q9" s="5" t="str">
        <f>[1]Sheet1!Q9</f>
        <v>50</v>
      </c>
      <c r="R9" s="5">
        <f>[1]Sheet1!R9</f>
        <v>0</v>
      </c>
      <c r="S9" s="5">
        <f>[1]Sheet1!S9</f>
        <v>0</v>
      </c>
      <c r="T9" s="5">
        <f>[1]Sheet1!T9</f>
        <v>0</v>
      </c>
      <c r="U9" s="5">
        <f>[1]Sheet1!U9</f>
        <v>0</v>
      </c>
      <c r="V9" s="5">
        <f>[1]Sheet1!V9</f>
        <v>0</v>
      </c>
      <c r="W9" s="5">
        <f>[1]Sheet1!W9</f>
        <v>0</v>
      </c>
      <c r="X9" s="11" t="str">
        <f>[1]Sheet1!X9</f>
        <v>pir</v>
      </c>
      <c r="Y9" s="11" t="str">
        <f>[1]Sheet1!Y9</f>
        <v>Плиты из пенополиизоцианурата PIR</v>
      </c>
      <c r="Z9" s="11" t="str">
        <f>[1]Sheet1!Z9</f>
        <v>LOGICPIR PROF Ф/Ф Г1 L-2385х1185х50</v>
      </c>
      <c r="AA9" s="11">
        <f>[1]Sheet1!AA9</f>
        <v>50</v>
      </c>
      <c r="AB9" s="11">
        <f>[1]Sheet1!AB9</f>
        <v>0</v>
      </c>
      <c r="AC9" s="11" t="str">
        <f>[1]Sheet1!AC9</f>
        <v>Г1</v>
      </c>
      <c r="AD9" s="11" t="str">
        <f>[1]Sheet1!AD9</f>
        <v>В2</v>
      </c>
      <c r="AE9" s="11" t="str">
        <f>[1]Sheet1!AE9</f>
        <v>н/н</v>
      </c>
      <c r="AF9" s="11">
        <f>[1]Sheet1!AF9</f>
        <v>17</v>
      </c>
      <c r="AG9" s="11" t="str">
        <f>[1]Sheet1!AG9</f>
        <v>СТО 72746455-3.8.1-2017</v>
      </c>
      <c r="AH9" s="11" t="str">
        <f>[1]Sheet1!AH9</f>
        <v>ООО "Завод "Лоджикруф"" (ПИР)</v>
      </c>
      <c r="AI9" s="11" t="str">
        <f>[1]Sheet1!AI9</f>
        <v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v>
      </c>
      <c r="AJ9" s="11" t="str">
        <f>[1]Sheet1!AJ9</f>
        <v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v>
      </c>
      <c r="AK9" s="11" t="str">
        <f>IF(Таблица1[[#This Row],[thickness_x]]=0,Таблица1[[#This Row],[thickness_y]],Таблица1[[#This Row],[thickness_x]])</f>
        <v>50</v>
      </c>
      <c r="AL9" s="1">
        <f>[1]Sheet1!AL9</f>
        <v>1942114822</v>
      </c>
      <c r="AM9" s="1" t="str">
        <f>[1]Sheet1!AM9</f>
        <v>30.12.2024</v>
      </c>
      <c r="AN9" s="1" t="str">
        <f>[1]Sheet1!AN9</f>
        <v>ЛПИ</v>
      </c>
      <c r="AO9" s="1" t="str">
        <f>[1]Sheet1!AO9</f>
        <v>Испытатель:
М.В. Швецов</v>
      </c>
      <c r="AP9" s="3">
        <f>[1]Sheet1!AP9*1</f>
        <v>45629</v>
      </c>
      <c r="AQ9" s="3">
        <f>[1]Sheet1!AQ9*1</f>
        <v>45629</v>
      </c>
      <c r="AR9" s="1">
        <f>[1]Sheet1!AR9</f>
        <v>0</v>
      </c>
      <c r="AS9" s="1">
        <f>[1]Sheet1!AS9</f>
        <v>122</v>
      </c>
      <c r="AT9" s="1">
        <f>[1]Sheet1!AT9</f>
        <v>0</v>
      </c>
      <c r="AU9" s="1">
        <f>[1]Sheet1!AU9</f>
        <v>36</v>
      </c>
      <c r="AV9" s="1">
        <f>[1]Sheet1!AV9</f>
        <v>40</v>
      </c>
      <c r="AW9" s="1">
        <f>[1]Sheet1!AW9</f>
        <v>38</v>
      </c>
      <c r="AX9" s="1">
        <f>[1]Sheet1!AX9</f>
        <v>39</v>
      </c>
      <c r="AY9" s="1">
        <f>[1]Sheet1!AY9</f>
        <v>1290</v>
      </c>
      <c r="AZ9" s="1">
        <f>[1]Sheet1!AZ9</f>
        <v>1196</v>
      </c>
      <c r="BA9" s="1">
        <f>[1]Sheet1!BA9</f>
        <v>0</v>
      </c>
      <c r="BB9" s="1" t="str">
        <f>[1]Sheet1!BB9</f>
        <v>Нет</v>
      </c>
      <c r="BC9" s="1" t="str">
        <f>[1]Sheet1!BC9</f>
        <v>Без основания</v>
      </c>
      <c r="BD9" s="1" t="str">
        <f>[1]Sheet1!BD9</f>
        <v>Без крепления</v>
      </c>
      <c r="BE9" s="1" t="str">
        <f>[1]Sheet1!BE9</f>
        <v>Газ (Пропан) 9л/мин-20 Hz</v>
      </c>
      <c r="BF9" s="1">
        <f>[1]Sheet1!BF9</f>
        <v>0</v>
      </c>
      <c r="BG9" s="1">
        <f>[1]Sheet1!BG9</f>
        <v>0</v>
      </c>
      <c r="BH9" s="1">
        <f>[1]Sheet1!BH9</f>
        <v>0</v>
      </c>
      <c r="BI9" s="1">
        <f>[1]Sheet1!BI9</f>
        <v>1</v>
      </c>
      <c r="BJ9" s="1">
        <f>[1]Sheet1!BJ9</f>
        <v>23</v>
      </c>
      <c r="BK9" s="1" t="str">
        <f>[1]Sheet1!BK9</f>
        <v>100,2</v>
      </c>
      <c r="BL9" s="1">
        <f>[1]Sheet1!BL9</f>
        <v>51</v>
      </c>
      <c r="BM9" s="1">
        <f>Таблица1[[#This Row],[date_of_exp]]-Таблица1[[#This Row],[date_of_product_coming]]</f>
        <v>0</v>
      </c>
      <c r="BN9" s="1">
        <f>AVERAGE(Таблица1[[#This Row],[len_1_x]:[len_4_x]])</f>
        <v>38.25</v>
      </c>
      <c r="BO9" s="4">
        <f>IFERROR(100-100*Таблица1[[#This Row],[mass_after_x]]/Таблица1[[#This Row],[mass_before_x]],"н/о")</f>
        <v>7.2868217054263624</v>
      </c>
      <c r="BP9" s="1" t="str">
        <f>"Г"&amp;IF(Таблица1[[#This Row],[temp_of_smog_x]]&lt;=135,1,IF(Таблица1[[#This Row],[temp_of_smog_x]]&lt;=235,2,IF(Таблица1[[#This Row],[temp_of_smog_x]]&lt;=450,3,4)))</f>
        <v>Г1</v>
      </c>
      <c r="BQ9" s="1" t="str">
        <f>"Г"&amp;IF(Таблица1[[#This Row],[middle_len_x]]&lt;=65,1,IF(Таблица1[[#This Row],[middle_len_x]]&lt;=85,2,3))</f>
        <v>Г1</v>
      </c>
      <c r="BR9" s="1" t="str">
        <f>"Г"&amp;IF(Таблица1[[#This Row],[mass_los_x]]&lt;=20,1,IF(Таблица1[[#This Row],[mass_los_x]]&lt;=50,2,4))</f>
        <v>Г1</v>
      </c>
      <c r="BS9" s="1"/>
      <c r="BT9" s="1">
        <f>[1]Sheet1!BS9</f>
        <v>0</v>
      </c>
      <c r="BU9" s="1">
        <f>[1]Sheet1!BT9</f>
        <v>0</v>
      </c>
      <c r="BV9" s="1">
        <f>[1]Sheet1!BV9</f>
        <v>119</v>
      </c>
      <c r="BW9" s="1">
        <f>[1]Sheet1!BV9</f>
        <v>119</v>
      </c>
      <c r="BX9" s="1">
        <f>[1]Sheet1!BW9</f>
        <v>0</v>
      </c>
      <c r="BY9" s="1">
        <f>[1]Sheet1!BX9</f>
        <v>29</v>
      </c>
      <c r="BZ9" s="1">
        <f>[1]Sheet1!BY9</f>
        <v>25</v>
      </c>
      <c r="CA9" s="1">
        <f>[1]Sheet1!BZ9</f>
        <v>36</v>
      </c>
      <c r="CB9" s="1">
        <f>[1]Sheet1!CA9</f>
        <v>36</v>
      </c>
      <c r="CC9" s="1">
        <f>[1]Sheet1!CB9</f>
        <v>1290</v>
      </c>
      <c r="CD9" s="1">
        <f>[1]Sheet1!CC9</f>
        <v>1210</v>
      </c>
      <c r="CE9" s="1">
        <f>[1]Sheet1!CD9</f>
        <v>0</v>
      </c>
      <c r="CF9" s="1" t="str">
        <f>[1]Sheet1!CE9</f>
        <v>Нет</v>
      </c>
      <c r="CG9" s="1" t="str">
        <f>[1]Sheet1!CF9</f>
        <v>Газ (Пропан) 9л/мин-20 Hz</v>
      </c>
      <c r="CH9" s="1">
        <f>[1]Sheet1!CG9</f>
        <v>0</v>
      </c>
      <c r="CI9" s="1">
        <f>[1]Sheet1!CH9</f>
        <v>0</v>
      </c>
      <c r="CJ9" s="1">
        <f>[1]Sheet1!CI9</f>
        <v>0</v>
      </c>
      <c r="CK9" s="1">
        <f>[1]Sheet1!CJ9</f>
        <v>2</v>
      </c>
      <c r="CL9" s="1">
        <f>[1]Sheet1!CK9</f>
        <v>0</v>
      </c>
      <c r="CM9" s="1" t="str">
        <f>"Г"&amp;IF(Таблица1[[#This Row],[temp_of_smog_y]]&lt;=135,1,IF(Таблица1[[#This Row],[temp_of_smog_y]]&lt;=235,2,IF(Таблица1[[#This Row],[temp_of_smog_y]]&lt;=450,3,4)))</f>
        <v>Г1</v>
      </c>
      <c r="CN9" s="1" t="str">
        <f>"Г"&amp;IF(Таблица1[[#This Row],[middle_len_y]]&lt;=65,1,IF(Таблица1[[#This Row],[middle_len_y]]&lt;=85,2,3))</f>
        <v>Г1</v>
      </c>
      <c r="CO9" s="1" t="str">
        <f>"Г"&amp;IF(Таблица1[[#This Row],[mass_los_y]]&lt;=20,1,IF(Таблица1[[#This Row],[mass_los_y]]&lt;=50,2,4))</f>
        <v>Г1</v>
      </c>
      <c r="CP9" s="1"/>
      <c r="CQ9" s="1">
        <f>[1]Sheet1!CO9</f>
        <v>0</v>
      </c>
      <c r="CR9" s="1">
        <f>[1]Sheet1!CP9</f>
        <v>0</v>
      </c>
      <c r="CS9" s="1">
        <f>[1]Sheet1!CS9</f>
        <v>125</v>
      </c>
      <c r="CT9" s="1">
        <f>[1]Sheet1!CR9</f>
        <v>0</v>
      </c>
      <c r="CU9" s="1">
        <f>[1]Sheet1!CS9</f>
        <v>125</v>
      </c>
      <c r="CV9" s="1">
        <f>[1]Sheet1!CT9</f>
        <v>0</v>
      </c>
      <c r="CW9" s="1">
        <f>[1]Sheet1!CU9</f>
        <v>23</v>
      </c>
      <c r="CX9" s="1">
        <f>[1]Sheet1!CV9</f>
        <v>30</v>
      </c>
      <c r="CY9" s="1">
        <f>[1]Sheet1!CW9</f>
        <v>32</v>
      </c>
      <c r="CZ9" s="1">
        <f>[1]Sheet1!CX9</f>
        <v>37</v>
      </c>
      <c r="DA9" s="1">
        <f>[1]Sheet1!CY9</f>
        <v>1292</v>
      </c>
      <c r="DB9" s="1">
        <f>[1]Sheet1!CZ9</f>
        <v>1194</v>
      </c>
      <c r="DC9" s="1">
        <f>[1]Sheet1!DA9</f>
        <v>0</v>
      </c>
      <c r="DD9" s="1" t="str">
        <f>[1]Sheet1!DB9</f>
        <v>Нет</v>
      </c>
      <c r="DE9" s="1" t="str">
        <f>[1]Sheet1!DC9</f>
        <v>Газ (Пропан) 9л/мин-20 Hz</v>
      </c>
      <c r="DF9" s="1">
        <f>[1]Sheet1!DD9</f>
        <v>0</v>
      </c>
      <c r="DG9" s="1">
        <f>[1]Sheet1!DE9</f>
        <v>0</v>
      </c>
      <c r="DH9" s="1">
        <f>[1]Sheet1!DF9</f>
        <v>0</v>
      </c>
      <c r="DI9" s="1">
        <f>[1]Sheet1!DG9</f>
        <v>3</v>
      </c>
      <c r="DJ9" s="1" t="str">
        <f>"Г"&amp;IF(Таблица1[[#This Row],[temp_of_smog]]&lt;=135,1,IF(Таблица1[[#This Row],[temp_of_smog]]&lt;=235,2,IF(Таблица1[[#This Row],[temp_of_smog]]&lt;=450,3,4)))</f>
        <v>Г1</v>
      </c>
      <c r="DK9" s="1" t="str">
        <f>"Г"&amp;IF(Таблица1[[#This Row],[middle_len]]&lt;=65,1,IF(Таблица1[[#This Row],[middle_len]]&lt;=85,2,3))</f>
        <v>Г1</v>
      </c>
      <c r="DL9" s="1" t="str">
        <f>"Г"&amp;IF(Таблица1[[#This Row],[mass_los]]&lt;=20,1,IF(Таблица1[[#This Row],[mass_los]]&lt;=50,2,4))</f>
        <v>Г1</v>
      </c>
      <c r="DM9" s="1"/>
      <c r="DN9" s="1">
        <f>[1]Sheet1!DK9</f>
        <v>0</v>
      </c>
      <c r="DO9" s="1">
        <f>[1]Sheet1!DL9</f>
        <v>0</v>
      </c>
      <c r="DP9" s="1">
        <f>[1]Sheet1!DM9</f>
        <v>0</v>
      </c>
      <c r="DQ9" s="1">
        <f>[1]Sheet1!DN9</f>
        <v>0</v>
      </c>
      <c r="DR9" s="1">
        <f>[1]Sheet1!DO9</f>
        <v>0</v>
      </c>
      <c r="DS9" s="1">
        <f>[1]Sheet1!DP9</f>
        <v>0</v>
      </c>
      <c r="DT9" s="1">
        <f>[1]Sheet1!DQ9</f>
        <v>0</v>
      </c>
      <c r="DU9" s="1"/>
      <c r="DV9" s="1">
        <f>[1]Sheet1!DR9</f>
        <v>0</v>
      </c>
      <c r="DW9" s="1">
        <f>[1]Sheet1!DS9</f>
        <v>0</v>
      </c>
      <c r="DX9" s="1">
        <f>[1]Sheet1!DT9</f>
        <v>0</v>
      </c>
      <c r="DY9" s="1">
        <f>[1]Sheet1!DU9</f>
        <v>0</v>
      </c>
      <c r="DZ9" s="1">
        <f>[1]Sheet1!DV9</f>
        <v>0</v>
      </c>
      <c r="EA9" s="1">
        <f>[1]Sheet1!DW9</f>
        <v>0</v>
      </c>
      <c r="EB9" s="1">
        <f>[1]Sheet1!DX9</f>
        <v>0</v>
      </c>
      <c r="EC9" s="1">
        <f>[1]Sheet1!DY9</f>
        <v>0</v>
      </c>
      <c r="ED9" s="1">
        <f>[1]Sheet1!DZ9</f>
        <v>0</v>
      </c>
      <c r="EE9" s="1">
        <f>[1]Sheet1!EA9</f>
        <v>0</v>
      </c>
      <c r="EF9" s="1">
        <f>[1]Sheet1!EB9</f>
        <v>0</v>
      </c>
      <c r="EG9" s="1">
        <f>[1]Sheet1!EC9</f>
        <v>0</v>
      </c>
      <c r="EH9" s="1">
        <f>[1]Sheet1!ED9</f>
        <v>0</v>
      </c>
      <c r="EI9" s="1">
        <f>[1]Sheet1!EE9</f>
        <v>0</v>
      </c>
      <c r="EJ9" s="1">
        <f>[1]Sheet1!EF9</f>
        <v>0</v>
      </c>
      <c r="EK9" s="1">
        <f>[1]Sheet1!EG9</f>
        <v>0</v>
      </c>
      <c r="EL9" s="1">
        <f>[1]Sheet1!EH9</f>
        <v>0</v>
      </c>
      <c r="EM9" s="1">
        <f>[1]Sheet1!EI9</f>
        <v>0</v>
      </c>
      <c r="EN9" s="1">
        <f>[1]Sheet1!EJ9</f>
        <v>0</v>
      </c>
      <c r="EO9" s="1">
        <f>[1]Sheet1!EK9</f>
        <v>0</v>
      </c>
      <c r="EP9" s="1">
        <f>[1]Sheet1!EL9</f>
        <v>0</v>
      </c>
      <c r="EQ9" s="1">
        <f>[1]Sheet1!EM9</f>
        <v>0</v>
      </c>
      <c r="ER9" s="1">
        <f>[1]Sheet1!EN9</f>
        <v>0</v>
      </c>
      <c r="ES9" s="1">
        <f>[1]Sheet1!EO9</f>
        <v>0</v>
      </c>
      <c r="ET9" s="1">
        <f>[1]Sheet1!EP9</f>
        <v>0</v>
      </c>
      <c r="EU9" s="1">
        <f>[1]Sheet1!EQ9</f>
        <v>0</v>
      </c>
      <c r="EV9" s="1">
        <f>[1]Sheet1!ER9</f>
        <v>0</v>
      </c>
      <c r="EW9" s="1">
        <f>[1]Sheet1!ES9</f>
        <v>0</v>
      </c>
      <c r="EX9" s="1">
        <f>[1]Sheet1!ET9</f>
        <v>0</v>
      </c>
      <c r="EY9" s="1">
        <f>[1]Sheet1!EU9</f>
        <v>0</v>
      </c>
      <c r="EZ9" s="1">
        <f>[1]Sheet1!EV9</f>
        <v>0</v>
      </c>
      <c r="FA9" s="1">
        <f>[1]Sheet1!EW9</f>
        <v>0</v>
      </c>
      <c r="FB9" s="1">
        <f>[1]Sheet1!EX9</f>
        <v>0</v>
      </c>
      <c r="FC9" s="1">
        <f>[1]Sheet1!EY9</f>
        <v>0</v>
      </c>
      <c r="FD9" s="1">
        <f>[1]Sheet1!EZ9</f>
        <v>0</v>
      </c>
      <c r="FE9" s="1">
        <f>[1]Sheet1!FA9</f>
        <v>0</v>
      </c>
      <c r="FF9" s="1">
        <f>[1]Sheet1!FB9</f>
        <v>0</v>
      </c>
      <c r="FG9" s="1">
        <f>[1]Sheet1!FC9</f>
        <v>0</v>
      </c>
      <c r="FH9" s="1">
        <f>[1]Sheet1!FD9</f>
        <v>0</v>
      </c>
      <c r="FI9" s="1">
        <f>[1]Sheet1!FE9</f>
        <v>0</v>
      </c>
      <c r="FJ9" s="1">
        <f>[1]Sheet1!FF9</f>
        <v>0</v>
      </c>
      <c r="FK9" s="1">
        <f>[1]Sheet1!FG9</f>
        <v>0</v>
      </c>
      <c r="FL9" s="1">
        <f>[1]Sheet1!FH9</f>
        <v>0</v>
      </c>
      <c r="FM9" s="1">
        <f>[1]Sheet1!FI9</f>
        <v>0</v>
      </c>
      <c r="FN9" s="1">
        <f>[1]Sheet1!FJ9</f>
        <v>0</v>
      </c>
      <c r="FO9" s="1">
        <f>[1]Sheet1!FK9</f>
        <v>0</v>
      </c>
      <c r="FP9" s="1">
        <f>[1]Sheet1!FL9</f>
        <v>0</v>
      </c>
      <c r="FQ9" s="1">
        <f>[1]Sheet1!FM9</f>
        <v>0</v>
      </c>
      <c r="FR9" s="1">
        <f>[1]Sheet1!FN9</f>
        <v>0</v>
      </c>
      <c r="FS9" s="1">
        <f>[1]Sheet1!FO9</f>
        <v>0</v>
      </c>
      <c r="FT9" s="1">
        <f>[1]Sheet1!FP9</f>
        <v>0</v>
      </c>
      <c r="FU9" s="1">
        <f>[1]Sheet1!FQ9</f>
        <v>0</v>
      </c>
      <c r="FV9" s="1">
        <f>[1]Sheet1!FR9</f>
        <v>0</v>
      </c>
      <c r="FW9" s="1">
        <f>[1]Sheet1!FS9</f>
        <v>0</v>
      </c>
      <c r="FX9" s="1">
        <f>[1]Sheet1!FT9</f>
        <v>0</v>
      </c>
      <c r="FY9" s="1">
        <f>[1]Sheet1!FU9</f>
        <v>0</v>
      </c>
      <c r="FZ9" s="1">
        <f>[1]Sheet1!FV9</f>
        <v>0</v>
      </c>
      <c r="GA9" s="1">
        <f>[1]Sheet1!FW9</f>
        <v>0</v>
      </c>
      <c r="GB9" s="1">
        <f>[1]Sheet1!FX9</f>
        <v>0</v>
      </c>
      <c r="GC9" s="1">
        <f>[1]Sheet1!FY9</f>
        <v>0</v>
      </c>
      <c r="GD9" s="1">
        <f>[1]Sheet1!FZ9</f>
        <v>0</v>
      </c>
      <c r="GE9" s="1">
        <f>[1]Sheet1!GA9</f>
        <v>0</v>
      </c>
      <c r="GF9" s="1">
        <f>[1]Sheet1!GB9</f>
        <v>0</v>
      </c>
      <c r="GG9" s="1">
        <f>[1]Sheet1!GC9</f>
        <v>0</v>
      </c>
      <c r="GH9" s="1">
        <f>[1]Sheet1!GD9</f>
        <v>0</v>
      </c>
      <c r="GI9" s="1">
        <f>[1]Sheet1!GE9</f>
        <v>0</v>
      </c>
      <c r="GJ9" s="1">
        <f>[1]Sheet1!GF9</f>
        <v>0</v>
      </c>
      <c r="GK9" s="1">
        <f>[1]Sheet1!GG9</f>
        <v>0</v>
      </c>
      <c r="GL9" s="1">
        <f>[1]Sheet1!GH9</f>
        <v>0</v>
      </c>
      <c r="GM9" s="1">
        <f>[1]Sheet1!GI9</f>
        <v>0</v>
      </c>
      <c r="GN9" s="1">
        <f>[1]Sheet1!GJ9</f>
        <v>0</v>
      </c>
      <c r="GO9" s="1">
        <f>[1]Sheet1!GK9</f>
        <v>0</v>
      </c>
      <c r="GP9" s="1">
        <f>[1]Sheet1!GL9</f>
        <v>0</v>
      </c>
      <c r="GQ9" s="1">
        <f>[1]Sheet1!GM9</f>
        <v>0</v>
      </c>
      <c r="GR9" s="1">
        <f>[1]Sheet1!GN9</f>
        <v>0</v>
      </c>
      <c r="GS9" s="1">
        <f>[1]Sheet1!GO9</f>
        <v>0</v>
      </c>
      <c r="GT9" s="1">
        <f>[1]Sheet1!GP9</f>
        <v>0</v>
      </c>
      <c r="GU9" s="1">
        <f>[1]Sheet1!GQ9</f>
        <v>0</v>
      </c>
      <c r="GV9" s="1">
        <f>[1]Sheet1!GR9</f>
        <v>0</v>
      </c>
      <c r="GW9" s="1">
        <f>[1]Sheet1!GS9</f>
        <v>0</v>
      </c>
      <c r="GX9" s="1">
        <f>[1]Sheet1!GT9</f>
        <v>0</v>
      </c>
      <c r="GY9" s="1">
        <f>[1]Sheet1!GU9</f>
        <v>0</v>
      </c>
      <c r="GZ9" s="1">
        <f>[1]Sheet1!GV9</f>
        <v>0</v>
      </c>
      <c r="HA9" s="1">
        <f>[1]Sheet1!GW9</f>
        <v>0</v>
      </c>
      <c r="HB9" s="1">
        <f>[1]Sheet1!GX9</f>
        <v>0</v>
      </c>
      <c r="HC9" s="1">
        <f>[1]Sheet1!GY9</f>
        <v>0</v>
      </c>
      <c r="HD9" s="1">
        <f>[1]Sheet1!GZ9</f>
        <v>0</v>
      </c>
      <c r="HE9" s="1">
        <f>[1]Sheet1!HA9</f>
        <v>0</v>
      </c>
      <c r="HF9" s="1">
        <f>[1]Sheet1!HB9</f>
        <v>0</v>
      </c>
      <c r="HG9" s="1">
        <f>[1]Sheet1!HC9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Полищук</dc:creator>
  <cp:lastModifiedBy>My+Office</cp:lastModifiedBy>
  <dcterms:created xsi:type="dcterms:W3CDTF">2025-01-03T20:52:52Z</dcterms:created>
  <dcterms:modified xsi:type="dcterms:W3CDTF">2025-01-04T19:59:38Z</dcterms:modified>
</cp:coreProperties>
</file>