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13_ncr:1_{06A7695E-02CB-A34B-87E5-82C60C8080B5}" xr6:coauthVersionLast="47" xr6:coauthVersionMax="47" xr10:uidLastSave="{00000000-0000-0000-0000-000000000000}"/>
  <bookViews>
    <workbookView xWindow="2780" yWindow="1500" windowWidth="28040" windowHeight="17440" xr2:uid="{817CAB99-4667-4548-8286-FB6CFF294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I5" i="1"/>
  <c r="J5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6" i="1"/>
  <c r="I6" i="1"/>
  <c r="J4" i="1"/>
  <c r="I4" i="1"/>
  <c r="J3" i="1"/>
  <c r="I3" i="1"/>
  <c r="J2" i="1"/>
  <c r="I2" i="1"/>
  <c r="H27" i="1"/>
  <c r="G27" i="1"/>
  <c r="H26" i="1"/>
  <c r="G26" i="1"/>
  <c r="H25" i="1"/>
  <c r="G25" i="1"/>
  <c r="H24" i="1"/>
  <c r="G24" i="1"/>
  <c r="H23" i="1"/>
  <c r="G23" i="1"/>
  <c r="H22" i="1"/>
  <c r="G19" i="1"/>
  <c r="H19" i="1"/>
  <c r="G20" i="1"/>
  <c r="H20" i="1"/>
  <c r="G21" i="1"/>
  <c r="H21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A8" i="1"/>
  <c r="H11" i="1"/>
  <c r="C10" i="1"/>
  <c r="H10" i="1" s="1"/>
  <c r="C9" i="1"/>
  <c r="H9" i="1"/>
  <c r="C8" i="1"/>
  <c r="C7" i="1"/>
  <c r="H7" i="1" s="1"/>
  <c r="C6" i="1"/>
  <c r="H6" i="1" s="1"/>
  <c r="C5" i="1"/>
  <c r="H5" i="1" s="1"/>
  <c r="C4" i="1"/>
  <c r="H4" i="1" s="1"/>
  <c r="H3" i="1"/>
  <c r="G22" i="1" l="1"/>
  <c r="H2" i="1"/>
  <c r="G2" i="1"/>
  <c r="H8" i="1"/>
  <c r="G4" i="1"/>
  <c r="G6" i="1"/>
  <c r="G8" i="1"/>
  <c r="G10" i="1"/>
  <c r="G7" i="1"/>
  <c r="G3" i="1"/>
  <c r="G5" i="1"/>
  <c r="G9" i="1"/>
  <c r="G11" i="1"/>
</calcChain>
</file>

<file path=xl/sharedStrings.xml><?xml version="1.0" encoding="utf-8"?>
<sst xmlns="http://schemas.openxmlformats.org/spreadsheetml/2006/main" count="11" uniqueCount="9">
  <si>
    <t>rate</t>
  </si>
  <si>
    <t>per</t>
  </si>
  <si>
    <t>nper</t>
  </si>
  <si>
    <t>pv</t>
  </si>
  <si>
    <t>fv</t>
  </si>
  <si>
    <t>type</t>
  </si>
  <si>
    <t>IPMT</t>
  </si>
  <si>
    <t>PPMT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</si>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</sst>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0.0000"/>
    <numFmt numFmtId="165" formatCode="#,##0.000000000000_ ;[Red]\-#,##0.000000000000\ "/>
    <numFmt numFmtId="166" formatCode="#,##0.00000000000000_ ;[Red]\-#,##0.00000000000000\ "/>
  </numFmts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8" fontId="1" fillId="2" borderId="1" xfId="1" applyNumberFormat="1"/>
    <xf numFmtId="8" fontId="0" fillId="0" borderId="0" xfId="0" applyNumberFormat="1"/>
    <xf numFmtId="165" fontId="1" fillId="2" borderId="1" xfId="1" applyNumberFormat="1"/>
    <xf numFmtId="166" fontId="1" fillId="2" borderId="1" xfId="1" applyNumberFormat="1"/>
    <xf numFmtId="166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7A9F-907D-384F-BA8D-C448829DCDB3}">
  <dimension ref="A1:L31"/>
  <sheetViews>
    <sheetView tabSelected="1" zoomScale="137" workbookViewId="0">
      <selection activeCell="J8" sqref="J8"/>
    </sheetView>
  </sheetViews>
  <sheetFormatPr baseColWidth="10" defaultRowHeight="16" x14ac:dyDescent="0.2"/>
  <cols>
    <col min="1" max="1" width="10.83203125" style="1"/>
    <col min="8" max="9" width="15.5" customWidth="1"/>
    <col min="10" max="10" width="18" bestFit="1" customWidth="1"/>
    <col min="11" max="11" width="16" customWidth="1"/>
    <col min="12" max="12" width="19.1640625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</v>
      </c>
      <c r="I1" s="3" t="s">
        <v>7</v>
      </c>
      <c r="J1" s="3" t="s">
        <v>7</v>
      </c>
      <c r="L1" s="3" t="s">
        <v>8</v>
      </c>
    </row>
    <row r="2" spans="1:12" x14ac:dyDescent="0.2">
      <c r="A2" s="1">
        <v>8.3000000000000001E-3</v>
      </c>
      <c r="B2">
        <v>1</v>
      </c>
      <c r="C2">
        <v>36</v>
      </c>
      <c r="D2">
        <v>8000</v>
      </c>
      <c r="E2">
        <v>0</v>
      </c>
      <c r="F2">
        <v>1</v>
      </c>
      <c r="G2" s="4">
        <f>IPMT(A2,B2,C2,D2,E2,F2)</f>
        <v>0</v>
      </c>
      <c r="H2" s="4">
        <f>IPMT(A2,B2,C2,D2)</f>
        <v>-66.400000000000006</v>
      </c>
      <c r="I2" s="4">
        <f>PPMT(A2,B2,C2,D2,E2,F2)</f>
        <v>-255.86361744160234</v>
      </c>
      <c r="J2" s="4">
        <f>PPMT(A2,B2,C2,D2)</f>
        <v>-191.5872854663676</v>
      </c>
      <c r="K2" s="5"/>
      <c r="L2" s="8">
        <v>9.9999999999999995E-7</v>
      </c>
    </row>
    <row r="3" spans="1:12" x14ac:dyDescent="0.2">
      <c r="A3" s="1">
        <v>0.1</v>
      </c>
      <c r="B3">
        <v>3</v>
      </c>
      <c r="C3">
        <v>3</v>
      </c>
      <c r="D3">
        <v>8000</v>
      </c>
      <c r="E3">
        <v>0</v>
      </c>
      <c r="F3">
        <v>1</v>
      </c>
      <c r="G3" s="4">
        <f t="shared" ref="G3:G11" si="0">IPMT(A3,B3,C3,D3,E3,F3)</f>
        <v>-265.86102719033238</v>
      </c>
      <c r="H3" s="4">
        <f t="shared" ref="H3:H11" si="1">IPMT(A3,B3,C3,D3)</f>
        <v>-292.44712990936563</v>
      </c>
      <c r="I3" s="4">
        <f t="shared" ref="I3:I27" si="2">PPMT(A3,B3,C3,D3,E3,F3)</f>
        <v>-2658.6102719033238</v>
      </c>
      <c r="J3" s="4">
        <f t="shared" ref="J3:J27" si="3">PPMT(A3,B3,C3,D3)</f>
        <v>-2924.4712990936564</v>
      </c>
    </row>
    <row r="4" spans="1:12" x14ac:dyDescent="0.2">
      <c r="A4" s="1">
        <v>0.3</v>
      </c>
      <c r="B4">
        <v>5</v>
      </c>
      <c r="C4">
        <f t="shared" ref="C4:C10" si="4">3*12</f>
        <v>36</v>
      </c>
      <c r="D4">
        <v>8000</v>
      </c>
      <c r="E4">
        <v>0</v>
      </c>
      <c r="F4">
        <v>1</v>
      </c>
      <c r="G4" s="4">
        <f t="shared" si="0"/>
        <v>-1845.8828626085983</v>
      </c>
      <c r="H4" s="4">
        <f t="shared" si="1"/>
        <v>-2399.647721391178</v>
      </c>
      <c r="I4" s="4">
        <f t="shared" si="2"/>
        <v>-0.41697974440002838</v>
      </c>
      <c r="J4" s="4">
        <f t="shared" si="3"/>
        <v>-0.54207366772003696</v>
      </c>
    </row>
    <row r="5" spans="1:12" x14ac:dyDescent="0.2">
      <c r="A5" s="1">
        <v>0.7</v>
      </c>
      <c r="B5">
        <v>10</v>
      </c>
      <c r="C5">
        <f t="shared" si="4"/>
        <v>36</v>
      </c>
      <c r="D5">
        <v>8000</v>
      </c>
      <c r="E5">
        <v>0</v>
      </c>
      <c r="F5">
        <v>1</v>
      </c>
      <c r="G5" s="4">
        <f t="shared" si="0"/>
        <v>-3294.115688482565</v>
      </c>
      <c r="H5" s="4">
        <f t="shared" si="1"/>
        <v>-5599.9966704203607</v>
      </c>
      <c r="I5" s="6" t="b">
        <f>ABS(PPMT(A5,B5,C5,D5,E5,F5)--0.001975232536 )&lt;L2</f>
        <v>1</v>
      </c>
      <c r="J5" s="7" t="b">
        <f>ABS(PPMT(A5,B5,C5,D5)--0.0033578953107)&lt;L2</f>
        <v>1</v>
      </c>
    </row>
    <row r="6" spans="1:12" x14ac:dyDescent="0.2">
      <c r="A6" s="1">
        <v>0.01</v>
      </c>
      <c r="B6">
        <v>34</v>
      </c>
      <c r="C6">
        <f t="shared" si="4"/>
        <v>36</v>
      </c>
      <c r="D6">
        <v>8000</v>
      </c>
      <c r="E6">
        <v>0</v>
      </c>
      <c r="F6">
        <v>1</v>
      </c>
      <c r="G6" s="4">
        <f t="shared" si="0"/>
        <v>-7.73725099628785</v>
      </c>
      <c r="H6" s="4">
        <f t="shared" si="1"/>
        <v>-7.8146235062507285</v>
      </c>
      <c r="I6" s="4">
        <f t="shared" si="2"/>
        <v>-255.34639108570178</v>
      </c>
      <c r="J6" s="4">
        <f t="shared" si="3"/>
        <v>-257.89985499655882</v>
      </c>
    </row>
    <row r="7" spans="1:12" x14ac:dyDescent="0.2">
      <c r="A7" s="1">
        <v>0.8</v>
      </c>
      <c r="B7">
        <v>10</v>
      </c>
      <c r="C7">
        <f t="shared" si="4"/>
        <v>36</v>
      </c>
      <c r="D7">
        <v>18000</v>
      </c>
      <c r="E7">
        <v>0</v>
      </c>
      <c r="F7">
        <v>1</v>
      </c>
      <c r="G7" s="4">
        <f t="shared" si="0"/>
        <v>-7999.9989801474676</v>
      </c>
      <c r="H7" s="4">
        <f t="shared" si="1"/>
        <v>-14399.998164265444</v>
      </c>
      <c r="I7" s="7" t="b">
        <f>ABS(PPMT(A7,B7,C7,D7,E7,F7)+0.00102502002392 )&lt;L2</f>
        <v>1</v>
      </c>
      <c r="J7" s="7" t="b">
        <f>ABS(PPMT(A7,B7,C7,D7)+0.00184503604306 )&lt;L2</f>
        <v>1</v>
      </c>
    </row>
    <row r="8" spans="1:12" x14ac:dyDescent="0.2">
      <c r="A8" s="1" t="e">
        <f>NA()</f>
        <v>#N/A</v>
      </c>
      <c r="B8">
        <v>1</v>
      </c>
      <c r="C8">
        <f t="shared" si="4"/>
        <v>36</v>
      </c>
      <c r="D8">
        <v>8000</v>
      </c>
      <c r="E8">
        <v>0</v>
      </c>
      <c r="F8">
        <v>1</v>
      </c>
      <c r="G8" s="4" t="e">
        <f t="shared" si="0"/>
        <v>#N/A</v>
      </c>
      <c r="H8" s="4" t="e">
        <f t="shared" si="1"/>
        <v>#N/A</v>
      </c>
      <c r="I8" s="4" t="e">
        <f t="shared" si="2"/>
        <v>#N/A</v>
      </c>
      <c r="J8" s="4" t="e">
        <f t="shared" si="3"/>
        <v>#N/A</v>
      </c>
    </row>
    <row r="9" spans="1:12" x14ac:dyDescent="0.2">
      <c r="A9" s="1">
        <v>0.1</v>
      </c>
      <c r="B9">
        <v>-3</v>
      </c>
      <c r="C9">
        <f t="shared" si="4"/>
        <v>36</v>
      </c>
      <c r="D9">
        <v>8000</v>
      </c>
      <c r="E9">
        <v>0</v>
      </c>
      <c r="F9">
        <v>1</v>
      </c>
      <c r="G9" s="4" t="e">
        <f t="shared" si="0"/>
        <v>#NUM!</v>
      </c>
      <c r="H9" s="4" t="e">
        <f t="shared" si="1"/>
        <v>#NUM!</v>
      </c>
      <c r="I9" s="4" t="e">
        <f t="shared" si="2"/>
        <v>#NUM!</v>
      </c>
      <c r="J9" s="4" t="e">
        <f t="shared" si="3"/>
        <v>#NUM!</v>
      </c>
    </row>
    <row r="10" spans="1:12" x14ac:dyDescent="0.2">
      <c r="A10" s="1">
        <v>0.1</v>
      </c>
      <c r="B10">
        <v>0</v>
      </c>
      <c r="C10">
        <f t="shared" si="4"/>
        <v>36</v>
      </c>
      <c r="D10">
        <v>8000</v>
      </c>
      <c r="E10">
        <v>0</v>
      </c>
      <c r="F10">
        <v>1</v>
      </c>
      <c r="G10" s="4" t="e">
        <f t="shared" si="0"/>
        <v>#NUM!</v>
      </c>
      <c r="H10" s="4" t="e">
        <f t="shared" si="1"/>
        <v>#NUM!</v>
      </c>
      <c r="I10" s="4" t="e">
        <f t="shared" si="2"/>
        <v>#NUM!</v>
      </c>
      <c r="J10" s="4" t="e">
        <f t="shared" si="3"/>
        <v>#NUM!</v>
      </c>
    </row>
    <row r="11" spans="1:12" x14ac:dyDescent="0.2">
      <c r="A11" s="1">
        <v>0.1</v>
      </c>
      <c r="B11">
        <v>3</v>
      </c>
      <c r="C11">
        <v>2</v>
      </c>
      <c r="D11">
        <v>8000</v>
      </c>
      <c r="E11">
        <v>0</v>
      </c>
      <c r="F11">
        <v>1</v>
      </c>
      <c r="G11" s="4" t="e">
        <f t="shared" si="0"/>
        <v>#NUM!</v>
      </c>
      <c r="H11" s="4" t="e">
        <f t="shared" si="1"/>
        <v>#NUM!</v>
      </c>
      <c r="I11" s="4" t="e">
        <f t="shared" si="2"/>
        <v>#NUM!</v>
      </c>
      <c r="J11" s="4" t="e">
        <f t="shared" si="3"/>
        <v>#NUM!</v>
      </c>
    </row>
    <row r="12" spans="1:12" x14ac:dyDescent="0.2">
      <c r="A12" s="1">
        <v>0.1</v>
      </c>
      <c r="B12">
        <v>3</v>
      </c>
      <c r="C12">
        <v>30</v>
      </c>
      <c r="D12">
        <v>8000</v>
      </c>
      <c r="E12">
        <v>10</v>
      </c>
      <c r="F12">
        <v>1</v>
      </c>
      <c r="G12" s="4">
        <f t="shared" ref="G12" si="5">IPMT(A12,B12,C12,D12,E12,F12)</f>
        <v>-717.97645137658583</v>
      </c>
      <c r="H12" s="4">
        <f t="shared" ref="H12" si="6">IPMT(A12,B12,C12,D12)</f>
        <v>-789.78686293557507</v>
      </c>
      <c r="I12" s="4">
        <f t="shared" si="2"/>
        <v>-53.564256353957418</v>
      </c>
      <c r="J12" s="4">
        <f t="shared" si="3"/>
        <v>-58.8471230854963</v>
      </c>
    </row>
    <row r="13" spans="1:12" x14ac:dyDescent="0.2">
      <c r="A13" s="1">
        <v>0.1</v>
      </c>
      <c r="B13">
        <v>3.3</v>
      </c>
      <c r="C13">
        <v>30</v>
      </c>
      <c r="D13">
        <v>8000</v>
      </c>
      <c r="E13">
        <v>10</v>
      </c>
      <c r="F13">
        <v>1</v>
      </c>
      <c r="G13" s="4">
        <f t="shared" ref="G13:G18" si="7">IPMT(A13,B13,C13,D13,E13,F13)</f>
        <v>-716.42277944321313</v>
      </c>
      <c r="H13" s="4">
        <f t="shared" ref="H13:H18" si="8">IPMT(A13,B13,C13,D13)</f>
        <v>-788.07995744073366</v>
      </c>
      <c r="I13" s="4">
        <f t="shared" si="2"/>
        <v>-55.117928287330166</v>
      </c>
      <c r="J13" s="4">
        <f t="shared" si="3"/>
        <v>-60.554028580337764</v>
      </c>
    </row>
    <row r="14" spans="1:12" x14ac:dyDescent="0.2">
      <c r="A14" s="1">
        <v>0.1</v>
      </c>
      <c r="B14">
        <v>2.8</v>
      </c>
      <c r="C14">
        <v>30</v>
      </c>
      <c r="D14">
        <v>8000</v>
      </c>
      <c r="E14">
        <v>100</v>
      </c>
      <c r="F14">
        <v>0</v>
      </c>
      <c r="G14" s="4">
        <f t="shared" si="7"/>
        <v>-790.78420995588112</v>
      </c>
      <c r="H14" s="4">
        <f t="shared" si="8"/>
        <v>-790.897985141611</v>
      </c>
      <c r="I14" s="4">
        <f t="shared" si="2"/>
        <v>-58.457700890453708</v>
      </c>
      <c r="J14" s="4">
        <f t="shared" si="3"/>
        <v>-57.736000879460448</v>
      </c>
    </row>
    <row r="15" spans="1:12" x14ac:dyDescent="0.2">
      <c r="A15" s="1">
        <v>0.1</v>
      </c>
      <c r="B15">
        <v>3</v>
      </c>
      <c r="C15">
        <v>29.9</v>
      </c>
      <c r="D15">
        <v>8000</v>
      </c>
      <c r="E15">
        <v>10</v>
      </c>
      <c r="F15">
        <v>1</v>
      </c>
      <c r="G15" s="4">
        <f t="shared" si="7"/>
        <v>-717.88195766287083</v>
      </c>
      <c r="H15" s="4">
        <f t="shared" si="8"/>
        <v>-789.68304961713648</v>
      </c>
      <c r="I15" s="4">
        <f t="shared" si="2"/>
        <v>-54.10872013298242</v>
      </c>
      <c r="J15" s="4">
        <f t="shared" si="3"/>
        <v>-59.445285539356455</v>
      </c>
    </row>
    <row r="16" spans="1:12" x14ac:dyDescent="0.2">
      <c r="A16" s="1">
        <v>0.1</v>
      </c>
      <c r="B16">
        <v>3.12</v>
      </c>
      <c r="C16">
        <v>30.34</v>
      </c>
      <c r="D16">
        <v>8000</v>
      </c>
      <c r="E16">
        <v>10</v>
      </c>
      <c r="F16">
        <v>1</v>
      </c>
      <c r="G16" s="4">
        <f t="shared" si="7"/>
        <v>-717.69494190606633</v>
      </c>
      <c r="H16" s="4">
        <f t="shared" si="8"/>
        <v>-789.47758911028529</v>
      </c>
      <c r="I16" s="4">
        <f t="shared" si="2"/>
        <v>-52.351322120720276</v>
      </c>
      <c r="J16" s="4">
        <f t="shared" si="3"/>
        <v>-57.514561131378088</v>
      </c>
    </row>
    <row r="17" spans="1:10" x14ac:dyDescent="0.2">
      <c r="A17" s="1">
        <v>0.1</v>
      </c>
      <c r="B17">
        <v>3.9</v>
      </c>
      <c r="C17">
        <v>3</v>
      </c>
      <c r="D17">
        <v>8000</v>
      </c>
      <c r="E17">
        <v>10</v>
      </c>
      <c r="F17">
        <v>1</v>
      </c>
      <c r="G17" s="4">
        <f t="shared" si="7"/>
        <v>-26.866364667656377</v>
      </c>
      <c r="H17" s="4">
        <f t="shared" si="8"/>
        <v>-30.514857562468929</v>
      </c>
      <c r="I17" s="4">
        <f t="shared" si="2"/>
        <v>-2900.3514326407758</v>
      </c>
      <c r="J17" s="4">
        <f t="shared" si="3"/>
        <v>-3186.4035714405527</v>
      </c>
    </row>
    <row r="18" spans="1:10" x14ac:dyDescent="0.2">
      <c r="A18" s="1">
        <v>0.1</v>
      </c>
      <c r="B18">
        <v>4</v>
      </c>
      <c r="C18">
        <v>3</v>
      </c>
      <c r="D18">
        <v>8000</v>
      </c>
      <c r="E18">
        <v>10</v>
      </c>
      <c r="F18">
        <v>1</v>
      </c>
      <c r="G18" s="4" t="e">
        <f t="shared" si="7"/>
        <v>#NUM!</v>
      </c>
      <c r="H18" s="4" t="e">
        <f t="shared" si="8"/>
        <v>#NUM!</v>
      </c>
      <c r="I18" s="4" t="e">
        <f t="shared" si="2"/>
        <v>#NUM!</v>
      </c>
      <c r="J18" s="4" t="e">
        <f t="shared" si="3"/>
        <v>#NUM!</v>
      </c>
    </row>
    <row r="19" spans="1:10" x14ac:dyDescent="0.2">
      <c r="A19" s="1">
        <v>0</v>
      </c>
      <c r="B19">
        <v>4</v>
      </c>
      <c r="C19">
        <v>20</v>
      </c>
      <c r="D19">
        <v>300</v>
      </c>
      <c r="E19">
        <v>0</v>
      </c>
      <c r="F19">
        <v>1</v>
      </c>
      <c r="G19" s="4">
        <f t="shared" ref="G19:G21" si="9">IPMT(A19,B19,C19,D19,E19,F19)</f>
        <v>0</v>
      </c>
      <c r="H19" s="4">
        <f t="shared" ref="H19:H21" si="10">IPMT(A19,B19,C19,D19)</f>
        <v>0</v>
      </c>
      <c r="I19" s="4">
        <f t="shared" si="2"/>
        <v>-15</v>
      </c>
      <c r="J19" s="4">
        <f t="shared" si="3"/>
        <v>-15</v>
      </c>
    </row>
    <row r="20" spans="1:10" x14ac:dyDescent="0.2">
      <c r="A20" s="1">
        <v>0</v>
      </c>
      <c r="B20">
        <v>4</v>
      </c>
      <c r="C20">
        <v>22</v>
      </c>
      <c r="D20">
        <v>19000</v>
      </c>
      <c r="E20">
        <v>0</v>
      </c>
      <c r="F20">
        <v>0</v>
      </c>
      <c r="G20" s="4">
        <f t="shared" si="9"/>
        <v>0</v>
      </c>
      <c r="H20" s="4">
        <f t="shared" si="10"/>
        <v>0</v>
      </c>
      <c r="I20" s="4">
        <f t="shared" si="2"/>
        <v>-863.63636363636363</v>
      </c>
      <c r="J20" s="4">
        <f t="shared" si="3"/>
        <v>-863.63636363636363</v>
      </c>
    </row>
    <row r="21" spans="1:10" x14ac:dyDescent="0.2">
      <c r="A21" s="1">
        <v>0</v>
      </c>
      <c r="B21">
        <v>4</v>
      </c>
      <c r="C21">
        <v>23</v>
      </c>
      <c r="D21">
        <v>8000</v>
      </c>
      <c r="E21">
        <v>0</v>
      </c>
      <c r="F21">
        <v>0</v>
      </c>
      <c r="G21" s="4">
        <f t="shared" si="9"/>
        <v>0</v>
      </c>
      <c r="H21" s="4">
        <f t="shared" si="10"/>
        <v>0</v>
      </c>
      <c r="I21" s="4">
        <f t="shared" si="2"/>
        <v>-347.82608695652175</v>
      </c>
      <c r="J21" s="4">
        <f t="shared" si="3"/>
        <v>-347.82608695652175</v>
      </c>
    </row>
    <row r="22" spans="1:10" x14ac:dyDescent="0.2">
      <c r="A22" s="1">
        <v>0.01</v>
      </c>
      <c r="B22">
        <v>1</v>
      </c>
      <c r="C22">
        <v>36</v>
      </c>
      <c r="D22">
        <v>8000</v>
      </c>
      <c r="E22">
        <v>0</v>
      </c>
      <c r="F22">
        <v>1</v>
      </c>
      <c r="G22" s="4">
        <f>IPMT(A22,B22,C22,D22,E22,F22)</f>
        <v>0</v>
      </c>
      <c r="H22" s="4">
        <f>IPMT(A22,B22,C22,D22)</f>
        <v>-80</v>
      </c>
      <c r="I22" s="4">
        <f t="shared" si="2"/>
        <v>-263.08364208198964</v>
      </c>
      <c r="J22" s="4">
        <f t="shared" si="3"/>
        <v>-185.7144785028095</v>
      </c>
    </row>
    <row r="23" spans="1:10" x14ac:dyDescent="0.2">
      <c r="A23" s="1">
        <v>0.01</v>
      </c>
      <c r="B23">
        <v>1.0001</v>
      </c>
      <c r="C23">
        <v>36</v>
      </c>
      <c r="D23">
        <v>8000</v>
      </c>
      <c r="E23">
        <v>0</v>
      </c>
      <c r="F23">
        <v>1</v>
      </c>
      <c r="G23" s="4">
        <f t="shared" ref="G23:G25" si="11">IPMT(A23,B23,C23,D23,E23,F23)</f>
        <v>-79.207737829561907</v>
      </c>
      <c r="H23" s="4">
        <f t="shared" ref="H23:H25" si="12">IPMT(A23,B23,C23,D23)</f>
        <v>-79.999815207857523</v>
      </c>
      <c r="I23" s="4">
        <f t="shared" si="2"/>
        <v>-183.87590425242774</v>
      </c>
      <c r="J23" s="4">
        <f t="shared" si="3"/>
        <v>-185.714663294952</v>
      </c>
    </row>
    <row r="24" spans="1:10" x14ac:dyDescent="0.2">
      <c r="A24" s="1">
        <v>0.01</v>
      </c>
      <c r="B24">
        <v>1.00000000001</v>
      </c>
      <c r="C24">
        <v>36</v>
      </c>
      <c r="D24">
        <v>8000</v>
      </c>
      <c r="E24">
        <v>0</v>
      </c>
      <c r="F24">
        <v>1</v>
      </c>
      <c r="G24" s="4">
        <f t="shared" si="11"/>
        <v>-79.207920792060918</v>
      </c>
      <c r="H24" s="4">
        <f t="shared" si="12"/>
        <v>-79.999999999981526</v>
      </c>
      <c r="I24" s="4">
        <f t="shared" si="2"/>
        <v>-183.87572128992869</v>
      </c>
      <c r="J24" s="4">
        <f t="shared" si="3"/>
        <v>-185.714478502828</v>
      </c>
    </row>
    <row r="25" spans="1:10" x14ac:dyDescent="0.2">
      <c r="A25" s="1">
        <v>0.01</v>
      </c>
      <c r="B25">
        <v>0.99999000000000005</v>
      </c>
      <c r="C25">
        <v>36</v>
      </c>
      <c r="D25">
        <v>8000</v>
      </c>
      <c r="E25">
        <v>0</v>
      </c>
      <c r="F25">
        <v>1</v>
      </c>
      <c r="G25" s="4" t="e">
        <f t="shared" si="11"/>
        <v>#NUM!</v>
      </c>
      <c r="H25" s="4" t="e">
        <f t="shared" si="12"/>
        <v>#NUM!</v>
      </c>
      <c r="I25" s="4" t="e">
        <f t="shared" si="2"/>
        <v>#NUM!</v>
      </c>
      <c r="J25" s="4" t="e">
        <f t="shared" si="3"/>
        <v>#NUM!</v>
      </c>
    </row>
    <row r="26" spans="1:10" x14ac:dyDescent="0.2">
      <c r="A26" s="1">
        <v>0.01</v>
      </c>
      <c r="B26">
        <v>0.5</v>
      </c>
      <c r="C26">
        <v>36</v>
      </c>
      <c r="D26">
        <v>8000</v>
      </c>
      <c r="E26">
        <v>0</v>
      </c>
      <c r="F26">
        <v>1</v>
      </c>
      <c r="G26" s="4" t="e">
        <f t="shared" ref="G26:G27" si="13">IPMT(A26,B26,C26,D26,E26,F26)</f>
        <v>#NUM!</v>
      </c>
      <c r="H26" s="4" t="e">
        <f t="shared" ref="H26:H27" si="14">IPMT(A26,B26,C26,D26)</f>
        <v>#NUM!</v>
      </c>
      <c r="I26" s="4" t="e">
        <f t="shared" si="2"/>
        <v>#NUM!</v>
      </c>
      <c r="J26" s="4" t="e">
        <f t="shared" si="3"/>
        <v>#NUM!</v>
      </c>
    </row>
    <row r="27" spans="1:10" x14ac:dyDescent="0.2">
      <c r="A27" s="1">
        <v>0.01</v>
      </c>
      <c r="B27">
        <v>0.99999000000000005</v>
      </c>
      <c r="C27">
        <v>36</v>
      </c>
      <c r="D27">
        <v>8000</v>
      </c>
      <c r="E27">
        <v>0</v>
      </c>
      <c r="F27">
        <v>0</v>
      </c>
      <c r="G27" s="4" t="e">
        <f t="shared" si="13"/>
        <v>#NUM!</v>
      </c>
      <c r="H27" s="4" t="e">
        <f t="shared" si="14"/>
        <v>#NUM!</v>
      </c>
      <c r="I27" s="4" t="e">
        <f t="shared" si="2"/>
        <v>#NUM!</v>
      </c>
      <c r="J27" s="4" t="e">
        <f t="shared" si="3"/>
        <v>#NUM!</v>
      </c>
    </row>
    <row r="28" spans="1:10" x14ac:dyDescent="0.2">
      <c r="A28" s="1">
        <v>8.3000000000000001E-3</v>
      </c>
      <c r="B28">
        <v>1</v>
      </c>
      <c r="C28">
        <v>36</v>
      </c>
      <c r="D28">
        <v>8000</v>
      </c>
      <c r="E28">
        <v>1234</v>
      </c>
      <c r="F28">
        <v>1</v>
      </c>
      <c r="G28" s="4">
        <f>IPMT(A28,B28,C28,D28,E28,F28)</f>
        <v>0</v>
      </c>
      <c r="H28" s="4">
        <f>IPMT(A28,B28,C28,D28)</f>
        <v>-66.400000000000006</v>
      </c>
      <c r="I28" s="4">
        <f>PPMT(A28,B28,C28,D28,E28,F28)</f>
        <v>-285.1726909149607</v>
      </c>
      <c r="J28" s="4">
        <f>PPMT(A28,B28,C28,D28)</f>
        <v>-191.5872854663676</v>
      </c>
    </row>
    <row r="29" spans="1:10" x14ac:dyDescent="0.2">
      <c r="A29" s="1">
        <v>8.3000000000000001E-3</v>
      </c>
      <c r="B29">
        <v>10</v>
      </c>
      <c r="C29">
        <v>36</v>
      </c>
      <c r="D29">
        <v>8000</v>
      </c>
      <c r="E29">
        <v>1234</v>
      </c>
      <c r="F29">
        <v>0</v>
      </c>
      <c r="G29" s="4">
        <f t="shared" ref="G29:G31" si="15">IPMT(A29,B29,C29,D29,E29,F29)</f>
        <v>-49.32168025521311</v>
      </c>
      <c r="H29" s="4">
        <f t="shared" ref="H29:H31" si="16">IPMT(A29,B29,C29,D29)</f>
        <v>-51.603968165660049</v>
      </c>
      <c r="I29" s="4">
        <f t="shared" ref="I29:I31" si="17">PPMT(A29,B29,C29,D29,E29,F29)</f>
        <v>-238.21794399434174</v>
      </c>
      <c r="J29" s="4">
        <f t="shared" ref="J29:J31" si="18">PPMT(A29,B29,C29,D29)</f>
        <v>-206.38331730070757</v>
      </c>
    </row>
    <row r="30" spans="1:10" x14ac:dyDescent="0.2">
      <c r="A30" s="1">
        <v>8.3000000000000001E-3</v>
      </c>
      <c r="B30">
        <v>12.5</v>
      </c>
      <c r="C30">
        <v>36</v>
      </c>
      <c r="D30">
        <v>8000</v>
      </c>
      <c r="E30">
        <v>1234</v>
      </c>
      <c r="F30">
        <v>1</v>
      </c>
      <c r="G30" s="4">
        <f t="shared" si="15"/>
        <v>-43.982787941811296</v>
      </c>
      <c r="H30" s="4">
        <f t="shared" si="16"/>
        <v>-47.294819217438437</v>
      </c>
      <c r="I30" s="4">
        <f t="shared" si="17"/>
        <v>-241.18990297314943</v>
      </c>
      <c r="J30" s="4">
        <f t="shared" si="18"/>
        <v>-210.69246624892918</v>
      </c>
    </row>
    <row r="31" spans="1:10" x14ac:dyDescent="0.2">
      <c r="A31" s="1">
        <v>8.3000000000000001E-3</v>
      </c>
      <c r="B31">
        <v>12</v>
      </c>
      <c r="C31">
        <v>36</v>
      </c>
      <c r="D31">
        <v>8000</v>
      </c>
      <c r="E31">
        <v>1234</v>
      </c>
      <c r="F31">
        <v>1</v>
      </c>
      <c r="G31" s="4">
        <f t="shared" si="15"/>
        <v>-44.977537985465908</v>
      </c>
      <c r="H31" s="4">
        <f t="shared" si="16"/>
        <v>-48.163787351739451</v>
      </c>
      <c r="I31" s="4">
        <f t="shared" si="17"/>
        <v>-240.19515292949481</v>
      </c>
      <c r="J31" s="4">
        <f t="shared" si="18"/>
        <v>-209.82349811462817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2023-02-16T07:50:22Z</dcterms:created>
  <dcterms:modified xsi:type="dcterms:W3CDTF">2023-02-16T13:35:25Z</dcterms:modified>
</cp:coreProperties>
</file>