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elix\Downloads\"/>
    </mc:Choice>
  </mc:AlternateContent>
  <xr:revisionPtr revIDLastSave="0" documentId="8_{CDDCCEC0-E88E-440F-8214-C1DC3832B319}" xr6:coauthVersionLast="47" xr6:coauthVersionMax="47" xr10:uidLastSave="{00000000-0000-0000-0000-000000000000}"/>
  <bookViews>
    <workbookView xWindow="-120" yWindow="-120" windowWidth="29040" windowHeight="15720" xr2:uid="{7C5660E3-F468-41AD-A50F-3A929BE0C99D}"/>
  </bookViews>
  <sheets>
    <sheet name="Background on Firm" sheetId="1" r:id="rId1"/>
    <sheet name="3-Statement Model" sheetId="2" r:id="rId2"/>
    <sheet name="Week 2 Project" sheetId="3" r:id="rId3"/>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4" i="3" l="1"/>
  <c r="D56" i="2"/>
  <c r="E56" i="2"/>
  <c r="F56" i="2"/>
  <c r="G56" i="2"/>
  <c r="C56" i="2"/>
  <c r="E64" i="3"/>
  <c r="F64" i="3"/>
  <c r="D64" i="3"/>
  <c r="E84" i="3"/>
  <c r="F84" i="3"/>
  <c r="E82" i="3"/>
  <c r="F82" i="3"/>
  <c r="D82" i="3"/>
  <c r="E79" i="3"/>
  <c r="F79" i="3"/>
  <c r="D79" i="3"/>
  <c r="E78" i="3"/>
  <c r="F78" i="3"/>
  <c r="D78" i="3"/>
  <c r="E75" i="3"/>
  <c r="F75" i="3"/>
  <c r="D75" i="3"/>
  <c r="E74" i="3"/>
  <c r="F74" i="3"/>
  <c r="D74" i="3"/>
  <c r="E71" i="3"/>
  <c r="F71" i="3"/>
  <c r="D71" i="3"/>
  <c r="E70" i="3"/>
  <c r="F70" i="3"/>
  <c r="D70" i="3"/>
  <c r="E67" i="3"/>
  <c r="F67" i="3"/>
  <c r="D67" i="3"/>
  <c r="E65" i="3"/>
  <c r="E63" i="3"/>
  <c r="F63" i="3"/>
  <c r="D63" i="3"/>
  <c r="E85" i="3" l="1"/>
  <c r="F85" i="3"/>
  <c r="D85" i="3"/>
  <c r="E76" i="3"/>
  <c r="F66" i="3"/>
  <c r="F68" i="3" s="1"/>
  <c r="D66" i="3"/>
  <c r="D68" i="3" s="1"/>
  <c r="F72" i="3"/>
  <c r="F76" i="3"/>
  <c r="F80" i="3"/>
  <c r="D80" i="3"/>
  <c r="E66" i="3"/>
  <c r="E68" i="3" s="1"/>
  <c r="D76" i="3"/>
  <c r="E80" i="3"/>
  <c r="E72" i="3"/>
  <c r="D72" i="3"/>
</calcChain>
</file>

<file path=xl/sharedStrings.xml><?xml version="1.0" encoding="utf-8"?>
<sst xmlns="http://schemas.openxmlformats.org/spreadsheetml/2006/main" count="405" uniqueCount="220">
  <si>
    <t>Document Information Statement - USD ($) $ in Billions</t>
  </si>
  <si>
    <t>12 Months Ended</t>
  </si>
  <si>
    <t>Feb. 03, 2024</t>
  </si>
  <si>
    <t>Mar. 13, 2024</t>
  </si>
  <si>
    <t>Jul. 28, 2023</t>
  </si>
  <si>
    <t>Document Information [Abstract]</t>
  </si>
  <si>
    <t> </t>
  </si>
  <si>
    <t>Document Type</t>
  </si>
  <si>
    <t>10-K</t>
  </si>
  <si>
    <t>Document Annual Report</t>
  </si>
  <si>
    <t>true</t>
  </si>
  <si>
    <t>Document Fiscal Period Focus</t>
  </si>
  <si>
    <t>FY</t>
  </si>
  <si>
    <t>Document Period End Date</t>
  </si>
  <si>
    <t>Feb.  03,  2024</t>
  </si>
  <si>
    <t>Current Fiscal Year End Date</t>
  </si>
  <si>
    <t>--02-03</t>
  </si>
  <si>
    <t>Document Fiscal Year Focus</t>
  </si>
  <si>
    <t>2024</t>
  </si>
  <si>
    <t>Document Transition Report</t>
  </si>
  <si>
    <t>false</t>
  </si>
  <si>
    <t>Entity File Number</t>
  </si>
  <si>
    <t>1-9595</t>
  </si>
  <si>
    <t>Entity Registrant Name</t>
  </si>
  <si>
    <t>BEST BUY CO., INC.</t>
  </si>
  <si>
    <t>Entity Incorporation, State or Country Code</t>
  </si>
  <si>
    <t>MN</t>
  </si>
  <si>
    <t>Entity Address, Address Line One</t>
  </si>
  <si>
    <t>7601 Penn Avenue South</t>
  </si>
  <si>
    <t>Entity Address, City or Town</t>
  </si>
  <si>
    <t>Richfield</t>
  </si>
  <si>
    <t>Entity Address, State or Province</t>
  </si>
  <si>
    <t>Entity Tax Identification Number</t>
  </si>
  <si>
    <t>41-0907483</t>
  </si>
  <si>
    <t>Entity Address, Postal Zip Code</t>
  </si>
  <si>
    <t>55423</t>
  </si>
  <si>
    <t>City Area Code</t>
  </si>
  <si>
    <t>612</t>
  </si>
  <si>
    <t>Local Phone Number</t>
  </si>
  <si>
    <t>291-1000</t>
  </si>
  <si>
    <t>Title of 12(b) Security</t>
  </si>
  <si>
    <t>Common Stock, $0.10 par value per share</t>
  </si>
  <si>
    <t>Trading Symbol</t>
  </si>
  <si>
    <t>BBY</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</si>
  <si>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</si>
  <si>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</si>
  <si>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</si>
  <si>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</si>
  <si>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</si>
  <si>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</si>
  <si>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</si>
  <si>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</si>
  <si>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</si>
  <si>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</si>
  <si>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</si>
  <si>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</si>
  <si>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</si>
  <si>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ICFR Auditor Attestation Flag</t>
  </si>
  <si>
    <t>Entity Public Float</t>
  </si>
  <si>
    <t>Entity Common Stock, Shares Outstanding</t>
  </si>
  <si>
    <t>Documents Incorporated by Reference [Text Block]</t>
  </si>
  <si>
    <t xml:space="preserve">Portions of the registrant's Definitive Proxy Statement relating to its 2024 Regular Meeting of Shareholders ("Proxy Statement") are incorporated by reference into Part III. The Proxy Statement will be filed with the U.S. Securities and Exchange Commission within 120 days after the end of the fiscal year to which this report relates. </t>
  </si>
  <si>
    <t>Document Financial Statement Error Correction [Flag]</t>
  </si>
  <si>
    <t>Entity Central Index Key</t>
  </si>
  <si>
    <t>0000764478</t>
  </si>
  <si>
    <t>Amendment Flag</t>
  </si>
  <si>
    <t>Auditor Firm ID</t>
  </si>
  <si>
    <t>34</t>
  </si>
  <si>
    <t>Auditor Location</t>
  </si>
  <si>
    <t>Minneapolis, Minnesota</t>
  </si>
  <si>
    <t>Auditor Name</t>
  </si>
  <si>
    <t>Deloitte &amp; Touche LLP</t>
  </si>
  <si>
    <t>X</t>
  </si>
  <si>
    <t>Income Statement - Best Buy</t>
  </si>
  <si>
    <t>Consolidated Statements of Earnings - USD ($) shares in Millions, $ in Millions</t>
  </si>
  <si>
    <t>Revenue</t>
  </si>
  <si>
    <t>Cost of sales</t>
  </si>
  <si>
    <t>Gross profit</t>
  </si>
  <si>
    <t>Selling, general and administrative expenses</t>
  </si>
  <si>
    <t>Restructuring charges</t>
  </si>
  <si>
    <t>Other income (expense):</t>
  </si>
  <si>
    <t>Gain on sale of subsidiary, net</t>
  </si>
  <si>
    <t>Investment income and other</t>
  </si>
  <si>
    <t>Interest expense</t>
  </si>
  <si>
    <t>Earnings before income tax expense and equity in income of affiliates</t>
  </si>
  <si>
    <t>Income tax expense</t>
  </si>
  <si>
    <t>Equity in income of affiliates</t>
  </si>
  <si>
    <t>Net earnings</t>
  </si>
  <si>
    <t>Basic earnings per share</t>
  </si>
  <si>
    <t>Diluted earnings per share</t>
  </si>
  <si>
    <t>Weighted-average common shares outstanding:</t>
  </si>
  <si>
    <t>Basic</t>
  </si>
  <si>
    <t>Diluted</t>
  </si>
  <si>
    <t>Balance Sheet - Best Buy</t>
  </si>
  <si>
    <t>Consolidated Balance Sheets - USD ($) $ in Millions</t>
  </si>
  <si>
    <t>Current assets</t>
  </si>
  <si>
    <t>Cash and cash equivalents</t>
  </si>
  <si>
    <t>Receivables, net</t>
  </si>
  <si>
    <t>Merchandise inventories</t>
  </si>
  <si>
    <t>Other current assets</t>
  </si>
  <si>
    <t>Total current assets</t>
  </si>
  <si>
    <t>Property and equipment</t>
  </si>
  <si>
    <t>Land and buildings</t>
  </si>
  <si>
    <t>Leasehold improvements</t>
  </si>
  <si>
    <t>Fixtures and equipment</t>
  </si>
  <si>
    <t>Property under finance leases</t>
  </si>
  <si>
    <t>Gross property and equipment</t>
  </si>
  <si>
    <t>Less accumulated depreciation</t>
  </si>
  <si>
    <t>Net property and equipment</t>
  </si>
  <si>
    <t>Operating lease assets</t>
  </si>
  <si>
    <t>Goodwill</t>
  </si>
  <si>
    <t>Other assets</t>
  </si>
  <si>
    <t>Total assets</t>
  </si>
  <si>
    <t>Current liabilities</t>
  </si>
  <si>
    <t>Accounts payable</t>
  </si>
  <si>
    <t>Accrued compensation and related expenses</t>
  </si>
  <si>
    <t>Accrued liabilities</t>
  </si>
  <si>
    <t>Current portion of operating lease liabilities</t>
  </si>
  <si>
    <t>Current portion of long-term debt</t>
  </si>
  <si>
    <t>Total current liabilities</t>
  </si>
  <si>
    <t>Long-term operating lease liabilities</t>
  </si>
  <si>
    <t>Long-term liabilities</t>
  </si>
  <si>
    <t>Long-term debt</t>
  </si>
  <si>
    <t>Contingencies and commitments (Note 13)</t>
  </si>
  <si>
    <t xml:space="preserve"> </t>
  </si>
  <si>
    <t>Equity</t>
  </si>
  <si>
    <t>Preferred stock, $1.00 par value: Authorized - 400,000 shares; Issued and outstanding - none</t>
  </si>
  <si>
    <t>Common stock, $0.10 par value: Authorized - 1.0 billion shares; Issued and outstanding - 215.4 million and 218.1 million shares, respectively</t>
  </si>
  <si>
    <t>Additional paid-in capital</t>
  </si>
  <si>
    <t>Retained earnings</t>
  </si>
  <si>
    <t>Accumulated other comprehensive income</t>
  </si>
  <si>
    <t>Total equity</t>
  </si>
  <si>
    <t>Total liabilities and equity</t>
  </si>
  <si>
    <t>Gift Card [Member]</t>
  </si>
  <si>
    <t>Short-term contract liabilities</t>
  </si>
  <si>
    <t>Deferred Revenue [Member]</t>
  </si>
  <si>
    <t>Consolidated Statements of Cash Flows - USD ($) $ in Millions</t>
  </si>
  <si>
    <t>Operating activities</t>
  </si>
  <si>
    <t>Adjustments to reconcile net earnings to total cash provided by operating activities:</t>
  </si>
  <si>
    <t>Depreciation and amortization</t>
  </si>
  <si>
    <t>Stock-based compensation</t>
  </si>
  <si>
    <t>Deferred income taxes</t>
  </si>
  <si>
    <t>Other, net</t>
  </si>
  <si>
    <t>Changes in operating assets and liabilities, net of acquired assets and liabilities:</t>
  </si>
  <si>
    <t>Receivables</t>
  </si>
  <si>
    <t>Income taxes</t>
  </si>
  <si>
    <t>Other liabilities</t>
  </si>
  <si>
    <t>Total cash provided by operating activities</t>
  </si>
  <si>
    <t>Investing activities</t>
  </si>
  <si>
    <t>Additions to property and equipment</t>
  </si>
  <si>
    <t>Purchases of investments</t>
  </si>
  <si>
    <t>Net proceeds from sale of subsidiary</t>
  </si>
  <si>
    <t>Sales of investments</t>
  </si>
  <si>
    <t>Acquisitions, net of cash acquired</t>
  </si>
  <si>
    <t>Total cash used in investing activities</t>
  </si>
  <si>
    <t>Financing activities</t>
  </si>
  <si>
    <t>Repurchase of common stock</t>
  </si>
  <si>
    <t>Issuance of common stock</t>
  </si>
  <si>
    <t>Dividends paid</t>
  </si>
  <si>
    <t>Repayments of debt</t>
  </si>
  <si>
    <t>Total cash used in financing activities</t>
  </si>
  <si>
    <t>Effect of exchange rate changes on cash</t>
  </si>
  <si>
    <t>Decrease in cash, cash equivalents and restricted cash</t>
  </si>
  <si>
    <t>Cash, cash equivalents and restricted cash at beginning of period</t>
  </si>
  <si>
    <t>Cash, cash equivalents and restricted cash at end of period</t>
  </si>
  <si>
    <t>Supplemental cash flow information</t>
  </si>
  <si>
    <t>Income taxes paid (includes payments for purchased tax credits of $103 million, $2 million and $4 million, respectively)</t>
  </si>
  <si>
    <t>Interest paid</t>
  </si>
  <si>
    <t>Instructions:</t>
  </si>
  <si>
    <t>3 Case Reports Description: You will be assigned one public firm traded in one of the major financial markets, below are the instructions:</t>
  </si>
  <si>
    <t>You must visit the company's official web page to download the latest 3 SEC Fillings 10K Reports. You must download the PDF files from the last 3 years. </t>
  </si>
  <si>
    <t>Inside the SEC 10K Annual reports you must read the sections related to Part 1. Business Descriptions and Risk Factors. Part 2. Selected Financial Data and Management’s Discussion and Analysis. Part 4. Financial statements and notes to the consolidated financial statements.</t>
  </si>
  <si>
    <t>After reading the SEC10K files from your firm and the related chapter for the week. Then you will be able to make the weekly case report. Below is the content and requisites for the report.</t>
  </si>
  <si>
    <t> Content case reports.</t>
  </si>
  <si>
    <t>Case Report 1 (description of content) all questions are related to your case company</t>
  </si>
  <si>
    <t>1-Explain how the accounting equation works in your company, and describe in detail the major accounts for assets, liabilities, and equity. Here you must explain in detail for each important account.</t>
  </si>
  <si>
    <t>2- Explain the 3 most important decisions made by your firm in the last 5 years, and link those decisions with the financial statements, whether those decisions required more or less, assets, liabilities, or equity.</t>
  </si>
  <si>
    <t>3 Calculate the following ratios for the last 3 years, you must show your calculations in detail. For example, using this format $2,600 / $92,372  = 0.0281= 2.81%</t>
  </si>
  <si>
    <t>               Debt to total asset ratio</t>
  </si>
  <si>
    <t>               Current ratio</t>
  </si>
  <si>
    <t>               Return on assets ratio</t>
  </si>
  <si>
    <t>               Return on sales ratio</t>
  </si>
  <si>
    <t>Free cash flow (you can calculate capital expenditures by subtracting actual long-term assets balance minus the previous year's long-term assets balance)</t>
  </si>
  <si>
    <t>When calculating all these ratios, use this table format. 4 columns, named, name ratio, years 22, 21, 20, and conclusion about the results. You must have a table with 4 columns and 5 rows.</t>
  </si>
  <si>
    <t>Short-term debt</t>
  </si>
  <si>
    <t>Borrowings of debt</t>
  </si>
  <si>
    <t>Cash-Flow Statement - Best Buy</t>
  </si>
  <si>
    <t>Long-Term Debt</t>
  </si>
  <si>
    <t>Total Assets</t>
  </si>
  <si>
    <t>Debt to Asset Ratio</t>
  </si>
  <si>
    <t>Debt to Asset Ratio:</t>
  </si>
  <si>
    <t>Current Ratio:</t>
  </si>
  <si>
    <t>Current Assets</t>
  </si>
  <si>
    <t>Current Liabilities</t>
  </si>
  <si>
    <t>Current Ratio</t>
  </si>
  <si>
    <t>Return om Assets Ratio</t>
  </si>
  <si>
    <t>Net Income</t>
  </si>
  <si>
    <t>(Total Debt / Total Assets)</t>
  </si>
  <si>
    <t>(Net Income / Total Assets)</t>
  </si>
  <si>
    <t>Short-Term Debt</t>
  </si>
  <si>
    <t>Total Debt</t>
  </si>
  <si>
    <t>Operating income (EBIT)</t>
  </si>
  <si>
    <t>EBIT</t>
  </si>
  <si>
    <t>(EBIT / Revenue)</t>
  </si>
  <si>
    <t>Free-Cash Flow (FCFs)</t>
  </si>
  <si>
    <t>(Total Cash From Operating Activities / Additions To PPE (Capex))</t>
  </si>
  <si>
    <t>Name Ratio</t>
  </si>
  <si>
    <t xml:space="preserve">Accounting Equation = Assets = Liabilities + Shareholder Equity </t>
  </si>
  <si>
    <t>Assets:</t>
  </si>
  <si>
    <t>Liabilities:</t>
  </si>
  <si>
    <t>Equity:</t>
  </si>
  <si>
    <t>Total liabilities</t>
  </si>
  <si>
    <t>Acquisitions:</t>
  </si>
  <si>
    <t>Restructuring Efforts:</t>
  </si>
  <si>
    <t>Market Share Efforts:</t>
  </si>
  <si>
    <t xml:space="preserve">Best Buy Ratio Analysis Sheet </t>
  </si>
  <si>
    <t>Return on Assets Ratio:</t>
  </si>
  <si>
    <t>(Current Assets / Current Liabilities)</t>
  </si>
  <si>
    <t>Return on Sales Ratio</t>
  </si>
  <si>
    <t>Capital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</si>
</sst>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409]* #,##0.00_);_([$$-409]* \(#,##0.00\);_([$$-409]* &quot;-&quot;??_);_(@_)"/>
  </numFmts>
  <fonts count="15" x14ac:knownFonts="1">
    <font>
      <sz val="11"/>
      <color theme="1"/>
      <name val="Aptos Narrow"/>
      <family val="2"/>
      <scheme val="minor"/>
    </font>
    <font>
      <sz val="11"/>
      <color theme="1"/>
      <name val="Aptos Narrow"/>
      <family val="2"/>
      <scheme val="minor"/>
    </font>
    <font>
      <b/>
      <sz val="11"/>
      <color theme="1"/>
      <name val="Aptos Narrow"/>
      <family val="2"/>
      <scheme val="minor"/>
    </font>
    <font>
      <b/>
      <sz val="12"/>
      <color theme="0"/>
      <name val="Aptos Narrow"/>
      <family val="2"/>
      <scheme val="minor"/>
    </font>
    <font>
      <i/>
      <sz val="12"/>
      <color theme="1"/>
      <name val="Aptos Narrow"/>
      <family val="2"/>
      <scheme val="minor"/>
    </font>
    <font>
      <b/>
      <i/>
      <sz val="12"/>
      <color theme="1"/>
      <name val="Aptos Narrow"/>
      <family val="2"/>
      <scheme val="minor"/>
    </font>
    <font>
      <b/>
      <sz val="12"/>
      <color theme="1"/>
      <name val="Aptos Narrow"/>
      <family val="2"/>
      <scheme val="minor"/>
    </font>
    <font>
      <sz val="12"/>
      <color rgb="FF0432FF"/>
      <name val="Aptos Narrow"/>
      <family val="2"/>
      <scheme val="minor"/>
    </font>
    <font>
      <b/>
      <sz val="12"/>
      <name val="Aptos Narrow"/>
      <family val="2"/>
      <scheme val="minor"/>
    </font>
    <font>
      <sz val="12"/>
      <name val="Aptos Narrow"/>
      <family val="2"/>
      <scheme val="minor"/>
    </font>
    <font>
      <sz val="12"/>
      <color theme="1"/>
      <name val="Aptos Narrow"/>
      <family val="2"/>
      <scheme val="minor"/>
    </font>
    <font>
      <sz val="11"/>
      <name val="Aptos Narrow"/>
      <family val="2"/>
      <scheme val="minor"/>
    </font>
    <font>
      <b/>
      <sz val="11"/>
      <name val="Aptos Narrow"/>
      <family val="2"/>
      <scheme val="minor"/>
    </font>
    <font>
      <sz val="11"/>
      <color theme="9"/>
      <name val="Aptos Narrow"/>
      <family val="2"/>
      <scheme val="minor"/>
    </font>
    <font>
      <u/>
      <sz val="11"/>
      <color theme="1"/>
      <name val="Aptos Narrow"/>
      <family val="2"/>
      <scheme val="minor"/>
    </font>
  </fonts>
  <fills count="7">
    <fill>
      <patternFill patternType="none"/>
    </fill>
    <fill>
      <patternFill patternType="gray125"/>
    </fill>
    <fill>
      <patternFill patternType="solid">
        <fgColor rgb="FF073673"/>
        <bgColor indexed="64"/>
      </patternFill>
    </fill>
    <fill>
      <patternFill patternType="solid">
        <fgColor theme="0"/>
        <bgColor indexed="64"/>
      </patternFill>
    </fill>
    <fill>
      <patternFill patternType="solid">
        <fgColor rgb="FFFFFF99"/>
        <bgColor indexed="64"/>
      </patternFill>
    </fill>
    <fill>
      <patternFill patternType="solid">
        <fgColor theme="3" tint="0.89999084444715716"/>
        <bgColor indexed="64"/>
      </patternFill>
    </fill>
    <fill>
      <patternFill patternType="solid">
        <fgColor rgb="FF002060"/>
        <bgColor indexed="64"/>
      </patternFill>
    </fill>
  </fills>
  <borders count="2">
    <border>
      <left/>
      <right/>
      <top/>
      <bottom/>
      <diagonal/>
    </border>
    <border>
      <left/>
      <right/>
      <top style="thin">
        <color indexed="64"/>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54">
    <xf numFmtId="0" fontId="0" fillId="0" borderId="0" xfId="0"/>
    <xf numFmtId="0" fontId="3" fillId="2" borderId="0" xfId="0" applyFont="1" applyFill="1"/>
    <xf numFmtId="44" fontId="4" fillId="3" borderId="0" xfId="0" applyNumberFormat="1" applyFont="1" applyFill="1"/>
    <xf numFmtId="44" fontId="7" fillId="3" borderId="0" xfId="0" applyNumberFormat="1" applyFont="1" applyFill="1"/>
    <xf numFmtId="0" fontId="3" fillId="2" borderId="0" xfId="0" applyFont="1" applyFill="1" applyAlignment="1">
      <alignment horizontal="centerContinuous"/>
    </xf>
    <xf numFmtId="39" fontId="9" fillId="3" borderId="0" xfId="0" applyNumberFormat="1" applyFont="1" applyFill="1"/>
    <xf numFmtId="44" fontId="9" fillId="3" borderId="0" xfId="1" applyFont="1" applyFill="1"/>
    <xf numFmtId="44" fontId="5" fillId="3" borderId="1" xfId="0" applyNumberFormat="1" applyFont="1" applyFill="1" applyBorder="1"/>
    <xf numFmtId="39" fontId="8" fillId="3" borderId="1" xfId="0" applyNumberFormat="1" applyFont="1" applyFill="1" applyBorder="1"/>
    <xf numFmtId="0" fontId="4" fillId="5" borderId="0" xfId="0" applyFont="1" applyFill="1" applyAlignment="1">
      <alignment horizontal="center"/>
    </xf>
    <xf numFmtId="44" fontId="6" fillId="4" borderId="1" xfId="0" applyNumberFormat="1" applyFont="1" applyFill="1" applyBorder="1"/>
    <xf numFmtId="44" fontId="5" fillId="3" borderId="0" xfId="0" applyNumberFormat="1" applyFont="1" applyFill="1"/>
    <xf numFmtId="44" fontId="10" fillId="3" borderId="0" xfId="0" applyNumberFormat="1" applyFont="1" applyFill="1"/>
    <xf numFmtId="39" fontId="0" fillId="0" borderId="0" xfId="0" applyNumberFormat="1"/>
    <xf numFmtId="39" fontId="11" fillId="0" borderId="0" xfId="0" applyNumberFormat="1" applyFont="1"/>
    <xf numFmtId="164" fontId="0" fillId="0" borderId="0" xfId="0" applyNumberFormat="1"/>
    <xf numFmtId="164" fontId="9" fillId="3" borderId="0" xfId="0" applyNumberFormat="1" applyFont="1" applyFill="1"/>
    <xf numFmtId="44" fontId="0" fillId="0" borderId="0" xfId="0" applyNumberFormat="1"/>
    <xf numFmtId="0" fontId="2" fillId="0" borderId="0" xfId="0" applyFont="1"/>
    <xf numFmtId="164" fontId="5" fillId="3" borderId="0" xfId="0" applyNumberFormat="1" applyFont="1" applyFill="1" applyAlignment="1">
      <alignment vertical="center"/>
    </xf>
    <xf numFmtId="164" fontId="8" fillId="3" borderId="0" xfId="0" applyNumberFormat="1" applyFont="1" applyFill="1" applyAlignment="1">
      <alignment vertical="center"/>
    </xf>
    <xf numFmtId="164" fontId="4" fillId="3" borderId="0" xfId="0" applyNumberFormat="1" applyFont="1" applyFill="1"/>
    <xf numFmtId="0" fontId="2" fillId="0" borderId="1" xfId="0" applyFont="1" applyBorder="1"/>
    <xf numFmtId="44" fontId="6" fillId="0" borderId="0" xfId="0" applyNumberFormat="1" applyFont="1"/>
    <xf numFmtId="44" fontId="10" fillId="0" borderId="0" xfId="0" applyNumberFormat="1" applyFont="1"/>
    <xf numFmtId="0" fontId="10" fillId="0" borderId="0" xfId="0" applyFont="1"/>
    <xf numFmtId="0" fontId="6" fillId="0" borderId="0" xfId="0" applyFont="1"/>
    <xf numFmtId="0" fontId="4" fillId="5" borderId="0" xfId="0" applyFont="1" applyFill="1" applyAlignment="1">
      <alignment horizontal="left"/>
    </xf>
    <xf numFmtId="164" fontId="6" fillId="0" borderId="0" xfId="0" applyNumberFormat="1" applyFont="1" applyAlignment="1">
      <alignment vertical="center"/>
    </xf>
    <xf numFmtId="39" fontId="9" fillId="0" borderId="0" xfId="0" applyNumberFormat="1" applyFont="1"/>
    <xf numFmtId="0" fontId="2" fillId="0" borderId="0" xfId="0" applyFont="1" applyAlignment="1">
      <alignment horizontal="center"/>
    </xf>
    <xf numFmtId="39" fontId="10" fillId="0" borderId="0" xfId="0" applyNumberFormat="1" applyFont="1"/>
    <xf numFmtId="39" fontId="10" fillId="3" borderId="0" xfId="0" applyNumberFormat="1" applyFont="1" applyFill="1"/>
    <xf numFmtId="44" fontId="10" fillId="0" borderId="0" xfId="1" applyFont="1"/>
    <xf numFmtId="44" fontId="10" fillId="3" borderId="0" xfId="1" applyFont="1" applyFill="1" applyBorder="1"/>
    <xf numFmtId="44" fontId="9" fillId="3" borderId="0" xfId="1" applyFont="1" applyFill="1" applyBorder="1"/>
    <xf numFmtId="164" fontId="6" fillId="4" borderId="1" xfId="0" applyNumberFormat="1" applyFont="1" applyFill="1" applyBorder="1"/>
    <xf numFmtId="164" fontId="10" fillId="0" borderId="0" xfId="0" applyNumberFormat="1" applyFont="1"/>
    <xf numFmtId="164" fontId="10" fillId="3" borderId="0" xfId="0" applyNumberFormat="1" applyFont="1" applyFill="1"/>
    <xf numFmtId="164" fontId="9" fillId="0" borderId="0" xfId="0" applyNumberFormat="1" applyFont="1"/>
    <xf numFmtId="0" fontId="3" fillId="6" borderId="0" xfId="0" applyFont="1" applyFill="1" applyAlignment="1">
      <alignment horizontal="centerContinuous"/>
    </xf>
    <xf numFmtId="0" fontId="0" fillId="6" borderId="0" xfId="0" applyFill="1" applyAlignment="1">
      <alignment horizontal="centerContinuous"/>
    </xf>
    <xf numFmtId="39" fontId="13" fillId="0" borderId="0" xfId="0" applyNumberFormat="1" applyFont="1"/>
    <xf numFmtId="10" fontId="2" fillId="0" borderId="1" xfId="2" applyNumberFormat="1" applyFont="1" applyBorder="1"/>
    <xf numFmtId="10" fontId="2" fillId="0" borderId="0" xfId="2" applyNumberFormat="1" applyFont="1" applyBorder="1"/>
    <xf numFmtId="0" fontId="12" fillId="0" borderId="1" xfId="0" applyFont="1" applyBorder="1"/>
    <xf numFmtId="164" fontId="12" fillId="0" borderId="1" xfId="0" applyNumberFormat="1" applyFont="1" applyBorder="1"/>
    <xf numFmtId="164" fontId="2" fillId="0" borderId="1" xfId="2" applyNumberFormat="1" applyFont="1" applyBorder="1"/>
    <xf numFmtId="39" fontId="6" fillId="0" borderId="1" xfId="0" applyNumberFormat="1" applyFont="1" applyBorder="1"/>
    <xf numFmtId="39" fontId="6" fillId="3" borderId="1" xfId="0" applyNumberFormat="1" applyFont="1" applyFill="1" applyBorder="1"/>
    <xf numFmtId="44" fontId="4" fillId="0" borderId="0" xfId="0" applyNumberFormat="1" applyFont="1"/>
    <xf numFmtId="0" fontId="8" fillId="0" borderId="1" xfId="0" applyFont="1" applyBorder="1"/>
    <xf numFmtId="0" fontId="6" fillId="0" borderId="1" xfId="0" applyFont="1" applyBorder="1"/>
    <xf numFmtId="0" fontId="14" fillId="0" borderId="0" xfId="0" applyFont="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7</xdr:col>
      <xdr:colOff>9525</xdr:colOff>
      <xdr:row>23</xdr:row>
      <xdr:rowOff>9525</xdr:rowOff>
    </xdr:to>
    <xdr:pic>
      <xdr:nvPicPr>
        <xdr:cNvPr id="2" name="Picture 1">
          <a:extLst>
            <a:ext uri="{FF2B5EF4-FFF2-40B4-BE49-F238E27FC236}">
              <a16:creationId xmlns:a16="http://schemas.microsoft.com/office/drawing/2014/main" id="{727DFC7F-F3FA-85FF-4309-A313E149D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425" y="381000"/>
          <a:ext cx="13134975" cy="421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7DC1-D8F3-481E-941B-85B181E675A3}">
  <dimension ref="A1:D41"/>
  <sheetViews>
    <sheetView tabSelected="1" workbookViewId="0">
      <selection activeCell="B7" sqref="B7"/>
    </sheetView>
  </sheetViews>
  <sheetFormatPr defaultRowHeight="15" x14ac:dyDescent="0.25"/>
  <cols>
    <col min="1" max="1" width="50" bestFit="1" customWidth="1"/>
    <col min="2" max="2" width="255.7109375" bestFit="1" customWidth="1"/>
    <col min="3" max="3" width="12.42578125" bestFit="1" customWidth="1"/>
    <col min="4" max="4" width="11.42578125" bestFit="1" customWidth="1"/>
  </cols>
  <sheetData>
    <row r="1" spans="1:4" x14ac:dyDescent="0.25">
      <c r="A1" t="s">
        <v>0</v>
      </c>
      <c r="B1" t="s">
        <v>1</v>
      </c>
    </row>
    <row r="2" spans="1:4" x14ac:dyDescent="0.25">
      <c r="B2" t="s">
        <v>2</v>
      </c>
      <c r="C2" t="s">
        <v>3</v>
      </c>
      <c r="D2" t="s">
        <v>4</v>
      </c>
    </row>
    <row r="3" spans="1:4" x14ac:dyDescent="0.25">
      <c r="A3" t="s">
        <v>5</v>
      </c>
      <c r="B3" t="s">
        <v>6</v>
      </c>
      <c r="C3" t="s">
        <v>6</v>
      </c>
      <c r="D3" t="s">
        <v>6</v>
      </c>
    </row>
    <row r="4" spans="1:4" x14ac:dyDescent="0.25">
      <c r="A4" t="s">
        <v>7</v>
      </c>
      <c r="B4" t="s">
        <v>8</v>
      </c>
      <c r="C4" t="s">
        <v>6</v>
      </c>
      <c r="D4" t="s">
        <v>6</v>
      </c>
    </row>
    <row r="5" spans="1:4" x14ac:dyDescent="0.25">
      <c r="A5" t="s">
        <v>9</v>
      </c>
      <c r="B5" t="s">
        <v>10</v>
      </c>
      <c r="C5" t="s">
        <v>6</v>
      </c>
      <c r="D5" t="s">
        <v>6</v>
      </c>
    </row>
    <row r="6" spans="1:4" x14ac:dyDescent="0.25">
      <c r="A6" t="s">
        <v>11</v>
      </c>
      <c r="B6" t="s">
        <v>12</v>
      </c>
      <c r="C6" t="s">
        <v>6</v>
      </c>
      <c r="D6" t="s">
        <v>6</v>
      </c>
    </row>
    <row r="7" spans="1:4" x14ac:dyDescent="0.25">
      <c r="A7" t="s">
        <v>13</v>
      </c>
      <c r="B7" t="s">
        <v>14</v>
      </c>
      <c r="C7" t="s">
        <v>6</v>
      </c>
      <c r="D7" t="s">
        <v>6</v>
      </c>
    </row>
    <row r="8" spans="1:4" x14ac:dyDescent="0.25">
      <c r="A8" t="s">
        <v>15</v>
      </c>
      <c r="B8" t="s">
        <v>16</v>
      </c>
      <c r="C8" t="s">
        <v>6</v>
      </c>
      <c r="D8" t="s">
        <v>6</v>
      </c>
    </row>
    <row r="9" spans="1:4" x14ac:dyDescent="0.25">
      <c r="A9" t="s">
        <v>17</v>
      </c>
      <c r="B9" t="s">
        <v>18</v>
      </c>
      <c r="C9" t="s">
        <v>6</v>
      </c>
      <c r="D9" t="s">
        <v>6</v>
      </c>
    </row>
    <row r="10" spans="1:4" x14ac:dyDescent="0.25">
      <c r="A10" t="s">
        <v>19</v>
      </c>
      <c r="B10" t="s">
        <v>20</v>
      </c>
      <c r="C10" t="s">
        <v>6</v>
      </c>
      <c r="D10" t="s">
        <v>6</v>
      </c>
    </row>
    <row r="11" spans="1:4" x14ac:dyDescent="0.25">
      <c r="A11" t="s">
        <v>21</v>
      </c>
      <c r="B11" t="s">
        <v>22</v>
      </c>
      <c r="C11" t="s">
        <v>6</v>
      </c>
      <c r="D11" t="s">
        <v>6</v>
      </c>
    </row>
    <row r="12" spans="1:4" x14ac:dyDescent="0.25">
      <c r="A12" t="s">
        <v>23</v>
      </c>
      <c r="B12" t="s">
        <v>24</v>
      </c>
      <c r="C12" t="s">
        <v>6</v>
      </c>
      <c r="D12" t="s">
        <v>6</v>
      </c>
    </row>
    <row r="13" spans="1:4" x14ac:dyDescent="0.25">
      <c r="A13" t="s">
        <v>25</v>
      </c>
      <c r="B13" t="s">
        <v>26</v>
      </c>
      <c r="C13" t="s">
        <v>6</v>
      </c>
      <c r="D13" t="s">
        <v>6</v>
      </c>
    </row>
    <row r="14" spans="1:4" x14ac:dyDescent="0.25">
      <c r="A14" t="s">
        <v>27</v>
      </c>
      <c r="B14" t="s">
        <v>28</v>
      </c>
      <c r="C14" t="s">
        <v>6</v>
      </c>
      <c r="D14" t="s">
        <v>6</v>
      </c>
    </row>
    <row r="15" spans="1:4" x14ac:dyDescent="0.25">
      <c r="A15" t="s">
        <v>29</v>
      </c>
      <c r="B15" t="s">
        <v>30</v>
      </c>
      <c r="C15" t="s">
        <v>6</v>
      </c>
      <c r="D15" t="s">
        <v>6</v>
      </c>
    </row>
    <row r="16" spans="1:4" x14ac:dyDescent="0.25">
      <c r="A16" t="s">
        <v>31</v>
      </c>
      <c r="B16" t="s">
        <v>26</v>
      </c>
      <c r="C16" t="s">
        <v>6</v>
      </c>
      <c r="D16" t="s">
        <v>6</v>
      </c>
    </row>
    <row r="17" spans="1:4" x14ac:dyDescent="0.25">
      <c r="A17" t="s">
        <v>32</v>
      </c>
      <c r="B17" t="s">
        <v>33</v>
      </c>
      <c r="C17" t="s">
        <v>6</v>
      </c>
      <c r="D17" t="s">
        <v>6</v>
      </c>
    </row>
    <row r="18" spans="1:4" x14ac:dyDescent="0.25">
      <c r="A18" t="s">
        <v>34</v>
      </c>
      <c r="B18" t="s">
        <v>35</v>
      </c>
      <c r="C18" t="s">
        <v>6</v>
      </c>
      <c r="D18" t="s">
        <v>6</v>
      </c>
    </row>
    <row r="19" spans="1:4" x14ac:dyDescent="0.25">
      <c r="A19" t="s">
        <v>36</v>
      </c>
      <c r="B19" t="s">
        <v>37</v>
      </c>
      <c r="C19" t="s">
        <v>6</v>
      </c>
      <c r="D19" t="s">
        <v>6</v>
      </c>
    </row>
    <row r="20" spans="1:4" x14ac:dyDescent="0.25">
      <c r="A20" t="s">
        <v>38</v>
      </c>
      <c r="B20" t="s">
        <v>39</v>
      </c>
      <c r="C20" t="s">
        <v>6</v>
      </c>
      <c r="D20" t="s">
        <v>6</v>
      </c>
    </row>
    <row r="21" spans="1:4" x14ac:dyDescent="0.25">
      <c r="A21" t="s">
        <v>40</v>
      </c>
      <c r="B21" t="s">
        <v>41</v>
      </c>
      <c r="C21" t="s">
        <v>6</v>
      </c>
      <c r="D21" t="s">
        <v>6</v>
      </c>
    </row>
    <row r="22" spans="1:4" x14ac:dyDescent="0.25">
      <c r="A22" t="s">
        <v>42</v>
      </c>
      <c r="B22" t="s">
        <v>43</v>
      </c>
      <c r="C22" t="s">
        <v>6</v>
      </c>
      <c r="D22" t="s">
        <v>6</v>
      </c>
    </row>
    <row r="23" spans="1:4" x14ac:dyDescent="0.25">
      <c r="A23" t="s">
        <v>44</v>
      </c>
      <c r="B23" t="s">
        <v>45</v>
      </c>
      <c r="C23" t="s">
        <v>6</v>
      </c>
      <c r="D23" t="s">
        <v>6</v>
      </c>
    </row>
    <row r="24" spans="1:4" x14ac:dyDescent="0.25">
      <c r="A24" t="s">
        <v>46</v>
      </c>
      <c r="B24" t="s">
        <v>47</v>
      </c>
      <c r="C24" t="s">
        <v>6</v>
      </c>
      <c r="D24" t="s">
        <v>6</v>
      </c>
    </row>
    <row r="25" spans="1:4" x14ac:dyDescent="0.25">
      <c r="A25" t="s">
        <v>48</v>
      </c>
      <c r="B25" t="s">
        <v>49</v>
      </c>
      <c r="C25" t="s">
        <v>6</v>
      </c>
      <c r="D25" t="s">
        <v>6</v>
      </c>
    </row>
    <row r="26" spans="1:4" x14ac:dyDescent="0.25">
      <c r="A26" t="s">
        <v>50</v>
      </c>
      <c r="B26" t="s">
        <v>47</v>
      </c>
      <c r="C26" t="s">
        <v>6</v>
      </c>
      <c r="D26" t="s">
        <v>6</v>
      </c>
    </row>
    <row r="27" spans="1:4" x14ac:dyDescent="0.25">
      <c r="A27" t="s">
        <v>51</v>
      </c>
      <c r="B27" t="s">
        <v>47</v>
      </c>
      <c r="C27" t="s">
        <v>6</v>
      </c>
      <c r="D27" t="s">
        <v>6</v>
      </c>
    </row>
    <row r="28" spans="1:4" x14ac:dyDescent="0.25">
      <c r="A28" t="s">
        <v>52</v>
      </c>
      <c r="B28" t="s">
        <v>53</v>
      </c>
      <c r="C28" t="s">
        <v>6</v>
      </c>
      <c r="D28" t="s">
        <v>6</v>
      </c>
    </row>
    <row r="29" spans="1:4" x14ac:dyDescent="0.25">
      <c r="A29" t="s">
        <v>54</v>
      </c>
      <c r="B29" t="s">
        <v>20</v>
      </c>
      <c r="C29" t="s">
        <v>6</v>
      </c>
      <c r="D29" t="s">
        <v>6</v>
      </c>
    </row>
    <row r="30" spans="1:4" x14ac:dyDescent="0.25">
      <c r="A30" t="s">
        <v>55</v>
      </c>
      <c r="B30" t="s">
        <v>20</v>
      </c>
      <c r="C30" t="s">
        <v>6</v>
      </c>
      <c r="D30" t="s">
        <v>6</v>
      </c>
    </row>
    <row r="31" spans="1:4" x14ac:dyDescent="0.25">
      <c r="A31" t="s">
        <v>56</v>
      </c>
      <c r="B31" t="s">
        <v>20</v>
      </c>
      <c r="C31" t="s">
        <v>6</v>
      </c>
      <c r="D31" t="s">
        <v>6</v>
      </c>
    </row>
    <row r="32" spans="1:4" x14ac:dyDescent="0.25">
      <c r="A32" t="s">
        <v>57</v>
      </c>
      <c r="B32" t="s">
        <v>10</v>
      </c>
      <c r="C32" t="s">
        <v>6</v>
      </c>
      <c r="D32" t="s">
        <v>6</v>
      </c>
    </row>
    <row r="33" spans="1:4" x14ac:dyDescent="0.25">
      <c r="A33" t="s">
        <v>58</v>
      </c>
      <c r="B33" t="s">
        <v>6</v>
      </c>
      <c r="C33" t="s">
        <v>6</v>
      </c>
      <c r="D33">
        <v>14.1</v>
      </c>
    </row>
    <row r="34" spans="1:4" x14ac:dyDescent="0.25">
      <c r="A34" t="s">
        <v>59</v>
      </c>
      <c r="B34" t="s">
        <v>6</v>
      </c>
      <c r="C34">
        <v>215381395</v>
      </c>
      <c r="D34" t="s">
        <v>6</v>
      </c>
    </row>
    <row r="35" spans="1:4" x14ac:dyDescent="0.25">
      <c r="A35" t="s">
        <v>60</v>
      </c>
      <c r="B35" t="s">
        <v>61</v>
      </c>
      <c r="C35" t="s">
        <v>6</v>
      </c>
      <c r="D35" t="s">
        <v>6</v>
      </c>
    </row>
    <row r="36" spans="1:4" x14ac:dyDescent="0.25">
      <c r="A36" t="s">
        <v>62</v>
      </c>
      <c r="B36" t="s">
        <v>20</v>
      </c>
      <c r="C36" t="s">
        <v>6</v>
      </c>
      <c r="D36" t="s">
        <v>6</v>
      </c>
    </row>
    <row r="37" spans="1:4" x14ac:dyDescent="0.25">
      <c r="A37" t="s">
        <v>63</v>
      </c>
      <c r="B37" t="s">
        <v>64</v>
      </c>
      <c r="C37" t="s">
        <v>6</v>
      </c>
      <c r="D37" t="s">
        <v>6</v>
      </c>
    </row>
    <row r="38" spans="1:4" x14ac:dyDescent="0.25">
      <c r="A38" t="s">
        <v>65</v>
      </c>
      <c r="B38" t="s">
        <v>20</v>
      </c>
      <c r="C38" t="s">
        <v>6</v>
      </c>
      <c r="D38" t="s">
        <v>6</v>
      </c>
    </row>
    <row r="39" spans="1:4" x14ac:dyDescent="0.25">
      <c r="A39" t="s">
        <v>66</v>
      </c>
      <c r="B39" t="s">
        <v>67</v>
      </c>
      <c r="C39" t="s">
        <v>6</v>
      </c>
      <c r="D39" t="s">
        <v>6</v>
      </c>
    </row>
    <row r="40" spans="1:4" x14ac:dyDescent="0.25">
      <c r="A40" t="s">
        <v>68</v>
      </c>
      <c r="B40" t="s">
        <v>69</v>
      </c>
      <c r="C40" t="s">
        <v>6</v>
      </c>
      <c r="D40" t="s">
        <v>6</v>
      </c>
    </row>
    <row r="41" spans="1:4" x14ac:dyDescent="0.25">
      <c r="A41" t="s">
        <v>70</v>
      </c>
      <c r="B41" t="s">
        <v>71</v>
      </c>
      <c r="C41" t="s">
        <v>6</v>
      </c>
      <c r="D4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791F-FA21-411F-8698-C536D7342E63}">
  <dimension ref="A3:M114"/>
  <sheetViews>
    <sheetView showGridLines="0" zoomScale="85" zoomScaleNormal="85" workbookViewId="0">
      <selection activeCell="B85" sqref="B85"/>
    </sheetView>
  </sheetViews>
  <sheetFormatPr defaultRowHeight="15" x14ac:dyDescent="0.25"/>
  <cols>
    <col min="1" max="1" width="5.28515625" style="18" customWidth="1"/>
    <col min="2" max="2" width="127.28515625" bestFit="1" customWidth="1"/>
    <col min="3" max="3" width="14.85546875" bestFit="1" customWidth="1"/>
    <col min="4" max="4" width="14.42578125" bestFit="1" customWidth="1"/>
    <col min="5" max="7" width="13.42578125" bestFit="1" customWidth="1"/>
    <col min="9" max="9" width="11.5703125" bestFit="1" customWidth="1"/>
    <col min="13" max="13" width="10.5703125" bestFit="1" customWidth="1"/>
  </cols>
  <sheetData>
    <row r="3" spans="1:7" ht="15.75" x14ac:dyDescent="0.25">
      <c r="A3" s="30" t="s">
        <v>72</v>
      </c>
      <c r="B3" s="4" t="s">
        <v>73</v>
      </c>
      <c r="C3" s="1"/>
      <c r="D3" s="1"/>
      <c r="E3" s="1"/>
      <c r="F3" s="1"/>
      <c r="G3" s="1"/>
    </row>
    <row r="4" spans="1:7" ht="15.75" x14ac:dyDescent="0.25">
      <c r="B4" s="27" t="s">
        <v>74</v>
      </c>
      <c r="C4" s="9">
        <v>2020</v>
      </c>
      <c r="D4" s="9">
        <v>2021</v>
      </c>
      <c r="E4" s="9">
        <v>2022</v>
      </c>
      <c r="F4" s="9">
        <v>2023</v>
      </c>
      <c r="G4" s="9">
        <v>2024</v>
      </c>
    </row>
    <row r="5" spans="1:7" ht="15.75" x14ac:dyDescent="0.25">
      <c r="B5" s="2" t="s">
        <v>75</v>
      </c>
      <c r="C5" s="6">
        <v>43638</v>
      </c>
      <c r="D5" s="6">
        <v>47262</v>
      </c>
      <c r="E5" s="6">
        <v>51761</v>
      </c>
      <c r="F5" s="6">
        <v>46298</v>
      </c>
      <c r="G5" s="6">
        <v>43452</v>
      </c>
    </row>
    <row r="6" spans="1:7" ht="15.75" x14ac:dyDescent="0.25">
      <c r="B6" s="2" t="s">
        <v>76</v>
      </c>
      <c r="C6" s="5">
        <v>33590</v>
      </c>
      <c r="D6" s="5">
        <v>36689</v>
      </c>
      <c r="E6" s="5">
        <v>40121</v>
      </c>
      <c r="F6" s="5">
        <v>36386</v>
      </c>
      <c r="G6" s="5">
        <v>33849</v>
      </c>
    </row>
    <row r="7" spans="1:7" ht="15.75" x14ac:dyDescent="0.25">
      <c r="B7" s="10" t="s">
        <v>77</v>
      </c>
      <c r="C7" s="10">
        <v>10048</v>
      </c>
      <c r="D7" s="10">
        <v>10573</v>
      </c>
      <c r="E7" s="10">
        <v>11640</v>
      </c>
      <c r="F7" s="10">
        <v>9912</v>
      </c>
      <c r="G7" s="10">
        <v>9603</v>
      </c>
    </row>
    <row r="8" spans="1:7" ht="15.75" x14ac:dyDescent="0.25">
      <c r="B8" s="2" t="s">
        <v>78</v>
      </c>
      <c r="C8" s="5">
        <v>7998</v>
      </c>
      <c r="D8" s="5">
        <v>7928</v>
      </c>
      <c r="E8" s="5">
        <v>8635</v>
      </c>
      <c r="F8" s="5">
        <v>7970</v>
      </c>
      <c r="G8" s="5">
        <v>7876</v>
      </c>
    </row>
    <row r="9" spans="1:7" ht="15.75" x14ac:dyDescent="0.25">
      <c r="B9" s="2" t="s">
        <v>79</v>
      </c>
      <c r="C9" s="5">
        <v>41</v>
      </c>
      <c r="D9" s="5">
        <v>254</v>
      </c>
      <c r="E9" s="5">
        <v>-34</v>
      </c>
      <c r="F9" s="5">
        <v>147</v>
      </c>
      <c r="G9" s="5">
        <v>153</v>
      </c>
    </row>
    <row r="10" spans="1:7" ht="15.75" x14ac:dyDescent="0.25">
      <c r="B10" s="10" t="s">
        <v>201</v>
      </c>
      <c r="C10" s="10">
        <v>2009</v>
      </c>
      <c r="D10" s="10">
        <v>2391</v>
      </c>
      <c r="E10" s="10">
        <v>3039</v>
      </c>
      <c r="F10" s="10">
        <v>1795</v>
      </c>
      <c r="G10" s="10">
        <v>1574</v>
      </c>
    </row>
    <row r="11" spans="1:7" ht="15.75" x14ac:dyDescent="0.25">
      <c r="B11" s="2" t="s">
        <v>80</v>
      </c>
      <c r="C11" s="5"/>
      <c r="D11" s="5"/>
      <c r="E11" s="5" t="s">
        <v>6</v>
      </c>
      <c r="F11" s="5" t="s">
        <v>6</v>
      </c>
      <c r="G11" s="5" t="s">
        <v>6</v>
      </c>
    </row>
    <row r="12" spans="1:7" ht="15.75" x14ac:dyDescent="0.25">
      <c r="B12" s="2" t="s">
        <v>81</v>
      </c>
      <c r="C12" s="5">
        <v>1</v>
      </c>
      <c r="D12" s="5">
        <v>1</v>
      </c>
      <c r="E12" s="5" t="s">
        <v>6</v>
      </c>
      <c r="F12" s="5" t="s">
        <v>6</v>
      </c>
      <c r="G12" s="5">
        <v>21</v>
      </c>
    </row>
    <row r="13" spans="1:7" ht="15.75" x14ac:dyDescent="0.25">
      <c r="B13" s="2" t="s">
        <v>82</v>
      </c>
      <c r="C13" s="5">
        <v>47</v>
      </c>
      <c r="D13" s="5">
        <v>37</v>
      </c>
      <c r="E13" s="5">
        <v>10</v>
      </c>
      <c r="F13" s="5">
        <v>28</v>
      </c>
      <c r="G13" s="5">
        <v>78</v>
      </c>
    </row>
    <row r="14" spans="1:7" ht="15.75" x14ac:dyDescent="0.25">
      <c r="B14" s="2" t="s">
        <v>83</v>
      </c>
      <c r="C14" s="5">
        <v>-64</v>
      </c>
      <c r="D14" s="5">
        <v>-52</v>
      </c>
      <c r="E14" s="5">
        <v>-25</v>
      </c>
      <c r="F14" s="5">
        <v>-35</v>
      </c>
      <c r="G14" s="5">
        <v>-52</v>
      </c>
    </row>
    <row r="15" spans="1:7" ht="15.75" x14ac:dyDescent="0.25">
      <c r="B15" s="2" t="s">
        <v>84</v>
      </c>
      <c r="C15" s="5">
        <v>1993</v>
      </c>
      <c r="D15" s="5">
        <v>2377</v>
      </c>
      <c r="E15" s="5">
        <v>3024</v>
      </c>
      <c r="F15" s="5">
        <v>1788</v>
      </c>
      <c r="G15" s="5">
        <v>1621</v>
      </c>
    </row>
    <row r="16" spans="1:7" ht="15.75" x14ac:dyDescent="0.25">
      <c r="B16" s="2" t="s">
        <v>85</v>
      </c>
      <c r="C16" s="5">
        <v>452</v>
      </c>
      <c r="D16" s="5">
        <v>579</v>
      </c>
      <c r="E16" s="5">
        <v>574</v>
      </c>
      <c r="F16" s="5">
        <v>370</v>
      </c>
      <c r="G16" s="5">
        <v>381</v>
      </c>
    </row>
    <row r="17" spans="1:7" ht="15.75" x14ac:dyDescent="0.25">
      <c r="B17" s="2" t="s">
        <v>86</v>
      </c>
      <c r="C17" s="5"/>
      <c r="D17" s="5"/>
      <c r="E17" s="5">
        <v>4</v>
      </c>
      <c r="F17" s="5">
        <v>1</v>
      </c>
      <c r="G17" s="5">
        <v>1</v>
      </c>
    </row>
    <row r="18" spans="1:7" ht="15.75" x14ac:dyDescent="0.25">
      <c r="B18" s="10" t="s">
        <v>87</v>
      </c>
      <c r="C18" s="10">
        <v>1541</v>
      </c>
      <c r="D18" s="10">
        <v>1798</v>
      </c>
      <c r="E18" s="10">
        <v>2454</v>
      </c>
      <c r="F18" s="10">
        <v>1419</v>
      </c>
      <c r="G18" s="10">
        <v>1241</v>
      </c>
    </row>
    <row r="19" spans="1:7" ht="15.75" x14ac:dyDescent="0.25">
      <c r="B19" s="2" t="s">
        <v>88</v>
      </c>
      <c r="C19" s="5">
        <v>5.82</v>
      </c>
      <c r="D19" s="5">
        <v>6.93</v>
      </c>
      <c r="E19" s="5">
        <v>9.94</v>
      </c>
      <c r="F19" s="5">
        <v>6.31</v>
      </c>
      <c r="G19" s="5">
        <v>5.7</v>
      </c>
    </row>
    <row r="20" spans="1:7" ht="15.75" x14ac:dyDescent="0.25">
      <c r="B20" s="2" t="s">
        <v>89</v>
      </c>
      <c r="C20" s="5">
        <v>5.75</v>
      </c>
      <c r="D20" s="5">
        <v>6.84</v>
      </c>
      <c r="E20" s="5">
        <v>9.84</v>
      </c>
      <c r="F20" s="5">
        <v>6.29</v>
      </c>
      <c r="G20" s="5">
        <v>5.68</v>
      </c>
    </row>
    <row r="21" spans="1:7" ht="15.75" x14ac:dyDescent="0.25">
      <c r="B21" s="2" t="s">
        <v>90</v>
      </c>
      <c r="C21" s="5"/>
      <c r="D21" s="5"/>
      <c r="E21" s="5" t="s">
        <v>6</v>
      </c>
      <c r="F21" s="5" t="s">
        <v>6</v>
      </c>
      <c r="G21" s="5" t="s">
        <v>6</v>
      </c>
    </row>
    <row r="22" spans="1:7" ht="15.75" x14ac:dyDescent="0.25">
      <c r="B22" s="2" t="s">
        <v>91</v>
      </c>
      <c r="C22" s="5">
        <v>264.89999999999998</v>
      </c>
      <c r="D22" s="5">
        <v>259.60000000000002</v>
      </c>
      <c r="E22" s="5">
        <v>246.8</v>
      </c>
      <c r="F22" s="5">
        <v>224.8</v>
      </c>
      <c r="G22" s="5">
        <v>217.7</v>
      </c>
    </row>
    <row r="23" spans="1:7" ht="15.75" x14ac:dyDescent="0.25">
      <c r="B23" s="2" t="s">
        <v>92</v>
      </c>
      <c r="C23" s="5">
        <v>268.10000000000002</v>
      </c>
      <c r="D23" s="5">
        <v>263</v>
      </c>
      <c r="E23" s="5">
        <v>249.3</v>
      </c>
      <c r="F23" s="5">
        <v>225.7</v>
      </c>
      <c r="G23" s="5">
        <v>218.5</v>
      </c>
    </row>
    <row r="24" spans="1:7" ht="15.75" x14ac:dyDescent="0.25">
      <c r="B24" s="2"/>
      <c r="C24" s="3"/>
      <c r="D24" s="3"/>
      <c r="E24" s="3"/>
      <c r="F24" s="3"/>
      <c r="G24" s="3"/>
    </row>
    <row r="25" spans="1:7" ht="15.75" x14ac:dyDescent="0.25">
      <c r="A25" s="30" t="s">
        <v>72</v>
      </c>
      <c r="B25" s="4" t="s">
        <v>93</v>
      </c>
      <c r="C25" s="1"/>
      <c r="D25" s="1"/>
      <c r="E25" s="1"/>
      <c r="F25" s="1"/>
      <c r="G25" s="1"/>
    </row>
    <row r="26" spans="1:7" ht="15.75" x14ac:dyDescent="0.25">
      <c r="B26" s="27" t="s">
        <v>94</v>
      </c>
      <c r="C26" s="9">
        <v>2020</v>
      </c>
      <c r="D26" s="9">
        <v>2021</v>
      </c>
      <c r="E26" s="9">
        <v>2022</v>
      </c>
      <c r="F26" s="9">
        <v>2023</v>
      </c>
      <c r="G26" s="9">
        <v>2024</v>
      </c>
    </row>
    <row r="27" spans="1:7" ht="15.75" x14ac:dyDescent="0.25">
      <c r="B27" s="11" t="s">
        <v>95</v>
      </c>
      <c r="C27" s="3" t="s">
        <v>6</v>
      </c>
      <c r="D27" s="3" t="s">
        <v>6</v>
      </c>
      <c r="E27" s="5"/>
      <c r="F27" s="5"/>
      <c r="G27" s="5"/>
    </row>
    <row r="28" spans="1:7" ht="15.75" x14ac:dyDescent="0.25">
      <c r="B28" s="12" t="s">
        <v>96</v>
      </c>
      <c r="C28" s="33">
        <v>2229</v>
      </c>
      <c r="D28" s="34">
        <v>5494</v>
      </c>
      <c r="E28" s="34">
        <v>2936</v>
      </c>
      <c r="F28" s="35">
        <v>1874</v>
      </c>
      <c r="G28" s="35">
        <v>1447</v>
      </c>
    </row>
    <row r="29" spans="1:7" ht="15.75" x14ac:dyDescent="0.25">
      <c r="B29" s="2" t="s">
        <v>97</v>
      </c>
      <c r="C29" s="31">
        <v>1149</v>
      </c>
      <c r="D29" s="32">
        <v>1061</v>
      </c>
      <c r="E29" s="32">
        <v>1042</v>
      </c>
      <c r="F29" s="5">
        <v>1141</v>
      </c>
      <c r="G29" s="5">
        <v>939</v>
      </c>
    </row>
    <row r="30" spans="1:7" ht="15.75" x14ac:dyDescent="0.25">
      <c r="B30" s="2" t="s">
        <v>98</v>
      </c>
      <c r="C30" s="31">
        <v>5174</v>
      </c>
      <c r="D30" s="32">
        <v>5612</v>
      </c>
      <c r="E30" s="32">
        <v>5965</v>
      </c>
      <c r="F30" s="5">
        <v>5140</v>
      </c>
      <c r="G30" s="5">
        <v>4958</v>
      </c>
    </row>
    <row r="31" spans="1:7" ht="15.75" x14ac:dyDescent="0.25">
      <c r="B31" s="12" t="s">
        <v>99</v>
      </c>
      <c r="C31" s="31">
        <v>305</v>
      </c>
      <c r="D31" s="32">
        <v>373</v>
      </c>
      <c r="E31" s="32">
        <v>596</v>
      </c>
      <c r="F31" s="5">
        <v>647</v>
      </c>
      <c r="G31" s="5">
        <v>553</v>
      </c>
    </row>
    <row r="32" spans="1:7" ht="15.75" x14ac:dyDescent="0.25">
      <c r="B32" s="10" t="s">
        <v>100</v>
      </c>
      <c r="C32" s="36">
        <v>8857</v>
      </c>
      <c r="D32" s="36">
        <v>12540</v>
      </c>
      <c r="E32" s="36">
        <v>10539</v>
      </c>
      <c r="F32" s="36">
        <v>8802</v>
      </c>
      <c r="G32" s="36">
        <v>7897</v>
      </c>
    </row>
    <row r="33" spans="2:7" ht="15.75" x14ac:dyDescent="0.25">
      <c r="B33" s="2" t="s">
        <v>101</v>
      </c>
      <c r="C33" s="31"/>
      <c r="D33" s="32"/>
      <c r="E33" s="32"/>
      <c r="F33" s="5" t="s">
        <v>6</v>
      </c>
      <c r="G33" s="5" t="s">
        <v>6</v>
      </c>
    </row>
    <row r="34" spans="2:7" ht="15.75" x14ac:dyDescent="0.25">
      <c r="B34" s="2" t="s">
        <v>102</v>
      </c>
      <c r="C34" s="37">
        <v>650</v>
      </c>
      <c r="D34" s="38">
        <v>658</v>
      </c>
      <c r="E34" s="38">
        <v>671</v>
      </c>
      <c r="F34" s="16">
        <v>688</v>
      </c>
      <c r="G34" s="16">
        <v>702</v>
      </c>
    </row>
    <row r="35" spans="2:7" ht="15.75" x14ac:dyDescent="0.25">
      <c r="B35" s="2" t="s">
        <v>103</v>
      </c>
      <c r="C35" s="31">
        <v>2203</v>
      </c>
      <c r="D35" s="32">
        <v>2192</v>
      </c>
      <c r="E35" s="32">
        <v>2160</v>
      </c>
      <c r="F35" s="5">
        <v>2260</v>
      </c>
      <c r="G35" s="5">
        <v>2275</v>
      </c>
    </row>
    <row r="36" spans="2:7" ht="15.75" x14ac:dyDescent="0.25">
      <c r="B36" s="2" t="s">
        <v>104</v>
      </c>
      <c r="C36" s="31">
        <v>6286</v>
      </c>
      <c r="D36" s="32">
        <v>6333</v>
      </c>
      <c r="E36" s="32">
        <v>5419</v>
      </c>
      <c r="F36" s="5">
        <v>3928</v>
      </c>
      <c r="G36" s="5">
        <v>4002</v>
      </c>
    </row>
    <row r="37" spans="2:7" ht="15.75" x14ac:dyDescent="0.25">
      <c r="B37" s="2" t="s">
        <v>105</v>
      </c>
      <c r="C37" s="31">
        <v>89</v>
      </c>
      <c r="D37" s="32">
        <v>73</v>
      </c>
      <c r="E37" s="32">
        <v>91</v>
      </c>
      <c r="F37" s="5">
        <v>100</v>
      </c>
      <c r="G37" s="5">
        <v>97</v>
      </c>
    </row>
    <row r="38" spans="2:7" ht="15.75" x14ac:dyDescent="0.25">
      <c r="B38" s="2" t="s">
        <v>106</v>
      </c>
      <c r="C38" s="31">
        <v>9228</v>
      </c>
      <c r="D38" s="32">
        <v>9256</v>
      </c>
      <c r="E38" s="32">
        <v>8341</v>
      </c>
      <c r="F38" s="5">
        <v>6976</v>
      </c>
      <c r="G38" s="5">
        <v>7076</v>
      </c>
    </row>
    <row r="39" spans="2:7" ht="15.75" x14ac:dyDescent="0.25">
      <c r="B39" s="12" t="s">
        <v>107</v>
      </c>
      <c r="C39" s="31">
        <v>6900</v>
      </c>
      <c r="D39" s="32">
        <v>6996</v>
      </c>
      <c r="E39" s="32">
        <v>6091</v>
      </c>
      <c r="F39" s="5">
        <v>4624</v>
      </c>
      <c r="G39" s="5">
        <v>4816</v>
      </c>
    </row>
    <row r="40" spans="2:7" ht="15.75" x14ac:dyDescent="0.25">
      <c r="B40" s="7" t="s">
        <v>108</v>
      </c>
      <c r="C40" s="48">
        <v>2328</v>
      </c>
      <c r="D40" s="49">
        <v>2260</v>
      </c>
      <c r="E40" s="49">
        <v>2250</v>
      </c>
      <c r="F40" s="8">
        <v>2352</v>
      </c>
      <c r="G40" s="8">
        <v>2260</v>
      </c>
    </row>
    <row r="41" spans="2:7" ht="15.75" x14ac:dyDescent="0.25">
      <c r="B41" s="2" t="s">
        <v>109</v>
      </c>
      <c r="C41" s="31">
        <v>2709</v>
      </c>
      <c r="D41" s="32">
        <v>2612</v>
      </c>
      <c r="E41" s="32">
        <v>2654</v>
      </c>
      <c r="F41" s="5">
        <v>2746</v>
      </c>
      <c r="G41" s="5">
        <v>2758</v>
      </c>
    </row>
    <row r="42" spans="2:7" ht="15.75" x14ac:dyDescent="0.25">
      <c r="B42" s="2" t="s">
        <v>110</v>
      </c>
      <c r="C42" s="31">
        <v>984</v>
      </c>
      <c r="D42" s="32">
        <v>986</v>
      </c>
      <c r="E42" s="32">
        <v>1384</v>
      </c>
      <c r="F42" s="5">
        <v>1383</v>
      </c>
      <c r="G42" s="5">
        <v>1383</v>
      </c>
    </row>
    <row r="43" spans="2:7" ht="15.75" x14ac:dyDescent="0.25">
      <c r="B43" s="2" t="s">
        <v>111</v>
      </c>
      <c r="C43" s="31">
        <v>713</v>
      </c>
      <c r="D43" s="31">
        <v>669</v>
      </c>
      <c r="E43" s="31">
        <v>677</v>
      </c>
      <c r="F43" s="5">
        <v>520</v>
      </c>
      <c r="G43" s="5">
        <v>669</v>
      </c>
    </row>
    <row r="44" spans="2:7" ht="15.75" x14ac:dyDescent="0.25">
      <c r="B44" s="10" t="s">
        <v>112</v>
      </c>
      <c r="C44" s="36">
        <v>15591</v>
      </c>
      <c r="D44" s="36">
        <v>19067</v>
      </c>
      <c r="E44" s="36">
        <v>17504</v>
      </c>
      <c r="F44" s="36">
        <v>15803</v>
      </c>
      <c r="G44" s="36">
        <v>14967</v>
      </c>
    </row>
    <row r="45" spans="2:7" ht="15.75" x14ac:dyDescent="0.25">
      <c r="B45" s="2" t="s">
        <v>113</v>
      </c>
      <c r="C45" s="31"/>
      <c r="D45" s="31"/>
      <c r="E45" s="31"/>
      <c r="F45" s="5" t="s">
        <v>6</v>
      </c>
      <c r="G45" s="5" t="s">
        <v>6</v>
      </c>
    </row>
    <row r="46" spans="2:7" ht="15.75" x14ac:dyDescent="0.25">
      <c r="B46" s="12" t="s">
        <v>114</v>
      </c>
      <c r="C46" s="37">
        <v>5288</v>
      </c>
      <c r="D46" s="37">
        <v>6979</v>
      </c>
      <c r="E46" s="37">
        <v>6803</v>
      </c>
      <c r="F46" s="16">
        <v>5687</v>
      </c>
      <c r="G46" s="16">
        <v>4637</v>
      </c>
    </row>
    <row r="47" spans="2:7" ht="15.75" x14ac:dyDescent="0.25">
      <c r="B47" s="2" t="s">
        <v>115</v>
      </c>
      <c r="C47" s="31">
        <v>410</v>
      </c>
      <c r="D47" s="31">
        <v>725</v>
      </c>
      <c r="E47" s="31">
        <v>845</v>
      </c>
      <c r="F47" s="5">
        <v>405</v>
      </c>
      <c r="G47" s="5">
        <v>486</v>
      </c>
    </row>
    <row r="48" spans="2:7" ht="15.75" x14ac:dyDescent="0.25">
      <c r="B48" s="24" t="s">
        <v>116</v>
      </c>
      <c r="C48" s="31">
        <v>906</v>
      </c>
      <c r="D48" s="31">
        <v>972</v>
      </c>
      <c r="E48" s="31">
        <v>946</v>
      </c>
      <c r="F48" s="29">
        <v>843</v>
      </c>
      <c r="G48" s="29">
        <v>902</v>
      </c>
    </row>
    <row r="49" spans="2:13" ht="15.75" x14ac:dyDescent="0.25">
      <c r="B49" s="24" t="s">
        <v>117</v>
      </c>
      <c r="C49" s="31">
        <v>660</v>
      </c>
      <c r="D49" s="31">
        <v>693</v>
      </c>
      <c r="E49" s="31">
        <v>648</v>
      </c>
      <c r="F49" s="29">
        <v>638</v>
      </c>
      <c r="G49" s="29">
        <v>618</v>
      </c>
    </row>
    <row r="50" spans="2:13" ht="15.75" x14ac:dyDescent="0.25">
      <c r="B50" s="24" t="s">
        <v>118</v>
      </c>
      <c r="C50" s="31">
        <v>14</v>
      </c>
      <c r="D50" s="31">
        <v>14</v>
      </c>
      <c r="E50" s="31">
        <v>13</v>
      </c>
      <c r="F50" s="29">
        <v>16</v>
      </c>
      <c r="G50" s="29">
        <v>13</v>
      </c>
    </row>
    <row r="51" spans="2:13" ht="15.75" x14ac:dyDescent="0.25">
      <c r="B51" s="50" t="s">
        <v>184</v>
      </c>
      <c r="C51" s="31"/>
      <c r="D51" s="31">
        <v>110</v>
      </c>
      <c r="E51" s="31"/>
      <c r="F51" s="29"/>
      <c r="G51" s="29"/>
    </row>
    <row r="52" spans="2:13" ht="15.75" x14ac:dyDescent="0.25">
      <c r="B52" s="10" t="s">
        <v>119</v>
      </c>
      <c r="C52" s="36">
        <v>8060</v>
      </c>
      <c r="D52" s="36">
        <v>10521</v>
      </c>
      <c r="E52" s="36">
        <v>10674</v>
      </c>
      <c r="F52" s="36">
        <v>8979</v>
      </c>
      <c r="G52" s="36">
        <v>7909</v>
      </c>
    </row>
    <row r="53" spans="2:13" ht="15.75" x14ac:dyDescent="0.25">
      <c r="B53" s="24" t="s">
        <v>120</v>
      </c>
      <c r="C53" s="37">
        <v>2138</v>
      </c>
      <c r="D53" s="37">
        <v>2012</v>
      </c>
      <c r="E53" s="37">
        <v>2061</v>
      </c>
      <c r="F53" s="39">
        <v>2164</v>
      </c>
      <c r="G53" s="39">
        <v>2199</v>
      </c>
    </row>
    <row r="54" spans="2:13" ht="15.75" x14ac:dyDescent="0.25">
      <c r="B54" s="24" t="s">
        <v>121</v>
      </c>
      <c r="C54" s="31">
        <v>657</v>
      </c>
      <c r="D54" s="31">
        <v>694</v>
      </c>
      <c r="E54" s="31">
        <v>533</v>
      </c>
      <c r="F54" s="29">
        <v>705</v>
      </c>
      <c r="G54" s="29">
        <v>654</v>
      </c>
      <c r="I54" s="15"/>
    </row>
    <row r="55" spans="2:13" ht="15.75" x14ac:dyDescent="0.25">
      <c r="B55" s="24" t="s">
        <v>122</v>
      </c>
      <c r="C55" s="31">
        <v>1257</v>
      </c>
      <c r="D55" s="31">
        <v>1253</v>
      </c>
      <c r="E55" s="31">
        <v>1216</v>
      </c>
      <c r="F55" s="29">
        <v>1160</v>
      </c>
      <c r="G55" s="29">
        <v>1152</v>
      </c>
      <c r="I55" s="15"/>
      <c r="M55" s="15"/>
    </row>
    <row r="56" spans="2:13" ht="15.75" x14ac:dyDescent="0.25">
      <c r="B56" s="10" t="s">
        <v>211</v>
      </c>
      <c r="C56" s="36">
        <f>SUM(C52+SUM(C53:C55))</f>
        <v>12112</v>
      </c>
      <c r="D56" s="36">
        <f t="shared" ref="D56:G56" si="0">SUM(D52+SUM(D53:D55))</f>
        <v>14480</v>
      </c>
      <c r="E56" s="36">
        <f t="shared" si="0"/>
        <v>14484</v>
      </c>
      <c r="F56" s="36">
        <f t="shared" si="0"/>
        <v>13008</v>
      </c>
      <c r="G56" s="36">
        <f t="shared" si="0"/>
        <v>11914</v>
      </c>
      <c r="I56" s="15"/>
      <c r="M56" s="15"/>
    </row>
    <row r="57" spans="2:13" ht="15.75" x14ac:dyDescent="0.25">
      <c r="B57" s="24" t="s">
        <v>123</v>
      </c>
      <c r="C57" s="31" t="s">
        <v>124</v>
      </c>
      <c r="D57" s="31"/>
      <c r="E57" s="31"/>
      <c r="F57" s="29" t="s">
        <v>124</v>
      </c>
      <c r="G57" s="29" t="s">
        <v>124</v>
      </c>
    </row>
    <row r="58" spans="2:13" ht="15.75" x14ac:dyDescent="0.25">
      <c r="B58" s="24" t="s">
        <v>125</v>
      </c>
      <c r="C58" s="31"/>
      <c r="D58" s="31" t="s">
        <v>124</v>
      </c>
      <c r="E58" s="31" t="s">
        <v>124</v>
      </c>
      <c r="F58" s="29" t="s">
        <v>6</v>
      </c>
      <c r="G58" s="29" t="s">
        <v>6</v>
      </c>
    </row>
    <row r="59" spans="2:13" ht="15.75" x14ac:dyDescent="0.25">
      <c r="B59" s="24" t="s">
        <v>126</v>
      </c>
      <c r="C59" s="31" t="s">
        <v>124</v>
      </c>
      <c r="D59" s="31" t="s">
        <v>124</v>
      </c>
      <c r="E59" s="31" t="s">
        <v>124</v>
      </c>
      <c r="F59" s="29" t="s">
        <v>124</v>
      </c>
      <c r="G59" s="29" t="s">
        <v>124</v>
      </c>
    </row>
    <row r="60" spans="2:13" ht="15.75" x14ac:dyDescent="0.25">
      <c r="B60" s="24" t="s">
        <v>127</v>
      </c>
      <c r="C60" s="31">
        <v>26</v>
      </c>
      <c r="D60" s="31">
        <v>26</v>
      </c>
      <c r="E60" s="31">
        <v>23</v>
      </c>
      <c r="F60" s="29">
        <v>22</v>
      </c>
      <c r="G60" s="29">
        <v>22</v>
      </c>
    </row>
    <row r="61" spans="2:13" ht="15.75" x14ac:dyDescent="0.25">
      <c r="B61" s="24" t="s">
        <v>128</v>
      </c>
      <c r="C61" s="31" t="s">
        <v>124</v>
      </c>
      <c r="D61" s="31" t="s">
        <v>124</v>
      </c>
      <c r="E61" s="31" t="s">
        <v>124</v>
      </c>
      <c r="F61" s="29">
        <v>21</v>
      </c>
      <c r="G61" s="29">
        <v>31</v>
      </c>
    </row>
    <row r="62" spans="2:13" ht="15.75" x14ac:dyDescent="0.25">
      <c r="B62" s="24" t="s">
        <v>129</v>
      </c>
      <c r="C62" s="31">
        <v>3158</v>
      </c>
      <c r="D62" s="31">
        <v>4233</v>
      </c>
      <c r="E62" s="31">
        <v>2668</v>
      </c>
      <c r="F62" s="29">
        <v>2430</v>
      </c>
      <c r="G62" s="29">
        <v>2683</v>
      </c>
    </row>
    <row r="63" spans="2:13" ht="15.75" x14ac:dyDescent="0.25">
      <c r="B63" s="24" t="s">
        <v>130</v>
      </c>
      <c r="C63" s="31">
        <v>295</v>
      </c>
      <c r="D63" s="31">
        <v>328</v>
      </c>
      <c r="E63" s="31">
        <v>329</v>
      </c>
      <c r="F63" s="29">
        <v>322</v>
      </c>
      <c r="G63" s="29">
        <v>317</v>
      </c>
    </row>
    <row r="64" spans="2:13" ht="15.75" x14ac:dyDescent="0.25">
      <c r="B64" s="10" t="s">
        <v>131</v>
      </c>
      <c r="C64" s="36">
        <v>3479</v>
      </c>
      <c r="D64" s="36">
        <v>4587</v>
      </c>
      <c r="E64" s="36">
        <v>3020</v>
      </c>
      <c r="F64" s="36">
        <v>2795</v>
      </c>
      <c r="G64" s="36">
        <v>3053</v>
      </c>
    </row>
    <row r="65" spans="1:7" ht="15.75" x14ac:dyDescent="0.25">
      <c r="B65" s="10" t="s">
        <v>132</v>
      </c>
      <c r="C65" s="36">
        <v>15591</v>
      </c>
      <c r="D65" s="36">
        <v>19067</v>
      </c>
      <c r="E65" s="36">
        <v>17504</v>
      </c>
      <c r="F65" s="36">
        <v>15803</v>
      </c>
      <c r="G65" s="36">
        <v>14967</v>
      </c>
    </row>
    <row r="66" spans="1:7" ht="15.75" x14ac:dyDescent="0.25">
      <c r="B66" s="24" t="s">
        <v>133</v>
      </c>
      <c r="C66" s="31"/>
      <c r="D66" s="31"/>
      <c r="E66" s="31"/>
      <c r="F66" s="29" t="s">
        <v>6</v>
      </c>
      <c r="G66" s="29" t="s">
        <v>6</v>
      </c>
    </row>
    <row r="67" spans="1:7" ht="15.75" x14ac:dyDescent="0.25">
      <c r="B67" s="24" t="s">
        <v>113</v>
      </c>
      <c r="C67" s="31"/>
      <c r="D67" s="31"/>
      <c r="E67" s="31"/>
      <c r="F67" s="29" t="s">
        <v>6</v>
      </c>
      <c r="G67" s="29" t="s">
        <v>6</v>
      </c>
    </row>
    <row r="68" spans="1:7" ht="15.75" x14ac:dyDescent="0.25">
      <c r="B68" s="24" t="s">
        <v>134</v>
      </c>
      <c r="C68" s="31">
        <v>281</v>
      </c>
      <c r="D68" s="31">
        <v>317</v>
      </c>
      <c r="E68" s="31">
        <v>316</v>
      </c>
      <c r="F68" s="29">
        <v>274</v>
      </c>
      <c r="G68" s="29">
        <v>253</v>
      </c>
    </row>
    <row r="69" spans="1:7" ht="15.75" x14ac:dyDescent="0.25">
      <c r="B69" s="24" t="s">
        <v>135</v>
      </c>
      <c r="C69" s="31"/>
      <c r="D69" s="31"/>
      <c r="E69" s="31"/>
      <c r="F69" s="29" t="s">
        <v>6</v>
      </c>
      <c r="G69" s="29" t="s">
        <v>6</v>
      </c>
    </row>
    <row r="70" spans="1:7" ht="15.75" x14ac:dyDescent="0.25">
      <c r="B70" s="24" t="s">
        <v>113</v>
      </c>
      <c r="C70" s="31"/>
      <c r="D70" s="31"/>
      <c r="E70" s="31"/>
      <c r="F70" s="29" t="s">
        <v>6</v>
      </c>
      <c r="G70" s="29" t="s">
        <v>6</v>
      </c>
    </row>
    <row r="71" spans="1:7" ht="15.75" x14ac:dyDescent="0.25">
      <c r="B71" s="24" t="s">
        <v>134</v>
      </c>
      <c r="C71" s="31">
        <v>501</v>
      </c>
      <c r="D71" s="31">
        <v>711</v>
      </c>
      <c r="E71" s="31">
        <v>1103</v>
      </c>
      <c r="F71" s="29">
        <v>1116</v>
      </c>
      <c r="G71" s="29">
        <v>1000</v>
      </c>
    </row>
    <row r="72" spans="1:7" x14ac:dyDescent="0.25">
      <c r="B72" s="17"/>
      <c r="C72" s="13"/>
      <c r="D72" s="13"/>
      <c r="E72" s="13"/>
      <c r="F72" s="14"/>
      <c r="G72" s="14"/>
    </row>
    <row r="73" spans="1:7" ht="15.75" x14ac:dyDescent="0.25">
      <c r="A73" s="30" t="s">
        <v>72</v>
      </c>
      <c r="B73" s="4" t="s">
        <v>186</v>
      </c>
      <c r="C73" s="1"/>
      <c r="D73" s="1"/>
      <c r="E73" s="1"/>
      <c r="F73" s="1"/>
      <c r="G73" s="1"/>
    </row>
    <row r="74" spans="1:7" ht="15.75" x14ac:dyDescent="0.25">
      <c r="B74" s="27" t="s">
        <v>136</v>
      </c>
      <c r="C74" s="9">
        <v>2020</v>
      </c>
      <c r="D74" s="9">
        <v>2021</v>
      </c>
      <c r="E74" s="9">
        <v>2022</v>
      </c>
      <c r="F74" s="9">
        <v>2023</v>
      </c>
      <c r="G74" s="9">
        <v>2024</v>
      </c>
    </row>
    <row r="75" spans="1:7" ht="15.75" x14ac:dyDescent="0.25">
      <c r="B75" s="19" t="s">
        <v>137</v>
      </c>
      <c r="C75" s="28" t="s">
        <v>6</v>
      </c>
      <c r="D75" s="28" t="s">
        <v>6</v>
      </c>
      <c r="E75" s="20" t="s">
        <v>6</v>
      </c>
      <c r="F75" s="20"/>
      <c r="G75" s="20"/>
    </row>
    <row r="76" spans="1:7" ht="15.75" x14ac:dyDescent="0.25">
      <c r="B76" s="2" t="s">
        <v>87</v>
      </c>
      <c r="C76" s="37">
        <v>1541</v>
      </c>
      <c r="D76" s="37">
        <v>1798</v>
      </c>
      <c r="E76" s="16">
        <v>2454</v>
      </c>
      <c r="F76" s="39">
        <v>1419</v>
      </c>
      <c r="G76" s="39">
        <v>1241</v>
      </c>
    </row>
    <row r="77" spans="1:7" ht="15.75" x14ac:dyDescent="0.25">
      <c r="B77" s="2" t="s">
        <v>138</v>
      </c>
      <c r="C77" s="31"/>
      <c r="D77" s="31"/>
      <c r="E77" s="5" t="s">
        <v>6</v>
      </c>
      <c r="F77" s="29" t="s">
        <v>6</v>
      </c>
      <c r="G77" s="29" t="s">
        <v>6</v>
      </c>
    </row>
    <row r="78" spans="1:7" ht="15.75" x14ac:dyDescent="0.25">
      <c r="B78" s="2" t="s">
        <v>139</v>
      </c>
      <c r="C78" s="31">
        <v>812</v>
      </c>
      <c r="D78" s="31">
        <v>839</v>
      </c>
      <c r="E78" s="5">
        <v>869</v>
      </c>
      <c r="F78" s="29">
        <v>918</v>
      </c>
      <c r="G78" s="29">
        <v>923</v>
      </c>
    </row>
    <row r="79" spans="1:7" ht="15.75" x14ac:dyDescent="0.25">
      <c r="B79" s="2" t="s">
        <v>79</v>
      </c>
      <c r="C79" s="31">
        <v>41</v>
      </c>
      <c r="D79" s="31">
        <v>254</v>
      </c>
      <c r="E79" s="5">
        <v>-34</v>
      </c>
      <c r="F79" s="29">
        <v>147</v>
      </c>
      <c r="G79" s="29">
        <v>153</v>
      </c>
    </row>
    <row r="80" spans="1:7" ht="15.75" x14ac:dyDescent="0.25">
      <c r="B80" s="2" t="s">
        <v>140</v>
      </c>
      <c r="C80" s="31">
        <v>143</v>
      </c>
      <c r="D80" s="31">
        <v>135</v>
      </c>
      <c r="E80" s="5">
        <v>141</v>
      </c>
      <c r="F80" s="29">
        <v>138</v>
      </c>
      <c r="G80" s="29">
        <v>145</v>
      </c>
    </row>
    <row r="81" spans="2:7" ht="15.75" x14ac:dyDescent="0.25">
      <c r="B81" s="2" t="s">
        <v>141</v>
      </c>
      <c r="C81" s="31">
        <v>70</v>
      </c>
      <c r="D81" s="31">
        <v>-36</v>
      </c>
      <c r="E81" s="5">
        <v>14</v>
      </c>
      <c r="F81" s="29">
        <v>51</v>
      </c>
      <c r="G81" s="29">
        <v>-214</v>
      </c>
    </row>
    <row r="82" spans="2:7" ht="15.75" x14ac:dyDescent="0.25">
      <c r="B82" s="12" t="s">
        <v>81</v>
      </c>
      <c r="C82" s="31"/>
      <c r="D82" s="31"/>
      <c r="E82" s="5" t="s">
        <v>6</v>
      </c>
      <c r="F82" s="29" t="s">
        <v>6</v>
      </c>
      <c r="G82" s="29">
        <v>-21</v>
      </c>
    </row>
    <row r="83" spans="2:7" ht="15.75" x14ac:dyDescent="0.25">
      <c r="B83" s="2" t="s">
        <v>142</v>
      </c>
      <c r="C83" s="31">
        <v>21</v>
      </c>
      <c r="D83" s="31">
        <v>3</v>
      </c>
      <c r="E83" s="5">
        <v>11</v>
      </c>
      <c r="F83" s="29">
        <v>12</v>
      </c>
      <c r="G83" s="29">
        <v>26</v>
      </c>
    </row>
    <row r="84" spans="2:7" ht="15.75" x14ac:dyDescent="0.25">
      <c r="B84" s="2" t="s">
        <v>143</v>
      </c>
      <c r="C84" s="31"/>
      <c r="D84" s="31"/>
      <c r="E84" s="5" t="s">
        <v>6</v>
      </c>
      <c r="F84" s="29" t="s">
        <v>6</v>
      </c>
      <c r="G84" s="29" t="s">
        <v>6</v>
      </c>
    </row>
    <row r="85" spans="2:7" ht="15.75" x14ac:dyDescent="0.25">
      <c r="B85" s="2" t="s">
        <v>144</v>
      </c>
      <c r="C85" s="31">
        <v>-131</v>
      </c>
      <c r="D85" s="31">
        <v>73</v>
      </c>
      <c r="E85" s="5">
        <v>17</v>
      </c>
      <c r="F85" s="29">
        <v>-103</v>
      </c>
      <c r="G85" s="29">
        <v>204</v>
      </c>
    </row>
    <row r="86" spans="2:7" ht="15.75" x14ac:dyDescent="0.25">
      <c r="B86" s="2" t="s">
        <v>98</v>
      </c>
      <c r="C86" s="31">
        <v>237</v>
      </c>
      <c r="D86" s="31">
        <v>-435</v>
      </c>
      <c r="E86" s="5">
        <v>-328</v>
      </c>
      <c r="F86" s="29">
        <v>809</v>
      </c>
      <c r="G86" s="29">
        <v>178</v>
      </c>
    </row>
    <row r="87" spans="2:7" ht="15.75" x14ac:dyDescent="0.25">
      <c r="B87" s="21" t="s">
        <v>111</v>
      </c>
      <c r="C87" s="31">
        <v>16</v>
      </c>
      <c r="D87" s="31">
        <v>-51</v>
      </c>
      <c r="E87" s="5">
        <v>-14</v>
      </c>
      <c r="F87" s="29">
        <v>-21</v>
      </c>
      <c r="G87" s="29">
        <v>-18</v>
      </c>
    </row>
    <row r="88" spans="2:7" ht="15.75" x14ac:dyDescent="0.25">
      <c r="B88" s="2" t="s">
        <v>114</v>
      </c>
      <c r="C88" s="31">
        <v>47</v>
      </c>
      <c r="D88" s="31">
        <v>1676</v>
      </c>
      <c r="E88" s="5">
        <v>-201</v>
      </c>
      <c r="F88" s="29">
        <v>-1099</v>
      </c>
      <c r="G88" s="29">
        <v>-1025</v>
      </c>
    </row>
    <row r="89" spans="2:7" ht="15.75" x14ac:dyDescent="0.25">
      <c r="B89" s="12" t="s">
        <v>145</v>
      </c>
      <c r="C89" s="31">
        <v>-132</v>
      </c>
      <c r="D89" s="31">
        <v>173</v>
      </c>
      <c r="E89" s="5">
        <v>-156</v>
      </c>
      <c r="F89" s="29">
        <v>36</v>
      </c>
      <c r="G89" s="29">
        <v>52</v>
      </c>
    </row>
    <row r="90" spans="2:7" ht="15.75" x14ac:dyDescent="0.25">
      <c r="B90" s="2" t="s">
        <v>146</v>
      </c>
      <c r="C90" s="31">
        <v>-100</v>
      </c>
      <c r="D90" s="31">
        <v>498</v>
      </c>
      <c r="E90" s="5">
        <v>479</v>
      </c>
      <c r="F90" s="29">
        <v>-483</v>
      </c>
      <c r="G90" s="29">
        <v>-174</v>
      </c>
    </row>
    <row r="91" spans="2:7" ht="15.75" x14ac:dyDescent="0.25">
      <c r="B91" s="10" t="s">
        <v>147</v>
      </c>
      <c r="C91" s="36">
        <v>2565</v>
      </c>
      <c r="D91" s="36">
        <v>4927</v>
      </c>
      <c r="E91" s="36">
        <v>3252</v>
      </c>
      <c r="F91" s="36">
        <v>1824</v>
      </c>
      <c r="G91" s="36">
        <v>1470</v>
      </c>
    </row>
    <row r="92" spans="2:7" ht="15.75" x14ac:dyDescent="0.25">
      <c r="B92" s="23" t="s">
        <v>148</v>
      </c>
      <c r="C92" s="31"/>
      <c r="D92" s="31"/>
      <c r="E92" s="29" t="s">
        <v>6</v>
      </c>
      <c r="F92" s="29" t="s">
        <v>6</v>
      </c>
      <c r="G92" s="29" t="s">
        <v>6</v>
      </c>
    </row>
    <row r="93" spans="2:7" ht="15.75" x14ac:dyDescent="0.25">
      <c r="B93" s="24" t="s">
        <v>149</v>
      </c>
      <c r="C93" s="37">
        <v>-743</v>
      </c>
      <c r="D93" s="37">
        <v>-713</v>
      </c>
      <c r="E93" s="39">
        <v>-737</v>
      </c>
      <c r="F93" s="39">
        <v>-930</v>
      </c>
      <c r="G93" s="39">
        <v>-795</v>
      </c>
    </row>
    <row r="94" spans="2:7" ht="15.75" x14ac:dyDescent="0.25">
      <c r="B94" s="24" t="s">
        <v>150</v>
      </c>
      <c r="C94" s="31">
        <v>-330</v>
      </c>
      <c r="D94" s="31">
        <v>-620</v>
      </c>
      <c r="E94" s="29">
        <v>-233</v>
      </c>
      <c r="F94" s="29">
        <v>-46</v>
      </c>
      <c r="G94" s="29">
        <v>-9</v>
      </c>
    </row>
    <row r="95" spans="2:7" ht="15.75" x14ac:dyDescent="0.25">
      <c r="B95" s="24" t="s">
        <v>151</v>
      </c>
      <c r="C95" s="31"/>
      <c r="D95" s="31"/>
      <c r="E95" s="29" t="s">
        <v>6</v>
      </c>
      <c r="F95" s="29" t="s">
        <v>6</v>
      </c>
      <c r="G95" s="29">
        <v>14</v>
      </c>
    </row>
    <row r="96" spans="2:7" ht="15.75" x14ac:dyDescent="0.25">
      <c r="B96" s="24" t="s">
        <v>152</v>
      </c>
      <c r="C96" s="31">
        <v>322</v>
      </c>
      <c r="D96" s="31">
        <v>546</v>
      </c>
      <c r="E96" s="29">
        <v>66</v>
      </c>
      <c r="F96" s="29">
        <v>7</v>
      </c>
      <c r="G96" s="29">
        <v>7</v>
      </c>
    </row>
    <row r="97" spans="2:7" ht="15.75" x14ac:dyDescent="0.25">
      <c r="B97" s="24" t="s">
        <v>153</v>
      </c>
      <c r="C97" s="31">
        <v>-145</v>
      </c>
      <c r="D97" s="31"/>
      <c r="E97" s="29">
        <v>-468</v>
      </c>
      <c r="F97" s="29" t="s">
        <v>6</v>
      </c>
      <c r="G97" s="29" t="s">
        <v>6</v>
      </c>
    </row>
    <row r="98" spans="2:7" ht="15.75" x14ac:dyDescent="0.25">
      <c r="B98" s="25" t="s">
        <v>142</v>
      </c>
      <c r="C98" s="31">
        <v>1</v>
      </c>
      <c r="D98" s="31">
        <v>-1</v>
      </c>
      <c r="E98" s="29" t="s">
        <v>6</v>
      </c>
      <c r="F98" s="29">
        <v>7</v>
      </c>
      <c r="G98" s="29">
        <v>2</v>
      </c>
    </row>
    <row r="99" spans="2:7" ht="15.75" x14ac:dyDescent="0.25">
      <c r="B99" s="10" t="s">
        <v>154</v>
      </c>
      <c r="C99" s="36">
        <v>-895</v>
      </c>
      <c r="D99" s="36">
        <v>-788</v>
      </c>
      <c r="E99" s="36">
        <v>-1372</v>
      </c>
      <c r="F99" s="36">
        <v>-962</v>
      </c>
      <c r="G99" s="36">
        <v>-781</v>
      </c>
    </row>
    <row r="100" spans="2:7" ht="15.75" x14ac:dyDescent="0.25">
      <c r="B100" s="26" t="s">
        <v>155</v>
      </c>
      <c r="C100" s="31"/>
      <c r="D100" s="31"/>
      <c r="E100" s="29" t="s">
        <v>6</v>
      </c>
      <c r="F100" s="29" t="s">
        <v>6</v>
      </c>
      <c r="G100" s="29" t="s">
        <v>6</v>
      </c>
    </row>
    <row r="101" spans="2:7" ht="15.75" x14ac:dyDescent="0.25">
      <c r="B101" s="25" t="s">
        <v>156</v>
      </c>
      <c r="C101" s="37">
        <v>-1003</v>
      </c>
      <c r="D101" s="37">
        <v>-312</v>
      </c>
      <c r="E101" s="39">
        <v>-3502</v>
      </c>
      <c r="F101" s="39">
        <v>-1014</v>
      </c>
      <c r="G101" s="39">
        <v>-340</v>
      </c>
    </row>
    <row r="102" spans="2:7" ht="15.75" x14ac:dyDescent="0.25">
      <c r="B102" s="25" t="s">
        <v>157</v>
      </c>
      <c r="C102" s="31">
        <v>48</v>
      </c>
      <c r="D102" s="31">
        <v>28</v>
      </c>
      <c r="E102" s="29">
        <v>29</v>
      </c>
      <c r="F102" s="29">
        <v>16</v>
      </c>
      <c r="G102" s="29">
        <v>19</v>
      </c>
    </row>
    <row r="103" spans="2:7" ht="15.75" x14ac:dyDescent="0.25">
      <c r="B103" s="25" t="s">
        <v>158</v>
      </c>
      <c r="C103" s="31">
        <v>-527</v>
      </c>
      <c r="D103" s="31">
        <v>-568</v>
      </c>
      <c r="E103" s="29">
        <v>-688</v>
      </c>
      <c r="F103" s="29">
        <v>-789</v>
      </c>
      <c r="G103" s="29">
        <v>-801</v>
      </c>
    </row>
    <row r="104" spans="2:7" ht="15.75" x14ac:dyDescent="0.25">
      <c r="B104" s="25" t="s">
        <v>185</v>
      </c>
      <c r="C104" s="31"/>
      <c r="D104" s="31">
        <v>1892</v>
      </c>
      <c r="E104" s="29"/>
      <c r="F104" s="29"/>
      <c r="G104" s="29"/>
    </row>
    <row r="105" spans="2:7" ht="15.75" x14ac:dyDescent="0.25">
      <c r="B105" s="25" t="s">
        <v>159</v>
      </c>
      <c r="C105" s="31">
        <v>-15</v>
      </c>
      <c r="D105" s="31">
        <v>-1916</v>
      </c>
      <c r="E105" s="29">
        <v>-133</v>
      </c>
      <c r="F105" s="29">
        <v>-19</v>
      </c>
      <c r="G105" s="29">
        <v>-19</v>
      </c>
    </row>
    <row r="106" spans="2:7" ht="15.75" x14ac:dyDescent="0.25">
      <c r="B106" s="25" t="s">
        <v>142</v>
      </c>
      <c r="C106" s="31">
        <v>-1</v>
      </c>
      <c r="D106" s="31"/>
      <c r="E106" s="29">
        <v>-3</v>
      </c>
      <c r="F106" s="29" t="s">
        <v>6</v>
      </c>
      <c r="G106" s="29">
        <v>-3</v>
      </c>
    </row>
    <row r="107" spans="2:7" ht="15.75" x14ac:dyDescent="0.25">
      <c r="B107" s="10" t="s">
        <v>160</v>
      </c>
      <c r="C107" s="36">
        <v>-1498</v>
      </c>
      <c r="D107" s="36">
        <v>-876</v>
      </c>
      <c r="E107" s="36">
        <v>-4297</v>
      </c>
      <c r="F107" s="36">
        <v>-1806</v>
      </c>
      <c r="G107" s="36">
        <v>-1144</v>
      </c>
    </row>
    <row r="108" spans="2:7" ht="15.75" x14ac:dyDescent="0.25">
      <c r="B108" s="25" t="s">
        <v>161</v>
      </c>
      <c r="C108" s="31">
        <v>-1</v>
      </c>
      <c r="D108" s="31">
        <v>7</v>
      </c>
      <c r="E108" s="29">
        <v>-3</v>
      </c>
      <c r="F108" s="29">
        <v>-8</v>
      </c>
      <c r="G108" s="29">
        <v>-5</v>
      </c>
    </row>
    <row r="109" spans="2:7" ht="15.75" x14ac:dyDescent="0.25">
      <c r="B109" s="25" t="s">
        <v>162</v>
      </c>
      <c r="C109" s="31">
        <v>171</v>
      </c>
      <c r="D109" s="31">
        <v>3270</v>
      </c>
      <c r="E109" s="29">
        <v>-2420</v>
      </c>
      <c r="F109" s="29">
        <v>-952</v>
      </c>
      <c r="G109" s="29">
        <v>-460</v>
      </c>
    </row>
    <row r="110" spans="2:7" ht="15.75" x14ac:dyDescent="0.25">
      <c r="B110" s="25" t="s">
        <v>163</v>
      </c>
      <c r="C110" s="31">
        <v>2184</v>
      </c>
      <c r="D110" s="31">
        <v>2355</v>
      </c>
      <c r="E110" s="29">
        <v>5625</v>
      </c>
      <c r="F110" s="29">
        <v>3205</v>
      </c>
      <c r="G110" s="29">
        <v>2253</v>
      </c>
    </row>
    <row r="111" spans="2:7" ht="15.75" x14ac:dyDescent="0.25">
      <c r="B111" s="25" t="s">
        <v>164</v>
      </c>
      <c r="C111" s="31">
        <v>2355</v>
      </c>
      <c r="D111" s="31">
        <v>5625</v>
      </c>
      <c r="E111" s="29">
        <v>3205</v>
      </c>
      <c r="F111" s="29">
        <v>2253</v>
      </c>
      <c r="G111" s="29">
        <v>1793</v>
      </c>
    </row>
    <row r="112" spans="2:7" ht="15.75" x14ac:dyDescent="0.25">
      <c r="B112" s="25" t="s">
        <v>165</v>
      </c>
      <c r="C112" s="31"/>
      <c r="D112" s="31"/>
      <c r="E112" s="29" t="s">
        <v>6</v>
      </c>
      <c r="F112" s="29" t="s">
        <v>6</v>
      </c>
      <c r="G112" s="29" t="s">
        <v>6</v>
      </c>
    </row>
    <row r="113" spans="2:7" ht="15.75" x14ac:dyDescent="0.25">
      <c r="B113" s="25" t="s">
        <v>166</v>
      </c>
      <c r="C113" s="31">
        <v>514</v>
      </c>
      <c r="D113" s="31">
        <v>442</v>
      </c>
      <c r="E113" s="29">
        <v>716</v>
      </c>
      <c r="F113" s="29">
        <v>283</v>
      </c>
      <c r="G113" s="29">
        <v>543</v>
      </c>
    </row>
    <row r="114" spans="2:7" ht="15.75" x14ac:dyDescent="0.25">
      <c r="B114" s="25" t="s">
        <v>167</v>
      </c>
      <c r="C114" s="31">
        <v>62</v>
      </c>
      <c r="D114" s="31">
        <v>50</v>
      </c>
      <c r="E114" s="29">
        <v>22</v>
      </c>
      <c r="F114" s="29">
        <v>31</v>
      </c>
      <c r="G114" s="29">
        <v>51</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FAC51-2135-4B31-9318-E56CA7BB8F0E}">
  <dimension ref="B1:G85"/>
  <sheetViews>
    <sheetView showGridLines="0" topLeftCell="A52" zoomScaleNormal="100" workbookViewId="0">
      <selection activeCell="P68" sqref="P68"/>
    </sheetView>
  </sheetViews>
  <sheetFormatPr defaultRowHeight="15" x14ac:dyDescent="0.25"/>
  <cols>
    <col min="1" max="1" width="6.5703125" customWidth="1"/>
    <col min="2" max="2" width="35.42578125" customWidth="1"/>
    <col min="4" max="6" width="11.140625" bestFit="1" customWidth="1"/>
  </cols>
  <sheetData>
    <row r="1" spans="2:3" x14ac:dyDescent="0.25">
      <c r="B1" s="18" t="s">
        <v>168</v>
      </c>
    </row>
    <row r="2" spans="2:3" x14ac:dyDescent="0.25">
      <c r="B2" s="18" t="s">
        <v>169</v>
      </c>
    </row>
    <row r="3" spans="2:3" x14ac:dyDescent="0.25">
      <c r="B3" t="s">
        <v>170</v>
      </c>
    </row>
    <row r="4" spans="2:3" x14ac:dyDescent="0.25">
      <c r="B4" t="s">
        <v>171</v>
      </c>
    </row>
    <row r="5" spans="2:3" x14ac:dyDescent="0.25">
      <c r="B5" t="s">
        <v>172</v>
      </c>
    </row>
    <row r="7" spans="2:3" x14ac:dyDescent="0.25">
      <c r="B7" s="18" t="s">
        <v>173</v>
      </c>
      <c r="C7" s="18"/>
    </row>
    <row r="8" spans="2:3" x14ac:dyDescent="0.25">
      <c r="B8" s="18" t="s">
        <v>174</v>
      </c>
    </row>
    <row r="9" spans="2:3" x14ac:dyDescent="0.25">
      <c r="B9" t="s">
        <v>175</v>
      </c>
    </row>
    <row r="10" spans="2:3" x14ac:dyDescent="0.25">
      <c r="B10" t="s">
        <v>176</v>
      </c>
    </row>
    <row r="11" spans="2:3" x14ac:dyDescent="0.25">
      <c r="B11" t="s">
        <v>177</v>
      </c>
    </row>
    <row r="12" spans="2:3" x14ac:dyDescent="0.25">
      <c r="B12" t="s">
        <v>178</v>
      </c>
    </row>
    <row r="13" spans="2:3" x14ac:dyDescent="0.25">
      <c r="B13" t="s">
        <v>179</v>
      </c>
    </row>
    <row r="14" spans="2:3" x14ac:dyDescent="0.25">
      <c r="B14" t="s">
        <v>180</v>
      </c>
    </row>
    <row r="15" spans="2:3" x14ac:dyDescent="0.25">
      <c r="B15" t="s">
        <v>181</v>
      </c>
    </row>
    <row r="16" spans="2:3" x14ac:dyDescent="0.25">
      <c r="B16" t="s">
        <v>182</v>
      </c>
    </row>
    <row r="17" spans="2:2" x14ac:dyDescent="0.25">
      <c r="B17" t="s">
        <v>183</v>
      </c>
    </row>
    <row r="19" spans="2:2" x14ac:dyDescent="0.25">
      <c r="B19" s="18" t="s">
        <v>175</v>
      </c>
    </row>
    <row r="21" spans="2:2" x14ac:dyDescent="0.25">
      <c r="B21" s="53" t="s">
        <v>207</v>
      </c>
    </row>
    <row r="22" spans="2:2" ht="15.75" x14ac:dyDescent="0.25">
      <c r="B22" s="26" t="s">
        <v>208</v>
      </c>
    </row>
    <row r="23" spans="2:2" ht="15.75" x14ac:dyDescent="0.25">
      <c r="B23" s="24" t="s">
        <v>97</v>
      </c>
    </row>
    <row r="24" spans="2:2" ht="15.75" x14ac:dyDescent="0.25">
      <c r="B24" s="24" t="s">
        <v>98</v>
      </c>
    </row>
    <row r="25" spans="2:2" ht="15.75" x14ac:dyDescent="0.25">
      <c r="B25" s="24" t="s">
        <v>108</v>
      </c>
    </row>
    <row r="26" spans="2:2" ht="15.75" x14ac:dyDescent="0.25">
      <c r="B26" s="26" t="s">
        <v>209</v>
      </c>
    </row>
    <row r="27" spans="2:2" ht="15.75" x14ac:dyDescent="0.25">
      <c r="B27" s="24" t="s">
        <v>114</v>
      </c>
    </row>
    <row r="28" spans="2:2" ht="15.75" x14ac:dyDescent="0.25">
      <c r="B28" s="24" t="s">
        <v>120</v>
      </c>
    </row>
    <row r="29" spans="2:2" ht="15.75" x14ac:dyDescent="0.25">
      <c r="B29" s="24" t="s">
        <v>122</v>
      </c>
    </row>
    <row r="30" spans="2:2" ht="15.75" x14ac:dyDescent="0.25">
      <c r="B30" s="26" t="s">
        <v>210</v>
      </c>
    </row>
    <row r="31" spans="2:2" ht="15.75" x14ac:dyDescent="0.25">
      <c r="B31" s="24" t="s">
        <v>129</v>
      </c>
    </row>
    <row r="33" spans="2:2" x14ac:dyDescent="0.25">
      <c r="B33" s="18" t="s">
        <v>176</v>
      </c>
    </row>
    <row r="35" spans="2:2" x14ac:dyDescent="0.25">
      <c r="B35" t="s">
        <v>212</v>
      </c>
    </row>
    <row r="38" spans="2:2" x14ac:dyDescent="0.25">
      <c r="B38" t="s">
        <v>213</v>
      </c>
    </row>
    <row r="42" spans="2:2" x14ac:dyDescent="0.25">
      <c r="B42" t="s">
        <v>214</v>
      </c>
    </row>
    <row r="52" spans="2:7" x14ac:dyDescent="0.25">
      <c r="B52" s="18" t="s">
        <v>177</v>
      </c>
    </row>
    <row r="53" spans="2:7" x14ac:dyDescent="0.25">
      <c r="B53" t="s">
        <v>178</v>
      </c>
    </row>
    <row r="54" spans="2:7" x14ac:dyDescent="0.25">
      <c r="B54" t="s">
        <v>179</v>
      </c>
    </row>
    <row r="55" spans="2:7" x14ac:dyDescent="0.25">
      <c r="B55" t="s">
        <v>180</v>
      </c>
    </row>
    <row r="56" spans="2:7" x14ac:dyDescent="0.25">
      <c r="B56" t="s">
        <v>181</v>
      </c>
    </row>
    <row r="57" spans="2:7" x14ac:dyDescent="0.25">
      <c r="B57" t="s">
        <v>182</v>
      </c>
    </row>
    <row r="58" spans="2:7" x14ac:dyDescent="0.25">
      <c r="B58" t="s">
        <v>183</v>
      </c>
    </row>
    <row r="60" spans="2:7" ht="15.75" x14ac:dyDescent="0.25">
      <c r="B60" s="40" t="s">
        <v>215</v>
      </c>
      <c r="C60" s="40"/>
      <c r="D60" s="41"/>
      <c r="E60" s="41"/>
      <c r="F60" s="41"/>
    </row>
    <row r="61" spans="2:7" ht="15.75" x14ac:dyDescent="0.25">
      <c r="B61" s="9" t="s">
        <v>206</v>
      </c>
      <c r="C61" s="9"/>
      <c r="D61" s="9">
        <v>2020</v>
      </c>
      <c r="E61" s="9">
        <v>2021</v>
      </c>
      <c r="F61" s="9">
        <v>2022</v>
      </c>
    </row>
    <row r="62" spans="2:7" ht="15.75" x14ac:dyDescent="0.25">
      <c r="B62" s="26" t="s">
        <v>190</v>
      </c>
      <c r="G62" t="s">
        <v>197</v>
      </c>
    </row>
    <row r="63" spans="2:7" ht="15.75" x14ac:dyDescent="0.25">
      <c r="B63" s="25" t="s">
        <v>187</v>
      </c>
      <c r="D63" s="42">
        <f>'3-Statement Model'!C55</f>
        <v>1257</v>
      </c>
      <c r="E63" s="42">
        <f>'3-Statement Model'!D55</f>
        <v>1253</v>
      </c>
      <c r="F63" s="42">
        <f>'3-Statement Model'!E55</f>
        <v>1216</v>
      </c>
    </row>
    <row r="64" spans="2:7" ht="15.75" x14ac:dyDescent="0.25">
      <c r="B64" s="25" t="s">
        <v>118</v>
      </c>
      <c r="D64" s="42">
        <f>'3-Statement Model'!C50</f>
        <v>14</v>
      </c>
      <c r="E64" s="42">
        <f>'3-Statement Model'!D50</f>
        <v>14</v>
      </c>
      <c r="F64" s="42">
        <f>'3-Statement Model'!E50</f>
        <v>13</v>
      </c>
    </row>
    <row r="65" spans="2:7" ht="15.75" x14ac:dyDescent="0.25">
      <c r="B65" s="25" t="s">
        <v>199</v>
      </c>
      <c r="D65" s="42"/>
      <c r="E65" s="42">
        <f>'3-Statement Model'!D51</f>
        <v>110</v>
      </c>
      <c r="F65" s="42"/>
    </row>
    <row r="66" spans="2:7" ht="15.75" x14ac:dyDescent="0.25">
      <c r="B66" s="51" t="s">
        <v>200</v>
      </c>
      <c r="C66" s="45"/>
      <c r="D66" s="46">
        <f>SUM(D63:D65)</f>
        <v>1271</v>
      </c>
      <c r="E66" s="46">
        <f t="shared" ref="E66:F66" si="0">SUM(E63:E65)</f>
        <v>1377</v>
      </c>
      <c r="F66" s="46">
        <f t="shared" si="0"/>
        <v>1229</v>
      </c>
    </row>
    <row r="67" spans="2:7" ht="15.75" x14ac:dyDescent="0.25">
      <c r="B67" s="25" t="s">
        <v>188</v>
      </c>
      <c r="D67" s="42">
        <f>'3-Statement Model'!C44</f>
        <v>15591</v>
      </c>
      <c r="E67" s="42">
        <f>'3-Statement Model'!D44</f>
        <v>19067</v>
      </c>
      <c r="F67" s="42">
        <f>'3-Statement Model'!E44</f>
        <v>17504</v>
      </c>
    </row>
    <row r="68" spans="2:7" ht="15.75" x14ac:dyDescent="0.25">
      <c r="B68" s="52" t="s">
        <v>189</v>
      </c>
      <c r="C68" s="22"/>
      <c r="D68" s="43">
        <f>SUM(D66/D67)</f>
        <v>8.1521390545827715E-2</v>
      </c>
      <c r="E68" s="43">
        <f t="shared" ref="E68:F68" si="1">SUM(E66/E67)</f>
        <v>7.221901715004983E-2</v>
      </c>
      <c r="F68" s="43">
        <f t="shared" si="1"/>
        <v>7.0212522851919562E-2</v>
      </c>
    </row>
    <row r="69" spans="2:7" ht="15.75" x14ac:dyDescent="0.25">
      <c r="B69" s="26" t="s">
        <v>191</v>
      </c>
      <c r="C69" s="18"/>
      <c r="D69" s="44"/>
      <c r="E69" s="44"/>
      <c r="F69" s="44"/>
      <c r="G69" t="s">
        <v>217</v>
      </c>
    </row>
    <row r="70" spans="2:7" ht="15.75" x14ac:dyDescent="0.25">
      <c r="B70" s="25" t="s">
        <v>192</v>
      </c>
      <c r="C70" s="18"/>
      <c r="D70" s="42">
        <f>'3-Statement Model'!C32</f>
        <v>8857</v>
      </c>
      <c r="E70" s="42">
        <f>'3-Statement Model'!D32</f>
        <v>12540</v>
      </c>
      <c r="F70" s="42">
        <f>'3-Statement Model'!E32</f>
        <v>10539</v>
      </c>
    </row>
    <row r="71" spans="2:7" ht="15.75" x14ac:dyDescent="0.25">
      <c r="B71" s="25" t="s">
        <v>193</v>
      </c>
      <c r="C71" s="18"/>
      <c r="D71" s="42">
        <f>'3-Statement Model'!C52</f>
        <v>8060</v>
      </c>
      <c r="E71" s="42">
        <f>'3-Statement Model'!D52</f>
        <v>10521</v>
      </c>
      <c r="F71" s="42">
        <f>'3-Statement Model'!E52</f>
        <v>10674</v>
      </c>
    </row>
    <row r="72" spans="2:7" ht="15.75" x14ac:dyDescent="0.25">
      <c r="B72" s="52" t="s">
        <v>194</v>
      </c>
      <c r="C72" s="22"/>
      <c r="D72" s="43">
        <f>SUM(D70/D71)</f>
        <v>1.0988833746898263</v>
      </c>
      <c r="E72" s="43">
        <f t="shared" ref="E72:F72" si="2">SUM(E70/E71)</f>
        <v>1.1919019104647848</v>
      </c>
      <c r="F72" s="43">
        <f t="shared" si="2"/>
        <v>0.98735244519392917</v>
      </c>
    </row>
    <row r="73" spans="2:7" ht="15.75" x14ac:dyDescent="0.25">
      <c r="B73" s="26" t="s">
        <v>216</v>
      </c>
      <c r="C73" s="18"/>
      <c r="D73" s="44"/>
      <c r="E73" s="44"/>
      <c r="F73" s="44"/>
      <c r="G73" t="s">
        <v>198</v>
      </c>
    </row>
    <row r="74" spans="2:7" ht="15.75" x14ac:dyDescent="0.25">
      <c r="B74" s="25" t="s">
        <v>196</v>
      </c>
      <c r="C74" s="18"/>
      <c r="D74" s="42">
        <f>'3-Statement Model'!C18</f>
        <v>1541</v>
      </c>
      <c r="E74" s="42">
        <f>'3-Statement Model'!D18</f>
        <v>1798</v>
      </c>
      <c r="F74" s="42">
        <f>'3-Statement Model'!E18</f>
        <v>2454</v>
      </c>
    </row>
    <row r="75" spans="2:7" ht="15.75" x14ac:dyDescent="0.25">
      <c r="B75" s="25" t="s">
        <v>188</v>
      </c>
      <c r="C75" s="18"/>
      <c r="D75" s="42">
        <f>'3-Statement Model'!C44</f>
        <v>15591</v>
      </c>
      <c r="E75" s="42">
        <f>'3-Statement Model'!D44</f>
        <v>19067</v>
      </c>
      <c r="F75" s="42">
        <f>'3-Statement Model'!E44</f>
        <v>17504</v>
      </c>
    </row>
    <row r="76" spans="2:7" ht="15.75" x14ac:dyDescent="0.25">
      <c r="B76" s="52" t="s">
        <v>195</v>
      </c>
      <c r="C76" s="22"/>
      <c r="D76" s="43">
        <f>SUM(D74/D75)</f>
        <v>9.8839073824642423E-2</v>
      </c>
      <c r="E76" s="43">
        <f t="shared" ref="E76:F76" si="3">SUM(E74/E75)</f>
        <v>9.4299050715896574E-2</v>
      </c>
      <c r="F76" s="43">
        <f t="shared" si="3"/>
        <v>0.1401965265082267</v>
      </c>
    </row>
    <row r="77" spans="2:7" ht="15.75" x14ac:dyDescent="0.25">
      <c r="B77" s="26" t="s">
        <v>218</v>
      </c>
      <c r="C77" s="18"/>
      <c r="D77" s="44"/>
      <c r="E77" s="44"/>
      <c r="F77" s="44"/>
      <c r="G77" t="s">
        <v>203</v>
      </c>
    </row>
    <row r="78" spans="2:7" ht="15.75" x14ac:dyDescent="0.25">
      <c r="B78" s="25" t="s">
        <v>202</v>
      </c>
      <c r="C78" s="18"/>
      <c r="D78" s="42">
        <f>'3-Statement Model'!C10</f>
        <v>2009</v>
      </c>
      <c r="E78" s="42">
        <f>'3-Statement Model'!D10</f>
        <v>2391</v>
      </c>
      <c r="F78" s="42">
        <f>'3-Statement Model'!E10</f>
        <v>3039</v>
      </c>
    </row>
    <row r="79" spans="2:7" ht="15.75" x14ac:dyDescent="0.25">
      <c r="B79" s="25" t="s">
        <v>75</v>
      </c>
      <c r="C79" s="18"/>
      <c r="D79" s="42">
        <f>'3-Statement Model'!C5</f>
        <v>43638</v>
      </c>
      <c r="E79" s="42">
        <f>'3-Statement Model'!D5</f>
        <v>47262</v>
      </c>
      <c r="F79" s="42">
        <f>'3-Statement Model'!E5</f>
        <v>51761</v>
      </c>
    </row>
    <row r="80" spans="2:7" ht="15.75" x14ac:dyDescent="0.25">
      <c r="B80" s="52" t="s">
        <v>218</v>
      </c>
      <c r="C80" s="22"/>
      <c r="D80" s="43">
        <f>SUM(D78/D79)</f>
        <v>4.603785691369907E-2</v>
      </c>
      <c r="E80" s="43">
        <f t="shared" ref="E80" si="4">SUM(E78/E79)</f>
        <v>5.0590326266345055E-2</v>
      </c>
      <c r="F80" s="43">
        <f t="shared" ref="F80" si="5">SUM(F78/F79)</f>
        <v>5.8712157802206295E-2</v>
      </c>
    </row>
    <row r="81" spans="2:7" ht="15.75" x14ac:dyDescent="0.25">
      <c r="B81" s="26" t="s">
        <v>204</v>
      </c>
      <c r="C81" s="18"/>
      <c r="D81" s="44"/>
      <c r="E81" s="44"/>
      <c r="F81" s="44"/>
      <c r="G81" t="s">
        <v>205</v>
      </c>
    </row>
    <row r="82" spans="2:7" ht="15.75" x14ac:dyDescent="0.25">
      <c r="B82" s="25" t="s">
        <v>147</v>
      </c>
      <c r="C82" s="18"/>
      <c r="D82" s="42">
        <f>'3-Statement Model'!C91</f>
        <v>2565</v>
      </c>
      <c r="E82" s="42">
        <f>'3-Statement Model'!D91</f>
        <v>4927</v>
      </c>
      <c r="F82" s="42">
        <f>'3-Statement Model'!E91</f>
        <v>3252</v>
      </c>
    </row>
    <row r="83" spans="2:7" ht="15.75" x14ac:dyDescent="0.25">
      <c r="B83" s="26" t="s">
        <v>219</v>
      </c>
      <c r="C83" s="18"/>
      <c r="D83" s="42"/>
      <c r="E83" s="42"/>
      <c r="F83" s="42"/>
    </row>
    <row r="84" spans="2:7" ht="15.75" x14ac:dyDescent="0.25">
      <c r="B84" s="25" t="s">
        <v>149</v>
      </c>
      <c r="C84" s="18"/>
      <c r="D84" s="42">
        <f>'3-Statement Model'!C93</f>
        <v>-743</v>
      </c>
      <c r="E84" s="42">
        <f>'3-Statement Model'!D93</f>
        <v>-713</v>
      </c>
      <c r="F84" s="42">
        <f>'3-Statement Model'!E93</f>
        <v>-737</v>
      </c>
    </row>
    <row r="85" spans="2:7" ht="15.75" x14ac:dyDescent="0.25">
      <c r="B85" s="52" t="s">
        <v>204</v>
      </c>
      <c r="C85" s="22"/>
      <c r="D85" s="47">
        <f>SUM(D82+D84)</f>
        <v>1822</v>
      </c>
      <c r="E85" s="47">
        <f t="shared" ref="E85:F85" si="6">SUM(E82+E84)</f>
        <v>4214</v>
      </c>
      <c r="F85" s="47">
        <f t="shared" si="6"/>
        <v>2515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 on Firm</vt:lpstr>
      <vt:lpstr>3-Statement Model</vt:lpstr>
      <vt:lpstr>Week 2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2024-06-09T04:51:05Z</dcterms:created>
  <dcterms:modified xsi:type="dcterms:W3CDTF">2025-01-21T07:45:44Z</dcterms:modified>
</cp:coreProperties>
</file>