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x\Downloads\"/>
    </mc:Choice>
  </mc:AlternateContent>
  <xr:revisionPtr revIDLastSave="0" documentId="8_{B750ACA5-5350-4D29-8B54-E92598F3CE0B}" xr6:coauthVersionLast="47" xr6:coauthVersionMax="47" xr10:uidLastSave="{00000000-0000-0000-0000-000000000000}"/>
  <bookViews>
    <workbookView xWindow="61470" yWindow="2490" windowWidth="21600" windowHeight="11295" xr2:uid="{EDF79B18-1799-4600-A27F-6709F5D0CABE}"/>
  </bookViews>
  <sheets>
    <sheet name="IS" sheetId="1" r:id="rId1"/>
    <sheet name="BS" sheetId="2" r:id="rId2"/>
    <sheet name="C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3" l="1"/>
  <c r="E34" i="3"/>
  <c r="Q14" i="1"/>
  <c r="Q21" i="1" s="1"/>
  <c r="P14" i="1"/>
  <c r="P21" i="1" s="1"/>
  <c r="O14" i="1"/>
  <c r="O21" i="1" s="1"/>
  <c r="N14" i="1"/>
  <c r="M14" i="1"/>
  <c r="L14" i="1"/>
  <c r="K14" i="1"/>
  <c r="J14" i="1"/>
  <c r="I14" i="1"/>
  <c r="I21" i="1" s="1"/>
  <c r="H14" i="1"/>
  <c r="H21" i="1" s="1"/>
  <c r="G14" i="1"/>
  <c r="G21" i="1" s="1"/>
  <c r="N21" i="1"/>
  <c r="M21" i="1"/>
  <c r="L21" i="1"/>
  <c r="K21" i="1"/>
  <c r="J21" i="1"/>
  <c r="E21" i="1"/>
  <c r="D21" i="1"/>
  <c r="C21" i="1"/>
  <c r="E14" i="1"/>
  <c r="D14" i="1"/>
  <c r="C14" i="1"/>
  <c r="Q7" i="1"/>
  <c r="Q9" i="1" s="1"/>
  <c r="P7" i="1"/>
  <c r="P9" i="1" s="1"/>
  <c r="O7" i="1"/>
  <c r="O9" i="1" s="1"/>
  <c r="N7" i="1"/>
  <c r="N9" i="1" s="1"/>
  <c r="M7" i="1"/>
  <c r="M9" i="1" s="1"/>
  <c r="M23" i="1" s="1"/>
  <c r="L7" i="1"/>
  <c r="L9" i="1" s="1"/>
  <c r="K7" i="1"/>
  <c r="K9" i="1" s="1"/>
  <c r="K23" i="1" s="1"/>
  <c r="J7" i="1"/>
  <c r="J9" i="1" s="1"/>
  <c r="I7" i="1"/>
  <c r="I9" i="1" s="1"/>
  <c r="H7" i="1"/>
  <c r="H9" i="1" s="1"/>
  <c r="G7" i="1"/>
  <c r="G9" i="1" s="1"/>
  <c r="E7" i="1"/>
  <c r="E9" i="1" s="1"/>
  <c r="E23" i="1" s="1"/>
  <c r="D7" i="1"/>
  <c r="D9" i="1" s="1"/>
  <c r="C7" i="1"/>
  <c r="C9" i="1" s="1"/>
  <c r="P41" i="2"/>
  <c r="O41" i="2"/>
  <c r="N41" i="2"/>
  <c r="M41" i="2"/>
  <c r="L41" i="2"/>
  <c r="K41" i="2"/>
  <c r="J41" i="2"/>
  <c r="I41" i="2"/>
  <c r="H41" i="2"/>
  <c r="G41" i="2"/>
  <c r="E41" i="2"/>
  <c r="D41" i="2"/>
  <c r="C41" i="2"/>
  <c r="P40" i="2"/>
  <c r="O40" i="2"/>
  <c r="N40" i="2"/>
  <c r="M40" i="2"/>
  <c r="L40" i="2"/>
  <c r="K40" i="2"/>
  <c r="J40" i="2"/>
  <c r="I40" i="2"/>
  <c r="H40" i="2"/>
  <c r="G40" i="2"/>
  <c r="E40" i="2"/>
  <c r="D40" i="2"/>
  <c r="C40" i="2"/>
  <c r="Q38" i="2"/>
  <c r="Q40" i="2" s="1"/>
  <c r="P38" i="2"/>
  <c r="O38" i="2"/>
  <c r="N38" i="2"/>
  <c r="M38" i="2"/>
  <c r="L38" i="2"/>
  <c r="K38" i="2"/>
  <c r="J38" i="2"/>
  <c r="I38" i="2"/>
  <c r="H38" i="2"/>
  <c r="G38" i="2"/>
  <c r="E38" i="2"/>
  <c r="D38" i="2"/>
  <c r="C38" i="2"/>
  <c r="P30" i="2"/>
  <c r="O30" i="2"/>
  <c r="N30" i="2"/>
  <c r="M30" i="2"/>
  <c r="L30" i="2"/>
  <c r="K30" i="2"/>
  <c r="J30" i="2"/>
  <c r="I30" i="2"/>
  <c r="H30" i="2"/>
  <c r="G30" i="2"/>
  <c r="E30" i="2"/>
  <c r="D30" i="2"/>
  <c r="C30" i="2"/>
  <c r="Q25" i="2"/>
  <c r="Q30" i="2" s="1"/>
  <c r="P25" i="2"/>
  <c r="O25" i="2"/>
  <c r="N25" i="2"/>
  <c r="M25" i="2"/>
  <c r="L25" i="2"/>
  <c r="K25" i="2"/>
  <c r="J25" i="2"/>
  <c r="I25" i="2"/>
  <c r="H25" i="2"/>
  <c r="G25" i="2"/>
  <c r="E25" i="2"/>
  <c r="D25" i="2"/>
  <c r="C25" i="2"/>
  <c r="P18" i="2"/>
  <c r="O18" i="2"/>
  <c r="N18" i="2"/>
  <c r="M18" i="2"/>
  <c r="L18" i="2"/>
  <c r="K18" i="2"/>
  <c r="J18" i="2"/>
  <c r="I18" i="2"/>
  <c r="H18" i="2"/>
  <c r="G18" i="2"/>
  <c r="E18" i="2"/>
  <c r="D18" i="2"/>
  <c r="C18" i="2"/>
  <c r="Q11" i="2"/>
  <c r="Q18" i="2" s="1"/>
  <c r="P11" i="2"/>
  <c r="O11" i="2"/>
  <c r="N11" i="2"/>
  <c r="M11" i="2"/>
  <c r="L11" i="2"/>
  <c r="K11" i="2"/>
  <c r="J11" i="2"/>
  <c r="I11" i="2"/>
  <c r="H11" i="2"/>
  <c r="G11" i="2"/>
  <c r="E11" i="2"/>
  <c r="D11" i="2"/>
  <c r="C11" i="2"/>
  <c r="Q53" i="3"/>
  <c r="P53" i="3"/>
  <c r="O53" i="3"/>
  <c r="N53" i="3"/>
  <c r="M53" i="3"/>
  <c r="L53" i="3"/>
  <c r="K53" i="3"/>
  <c r="J53" i="3"/>
  <c r="I53" i="3"/>
  <c r="H53" i="3"/>
  <c r="G53" i="3"/>
  <c r="E53" i="3"/>
  <c r="D53" i="3"/>
  <c r="C53" i="3"/>
  <c r="Q42" i="3"/>
  <c r="P42" i="3"/>
  <c r="O42" i="3"/>
  <c r="N42" i="3"/>
  <c r="M42" i="3"/>
  <c r="L42" i="3"/>
  <c r="K42" i="3"/>
  <c r="J42" i="3"/>
  <c r="I42" i="3"/>
  <c r="H42" i="3"/>
  <c r="G42" i="3"/>
  <c r="E42" i="3"/>
  <c r="D42" i="3"/>
  <c r="C42" i="3"/>
  <c r="P34" i="3"/>
  <c r="O34" i="3"/>
  <c r="N34" i="3"/>
  <c r="M34" i="3"/>
  <c r="L34" i="3"/>
  <c r="K34" i="3"/>
  <c r="J34" i="3"/>
  <c r="I34" i="3"/>
  <c r="H34" i="3"/>
  <c r="G34" i="3"/>
  <c r="D34" i="3"/>
  <c r="C34" i="3"/>
  <c r="Q41" i="2" l="1"/>
  <c r="G23" i="1"/>
  <c r="I23" i="1"/>
  <c r="Q23" i="1"/>
  <c r="L23" i="1"/>
  <c r="N23" i="1"/>
  <c r="H23" i="1"/>
  <c r="P23" i="1"/>
  <c r="J23" i="1"/>
  <c r="O23" i="1"/>
  <c r="D23" i="1"/>
  <c r="C23" i="1"/>
</calcChain>
</file>

<file path=xl/sharedStrings.xml><?xml version="1.0" encoding="utf-8"?>
<sst xmlns="http://schemas.openxmlformats.org/spreadsheetml/2006/main" count="145" uniqueCount="116">
  <si>
    <t/>
  </si>
  <si>
    <t>Retail vehicle sales, net</t>
  </si>
  <si>
    <t>Net sales and operating revenues</t>
  </si>
  <si>
    <t>Gross profit</t>
  </si>
  <si>
    <t>Goodwill impairment</t>
  </si>
  <si>
    <t>Interest expense</t>
  </si>
  <si>
    <t>Gain on debt extinguishment</t>
  </si>
  <si>
    <t>Net income (loss) before income taxes</t>
  </si>
  <si>
    <t>Net income (loss)</t>
  </si>
  <si>
    <t>Net loss attributable to non-controlling interests</t>
  </si>
  <si>
    <t>Net income (loss) attributable to Carvana Co.</t>
  </si>
  <si>
    <t>Cash and cash equivalents</t>
  </si>
  <si>
    <t>Restricted cash</t>
  </si>
  <si>
    <t>Accounts receivable, net</t>
  </si>
  <si>
    <t>Finance receivables held for sale, net</t>
  </si>
  <si>
    <t>Vehicle inventory</t>
  </si>
  <si>
    <t>Beneficial interests in securitizations</t>
  </si>
  <si>
    <t>Total current assets</t>
  </si>
  <si>
    <t>Property and equipment, net</t>
  </si>
  <si>
    <t>Intangible assets, net</t>
  </si>
  <si>
    <t>Total assets</t>
  </si>
  <si>
    <t>Short-term revolving facilities</t>
  </si>
  <si>
    <t>Current portion of long-term debt</t>
  </si>
  <si>
    <t>Total current liabilities</t>
  </si>
  <si>
    <t>Long-term debt, excluding current portion</t>
  </si>
  <si>
    <t>Total liabilities</t>
  </si>
  <si>
    <t>Additional paid in capital</t>
  </si>
  <si>
    <t>Accumulated deficit</t>
  </si>
  <si>
    <t>Total stockholders' equity (deficit) attributable to Carvana Co.</t>
  </si>
  <si>
    <t>Non-controlling interests</t>
  </si>
  <si>
    <t>Total stockholders' deficit</t>
  </si>
  <si>
    <t>Total liabilities &amp; stockholders' deficit</t>
  </si>
  <si>
    <t>Cash Flows from Operating Activities:</t>
  </si>
  <si>
    <t>Depreciation and amortization expense</t>
  </si>
  <si>
    <t>Equity-based compensation expense</t>
  </si>
  <si>
    <t>Loss on disposal of property and equipment</t>
  </si>
  <si>
    <t>Payment-in-kind interest expense</t>
  </si>
  <si>
    <t>Provision for bad debt and valuation allowance</t>
  </si>
  <si>
    <t>Amortization and write-off of debt issuance costs</t>
  </si>
  <si>
    <t>Changes in finance receivable related assets:</t>
  </si>
  <si>
    <t>Originations of finance receivables</t>
  </si>
  <si>
    <t>Proceeds from sale of finance receivables, net</t>
  </si>
  <si>
    <t>Gain on loan sales</t>
  </si>
  <si>
    <t>Other changes in assets and liabilities:</t>
  </si>
  <si>
    <t>Accounts receivable</t>
  </si>
  <si>
    <t>Other assets</t>
  </si>
  <si>
    <t>Accounts payable and accrued liabilities</t>
  </si>
  <si>
    <t>Operating lease right-of-use assets</t>
  </si>
  <si>
    <t>Operating lease liabilities</t>
  </si>
  <si>
    <t>Other liabilities</t>
  </si>
  <si>
    <t>Net cash provided by (used in) operating activities</t>
  </si>
  <si>
    <t>Cash Flows from Investing Activities:</t>
  </si>
  <si>
    <t>Purchases of property and equipment</t>
  </si>
  <si>
    <t>Proceeds from disposal of property and equipment</t>
  </si>
  <si>
    <t>Payments for acquisitions, net of cash acquired</t>
  </si>
  <si>
    <t>Purchases of investments</t>
  </si>
  <si>
    <t>Net cash provided by (used in) investing activities</t>
  </si>
  <si>
    <t>Cash Flows from Financing Activities:</t>
  </si>
  <si>
    <t>Proceeds from short-term revolving facilities</t>
  </si>
  <si>
    <t>Payments on short-term revolving facilities</t>
  </si>
  <si>
    <t>Proceeds from issuance of long-term debt</t>
  </si>
  <si>
    <t>Payments on long-term debt</t>
  </si>
  <si>
    <t>Payments of debt issuance costs</t>
  </si>
  <si>
    <t>Proceeds from equity-based compensation plans</t>
  </si>
  <si>
    <t>Net cash (used in) provided by financing activities</t>
  </si>
  <si>
    <t>1Q22</t>
  </si>
  <si>
    <t>2Q22</t>
  </si>
  <si>
    <t>3Q22</t>
  </si>
  <si>
    <t>4Q22</t>
  </si>
  <si>
    <t>1Q23</t>
  </si>
  <si>
    <t>2Q23</t>
  </si>
  <si>
    <t>3Q23</t>
  </si>
  <si>
    <t>4Q23</t>
  </si>
  <si>
    <t>1Q24</t>
  </si>
  <si>
    <t>2Q24</t>
  </si>
  <si>
    <t>3Q24</t>
  </si>
  <si>
    <t>Principal payments received on finance receivables held for sale</t>
  </si>
  <si>
    <t>Principal payments received on and proceeds from sale of beneficial interests</t>
  </si>
  <si>
    <t>Tax withholdings related to restricted stock units and awards</t>
  </si>
  <si>
    <t>Net (decrease) increase in cash, cash equivalents and restricted cash</t>
  </si>
  <si>
    <t>Cash, cash equivalents, and restricted cash at beginning of period</t>
  </si>
  <si>
    <t xml:space="preserve">Cash, cash equivalents, and restricted cash at end of period </t>
  </si>
  <si>
    <t>Adjustments to reconcile net income (loss) to net cash provided by (used in) operating activities:</t>
  </si>
  <si>
    <t>Unrealized (gain) loss on warrants to acquire Root Class A common stock</t>
  </si>
  <si>
    <t>Unrealized gain on beneficial interests in securitizations</t>
  </si>
  <si>
    <t>Current Assets</t>
  </si>
  <si>
    <t>Other current assets, including $3 and $6, respectively, due from related parties</t>
  </si>
  <si>
    <t>Other assets, including $0 and $1, respectively, due from related parties</t>
  </si>
  <si>
    <t>Current Liabilities</t>
  </si>
  <si>
    <t>Accounts payable and accrued liabilities, including $7 and $16,respectively, due to related parties</t>
  </si>
  <si>
    <t>Operating lease liabilities, excluding current portion, including $7 and $9, respectively, from leases with related parties</t>
  </si>
  <si>
    <t>Other liabilities, including $11 and $0, respectively, due to related parties</t>
  </si>
  <si>
    <t>Stockholders' Deficit</t>
  </si>
  <si>
    <t>Other current liabilities, including $3 and $4, respectively, from leases with related parties</t>
  </si>
  <si>
    <t>Operating lease right-of-use assets, including $10 and $14, respectively, from leases with related parties</t>
  </si>
  <si>
    <t>Preferred stock</t>
  </si>
  <si>
    <t>Class A common stock</t>
  </si>
  <si>
    <t>Class B common stock</t>
  </si>
  <si>
    <t>Wholesale sales and revenues</t>
  </si>
  <si>
    <t>Other sales and revenues</t>
  </si>
  <si>
    <t>Cost of sales</t>
  </si>
  <si>
    <t>Selling, general and administrative expenses</t>
  </si>
  <si>
    <t>Net income (loss) attributable to Class A common stockholders</t>
  </si>
  <si>
    <t>Weighted-average shares of Class A common stock outstanding- diluted</t>
  </si>
  <si>
    <t>Net earnings (loss) per share of Class A common stock -diluted</t>
  </si>
  <si>
    <t>Operating Expenes</t>
  </si>
  <si>
    <t>Goodwill</t>
  </si>
  <si>
    <t>Other Income (Expense), net</t>
  </si>
  <si>
    <t>Operating income (loss)</t>
  </si>
  <si>
    <t>Other Income (Expense)</t>
  </si>
  <si>
    <t>Other operating expense, net</t>
  </si>
  <si>
    <t>Gain (Loss) on debt extinguishment</t>
  </si>
  <si>
    <t>Income tax Benefit (Expense) provision</t>
  </si>
  <si>
    <t>Amortization of debt issuance costs</t>
  </si>
  <si>
    <t>Loss on debt extinguishment</t>
  </si>
  <si>
    <t>Net proceeds from issuance of Class A common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</si>
</sst>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42" fontId="1" fillId="0" borderId="0" xfId="0" applyNumberFormat="1" applyFont="1" applyAlignment="1">
      <alignment vertical="top"/>
    </xf>
    <xf numFmtId="37" fontId="1" fillId="0" borderId="0" xfId="0" applyNumberFormat="1" applyFont="1" applyAlignment="1">
      <alignment vertical="top"/>
    </xf>
    <xf numFmtId="43" fontId="1" fillId="0" borderId="0" xfId="0" applyNumberFormat="1" applyFont="1" applyAlignment="1">
      <alignment vertical="top"/>
    </xf>
    <xf numFmtId="44" fontId="1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vertical="top"/>
    </xf>
    <xf numFmtId="37" fontId="2" fillId="0" borderId="1" xfId="0" applyNumberFormat="1" applyFont="1" applyBorder="1" applyAlignment="1">
      <alignment vertical="top"/>
    </xf>
    <xf numFmtId="0" fontId="2" fillId="0" borderId="0" xfId="0" applyFont="1" applyBorder="1" applyAlignment="1">
      <alignment vertical="top"/>
    </xf>
    <xf numFmtId="37" fontId="2" fillId="0" borderId="0" xfId="0" applyNumberFormat="1" applyFont="1" applyBorder="1" applyAlignment="1">
      <alignment vertical="top"/>
    </xf>
    <xf numFmtId="42" fontId="1" fillId="0" borderId="1" xfId="0" applyNumberFormat="1" applyFont="1" applyBorder="1" applyAlignment="1">
      <alignment vertical="top"/>
    </xf>
    <xf numFmtId="42" fontId="2" fillId="0" borderId="1" xfId="0" applyNumberFormat="1" applyFont="1" applyBorder="1" applyAlignment="1">
      <alignment vertical="top"/>
    </xf>
    <xf numFmtId="169" fontId="2" fillId="0" borderId="1" xfId="0" applyNumberFormat="1" applyFont="1" applyBorder="1" applyAlignment="1">
      <alignment vertical="top"/>
    </xf>
    <xf numFmtId="16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A687-07A0-4ADC-A02C-B3D232981E9C}">
  <dimension ref="B2:Q30"/>
  <sheetViews>
    <sheetView showGridLines="0" tabSelected="1" zoomScale="85" zoomScaleNormal="85" workbookViewId="0">
      <selection activeCell="D9" sqref="D9"/>
    </sheetView>
  </sheetViews>
  <sheetFormatPr defaultRowHeight="15" outlineLevelCol="1" x14ac:dyDescent="0.25"/>
  <cols>
    <col min="2" max="2" width="55.5703125" bestFit="1" customWidth="1"/>
    <col min="3" max="3" width="8" bestFit="1" customWidth="1"/>
    <col min="4" max="4" width="9.140625" bestFit="1" customWidth="1"/>
    <col min="5" max="5" width="8.5703125" bestFit="1" customWidth="1"/>
    <col min="6" max="6" width="1.7109375" customWidth="1"/>
    <col min="7" max="14" width="9.140625" hidden="1" customWidth="1" outlineLevel="1"/>
    <col min="15" max="15" width="9.140625" collapsed="1"/>
  </cols>
  <sheetData>
    <row r="2" spans="2:17" x14ac:dyDescent="0.25">
      <c r="B2" s="1" t="s">
        <v>0</v>
      </c>
      <c r="C2" s="2"/>
      <c r="D2" s="1"/>
      <c r="E2" s="1" t="s">
        <v>0</v>
      </c>
    </row>
    <row r="3" spans="2:17" x14ac:dyDescent="0.25">
      <c r="B3" s="1" t="s">
        <v>0</v>
      </c>
      <c r="C3" s="7">
        <v>2021</v>
      </c>
      <c r="D3" s="7">
        <v>2022</v>
      </c>
      <c r="E3" s="7">
        <v>2023</v>
      </c>
      <c r="G3" s="9" t="s">
        <v>65</v>
      </c>
      <c r="H3" s="9" t="s">
        <v>66</v>
      </c>
      <c r="I3" s="9" t="s">
        <v>67</v>
      </c>
      <c r="J3" s="9" t="s">
        <v>68</v>
      </c>
      <c r="K3" s="9" t="s">
        <v>69</v>
      </c>
      <c r="L3" s="9" t="s">
        <v>70</v>
      </c>
      <c r="M3" s="9" t="s">
        <v>71</v>
      </c>
      <c r="N3" s="9" t="s">
        <v>72</v>
      </c>
      <c r="O3" s="9" t="s">
        <v>73</v>
      </c>
      <c r="P3" s="9" t="s">
        <v>74</v>
      </c>
      <c r="Q3" s="9" t="s">
        <v>75</v>
      </c>
    </row>
    <row r="4" spans="2:17" x14ac:dyDescent="0.25">
      <c r="B4" s="1" t="s">
        <v>1</v>
      </c>
      <c r="C4" s="3">
        <v>9851</v>
      </c>
      <c r="D4" s="3">
        <v>10254</v>
      </c>
      <c r="E4" s="3">
        <v>7514</v>
      </c>
      <c r="Q4" s="3">
        <v>2543</v>
      </c>
    </row>
    <row r="5" spans="2:17" x14ac:dyDescent="0.25">
      <c r="B5" s="1" t="s">
        <v>98</v>
      </c>
      <c r="C5" s="4">
        <v>1920</v>
      </c>
      <c r="D5" s="4">
        <v>2609</v>
      </c>
      <c r="E5" s="4">
        <v>2504</v>
      </c>
      <c r="Q5" s="4">
        <v>786</v>
      </c>
    </row>
    <row r="6" spans="2:17" x14ac:dyDescent="0.25">
      <c r="B6" s="1" t="s">
        <v>99</v>
      </c>
      <c r="C6" s="4">
        <v>1043</v>
      </c>
      <c r="D6" s="4">
        <v>741</v>
      </c>
      <c r="E6" s="4">
        <v>753</v>
      </c>
      <c r="Q6" s="4">
        <v>326</v>
      </c>
    </row>
    <row r="7" spans="2:17" x14ac:dyDescent="0.25">
      <c r="B7" s="10" t="s">
        <v>2</v>
      </c>
      <c r="C7" s="11">
        <f>SUM(C4:C6)</f>
        <v>12814</v>
      </c>
      <c r="D7" s="11">
        <f>SUM(D4:D6)</f>
        <v>13604</v>
      </c>
      <c r="E7" s="11">
        <f>SUM(E4:E6)</f>
        <v>10771</v>
      </c>
      <c r="G7" s="11">
        <f t="shared" ref="G7:Q7" si="0">SUM(G4:G6)</f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  <c r="N7" s="11">
        <f t="shared" si="0"/>
        <v>0</v>
      </c>
      <c r="O7" s="11">
        <f t="shared" si="0"/>
        <v>0</v>
      </c>
      <c r="P7" s="11">
        <f t="shared" si="0"/>
        <v>0</v>
      </c>
      <c r="Q7" s="11">
        <f t="shared" si="0"/>
        <v>3655</v>
      </c>
    </row>
    <row r="8" spans="2:17" x14ac:dyDescent="0.25">
      <c r="B8" s="1" t="s">
        <v>100</v>
      </c>
      <c r="C8" s="4">
        <v>-10885</v>
      </c>
      <c r="D8" s="4">
        <v>-12358</v>
      </c>
      <c r="E8" s="4">
        <v>-9047</v>
      </c>
      <c r="Q8" s="4">
        <v>-2848</v>
      </c>
    </row>
    <row r="9" spans="2:17" x14ac:dyDescent="0.25">
      <c r="B9" s="10" t="s">
        <v>3</v>
      </c>
      <c r="C9" s="11">
        <f>SUM(C7+C8)</f>
        <v>1929</v>
      </c>
      <c r="D9" s="11">
        <f>SUM(D7+D8)</f>
        <v>1246</v>
      </c>
      <c r="E9" s="11">
        <f>SUM(E7+E8)</f>
        <v>1724</v>
      </c>
      <c r="G9" s="11">
        <f t="shared" ref="G9:Q9" si="1">SUM(G7+G8)</f>
        <v>0</v>
      </c>
      <c r="H9" s="11">
        <f t="shared" si="1"/>
        <v>0</v>
      </c>
      <c r="I9" s="11">
        <f t="shared" si="1"/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807</v>
      </c>
    </row>
    <row r="10" spans="2:17" x14ac:dyDescent="0.25">
      <c r="B10" s="1"/>
      <c r="C10" s="4"/>
      <c r="D10" s="4"/>
      <c r="E10" s="4"/>
    </row>
    <row r="11" spans="2:17" x14ac:dyDescent="0.25">
      <c r="B11" s="8" t="s">
        <v>105</v>
      </c>
      <c r="C11" s="4"/>
      <c r="D11" s="4"/>
      <c r="E11" s="4"/>
    </row>
    <row r="12" spans="2:17" x14ac:dyDescent="0.25">
      <c r="B12" s="1" t="s">
        <v>101</v>
      </c>
      <c r="C12" s="4">
        <v>-2033</v>
      </c>
      <c r="D12" s="4">
        <v>-2736</v>
      </c>
      <c r="E12" s="4">
        <v>-1796</v>
      </c>
      <c r="Q12" s="4">
        <v>-469</v>
      </c>
    </row>
    <row r="13" spans="2:17" x14ac:dyDescent="0.25">
      <c r="B13" s="1" t="s">
        <v>110</v>
      </c>
      <c r="C13" s="4"/>
      <c r="D13" s="4"/>
      <c r="E13" s="4"/>
      <c r="Q13" s="4">
        <v>-1</v>
      </c>
    </row>
    <row r="14" spans="2:17" x14ac:dyDescent="0.25">
      <c r="B14" s="10" t="s">
        <v>108</v>
      </c>
      <c r="C14" s="11">
        <f>SUM(C9+C12)</f>
        <v>-104</v>
      </c>
      <c r="D14" s="11">
        <f>SUM(D9+D12)</f>
        <v>-1490</v>
      </c>
      <c r="E14" s="11">
        <f>SUM(E9+E12)</f>
        <v>-72</v>
      </c>
      <c r="G14" s="11">
        <f t="shared" ref="G14:Q14" si="2">SUM(G9+G12)</f>
        <v>0</v>
      </c>
      <c r="H14" s="11">
        <f t="shared" si="2"/>
        <v>0</v>
      </c>
      <c r="I14" s="11">
        <f t="shared" si="2"/>
        <v>0</v>
      </c>
      <c r="J14" s="11">
        <f t="shared" si="2"/>
        <v>0</v>
      </c>
      <c r="K14" s="11">
        <f t="shared" si="2"/>
        <v>0</v>
      </c>
      <c r="L14" s="11">
        <f t="shared" si="2"/>
        <v>0</v>
      </c>
      <c r="M14" s="11">
        <f t="shared" si="2"/>
        <v>0</v>
      </c>
      <c r="N14" s="11">
        <f t="shared" si="2"/>
        <v>0</v>
      </c>
      <c r="O14" s="11">
        <f t="shared" si="2"/>
        <v>0</v>
      </c>
      <c r="P14" s="11">
        <f t="shared" si="2"/>
        <v>0</v>
      </c>
      <c r="Q14" s="11">
        <f>SUM(Q12:Q13)+Q9</f>
        <v>337</v>
      </c>
    </row>
    <row r="15" spans="2:17" x14ac:dyDescent="0.25">
      <c r="B15" s="1"/>
      <c r="C15" s="4"/>
      <c r="D15" s="4"/>
      <c r="E15" s="4"/>
    </row>
    <row r="16" spans="2:17" x14ac:dyDescent="0.25">
      <c r="B16" s="8" t="s">
        <v>109</v>
      </c>
      <c r="C16" s="4"/>
      <c r="D16" s="4"/>
      <c r="E16" s="4"/>
    </row>
    <row r="17" spans="2:17" x14ac:dyDescent="0.25">
      <c r="B17" s="1" t="s">
        <v>4</v>
      </c>
      <c r="C17" s="5">
        <v>0</v>
      </c>
      <c r="D17" s="4">
        <v>-847</v>
      </c>
      <c r="E17" s="5">
        <v>0</v>
      </c>
    </row>
    <row r="18" spans="2:17" x14ac:dyDescent="0.25">
      <c r="B18" s="1" t="s">
        <v>5</v>
      </c>
      <c r="C18" s="4">
        <v>-176</v>
      </c>
      <c r="D18" s="4">
        <v>-486</v>
      </c>
      <c r="E18" s="4">
        <v>-632</v>
      </c>
      <c r="Q18" s="4">
        <v>-157</v>
      </c>
    </row>
    <row r="19" spans="2:17" x14ac:dyDescent="0.25">
      <c r="B19" s="1" t="s">
        <v>111</v>
      </c>
      <c r="C19" s="5">
        <v>0</v>
      </c>
      <c r="D19" s="5">
        <v>0</v>
      </c>
      <c r="E19" s="4">
        <v>878</v>
      </c>
      <c r="Q19" s="4">
        <v>-4</v>
      </c>
    </row>
    <row r="20" spans="2:17" x14ac:dyDescent="0.25">
      <c r="B20" s="1" t="s">
        <v>107</v>
      </c>
      <c r="C20" s="4">
        <v>-6</v>
      </c>
      <c r="D20" s="4">
        <v>-70</v>
      </c>
      <c r="E20" s="4">
        <v>1</v>
      </c>
      <c r="Q20" s="4">
        <v>-29</v>
      </c>
    </row>
    <row r="21" spans="2:17" x14ac:dyDescent="0.25">
      <c r="B21" s="10" t="s">
        <v>7</v>
      </c>
      <c r="C21" s="11">
        <f>SUM(C14+SUM(C17:C20))</f>
        <v>-286</v>
      </c>
      <c r="D21" s="11">
        <f t="shared" ref="D21:E21" si="3">SUM(D14+SUM(D17:D20))</f>
        <v>-2893</v>
      </c>
      <c r="E21" s="11">
        <f t="shared" si="3"/>
        <v>175</v>
      </c>
      <c r="G21" s="11">
        <f t="shared" ref="G21" si="4">SUM(G14+SUM(G17:G20))</f>
        <v>0</v>
      </c>
      <c r="H21" s="11">
        <f t="shared" ref="H21" si="5">SUM(H14+SUM(H17:H20))</f>
        <v>0</v>
      </c>
      <c r="I21" s="11">
        <f t="shared" ref="I21" si="6">SUM(I14+SUM(I17:I20))</f>
        <v>0</v>
      </c>
      <c r="J21" s="11">
        <f t="shared" ref="J21" si="7">SUM(J14+SUM(J17:J20))</f>
        <v>0</v>
      </c>
      <c r="K21" s="11">
        <f t="shared" ref="K21" si="8">SUM(K14+SUM(K17:K20))</f>
        <v>0</v>
      </c>
      <c r="L21" s="11">
        <f t="shared" ref="L21" si="9">SUM(L14+SUM(L17:L20))</f>
        <v>0</v>
      </c>
      <c r="M21" s="11">
        <f t="shared" ref="M21" si="10">SUM(M14+SUM(M17:M20))</f>
        <v>0</v>
      </c>
      <c r="N21" s="11">
        <f t="shared" ref="N21" si="11">SUM(N14+SUM(N17:N20))</f>
        <v>0</v>
      </c>
      <c r="O21" s="11">
        <f t="shared" ref="O21" si="12">SUM(O14+SUM(O17:O20))</f>
        <v>0</v>
      </c>
      <c r="P21" s="11">
        <f t="shared" ref="P21" si="13">SUM(P14+SUM(P17:P20))</f>
        <v>0</v>
      </c>
      <c r="Q21" s="11">
        <f t="shared" ref="Q21" si="14">SUM(Q14+SUM(Q17:Q20))</f>
        <v>147</v>
      </c>
    </row>
    <row r="22" spans="2:17" x14ac:dyDescent="0.25">
      <c r="B22" s="1" t="s">
        <v>112</v>
      </c>
      <c r="C22" s="4">
        <v>-1</v>
      </c>
      <c r="D22" s="4">
        <v>-1</v>
      </c>
      <c r="E22" s="4">
        <v>-25</v>
      </c>
      <c r="Q22" s="4">
        <v>1</v>
      </c>
    </row>
    <row r="23" spans="2:17" x14ac:dyDescent="0.25">
      <c r="B23" s="10" t="s">
        <v>8</v>
      </c>
      <c r="C23" s="11">
        <f>SUM(C22+C21)</f>
        <v>-287</v>
      </c>
      <c r="D23" s="11">
        <f>SUM(D22+D21)</f>
        <v>-2894</v>
      </c>
      <c r="E23" s="11">
        <f>SUM(E22+E21)</f>
        <v>150</v>
      </c>
      <c r="G23" s="11">
        <f t="shared" ref="G23:Q23" si="15">SUM(G22+G21)</f>
        <v>0</v>
      </c>
      <c r="H23" s="11">
        <f t="shared" si="15"/>
        <v>0</v>
      </c>
      <c r="I23" s="11">
        <f t="shared" si="15"/>
        <v>0</v>
      </c>
      <c r="J23" s="11">
        <f t="shared" si="15"/>
        <v>0</v>
      </c>
      <c r="K23" s="11">
        <f t="shared" si="15"/>
        <v>0</v>
      </c>
      <c r="L23" s="11">
        <f t="shared" si="15"/>
        <v>0</v>
      </c>
      <c r="M23" s="11">
        <f t="shared" si="15"/>
        <v>0</v>
      </c>
      <c r="N23" s="11">
        <f t="shared" si="15"/>
        <v>0</v>
      </c>
      <c r="O23" s="11">
        <f t="shared" si="15"/>
        <v>0</v>
      </c>
      <c r="P23" s="11">
        <f t="shared" si="15"/>
        <v>0</v>
      </c>
      <c r="Q23" s="11">
        <f t="shared" si="15"/>
        <v>148</v>
      </c>
    </row>
    <row r="24" spans="2:17" x14ac:dyDescent="0.25">
      <c r="B24" s="1"/>
      <c r="C24" s="4"/>
      <c r="D24" s="4"/>
      <c r="E24" s="4"/>
    </row>
    <row r="25" spans="2:17" x14ac:dyDescent="0.25">
      <c r="B25" s="1" t="s">
        <v>9</v>
      </c>
      <c r="C25" s="4">
        <v>-152</v>
      </c>
      <c r="D25" s="4">
        <v>-1307</v>
      </c>
      <c r="E25" s="4">
        <v>-300</v>
      </c>
      <c r="Q25" s="4">
        <v>63</v>
      </c>
    </row>
    <row r="26" spans="2:17" x14ac:dyDescent="0.25">
      <c r="B26" s="1" t="s">
        <v>10</v>
      </c>
      <c r="C26" s="4">
        <v>-135</v>
      </c>
      <c r="D26" s="4">
        <v>-1587</v>
      </c>
      <c r="E26" s="4">
        <v>450</v>
      </c>
      <c r="Q26" s="3">
        <v>85</v>
      </c>
    </row>
    <row r="27" spans="2:17" x14ac:dyDescent="0.25">
      <c r="B27" s="1" t="s">
        <v>102</v>
      </c>
      <c r="C27" s="3">
        <v>-135</v>
      </c>
      <c r="D27" s="3">
        <v>-1587</v>
      </c>
      <c r="E27" s="3">
        <v>450</v>
      </c>
    </row>
    <row r="28" spans="2:17" x14ac:dyDescent="0.25">
      <c r="B28" s="2"/>
      <c r="C28" s="2"/>
      <c r="D28" s="2"/>
      <c r="E28" s="2"/>
    </row>
    <row r="29" spans="2:17" x14ac:dyDescent="0.25">
      <c r="B29" s="1" t="s">
        <v>104</v>
      </c>
      <c r="C29" s="6">
        <v>-1.63</v>
      </c>
      <c r="D29" s="6">
        <v>-15.74</v>
      </c>
      <c r="E29" s="6">
        <v>0.75</v>
      </c>
      <c r="Q29" s="6">
        <v>0.64</v>
      </c>
    </row>
    <row r="30" spans="2:17" x14ac:dyDescent="0.25">
      <c r="B30" s="1" t="s">
        <v>103</v>
      </c>
      <c r="C30" s="4">
        <v>82805</v>
      </c>
      <c r="D30" s="4">
        <v>100828</v>
      </c>
      <c r="E30" s="4">
        <v>200578</v>
      </c>
      <c r="Q30" s="4">
        <v>133555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B865-CA44-4377-9790-C7B7230025F9}">
  <dimension ref="B2:Q41"/>
  <sheetViews>
    <sheetView showGridLines="0" zoomScale="160" zoomScaleNormal="160" workbookViewId="0">
      <selection activeCell="S36" sqref="S36"/>
    </sheetView>
  </sheetViews>
  <sheetFormatPr defaultRowHeight="15" outlineLevelCol="1" x14ac:dyDescent="0.25"/>
  <cols>
    <col min="1" max="1" width="4.7109375" customWidth="1"/>
    <col min="2" max="2" width="68.5703125" bestFit="1" customWidth="1"/>
    <col min="3" max="3" width="8" bestFit="1" customWidth="1"/>
    <col min="4" max="4" width="8.5703125" bestFit="1" customWidth="1"/>
    <col min="5" max="5" width="8" bestFit="1" customWidth="1"/>
    <col min="6" max="6" width="3.28515625" customWidth="1"/>
    <col min="7" max="14" width="0" hidden="1" customWidth="1" outlineLevel="1"/>
    <col min="15" max="15" width="9.140625" collapsed="1"/>
  </cols>
  <sheetData>
    <row r="2" spans="2:17" x14ac:dyDescent="0.25">
      <c r="B2" s="1" t="s">
        <v>0</v>
      </c>
      <c r="C2" s="7">
        <v>2021</v>
      </c>
      <c r="D2" s="7">
        <v>2022</v>
      </c>
      <c r="E2" s="7">
        <v>2023</v>
      </c>
      <c r="G2" s="9" t="s">
        <v>65</v>
      </c>
      <c r="H2" s="9" t="s">
        <v>66</v>
      </c>
      <c r="I2" s="9" t="s">
        <v>67</v>
      </c>
      <c r="J2" s="9" t="s">
        <v>68</v>
      </c>
      <c r="K2" s="9" t="s">
        <v>69</v>
      </c>
      <c r="L2" s="9" t="s">
        <v>70</v>
      </c>
      <c r="M2" s="9" t="s">
        <v>71</v>
      </c>
      <c r="N2" s="9" t="s">
        <v>72</v>
      </c>
      <c r="O2" s="9" t="s">
        <v>73</v>
      </c>
      <c r="P2" s="9" t="s">
        <v>74</v>
      </c>
      <c r="Q2" s="9" t="s">
        <v>75</v>
      </c>
    </row>
    <row r="3" spans="2:17" x14ac:dyDescent="0.25">
      <c r="B3" s="8" t="s">
        <v>85</v>
      </c>
      <c r="C3" s="1"/>
      <c r="D3" s="2"/>
      <c r="E3" s="2"/>
    </row>
    <row r="4" spans="2:17" x14ac:dyDescent="0.25">
      <c r="B4" s="1" t="s">
        <v>11</v>
      </c>
      <c r="C4" s="3">
        <v>403</v>
      </c>
      <c r="D4" s="3">
        <v>434</v>
      </c>
      <c r="E4" s="3">
        <v>530</v>
      </c>
      <c r="Q4" s="3">
        <v>871</v>
      </c>
    </row>
    <row r="5" spans="2:17" x14ac:dyDescent="0.25">
      <c r="B5" s="1" t="s">
        <v>12</v>
      </c>
      <c r="C5" s="4">
        <v>233</v>
      </c>
      <c r="D5" s="4">
        <v>194</v>
      </c>
      <c r="E5" s="4">
        <v>64</v>
      </c>
      <c r="Q5" s="4">
        <v>61</v>
      </c>
    </row>
    <row r="6" spans="2:17" x14ac:dyDescent="0.25">
      <c r="B6" s="1" t="s">
        <v>13</v>
      </c>
      <c r="C6" s="4">
        <v>206</v>
      </c>
      <c r="D6" s="4">
        <v>253</v>
      </c>
      <c r="E6" s="4">
        <v>266</v>
      </c>
      <c r="Q6" s="4">
        <v>363</v>
      </c>
    </row>
    <row r="7" spans="2:17" x14ac:dyDescent="0.25">
      <c r="B7" s="1" t="s">
        <v>14</v>
      </c>
      <c r="C7" s="4">
        <v>356</v>
      </c>
      <c r="D7" s="4">
        <v>1334</v>
      </c>
      <c r="E7" s="4">
        <v>807</v>
      </c>
      <c r="Q7" s="4">
        <v>553</v>
      </c>
    </row>
    <row r="8" spans="2:17" x14ac:dyDescent="0.25">
      <c r="B8" s="1" t="s">
        <v>15</v>
      </c>
      <c r="C8" s="4">
        <v>3149</v>
      </c>
      <c r="D8" s="4">
        <v>1876</v>
      </c>
      <c r="E8" s="4">
        <v>1150</v>
      </c>
      <c r="Q8" s="4">
        <v>1305</v>
      </c>
    </row>
    <row r="9" spans="2:17" x14ac:dyDescent="0.25">
      <c r="B9" s="1" t="s">
        <v>16</v>
      </c>
      <c r="C9" s="4">
        <v>382</v>
      </c>
      <c r="D9" s="4">
        <v>321</v>
      </c>
      <c r="E9" s="4">
        <v>366</v>
      </c>
      <c r="Q9" s="4">
        <v>463</v>
      </c>
    </row>
    <row r="10" spans="2:17" x14ac:dyDescent="0.25">
      <c r="B10" s="1" t="s">
        <v>86</v>
      </c>
      <c r="C10" s="4">
        <v>163</v>
      </c>
      <c r="D10" s="4">
        <v>182</v>
      </c>
      <c r="E10" s="4">
        <v>138</v>
      </c>
      <c r="Q10" s="4">
        <v>149</v>
      </c>
    </row>
    <row r="11" spans="2:17" x14ac:dyDescent="0.25">
      <c r="B11" s="10" t="s">
        <v>17</v>
      </c>
      <c r="C11" s="15">
        <f>SUM(C4:C10)</f>
        <v>4892</v>
      </c>
      <c r="D11" s="15">
        <f t="shared" ref="D11:E11" si="0">SUM(D4:D10)</f>
        <v>4594</v>
      </c>
      <c r="E11" s="15">
        <f t="shared" si="0"/>
        <v>3321</v>
      </c>
      <c r="G11" s="15">
        <f t="shared" ref="G11" si="1">SUM(G4:G10)</f>
        <v>0</v>
      </c>
      <c r="H11" s="15">
        <f t="shared" ref="H11" si="2">SUM(H4:H10)</f>
        <v>0</v>
      </c>
      <c r="I11" s="15">
        <f t="shared" ref="I11" si="3">SUM(I4:I10)</f>
        <v>0</v>
      </c>
      <c r="J11" s="15">
        <f t="shared" ref="J11" si="4">SUM(J4:J10)</f>
        <v>0</v>
      </c>
      <c r="K11" s="15">
        <f t="shared" ref="K11" si="5">SUM(K4:K10)</f>
        <v>0</v>
      </c>
      <c r="L11" s="15">
        <f t="shared" ref="L11" si="6">SUM(L4:L10)</f>
        <v>0</v>
      </c>
      <c r="M11" s="15">
        <f t="shared" ref="M11" si="7">SUM(M4:M10)</f>
        <v>0</v>
      </c>
      <c r="N11" s="15">
        <f t="shared" ref="N11" si="8">SUM(N4:N10)</f>
        <v>0</v>
      </c>
      <c r="O11" s="15">
        <f t="shared" ref="O11" si="9">SUM(O4:O10)</f>
        <v>0</v>
      </c>
      <c r="P11" s="15">
        <f t="shared" ref="P11" si="10">SUM(P4:P10)</f>
        <v>0</v>
      </c>
      <c r="Q11" s="15">
        <f t="shared" ref="Q11" si="11">SUM(Q4:Q10)</f>
        <v>3765</v>
      </c>
    </row>
    <row r="12" spans="2:17" x14ac:dyDescent="0.25">
      <c r="B12" s="1"/>
      <c r="C12" s="1"/>
      <c r="D12" s="4"/>
      <c r="E12" s="4"/>
    </row>
    <row r="13" spans="2:17" x14ac:dyDescent="0.25">
      <c r="B13" s="1" t="s">
        <v>18</v>
      </c>
      <c r="C13" s="4">
        <v>1560</v>
      </c>
      <c r="D13" s="4">
        <v>3244</v>
      </c>
      <c r="E13" s="4">
        <v>2982</v>
      </c>
      <c r="Q13" s="4">
        <v>2826</v>
      </c>
    </row>
    <row r="14" spans="2:17" x14ac:dyDescent="0.25">
      <c r="B14" s="1" t="s">
        <v>94</v>
      </c>
      <c r="C14" s="4">
        <v>369</v>
      </c>
      <c r="D14" s="4">
        <v>536</v>
      </c>
      <c r="E14" s="4">
        <v>455</v>
      </c>
      <c r="Q14" s="4">
        <v>452</v>
      </c>
    </row>
    <row r="15" spans="2:17" x14ac:dyDescent="0.25">
      <c r="B15" s="1" t="s">
        <v>19</v>
      </c>
      <c r="C15" s="4">
        <v>4</v>
      </c>
      <c r="D15" s="4">
        <v>70</v>
      </c>
      <c r="E15" s="4">
        <v>52</v>
      </c>
      <c r="Q15" s="4">
        <v>39</v>
      </c>
    </row>
    <row r="16" spans="2:17" x14ac:dyDescent="0.25">
      <c r="B16" s="1" t="s">
        <v>106</v>
      </c>
      <c r="C16" s="4">
        <v>9</v>
      </c>
      <c r="D16" s="4"/>
      <c r="E16" s="4"/>
    </row>
    <row r="17" spans="2:17" x14ac:dyDescent="0.25">
      <c r="B17" s="1" t="s">
        <v>87</v>
      </c>
      <c r="C17" s="4">
        <v>181</v>
      </c>
      <c r="D17" s="4">
        <v>254</v>
      </c>
      <c r="E17" s="4">
        <v>261</v>
      </c>
      <c r="Q17" s="4">
        <v>286</v>
      </c>
    </row>
    <row r="18" spans="2:17" x14ac:dyDescent="0.25">
      <c r="B18" s="10" t="s">
        <v>20</v>
      </c>
      <c r="C18" s="15">
        <f>SUM(C13:C17)+C11</f>
        <v>7015</v>
      </c>
      <c r="D18" s="15">
        <f t="shared" ref="D18:E18" si="12">SUM(D13:D17)+D11</f>
        <v>8698</v>
      </c>
      <c r="E18" s="15">
        <f t="shared" si="12"/>
        <v>7071</v>
      </c>
      <c r="G18" s="14">
        <f t="shared" ref="G18" si="13">SUM(G13:G17)+G11</f>
        <v>0</v>
      </c>
      <c r="H18" s="14">
        <f t="shared" ref="H18" si="14">SUM(H13:H17)+H11</f>
        <v>0</v>
      </c>
      <c r="I18" s="14">
        <f t="shared" ref="I18" si="15">SUM(I13:I17)+I11</f>
        <v>0</v>
      </c>
      <c r="J18" s="14">
        <f t="shared" ref="J18" si="16">SUM(J13:J17)+J11</f>
        <v>0</v>
      </c>
      <c r="K18" s="14">
        <f t="shared" ref="K18" si="17">SUM(K13:K17)+K11</f>
        <v>0</v>
      </c>
      <c r="L18" s="14">
        <f t="shared" ref="L18" si="18">SUM(L13:L17)+L11</f>
        <v>0</v>
      </c>
      <c r="M18" s="14">
        <f t="shared" ref="M18" si="19">SUM(M13:M17)+M11</f>
        <v>0</v>
      </c>
      <c r="N18" s="14">
        <f t="shared" ref="N18" si="20">SUM(N13:N17)+N11</f>
        <v>0</v>
      </c>
      <c r="O18" s="14">
        <f t="shared" ref="O18" si="21">SUM(O13:O17)+O11</f>
        <v>0</v>
      </c>
      <c r="P18" s="14">
        <f t="shared" ref="P18" si="22">SUM(P13:P17)+P11</f>
        <v>0</v>
      </c>
      <c r="Q18" s="14">
        <f t="shared" ref="Q18" si="23">SUM(Q13:Q17)+Q11</f>
        <v>7368</v>
      </c>
    </row>
    <row r="19" spans="2:17" x14ac:dyDescent="0.25">
      <c r="B19" s="1"/>
      <c r="C19" s="1"/>
      <c r="D19" s="3"/>
      <c r="E19" s="3"/>
    </row>
    <row r="20" spans="2:17" x14ac:dyDescent="0.25">
      <c r="B20" s="8" t="s">
        <v>88</v>
      </c>
      <c r="C20" s="1"/>
      <c r="D20" s="2"/>
      <c r="E20" s="2"/>
    </row>
    <row r="21" spans="2:17" x14ac:dyDescent="0.25">
      <c r="B21" s="1" t="s">
        <v>89</v>
      </c>
      <c r="C21" s="3">
        <v>656</v>
      </c>
      <c r="D21" s="3">
        <v>777</v>
      </c>
      <c r="E21" s="3">
        <v>596</v>
      </c>
      <c r="Q21" s="3">
        <v>772</v>
      </c>
    </row>
    <row r="22" spans="2:17" x14ac:dyDescent="0.25">
      <c r="B22" s="1" t="s">
        <v>21</v>
      </c>
      <c r="C22" s="4">
        <v>2053</v>
      </c>
      <c r="D22" s="4">
        <v>1534</v>
      </c>
      <c r="E22" s="4">
        <v>668</v>
      </c>
      <c r="Q22" s="4">
        <v>76</v>
      </c>
    </row>
    <row r="23" spans="2:17" x14ac:dyDescent="0.25">
      <c r="B23" s="1" t="s">
        <v>22</v>
      </c>
      <c r="C23" s="4">
        <v>152</v>
      </c>
      <c r="D23" s="4">
        <v>201</v>
      </c>
      <c r="E23" s="4">
        <v>189</v>
      </c>
      <c r="Q23" s="4">
        <v>209</v>
      </c>
    </row>
    <row r="24" spans="2:17" x14ac:dyDescent="0.25">
      <c r="B24" s="1" t="s">
        <v>93</v>
      </c>
      <c r="C24" s="4">
        <v>29</v>
      </c>
      <c r="D24" s="4">
        <v>80</v>
      </c>
      <c r="E24" s="4">
        <v>83</v>
      </c>
      <c r="Q24" s="4">
        <v>102</v>
      </c>
    </row>
    <row r="25" spans="2:17" x14ac:dyDescent="0.25">
      <c r="B25" s="10" t="s">
        <v>23</v>
      </c>
      <c r="C25" s="15">
        <f>SUM(C21:C24)</f>
        <v>2890</v>
      </c>
      <c r="D25" s="15">
        <f t="shared" ref="D25:E25" si="24">SUM(D21:D24)</f>
        <v>2592</v>
      </c>
      <c r="E25" s="15">
        <f t="shared" si="24"/>
        <v>1536</v>
      </c>
      <c r="G25" s="15">
        <f t="shared" ref="G25" si="25">SUM(G21:G24)</f>
        <v>0</v>
      </c>
      <c r="H25" s="15">
        <f t="shared" ref="H25" si="26">SUM(H21:H24)</f>
        <v>0</v>
      </c>
      <c r="I25" s="15">
        <f t="shared" ref="I25" si="27">SUM(I21:I24)</f>
        <v>0</v>
      </c>
      <c r="J25" s="15">
        <f t="shared" ref="J25" si="28">SUM(J21:J24)</f>
        <v>0</v>
      </c>
      <c r="K25" s="15">
        <f t="shared" ref="K25" si="29">SUM(K21:K24)</f>
        <v>0</v>
      </c>
      <c r="L25" s="15">
        <f t="shared" ref="L25" si="30">SUM(L21:L24)</f>
        <v>0</v>
      </c>
      <c r="M25" s="15">
        <f t="shared" ref="M25" si="31">SUM(M21:M24)</f>
        <v>0</v>
      </c>
      <c r="N25" s="15">
        <f t="shared" ref="N25" si="32">SUM(N21:N24)</f>
        <v>0</v>
      </c>
      <c r="O25" s="15">
        <f t="shared" ref="O25" si="33">SUM(O21:O24)</f>
        <v>0</v>
      </c>
      <c r="P25" s="15">
        <f t="shared" ref="P25" si="34">SUM(P21:P24)</f>
        <v>0</v>
      </c>
      <c r="Q25" s="15">
        <f t="shared" ref="Q25" si="35">SUM(Q21:Q24)</f>
        <v>1159</v>
      </c>
    </row>
    <row r="26" spans="2:17" x14ac:dyDescent="0.25">
      <c r="B26" s="1"/>
      <c r="C26" s="1"/>
      <c r="D26" s="4"/>
      <c r="E26" s="4"/>
    </row>
    <row r="27" spans="2:17" x14ac:dyDescent="0.25">
      <c r="B27" s="1" t="s">
        <v>24</v>
      </c>
      <c r="C27" s="4">
        <v>3208</v>
      </c>
      <c r="D27" s="4">
        <v>6574</v>
      </c>
      <c r="E27" s="4">
        <v>5416</v>
      </c>
      <c r="Q27" s="4">
        <v>5431</v>
      </c>
    </row>
    <row r="28" spans="2:17" x14ac:dyDescent="0.25">
      <c r="B28" s="1" t="s">
        <v>90</v>
      </c>
      <c r="C28" s="4">
        <v>361</v>
      </c>
      <c r="D28" s="4">
        <v>507</v>
      </c>
      <c r="E28" s="4">
        <v>433</v>
      </c>
      <c r="Q28" s="4">
        <v>429</v>
      </c>
    </row>
    <row r="29" spans="2:17" x14ac:dyDescent="0.25">
      <c r="B29" s="1" t="s">
        <v>91</v>
      </c>
      <c r="C29" s="4">
        <v>31</v>
      </c>
      <c r="D29" s="4">
        <v>78</v>
      </c>
      <c r="E29" s="4">
        <v>70</v>
      </c>
      <c r="Q29" s="4">
        <v>63</v>
      </c>
    </row>
    <row r="30" spans="2:17" x14ac:dyDescent="0.25">
      <c r="B30" s="10" t="s">
        <v>25</v>
      </c>
      <c r="C30" s="15">
        <f>SUM(C27:C29)+C25</f>
        <v>6490</v>
      </c>
      <c r="D30" s="15">
        <f t="shared" ref="D30:E30" si="36">SUM(D27:D29)+D25</f>
        <v>9751</v>
      </c>
      <c r="E30" s="15">
        <f t="shared" si="36"/>
        <v>7455</v>
      </c>
      <c r="G30" s="15">
        <f t="shared" ref="G30" si="37">SUM(G27:G29)+G25</f>
        <v>0</v>
      </c>
      <c r="H30" s="15">
        <f t="shared" ref="H30" si="38">SUM(H27:H29)+H25</f>
        <v>0</v>
      </c>
      <c r="I30" s="15">
        <f t="shared" ref="I30" si="39">SUM(I27:I29)+I25</f>
        <v>0</v>
      </c>
      <c r="J30" s="15">
        <f t="shared" ref="J30" si="40">SUM(J27:J29)+J25</f>
        <v>0</v>
      </c>
      <c r="K30" s="15">
        <f t="shared" ref="K30" si="41">SUM(K27:K29)+K25</f>
        <v>0</v>
      </c>
      <c r="L30" s="15">
        <f t="shared" ref="L30" si="42">SUM(L27:L29)+L25</f>
        <v>0</v>
      </c>
      <c r="M30" s="15">
        <f t="shared" ref="M30" si="43">SUM(M27:M29)+M25</f>
        <v>0</v>
      </c>
      <c r="N30" s="15">
        <f t="shared" ref="N30" si="44">SUM(N27:N29)+N25</f>
        <v>0</v>
      </c>
      <c r="O30" s="15">
        <f t="shared" ref="O30" si="45">SUM(O27:O29)+O25</f>
        <v>0</v>
      </c>
      <c r="P30" s="15">
        <f t="shared" ref="P30" si="46">SUM(P27:P29)+P25</f>
        <v>0</v>
      </c>
      <c r="Q30" s="15">
        <f t="shared" ref="Q30" si="47">SUM(Q27:Q29)+Q25</f>
        <v>7082</v>
      </c>
    </row>
    <row r="31" spans="2:17" x14ac:dyDescent="0.25">
      <c r="B31" s="1"/>
      <c r="C31" s="1"/>
      <c r="D31" s="4"/>
      <c r="E31" s="4"/>
    </row>
    <row r="32" spans="2:17" x14ac:dyDescent="0.25">
      <c r="B32" s="8" t="s">
        <v>92</v>
      </c>
      <c r="C32" s="1"/>
      <c r="D32" s="2"/>
      <c r="E32" s="2"/>
    </row>
    <row r="33" spans="2:17" x14ac:dyDescent="0.25">
      <c r="B33" s="1" t="s">
        <v>95</v>
      </c>
      <c r="C33" s="5">
        <v>0</v>
      </c>
      <c r="D33" s="5">
        <v>0</v>
      </c>
      <c r="E33" s="5">
        <v>0</v>
      </c>
      <c r="Q33" s="5">
        <v>0</v>
      </c>
    </row>
    <row r="34" spans="2:17" x14ac:dyDescent="0.25">
      <c r="B34" s="1" t="s">
        <v>96</v>
      </c>
      <c r="C34" s="5">
        <v>0</v>
      </c>
      <c r="D34" s="5">
        <v>0</v>
      </c>
      <c r="E34" s="5">
        <v>0</v>
      </c>
      <c r="Q34" s="5">
        <v>0</v>
      </c>
    </row>
    <row r="35" spans="2:17" x14ac:dyDescent="0.25">
      <c r="B35" s="1" t="s">
        <v>97</v>
      </c>
      <c r="C35" s="5">
        <v>0</v>
      </c>
      <c r="D35" s="5">
        <v>0</v>
      </c>
      <c r="E35" s="5">
        <v>0</v>
      </c>
      <c r="Q35" s="5">
        <v>0</v>
      </c>
    </row>
    <row r="36" spans="2:17" x14ac:dyDescent="0.25">
      <c r="B36" s="1" t="s">
        <v>26</v>
      </c>
      <c r="C36" s="4">
        <v>795</v>
      </c>
      <c r="D36" s="4">
        <v>1558</v>
      </c>
      <c r="E36" s="4">
        <v>1869</v>
      </c>
      <c r="Q36" s="4">
        <v>2106</v>
      </c>
    </row>
    <row r="37" spans="2:17" x14ac:dyDescent="0.25">
      <c r="B37" s="1" t="s">
        <v>27</v>
      </c>
      <c r="C37" s="4">
        <v>-489</v>
      </c>
      <c r="D37" s="4">
        <v>-2076</v>
      </c>
      <c r="E37" s="4">
        <v>-1626</v>
      </c>
      <c r="Q37" s="4">
        <v>-1495</v>
      </c>
    </row>
    <row r="38" spans="2:17" x14ac:dyDescent="0.25">
      <c r="B38" s="10" t="s">
        <v>28</v>
      </c>
      <c r="C38" s="16">
        <f>SUM(C33:C37)</f>
        <v>306</v>
      </c>
      <c r="D38" s="16">
        <f t="shared" ref="D38:E38" si="48">SUM(D33:D37)</f>
        <v>-518</v>
      </c>
      <c r="E38" s="16">
        <f t="shared" si="48"/>
        <v>243</v>
      </c>
      <c r="G38" s="16">
        <f t="shared" ref="G38" si="49">SUM(G33:G37)</f>
        <v>0</v>
      </c>
      <c r="H38" s="16">
        <f t="shared" ref="H38" si="50">SUM(H33:H37)</f>
        <v>0</v>
      </c>
      <c r="I38" s="16">
        <f t="shared" ref="I38" si="51">SUM(I33:I37)</f>
        <v>0</v>
      </c>
      <c r="J38" s="16">
        <f t="shared" ref="J38" si="52">SUM(J33:J37)</f>
        <v>0</v>
      </c>
      <c r="K38" s="16">
        <f t="shared" ref="K38" si="53">SUM(K33:K37)</f>
        <v>0</v>
      </c>
      <c r="L38" s="16">
        <f t="shared" ref="L38" si="54">SUM(L33:L37)</f>
        <v>0</v>
      </c>
      <c r="M38" s="16">
        <f t="shared" ref="M38" si="55">SUM(M33:M37)</f>
        <v>0</v>
      </c>
      <c r="N38" s="16">
        <f t="shared" ref="N38" si="56">SUM(N33:N37)</f>
        <v>0</v>
      </c>
      <c r="O38" s="16">
        <f t="shared" ref="O38" si="57">SUM(O33:O37)</f>
        <v>0</v>
      </c>
      <c r="P38" s="16">
        <f t="shared" ref="P38" si="58">SUM(P33:P37)</f>
        <v>0</v>
      </c>
      <c r="Q38" s="16">
        <f t="shared" ref="Q38" si="59">SUM(Q33:Q37)</f>
        <v>611</v>
      </c>
    </row>
    <row r="39" spans="2:17" x14ac:dyDescent="0.25">
      <c r="B39" s="1" t="s">
        <v>29</v>
      </c>
      <c r="C39" s="4">
        <v>219</v>
      </c>
      <c r="D39" s="4">
        <v>-535</v>
      </c>
      <c r="E39" s="4">
        <v>-627</v>
      </c>
      <c r="Q39" s="4">
        <v>-325</v>
      </c>
    </row>
    <row r="40" spans="2:17" x14ac:dyDescent="0.25">
      <c r="B40" s="10" t="s">
        <v>30</v>
      </c>
      <c r="C40" s="16">
        <f>SUM(C38+C39)</f>
        <v>525</v>
      </c>
      <c r="D40" s="16">
        <f>SUM(D38+D39)</f>
        <v>-1053</v>
      </c>
      <c r="E40" s="16">
        <f>SUM(E38+E39)</f>
        <v>-384</v>
      </c>
      <c r="G40" s="16">
        <f t="shared" ref="G40:Q40" si="60">SUM(G38+G39)</f>
        <v>0</v>
      </c>
      <c r="H40" s="16">
        <f t="shared" si="60"/>
        <v>0</v>
      </c>
      <c r="I40" s="16">
        <f t="shared" si="60"/>
        <v>0</v>
      </c>
      <c r="J40" s="16">
        <f t="shared" si="60"/>
        <v>0</v>
      </c>
      <c r="K40" s="16">
        <f t="shared" si="60"/>
        <v>0</v>
      </c>
      <c r="L40" s="16">
        <f t="shared" si="60"/>
        <v>0</v>
      </c>
      <c r="M40" s="16">
        <f t="shared" si="60"/>
        <v>0</v>
      </c>
      <c r="N40" s="16">
        <f t="shared" si="60"/>
        <v>0</v>
      </c>
      <c r="O40" s="16">
        <f t="shared" si="60"/>
        <v>0</v>
      </c>
      <c r="P40" s="16">
        <f t="shared" si="60"/>
        <v>0</v>
      </c>
      <c r="Q40" s="16">
        <f t="shared" si="60"/>
        <v>286</v>
      </c>
    </row>
    <row r="41" spans="2:17" x14ac:dyDescent="0.25">
      <c r="B41" s="1" t="s">
        <v>31</v>
      </c>
      <c r="C41" s="17">
        <f>SUM(C40+C30)</f>
        <v>7015</v>
      </c>
      <c r="D41" s="17">
        <f>SUM(D40+D30)</f>
        <v>8698</v>
      </c>
      <c r="E41" s="17">
        <f>SUM(E40+E30)</f>
        <v>7071</v>
      </c>
      <c r="G41" s="17">
        <f t="shared" ref="G41:Q41" si="61">SUM(G40+G30)</f>
        <v>0</v>
      </c>
      <c r="H41" s="17">
        <f t="shared" si="61"/>
        <v>0</v>
      </c>
      <c r="I41" s="17">
        <f t="shared" si="61"/>
        <v>0</v>
      </c>
      <c r="J41" s="17">
        <f t="shared" si="61"/>
        <v>0</v>
      </c>
      <c r="K41" s="17">
        <f t="shared" si="61"/>
        <v>0</v>
      </c>
      <c r="L41" s="17">
        <f t="shared" si="61"/>
        <v>0</v>
      </c>
      <c r="M41" s="17">
        <f t="shared" si="61"/>
        <v>0</v>
      </c>
      <c r="N41" s="17">
        <f t="shared" si="61"/>
        <v>0</v>
      </c>
      <c r="O41" s="17">
        <f t="shared" si="61"/>
        <v>0</v>
      </c>
      <c r="P41" s="17">
        <f t="shared" si="61"/>
        <v>0</v>
      </c>
      <c r="Q41" s="17">
        <f t="shared" si="61"/>
        <v>7368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6530-C8CE-4ACA-A3F1-91823E720E55}">
  <dimension ref="B2:Q57"/>
  <sheetViews>
    <sheetView showGridLines="0" zoomScale="115" zoomScaleNormal="115" workbookViewId="0">
      <selection activeCell="F19" sqref="F19"/>
    </sheetView>
  </sheetViews>
  <sheetFormatPr defaultRowHeight="15" outlineLevelCol="1" x14ac:dyDescent="0.25"/>
  <cols>
    <col min="2" max="2" width="55.140625" bestFit="1" customWidth="1"/>
    <col min="3" max="3" width="8" bestFit="1" customWidth="1"/>
    <col min="4" max="4" width="8.5703125" bestFit="1" customWidth="1"/>
    <col min="5" max="5" width="6.7109375" bestFit="1" customWidth="1"/>
    <col min="6" max="6" width="3.7109375" customWidth="1"/>
    <col min="7" max="14" width="0" hidden="1" customWidth="1" outlineLevel="1"/>
    <col min="15" max="15" width="9.140625" collapsed="1"/>
  </cols>
  <sheetData>
    <row r="2" spans="2:17" x14ac:dyDescent="0.25">
      <c r="B2" s="1" t="s">
        <v>0</v>
      </c>
      <c r="C2" s="7">
        <v>2021</v>
      </c>
      <c r="D2" s="7">
        <v>2022</v>
      </c>
      <c r="E2" s="7">
        <v>2023</v>
      </c>
      <c r="G2" s="9" t="s">
        <v>65</v>
      </c>
      <c r="H2" s="9" t="s">
        <v>66</v>
      </c>
      <c r="I2" s="9" t="s">
        <v>67</v>
      </c>
      <c r="J2" s="9" t="s">
        <v>68</v>
      </c>
      <c r="K2" s="9" t="s">
        <v>69</v>
      </c>
      <c r="L2" s="9" t="s">
        <v>70</v>
      </c>
      <c r="M2" s="9" t="s">
        <v>71</v>
      </c>
      <c r="N2" s="9" t="s">
        <v>72</v>
      </c>
      <c r="O2" s="9" t="s">
        <v>73</v>
      </c>
      <c r="P2" s="9" t="s">
        <v>74</v>
      </c>
      <c r="Q2" s="9" t="s">
        <v>75</v>
      </c>
    </row>
    <row r="3" spans="2:17" x14ac:dyDescent="0.25">
      <c r="B3" s="8" t="s">
        <v>32</v>
      </c>
      <c r="C3" s="2"/>
      <c r="D3" s="2"/>
      <c r="E3" s="2"/>
      <c r="Q3" s="3"/>
    </row>
    <row r="4" spans="2:17" x14ac:dyDescent="0.25">
      <c r="B4" s="1" t="s">
        <v>8</v>
      </c>
      <c r="C4" s="3">
        <v>-287</v>
      </c>
      <c r="D4" s="3">
        <v>-2894</v>
      </c>
      <c r="E4" s="3">
        <v>150</v>
      </c>
      <c r="Q4" s="3">
        <v>245</v>
      </c>
    </row>
    <row r="5" spans="2:17" x14ac:dyDescent="0.25">
      <c r="B5" s="1"/>
      <c r="C5" s="3"/>
      <c r="D5" s="3"/>
      <c r="E5" s="3"/>
    </row>
    <row r="6" spans="2:17" x14ac:dyDescent="0.25">
      <c r="B6" s="8" t="s">
        <v>82</v>
      </c>
      <c r="C6" s="2"/>
      <c r="D6" s="2"/>
      <c r="E6" s="2"/>
    </row>
    <row r="7" spans="2:17" x14ac:dyDescent="0.25">
      <c r="B7" s="1" t="s">
        <v>33</v>
      </c>
      <c r="C7" s="4">
        <v>105</v>
      </c>
      <c r="D7" s="4">
        <v>261</v>
      </c>
      <c r="E7" s="4">
        <v>352</v>
      </c>
      <c r="Q7" s="4">
        <v>231</v>
      </c>
    </row>
    <row r="8" spans="2:17" x14ac:dyDescent="0.25">
      <c r="B8" s="1" t="s">
        <v>4</v>
      </c>
      <c r="C8" s="5">
        <v>0</v>
      </c>
      <c r="D8" s="4">
        <v>847</v>
      </c>
      <c r="E8" s="5">
        <v>0</v>
      </c>
    </row>
    <row r="9" spans="2:17" x14ac:dyDescent="0.25">
      <c r="B9" s="1" t="s">
        <v>34</v>
      </c>
      <c r="C9" s="4">
        <v>39</v>
      </c>
      <c r="D9" s="4">
        <v>69</v>
      </c>
      <c r="E9" s="4">
        <v>73</v>
      </c>
      <c r="Q9" s="4">
        <v>69</v>
      </c>
    </row>
    <row r="10" spans="2:17" x14ac:dyDescent="0.25">
      <c r="B10" s="1" t="s">
        <v>35</v>
      </c>
      <c r="C10" s="4">
        <v>1</v>
      </c>
      <c r="D10" s="4">
        <v>14</v>
      </c>
      <c r="E10" s="4">
        <v>8</v>
      </c>
      <c r="Q10" s="4">
        <v>3</v>
      </c>
    </row>
    <row r="11" spans="2:17" x14ac:dyDescent="0.25">
      <c r="B11" s="1" t="s">
        <v>6</v>
      </c>
      <c r="C11" s="5">
        <v>0</v>
      </c>
      <c r="D11" s="5">
        <v>0</v>
      </c>
      <c r="E11" s="4">
        <v>-878</v>
      </c>
      <c r="Q11" s="4"/>
    </row>
    <row r="12" spans="2:17" x14ac:dyDescent="0.25">
      <c r="B12" s="1" t="s">
        <v>114</v>
      </c>
      <c r="C12" s="5"/>
      <c r="D12" s="5"/>
      <c r="E12" s="4"/>
      <c r="Q12" s="4">
        <v>6</v>
      </c>
    </row>
    <row r="13" spans="2:17" x14ac:dyDescent="0.25">
      <c r="B13" s="1" t="s">
        <v>36</v>
      </c>
      <c r="C13" s="5">
        <v>0</v>
      </c>
      <c r="D13" s="5">
        <v>0</v>
      </c>
      <c r="E13" s="4">
        <v>184</v>
      </c>
      <c r="Q13" s="4">
        <v>388</v>
      </c>
    </row>
    <row r="14" spans="2:17" x14ac:dyDescent="0.25">
      <c r="B14" s="1" t="s">
        <v>37</v>
      </c>
      <c r="C14" s="4">
        <v>28</v>
      </c>
      <c r="D14" s="4">
        <v>23</v>
      </c>
      <c r="E14" s="4">
        <v>38</v>
      </c>
      <c r="Q14" s="4">
        <v>24</v>
      </c>
    </row>
    <row r="15" spans="2:17" x14ac:dyDescent="0.25">
      <c r="B15" s="1" t="s">
        <v>113</v>
      </c>
      <c r="C15" s="4"/>
      <c r="D15" s="4"/>
      <c r="E15" s="4"/>
      <c r="Q15" s="4">
        <v>13</v>
      </c>
    </row>
    <row r="16" spans="2:17" x14ac:dyDescent="0.25">
      <c r="B16" s="1" t="s">
        <v>38</v>
      </c>
      <c r="C16" s="4">
        <v>11</v>
      </c>
      <c r="D16" s="4">
        <v>27</v>
      </c>
      <c r="E16" s="4">
        <v>24</v>
      </c>
      <c r="Q16" s="4"/>
    </row>
    <row r="17" spans="2:17" x14ac:dyDescent="0.25">
      <c r="B17" s="1" t="s">
        <v>83</v>
      </c>
      <c r="C17" s="4">
        <v>24</v>
      </c>
      <c r="D17" s="4">
        <v>80</v>
      </c>
      <c r="E17" s="4">
        <v>-3</v>
      </c>
      <c r="Q17" s="4">
        <v>-27</v>
      </c>
    </row>
    <row r="18" spans="2:17" x14ac:dyDescent="0.25">
      <c r="B18" s="1" t="s">
        <v>84</v>
      </c>
      <c r="C18" s="4">
        <v>-7</v>
      </c>
      <c r="D18" s="4">
        <v>-6</v>
      </c>
      <c r="E18" s="4">
        <v>-14</v>
      </c>
      <c r="Q18" s="4">
        <v>-15</v>
      </c>
    </row>
    <row r="19" spans="2:17" x14ac:dyDescent="0.25">
      <c r="B19" s="1"/>
      <c r="C19" s="4"/>
      <c r="D19" s="4"/>
      <c r="E19" s="4"/>
    </row>
    <row r="20" spans="2:17" x14ac:dyDescent="0.25">
      <c r="B20" s="8" t="s">
        <v>39</v>
      </c>
      <c r="C20" s="2"/>
      <c r="D20" s="2"/>
      <c r="E20" s="2"/>
    </row>
    <row r="21" spans="2:17" x14ac:dyDescent="0.25">
      <c r="B21" s="1" t="s">
        <v>40</v>
      </c>
      <c r="C21" s="4">
        <v>-7306</v>
      </c>
      <c r="D21" s="4">
        <v>-7214</v>
      </c>
      <c r="E21" s="4">
        <v>-6041</v>
      </c>
      <c r="Q21" s="4">
        <v>-6051</v>
      </c>
    </row>
    <row r="22" spans="2:17" x14ac:dyDescent="0.25">
      <c r="B22" s="1" t="s">
        <v>41</v>
      </c>
      <c r="C22" s="4">
        <v>7391</v>
      </c>
      <c r="D22" s="4">
        <v>6297</v>
      </c>
      <c r="E22" s="4">
        <v>6594</v>
      </c>
      <c r="Q22" s="4">
        <v>6464</v>
      </c>
    </row>
    <row r="23" spans="2:17" x14ac:dyDescent="0.25">
      <c r="B23" s="1" t="s">
        <v>42</v>
      </c>
      <c r="C23" s="4">
        <v>-717</v>
      </c>
      <c r="D23" s="4">
        <v>-411</v>
      </c>
      <c r="E23" s="4">
        <v>-434</v>
      </c>
      <c r="Q23" s="4">
        <v>-541</v>
      </c>
    </row>
    <row r="24" spans="2:17" x14ac:dyDescent="0.25">
      <c r="B24" s="1" t="s">
        <v>76</v>
      </c>
      <c r="C24" s="4">
        <v>206</v>
      </c>
      <c r="D24" s="4">
        <v>190</v>
      </c>
      <c r="E24" s="4">
        <v>186</v>
      </c>
      <c r="Q24" s="4">
        <v>142</v>
      </c>
    </row>
    <row r="25" spans="2:17" x14ac:dyDescent="0.25">
      <c r="B25" s="2"/>
      <c r="C25" s="2"/>
      <c r="D25" s="2"/>
      <c r="E25" s="2"/>
    </row>
    <row r="26" spans="2:17" x14ac:dyDescent="0.25">
      <c r="B26" s="8" t="s">
        <v>43</v>
      </c>
      <c r="C26" s="2"/>
      <c r="D26" s="2"/>
      <c r="E26" s="2"/>
    </row>
    <row r="27" spans="2:17" x14ac:dyDescent="0.25">
      <c r="B27" s="1" t="s">
        <v>15</v>
      </c>
      <c r="C27" s="4">
        <v>-2086</v>
      </c>
      <c r="D27" s="4">
        <v>1354</v>
      </c>
      <c r="E27" s="4">
        <v>711</v>
      </c>
      <c r="Q27" s="4">
        <v>-154</v>
      </c>
    </row>
    <row r="28" spans="2:17" x14ac:dyDescent="0.25">
      <c r="B28" s="1" t="s">
        <v>44</v>
      </c>
      <c r="C28" s="4">
        <v>-148</v>
      </c>
      <c r="D28" s="4">
        <v>145</v>
      </c>
      <c r="E28" s="4">
        <v>-22</v>
      </c>
      <c r="Q28" s="4">
        <v>-105</v>
      </c>
    </row>
    <row r="29" spans="2:17" x14ac:dyDescent="0.25">
      <c r="B29" s="1" t="s">
        <v>45</v>
      </c>
      <c r="C29" s="4">
        <v>-105</v>
      </c>
      <c r="D29" s="4">
        <v>-83</v>
      </c>
      <c r="E29" s="4">
        <v>39</v>
      </c>
      <c r="Q29" s="4">
        <v>-16</v>
      </c>
    </row>
    <row r="30" spans="2:17" x14ac:dyDescent="0.25">
      <c r="B30" s="1" t="s">
        <v>46</v>
      </c>
      <c r="C30" s="4">
        <v>247</v>
      </c>
      <c r="D30" s="4">
        <v>-46</v>
      </c>
      <c r="E30" s="4">
        <v>-166</v>
      </c>
      <c r="Q30" s="4">
        <v>171</v>
      </c>
    </row>
    <row r="31" spans="2:17" x14ac:dyDescent="0.25">
      <c r="B31" s="1" t="s">
        <v>47</v>
      </c>
      <c r="C31" s="4">
        <v>-213</v>
      </c>
      <c r="D31" s="4">
        <v>21</v>
      </c>
      <c r="E31" s="4">
        <v>81</v>
      </c>
      <c r="Q31" s="4">
        <v>3</v>
      </c>
    </row>
    <row r="32" spans="2:17" x14ac:dyDescent="0.25">
      <c r="B32" s="1" t="s">
        <v>48</v>
      </c>
      <c r="C32" s="4">
        <v>223</v>
      </c>
      <c r="D32" s="4">
        <v>15</v>
      </c>
      <c r="E32" s="4">
        <v>-71</v>
      </c>
      <c r="Q32" s="4">
        <v>1</v>
      </c>
    </row>
    <row r="33" spans="2:17" x14ac:dyDescent="0.25">
      <c r="B33" s="1" t="s">
        <v>49</v>
      </c>
      <c r="C33" s="5">
        <v>0</v>
      </c>
      <c r="D33" s="4">
        <v>-13</v>
      </c>
      <c r="E33" s="4">
        <v>-8</v>
      </c>
      <c r="Q33" s="4">
        <v>7</v>
      </c>
    </row>
    <row r="34" spans="2:17" x14ac:dyDescent="0.25">
      <c r="B34" s="10" t="s">
        <v>50</v>
      </c>
      <c r="C34" s="11">
        <f>SUM(C4:C33)</f>
        <v>-2594</v>
      </c>
      <c r="D34" s="11">
        <f>SUM(D4:D33)</f>
        <v>-1324</v>
      </c>
      <c r="E34" s="11">
        <f>SUM(E4:E33)</f>
        <v>803</v>
      </c>
      <c r="G34" s="11">
        <f t="shared" ref="G34" si="0">SUM(G4:G33)</f>
        <v>0</v>
      </c>
      <c r="H34" s="11">
        <f t="shared" ref="H34" si="1">SUM(H4:H33)</f>
        <v>0</v>
      </c>
      <c r="I34" s="11">
        <f t="shared" ref="I34" si="2">SUM(I4:I33)</f>
        <v>0</v>
      </c>
      <c r="J34" s="11">
        <f t="shared" ref="J34" si="3">SUM(J4:J33)</f>
        <v>0</v>
      </c>
      <c r="K34" s="11">
        <f t="shared" ref="K34" si="4">SUM(K4:K33)</f>
        <v>0</v>
      </c>
      <c r="L34" s="11">
        <f t="shared" ref="L34" si="5">SUM(L4:L33)</f>
        <v>0</v>
      </c>
      <c r="M34" s="11">
        <f t="shared" ref="M34" si="6">SUM(M4:M33)</f>
        <v>0</v>
      </c>
      <c r="N34" s="11">
        <f t="shared" ref="N34" si="7">SUM(N4:N33)</f>
        <v>0</v>
      </c>
      <c r="O34" s="11">
        <f t="shared" ref="O34" si="8">SUM(O4:O33)</f>
        <v>0</v>
      </c>
      <c r="P34" s="11">
        <f t="shared" ref="P34" si="9">SUM(P4:P33)</f>
        <v>0</v>
      </c>
      <c r="Q34" s="11">
        <f>SUM(Q4:Q33)</f>
        <v>858</v>
      </c>
    </row>
    <row r="35" spans="2:17" x14ac:dyDescent="0.25">
      <c r="B35" s="1"/>
      <c r="C35" s="4"/>
      <c r="D35" s="4"/>
      <c r="E35" s="4"/>
    </row>
    <row r="36" spans="2:17" x14ac:dyDescent="0.25">
      <c r="B36" s="8" t="s">
        <v>51</v>
      </c>
      <c r="C36" s="2"/>
      <c r="D36" s="2"/>
      <c r="E36" s="2"/>
    </row>
    <row r="37" spans="2:17" x14ac:dyDescent="0.25">
      <c r="B37" s="1" t="s">
        <v>52</v>
      </c>
      <c r="C37" s="4">
        <v>-557</v>
      </c>
      <c r="D37" s="4">
        <v>-512</v>
      </c>
      <c r="E37" s="4">
        <v>-87</v>
      </c>
      <c r="Q37" s="4">
        <v>-67</v>
      </c>
    </row>
    <row r="38" spans="2:17" x14ac:dyDescent="0.25">
      <c r="B38" s="1" t="s">
        <v>53</v>
      </c>
      <c r="C38" s="5">
        <v>0</v>
      </c>
      <c r="D38" s="4">
        <v>44</v>
      </c>
      <c r="E38" s="4">
        <v>72</v>
      </c>
      <c r="Q38" s="4">
        <v>9</v>
      </c>
    </row>
    <row r="39" spans="2:17" x14ac:dyDescent="0.25">
      <c r="B39" s="1" t="s">
        <v>54</v>
      </c>
      <c r="C39" s="5">
        <v>0</v>
      </c>
      <c r="D39" s="4">
        <v>-2196</v>
      </c>
      <c r="E39" s="4">
        <v>-7</v>
      </c>
    </row>
    <row r="40" spans="2:17" x14ac:dyDescent="0.25">
      <c r="B40" s="1" t="s">
        <v>55</v>
      </c>
      <c r="C40" s="4">
        <v>-126</v>
      </c>
      <c r="D40" s="5">
        <v>0</v>
      </c>
      <c r="E40" s="5">
        <v>0</v>
      </c>
    </row>
    <row r="41" spans="2:17" x14ac:dyDescent="0.25">
      <c r="B41" s="1" t="s">
        <v>77</v>
      </c>
      <c r="C41" s="4">
        <v>56</v>
      </c>
      <c r="D41" s="4">
        <v>81</v>
      </c>
      <c r="E41" s="4">
        <v>53</v>
      </c>
      <c r="Q41" s="4">
        <v>52</v>
      </c>
    </row>
    <row r="42" spans="2:17" x14ac:dyDescent="0.25">
      <c r="B42" s="10" t="s">
        <v>56</v>
      </c>
      <c r="C42" s="11">
        <f>SUM(C37:C41)</f>
        <v>-627</v>
      </c>
      <c r="D42" s="11">
        <f t="shared" ref="D42:E42" si="10">SUM(D37:D41)</f>
        <v>-2583</v>
      </c>
      <c r="E42" s="11">
        <f t="shared" si="10"/>
        <v>31</v>
      </c>
      <c r="G42" s="11">
        <f t="shared" ref="G42" si="11">SUM(G37:G41)</f>
        <v>0</v>
      </c>
      <c r="H42" s="11">
        <f t="shared" ref="H42" si="12">SUM(H37:H41)</f>
        <v>0</v>
      </c>
      <c r="I42" s="11">
        <f t="shared" ref="I42" si="13">SUM(I37:I41)</f>
        <v>0</v>
      </c>
      <c r="J42" s="11">
        <f t="shared" ref="J42" si="14">SUM(J37:J41)</f>
        <v>0</v>
      </c>
      <c r="K42" s="11">
        <f t="shared" ref="K42" si="15">SUM(K37:K41)</f>
        <v>0</v>
      </c>
      <c r="L42" s="11">
        <f t="shared" ref="L42" si="16">SUM(L37:L41)</f>
        <v>0</v>
      </c>
      <c r="M42" s="11">
        <f t="shared" ref="M42" si="17">SUM(M37:M41)</f>
        <v>0</v>
      </c>
      <c r="N42" s="11">
        <f t="shared" ref="N42" si="18">SUM(N37:N41)</f>
        <v>0</v>
      </c>
      <c r="O42" s="11">
        <f t="shared" ref="O42" si="19">SUM(O37:O41)</f>
        <v>0</v>
      </c>
      <c r="P42" s="11">
        <f t="shared" ref="P42" si="20">SUM(P37:P41)</f>
        <v>0</v>
      </c>
      <c r="Q42" s="11">
        <f t="shared" ref="Q42" si="21">SUM(Q37:Q41)</f>
        <v>-6</v>
      </c>
    </row>
    <row r="43" spans="2:17" x14ac:dyDescent="0.25">
      <c r="B43" s="12"/>
      <c r="C43" s="13"/>
      <c r="D43" s="13"/>
      <c r="E43" s="13"/>
    </row>
    <row r="44" spans="2:17" x14ac:dyDescent="0.25">
      <c r="B44" s="8" t="s">
        <v>57</v>
      </c>
      <c r="C44" s="2"/>
      <c r="D44" s="2"/>
      <c r="E44" s="2"/>
    </row>
    <row r="45" spans="2:17" x14ac:dyDescent="0.25">
      <c r="B45" s="1" t="s">
        <v>58</v>
      </c>
      <c r="C45" s="4">
        <v>14600</v>
      </c>
      <c r="D45" s="4">
        <v>12982</v>
      </c>
      <c r="E45" s="4">
        <v>6709</v>
      </c>
      <c r="Q45" s="4">
        <v>2601</v>
      </c>
    </row>
    <row r="46" spans="2:17" x14ac:dyDescent="0.25">
      <c r="B46" s="1" t="s">
        <v>59</v>
      </c>
      <c r="C46" s="4">
        <v>-12587</v>
      </c>
      <c r="D46" s="4">
        <v>-13501</v>
      </c>
      <c r="E46" s="4">
        <v>-7575</v>
      </c>
      <c r="Q46" s="4">
        <v>-3193</v>
      </c>
    </row>
    <row r="47" spans="2:17" x14ac:dyDescent="0.25">
      <c r="B47" s="1" t="s">
        <v>60</v>
      </c>
      <c r="C47" s="4">
        <v>1650</v>
      </c>
      <c r="D47" s="4">
        <v>3435</v>
      </c>
      <c r="E47" s="4">
        <v>132</v>
      </c>
      <c r="Q47" s="4">
        <v>160</v>
      </c>
    </row>
    <row r="48" spans="2:17" x14ac:dyDescent="0.25">
      <c r="B48" s="1" t="s">
        <v>61</v>
      </c>
      <c r="C48" s="4">
        <v>-73</v>
      </c>
      <c r="D48" s="4">
        <v>-165</v>
      </c>
      <c r="E48" s="4">
        <v>-503</v>
      </c>
      <c r="Q48" s="4">
        <v>-427</v>
      </c>
    </row>
    <row r="49" spans="2:17" x14ac:dyDescent="0.25">
      <c r="B49" s="1" t="s">
        <v>62</v>
      </c>
      <c r="C49" s="4">
        <v>-24</v>
      </c>
      <c r="D49" s="4">
        <v>-75</v>
      </c>
      <c r="E49" s="4">
        <v>-69</v>
      </c>
      <c r="Q49" s="4">
        <v>-3</v>
      </c>
    </row>
    <row r="50" spans="2:17" x14ac:dyDescent="0.25">
      <c r="B50" s="1" t="s">
        <v>115</v>
      </c>
      <c r="C50" s="5">
        <v>0</v>
      </c>
      <c r="D50" s="4">
        <v>1227</v>
      </c>
      <c r="E50" s="4">
        <v>453</v>
      </c>
      <c r="Q50" s="4">
        <v>347</v>
      </c>
    </row>
    <row r="51" spans="2:17" x14ac:dyDescent="0.25">
      <c r="B51" s="1" t="s">
        <v>63</v>
      </c>
      <c r="C51" s="4">
        <v>2</v>
      </c>
      <c r="D51" s="4">
        <v>4</v>
      </c>
      <c r="E51" s="5">
        <v>0</v>
      </c>
      <c r="Q51" s="4">
        <v>3</v>
      </c>
    </row>
    <row r="52" spans="2:17" x14ac:dyDescent="0.25">
      <c r="B52" s="1" t="s">
        <v>78</v>
      </c>
      <c r="C52" s="4">
        <v>-40</v>
      </c>
      <c r="D52" s="4">
        <v>-8</v>
      </c>
      <c r="E52" s="4">
        <v>-15</v>
      </c>
      <c r="Q52" s="4">
        <v>-2</v>
      </c>
    </row>
    <row r="53" spans="2:17" x14ac:dyDescent="0.25">
      <c r="B53" s="10" t="s">
        <v>64</v>
      </c>
      <c r="C53" s="11">
        <f>SUM(C45:C52)</f>
        <v>3528</v>
      </c>
      <c r="D53" s="11">
        <f t="shared" ref="D53:E53" si="22">SUM(D45:D52)</f>
        <v>3899</v>
      </c>
      <c r="E53" s="11">
        <f t="shared" si="22"/>
        <v>-868</v>
      </c>
      <c r="G53" s="11">
        <f t="shared" ref="G53" si="23">SUM(G45:G52)</f>
        <v>0</v>
      </c>
      <c r="H53" s="11">
        <f t="shared" ref="H53" si="24">SUM(H45:H52)</f>
        <v>0</v>
      </c>
      <c r="I53" s="11">
        <f t="shared" ref="I53" si="25">SUM(I45:I52)</f>
        <v>0</v>
      </c>
      <c r="J53" s="11">
        <f t="shared" ref="J53" si="26">SUM(J45:J52)</f>
        <v>0</v>
      </c>
      <c r="K53" s="11">
        <f t="shared" ref="K53" si="27">SUM(K45:K52)</f>
        <v>0</v>
      </c>
      <c r="L53" s="11">
        <f t="shared" ref="L53" si="28">SUM(L45:L52)</f>
        <v>0</v>
      </c>
      <c r="M53" s="11">
        <f t="shared" ref="M53" si="29">SUM(M45:M52)</f>
        <v>0</v>
      </c>
      <c r="N53" s="11">
        <f t="shared" ref="N53" si="30">SUM(N45:N52)</f>
        <v>0</v>
      </c>
      <c r="O53" s="11">
        <f t="shared" ref="O53" si="31">SUM(O45:O52)</f>
        <v>0</v>
      </c>
      <c r="P53" s="11">
        <f t="shared" ref="P53" si="32">SUM(P45:P52)</f>
        <v>0</v>
      </c>
      <c r="Q53" s="11">
        <f t="shared" ref="Q53" si="33">SUM(Q45:Q52)</f>
        <v>-514</v>
      </c>
    </row>
    <row r="54" spans="2:17" x14ac:dyDescent="0.25">
      <c r="B54" s="1"/>
      <c r="C54" s="4"/>
      <c r="D54" s="4"/>
      <c r="E54" s="4"/>
    </row>
    <row r="55" spans="2:17" x14ac:dyDescent="0.25">
      <c r="B55" s="1" t="s">
        <v>79</v>
      </c>
      <c r="C55" s="4">
        <v>307</v>
      </c>
      <c r="D55" s="4">
        <v>-8</v>
      </c>
      <c r="E55" s="4">
        <v>-34</v>
      </c>
      <c r="Q55" s="4">
        <v>338</v>
      </c>
    </row>
    <row r="56" spans="2:17" x14ac:dyDescent="0.25">
      <c r="B56" s="1" t="s">
        <v>80</v>
      </c>
      <c r="C56" s="4">
        <v>329</v>
      </c>
      <c r="D56" s="4">
        <v>636</v>
      </c>
      <c r="E56" s="4">
        <v>628</v>
      </c>
      <c r="Q56" s="4">
        <v>594</v>
      </c>
    </row>
    <row r="57" spans="2:17" x14ac:dyDescent="0.25">
      <c r="B57" s="1" t="s">
        <v>81</v>
      </c>
      <c r="C57" s="3">
        <v>636</v>
      </c>
      <c r="D57" s="3">
        <v>628</v>
      </c>
      <c r="E57" s="4">
        <v>594</v>
      </c>
      <c r="Q57" s="3">
        <v>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</vt:lpstr>
      <vt:lpstr>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Garcia</dc:creator>
  <cp:lastModifiedBy>Felix Garcia</cp:lastModifiedBy>
  <dcterms:created xsi:type="dcterms:W3CDTF">2025-01-05T01:47:46Z</dcterms:created>
  <dcterms:modified xsi:type="dcterms:W3CDTF">2025-01-07T16:28:13Z</dcterms:modified>
</cp:coreProperties>
</file>