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tsc-my.sharepoint.com/personal/20656_virtual_utsc_edu_mx/Documents/ING/10mo Cuatri/GESTION DEL PROCESO DE DESAROLLO DE SOFTWARE/Baklogs/"/>
    </mc:Choice>
  </mc:AlternateContent>
  <xr:revisionPtr revIDLastSave="4" documentId="14_{4EE26738-0196-498B-A056-0F4A671DDFD8}" xr6:coauthVersionLast="47" xr6:coauthVersionMax="47" xr10:uidLastSave="{61D63B5A-E465-4FA5-B8FE-50D4BD01B3E3}"/>
  <bookViews>
    <workbookView xWindow="-120" yWindow="-120" windowWidth="20730" windowHeight="11040" activeTab="1" xr2:uid="{EC2672B6-AC1B-4333-BBAB-2F07098D012C}"/>
  </bookViews>
  <sheets>
    <sheet name="Información Sprints" sheetId="3" r:id="rId1"/>
    <sheet name="Backlog" sheetId="1" r:id="rId2"/>
  </sheets>
  <definedNames>
    <definedName name="_xlnm._FilterDatabase" localSheetId="1" hidden="1">Backlog!$A$11:$H$26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2" i="3"/>
  <c r="F2" i="3" s="1"/>
  <c r="C9" i="1"/>
  <c r="D3" i="3"/>
  <c r="D4" i="3"/>
  <c r="D5" i="3"/>
  <c r="D6" i="3"/>
  <c r="D7" i="3"/>
  <c r="D8" i="3"/>
  <c r="D9" i="3"/>
  <c r="D2" i="3"/>
  <c r="B8" i="3"/>
  <c r="C8" i="3"/>
  <c r="B9" i="3"/>
  <c r="C9" i="3"/>
  <c r="B7" i="3"/>
  <c r="C7" i="3"/>
  <c r="B4" i="3"/>
  <c r="B5" i="3" s="1"/>
  <c r="B6" i="3" s="1"/>
  <c r="C4" i="3"/>
  <c r="C5" i="3"/>
  <c r="C6" i="3"/>
  <c r="C3" i="3"/>
  <c r="B3" i="3"/>
</calcChain>
</file>

<file path=xl/sharedStrings.xml><?xml version="1.0" encoding="utf-8"?>
<sst xmlns="http://schemas.openxmlformats.org/spreadsheetml/2006/main" count="125" uniqueCount="68">
  <si>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</si>
  <si>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</si>
  <si>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</si>
  <si>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</si>
  <si>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</si>
  <si>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</si>
  <si>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</si>
  <si>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</si>
  <si>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Nombre Sprint</t>
  </si>
  <si>
    <t>Fecha de Inicio</t>
  </si>
  <si>
    <t>Fecha Fin</t>
  </si>
  <si>
    <t>Total Requerimientos</t>
  </si>
  <si>
    <t>Sprint #1</t>
  </si>
  <si>
    <t>Sprint #2</t>
  </si>
  <si>
    <t>Sprint #3</t>
  </si>
  <si>
    <t>Sprint #4</t>
  </si>
  <si>
    <t>Sprint #5</t>
  </si>
  <si>
    <t>Sprint #6</t>
  </si>
  <si>
    <t>Sprint #7</t>
  </si>
  <si>
    <t>Sprint #8</t>
  </si>
  <si>
    <t>% Progreso Proyecto</t>
  </si>
  <si>
    <t>Integrantes:</t>
  </si>
  <si>
    <t>Req 01</t>
  </si>
  <si>
    <t>Pendiente</t>
  </si>
  <si>
    <t>Terminado</t>
  </si>
  <si>
    <t>Req 02</t>
  </si>
  <si>
    <t>Total Esfuerzo hrs</t>
  </si>
  <si>
    <t>Total Esfuerzo por Persona</t>
  </si>
  <si>
    <t xml:space="preserve">Nombre del proyecto/app: </t>
  </si>
  <si>
    <t>Req 03</t>
  </si>
  <si>
    <t>Req 04</t>
  </si>
  <si>
    <t>Req 05</t>
  </si>
  <si>
    <t>Req 06</t>
  </si>
  <si>
    <t>Alta</t>
  </si>
  <si>
    <t>Brandon Roel Martinez Rivas</t>
  </si>
  <si>
    <t>Ricardo Guadalupe Vasquez Hernandez</t>
  </si>
  <si>
    <t>Fransico Javier Valerio Lara</t>
  </si>
  <si>
    <t>Req 07</t>
  </si>
  <si>
    <t>Req 08</t>
  </si>
  <si>
    <t>Req 09</t>
  </si>
  <si>
    <t>Req 10</t>
  </si>
  <si>
    <t>Req 11</t>
  </si>
  <si>
    <t>Req 12</t>
  </si>
  <si>
    <t>Estructura inicial del proyecto</t>
  </si>
  <si>
    <t>Pantalla de bienvenida con ODS 13</t>
  </si>
  <si>
    <t>Mostrar consejos ecológicos</t>
  </si>
  <si>
    <t>Formulario de hábitos sostenibles (calculadora)</t>
  </si>
  <si>
    <t>Desafío ecológico de 7 días</t>
  </si>
  <si>
    <t>Guardar progreso del reto en localStorage</t>
  </si>
  <si>
    <t>Formulario de comentarios (nombre, correo, texto)</t>
  </si>
  <si>
    <t>Guardar comentarios en Firebase</t>
  </si>
  <si>
    <t>Navegación básica entre secciones</t>
  </si>
  <si>
    <t>Soporte offline básico (PWA)</t>
  </si>
  <si>
    <t>Media</t>
  </si>
  <si>
    <t xml:space="preserve">Definido el proyecto, falta mejorar la estructura </t>
  </si>
  <si>
    <t>EcoReto</t>
  </si>
  <si>
    <t>Desplegar app a hosting (GitHub Pages)</t>
  </si>
  <si>
    <t>En Progreso</t>
  </si>
  <si>
    <t>Calculadora de impacto</t>
  </si>
  <si>
    <t>David Alessandro Martinez Valdes</t>
  </si>
  <si>
    <t>Req 13</t>
  </si>
  <si>
    <t>Documentacion requerida</t>
  </si>
  <si>
    <t>Estructura de la pagina terminada</t>
  </si>
  <si>
    <t>Interaccion con el usaurio terminada</t>
  </si>
  <si>
    <t>Req 14</t>
  </si>
  <si>
    <t xml:space="preserve">Integracion de Git </t>
  </si>
  <si>
    <t>Req 15</t>
  </si>
  <si>
    <t>Integracion de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</si>
</sst>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72 Black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0" xfId="0" applyFont="1"/>
    <xf numFmtId="0" fontId="3" fillId="0" borderId="1" xfId="0" applyFont="1" applyBorder="1"/>
    <xf numFmtId="0" fontId="0" fillId="3" borderId="1" xfId="0" applyFill="1" applyBorder="1"/>
    <xf numFmtId="0" fontId="4" fillId="3" borderId="1" xfId="0" applyFont="1" applyFill="1" applyBorder="1"/>
    <xf numFmtId="0" fontId="4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0" fontId="4" fillId="3" borderId="1" xfId="1" applyNumberFormat="1" applyFont="1" applyFill="1" applyBorder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D415-9871-45C4-89EC-D5B05DD789DF}">
  <dimension ref="A1:F9"/>
  <sheetViews>
    <sheetView workbookViewId="0"/>
  </sheetViews>
  <sheetFormatPr baseColWidth="10" defaultColWidth="9.140625" defaultRowHeight="15" x14ac:dyDescent="0.25"/>
  <cols>
    <col min="1" max="1" width="13" bestFit="1" customWidth="1"/>
    <col min="2" max="2" width="13.5703125" bestFit="1" customWidth="1"/>
    <col min="3" max="3" width="9.42578125" bestFit="1" customWidth="1"/>
    <col min="4" max="4" width="18.85546875" bestFit="1" customWidth="1"/>
    <col min="5" max="5" width="15.42578125" bestFit="1" customWidth="1"/>
    <col min="6" max="6" width="22.85546875" bestFit="1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26</v>
      </c>
      <c r="F1" s="3" t="s">
        <v>27</v>
      </c>
    </row>
    <row r="2" spans="1:6" x14ac:dyDescent="0.25">
      <c r="A2" s="21" t="s">
        <v>12</v>
      </c>
      <c r="B2" s="22">
        <v>45789</v>
      </c>
      <c r="C2" s="22">
        <v>45800</v>
      </c>
      <c r="D2" s="4">
        <f>COUNTIF(Backlog!$E$12:$E$56,'Información Sprints'!A2)</f>
        <v>2</v>
      </c>
      <c r="E2" s="4">
        <f>SUMIF(Backlog!$E$12:$E$56,'Información Sprints'!A2,Backlog!$D$12:$D$56)</f>
        <v>11</v>
      </c>
      <c r="F2" s="4">
        <f>IF(COUNTA(Backlog!$C$2:$C$7)=0,0,E2/COUNTA(Backlog!$C$2:$C$7))</f>
        <v>2.75</v>
      </c>
    </row>
    <row r="3" spans="1:6" x14ac:dyDescent="0.25">
      <c r="A3" s="21" t="s">
        <v>13</v>
      </c>
      <c r="B3" s="22">
        <f>B2+14</f>
        <v>45803</v>
      </c>
      <c r="C3" s="22">
        <f>C2+14</f>
        <v>45814</v>
      </c>
      <c r="D3" s="4">
        <f>COUNTIF(Backlog!$E$12:$E$56,'Información Sprints'!A3)</f>
        <v>7</v>
      </c>
      <c r="E3" s="4">
        <f>SUMIF(Backlog!$E$12:$E$56,'Información Sprints'!A3,Backlog!$D$12:$D$56)</f>
        <v>54</v>
      </c>
      <c r="F3" s="4">
        <f>IF(COUNTA(Backlog!$C$2:$C$7)=0,0,E3/COUNTA(Backlog!$C$2:$C$7))</f>
        <v>13.5</v>
      </c>
    </row>
    <row r="4" spans="1:6" x14ac:dyDescent="0.25">
      <c r="A4" s="21" t="s">
        <v>14</v>
      </c>
      <c r="B4" s="22">
        <f t="shared" ref="B4:B6" si="0">B3+14</f>
        <v>45817</v>
      </c>
      <c r="C4" s="22">
        <f t="shared" ref="C4:C6" si="1">C3+14</f>
        <v>45828</v>
      </c>
      <c r="D4" s="4">
        <f>COUNTIF(Backlog!$E$12:$E$56,'Información Sprints'!A4)</f>
        <v>3</v>
      </c>
      <c r="E4" s="4">
        <f>SUMIF(Backlog!$E$12:$E$56,'Información Sprints'!A4,Backlog!$D$12:$D$56)</f>
        <v>24</v>
      </c>
      <c r="F4" s="4">
        <f>IF(COUNTA(Backlog!$C$2:$C$7)=0,0,E4/COUNTA(Backlog!$C$2:$C$7))</f>
        <v>6</v>
      </c>
    </row>
    <row r="5" spans="1:6" x14ac:dyDescent="0.25">
      <c r="A5" s="21" t="s">
        <v>15</v>
      </c>
      <c r="B5" s="22">
        <f t="shared" si="0"/>
        <v>45831</v>
      </c>
      <c r="C5" s="22">
        <f t="shared" si="1"/>
        <v>45842</v>
      </c>
      <c r="D5" s="4">
        <f>COUNTIF(Backlog!$E$12:$E$56,'Información Sprints'!A5)</f>
        <v>2</v>
      </c>
      <c r="E5" s="4">
        <f>SUMIF(Backlog!$E$12:$E$56,'Información Sprints'!A5,Backlog!$D$12:$D$56)</f>
        <v>9</v>
      </c>
      <c r="F5" s="4">
        <f>IF(COUNTA(Backlog!$C$2:$C$7)=0,0,E5/COUNTA(Backlog!$C$2:$C$7))</f>
        <v>2.25</v>
      </c>
    </row>
    <row r="6" spans="1:6" x14ac:dyDescent="0.25">
      <c r="A6" s="21" t="s">
        <v>16</v>
      </c>
      <c r="B6" s="22">
        <f t="shared" si="0"/>
        <v>45845</v>
      </c>
      <c r="C6" s="22">
        <f t="shared" si="1"/>
        <v>45856</v>
      </c>
      <c r="D6" s="4">
        <f>COUNTIF(Backlog!$E$12:$E$56,'Información Sprints'!A6)</f>
        <v>1</v>
      </c>
      <c r="E6" s="4">
        <f>SUMIF(Backlog!$E$12:$E$56,'Información Sprints'!A6,Backlog!$D$12:$D$56)</f>
        <v>12</v>
      </c>
      <c r="F6" s="4">
        <f>IF(COUNTA(Backlog!$C$2:$C$7)=0,0,E6/COUNTA(Backlog!$C$2:$C$7))</f>
        <v>3</v>
      </c>
    </row>
    <row r="7" spans="1:6" x14ac:dyDescent="0.25">
      <c r="A7" s="21" t="s">
        <v>17</v>
      </c>
      <c r="B7" s="22">
        <f t="shared" ref="B7" si="2">B6+14</f>
        <v>45859</v>
      </c>
      <c r="C7" s="22">
        <f t="shared" ref="C7" si="3">C6+14</f>
        <v>45870</v>
      </c>
      <c r="D7" s="4">
        <f>COUNTIF(Backlog!$E$12:$E$56,'Información Sprints'!A7)</f>
        <v>0</v>
      </c>
      <c r="E7" s="4">
        <f>SUMIF(Backlog!$E$12:$E$56,'Información Sprints'!A7,Backlog!$D$12:$D$56)</f>
        <v>0</v>
      </c>
      <c r="F7" s="4">
        <f>IF(COUNTA(Backlog!$C$2:$C$7)=0,0,E7/COUNTA(Backlog!$C$2:$C$7))</f>
        <v>0</v>
      </c>
    </row>
    <row r="8" spans="1:6" x14ac:dyDescent="0.25">
      <c r="A8" s="21" t="s">
        <v>18</v>
      </c>
      <c r="B8" s="22">
        <f t="shared" ref="B8:B9" si="4">B7+14</f>
        <v>45873</v>
      </c>
      <c r="C8" s="22">
        <f t="shared" ref="C8:C9" si="5">C7+14</f>
        <v>45884</v>
      </c>
      <c r="D8" s="4">
        <f>COUNTIF(Backlog!$E$12:$E$56,'Información Sprints'!A8)</f>
        <v>0</v>
      </c>
      <c r="E8" s="4">
        <f>SUMIF(Backlog!$E$12:$E$56,'Información Sprints'!A8,Backlog!$D$12:$D$56)</f>
        <v>0</v>
      </c>
      <c r="F8" s="4">
        <f>IF(COUNTA(Backlog!$C$2:$C$7)=0,0,E8/COUNTA(Backlog!$C$2:$C$7))</f>
        <v>0</v>
      </c>
    </row>
    <row r="9" spans="1:6" x14ac:dyDescent="0.25">
      <c r="A9" s="21" t="s">
        <v>19</v>
      </c>
      <c r="B9" s="22">
        <f t="shared" si="4"/>
        <v>45887</v>
      </c>
      <c r="C9" s="22">
        <f t="shared" si="5"/>
        <v>45898</v>
      </c>
      <c r="D9" s="4">
        <f>COUNTIF(Backlog!$E$12:$E$56,'Información Sprints'!A9)</f>
        <v>0</v>
      </c>
      <c r="E9" s="4">
        <f>SUMIF(Backlog!$E$12:$E$56,'Información Sprints'!A9,Backlog!$D$12:$D$56)</f>
        <v>0</v>
      </c>
      <c r="F9" s="4">
        <f>IF(COUNTA(Backlog!$C$2:$C$7)=0,0,E9/COUNTA(Backlog!$C$2:$C$7))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sheetPr filterMode="1"/>
  <dimension ref="A1:H56"/>
  <sheetViews>
    <sheetView showGridLines="0" tabSelected="1" topLeftCell="A4" zoomScaleNormal="100" workbookViewId="0">
      <selection activeCell="C11" sqref="C11"/>
    </sheetView>
  </sheetViews>
  <sheetFormatPr baseColWidth="10" defaultColWidth="9.140625" defaultRowHeight="15" x14ac:dyDescent="0.25"/>
  <cols>
    <col min="1" max="1" width="12.5703125" bestFit="1" customWidth="1"/>
    <col min="2" max="2" width="46.42578125" bestFit="1" customWidth="1"/>
    <col min="3" max="3" width="36.28515625" bestFit="1" customWidth="1"/>
    <col min="4" max="4" width="24" bestFit="1" customWidth="1"/>
    <col min="5" max="5" width="16.42578125" bestFit="1" customWidth="1"/>
    <col min="6" max="6" width="9.140625" bestFit="1" customWidth="1"/>
    <col min="7" max="7" width="30.85546875" customWidth="1"/>
    <col min="8" max="8" width="43.28515625" bestFit="1" customWidth="1"/>
  </cols>
  <sheetData>
    <row r="1" spans="1:8" x14ac:dyDescent="0.25">
      <c r="A1" s="2"/>
      <c r="B1" s="5" t="s">
        <v>28</v>
      </c>
      <c r="C1" s="9" t="s">
        <v>55</v>
      </c>
      <c r="D1" s="10"/>
      <c r="E1" s="10"/>
      <c r="F1" s="11"/>
    </row>
    <row r="2" spans="1:8" x14ac:dyDescent="0.25">
      <c r="A2" s="2"/>
      <c r="B2" s="6" t="s">
        <v>21</v>
      </c>
      <c r="C2" s="12" t="s">
        <v>34</v>
      </c>
      <c r="D2" s="13"/>
      <c r="E2" s="13"/>
      <c r="F2" s="14"/>
    </row>
    <row r="3" spans="1:8" x14ac:dyDescent="0.25">
      <c r="B3" s="7"/>
      <c r="C3" s="15" t="s">
        <v>35</v>
      </c>
      <c r="F3" s="16"/>
    </row>
    <row r="4" spans="1:8" x14ac:dyDescent="0.25">
      <c r="B4" s="7"/>
      <c r="C4" s="15" t="s">
        <v>36</v>
      </c>
      <c r="F4" s="16"/>
    </row>
    <row r="5" spans="1:8" x14ac:dyDescent="0.25">
      <c r="B5" s="7"/>
      <c r="C5" s="15" t="s">
        <v>59</v>
      </c>
      <c r="F5" s="16"/>
    </row>
    <row r="6" spans="1:8" x14ac:dyDescent="0.25">
      <c r="B6" s="7"/>
      <c r="C6" s="15"/>
      <c r="F6" s="16"/>
    </row>
    <row r="7" spans="1:8" x14ac:dyDescent="0.25">
      <c r="B7" s="8"/>
      <c r="C7" s="17"/>
      <c r="D7" s="18"/>
      <c r="E7" s="18"/>
      <c r="F7" s="19"/>
    </row>
    <row r="9" spans="1:8" x14ac:dyDescent="0.25">
      <c r="A9" s="2"/>
      <c r="B9" s="5" t="s">
        <v>20</v>
      </c>
      <c r="C9" s="20">
        <f>IF(SUM(D12:D56)=0,0,SUMIF(C12:C56,"Terminado",D12:D56)/SUM(D12:D56))</f>
        <v>0.41818181818181815</v>
      </c>
    </row>
    <row r="11" spans="1:8" ht="38.25" customHeight="1" x14ac:dyDescent="0.25">
      <c r="A11" s="23" t="s">
        <v>0</v>
      </c>
      <c r="B11" s="23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6</v>
      </c>
      <c r="H11" s="23" t="s">
        <v>7</v>
      </c>
    </row>
    <row r="12" spans="1:8" x14ac:dyDescent="0.25">
      <c r="A12" s="24" t="s">
        <v>22</v>
      </c>
      <c r="B12" s="24" t="s">
        <v>43</v>
      </c>
      <c r="C12" s="24" t="s">
        <v>24</v>
      </c>
      <c r="D12" s="24">
        <v>8</v>
      </c>
      <c r="E12" s="24" t="s">
        <v>12</v>
      </c>
      <c r="F12" s="24" t="s">
        <v>33</v>
      </c>
      <c r="G12" s="24" t="s">
        <v>34</v>
      </c>
      <c r="H12" s="25" t="s">
        <v>54</v>
      </c>
    </row>
    <row r="13" spans="1:8" x14ac:dyDescent="0.25">
      <c r="A13" s="24" t="s">
        <v>25</v>
      </c>
      <c r="B13" s="24" t="s">
        <v>65</v>
      </c>
      <c r="C13" s="24" t="s">
        <v>24</v>
      </c>
      <c r="D13" s="24">
        <v>3</v>
      </c>
      <c r="E13" s="24" t="s">
        <v>12</v>
      </c>
      <c r="F13" s="24" t="s">
        <v>33</v>
      </c>
      <c r="G13" s="24" t="s">
        <v>34</v>
      </c>
      <c r="H13" s="25"/>
    </row>
    <row r="14" spans="1:8" x14ac:dyDescent="0.25">
      <c r="A14" s="24" t="s">
        <v>29</v>
      </c>
      <c r="B14" s="24" t="s">
        <v>44</v>
      </c>
      <c r="C14" s="24" t="s">
        <v>24</v>
      </c>
      <c r="D14" s="24">
        <v>12</v>
      </c>
      <c r="E14" s="24" t="s">
        <v>13</v>
      </c>
      <c r="F14" s="24" t="s">
        <v>33</v>
      </c>
      <c r="G14" s="24" t="s">
        <v>34</v>
      </c>
      <c r="H14" s="25" t="s">
        <v>62</v>
      </c>
    </row>
    <row r="15" spans="1:8" x14ac:dyDescent="0.25">
      <c r="A15" s="24" t="s">
        <v>30</v>
      </c>
      <c r="B15" s="24" t="s">
        <v>45</v>
      </c>
      <c r="C15" s="24" t="s">
        <v>24</v>
      </c>
      <c r="D15" s="24">
        <v>4</v>
      </c>
      <c r="E15" s="24" t="s">
        <v>13</v>
      </c>
      <c r="F15" s="24" t="s">
        <v>33</v>
      </c>
      <c r="G15" s="24" t="s">
        <v>34</v>
      </c>
      <c r="H15" s="25" t="s">
        <v>62</v>
      </c>
    </row>
    <row r="16" spans="1:8" hidden="1" x14ac:dyDescent="0.25">
      <c r="A16" s="24" t="s">
        <v>31</v>
      </c>
      <c r="B16" s="24" t="s">
        <v>46</v>
      </c>
      <c r="C16" s="24" t="s">
        <v>57</v>
      </c>
      <c r="D16" s="24">
        <v>10</v>
      </c>
      <c r="E16" s="24" t="s">
        <v>13</v>
      </c>
      <c r="F16" s="24" t="s">
        <v>33</v>
      </c>
      <c r="G16" s="24" t="s">
        <v>34</v>
      </c>
      <c r="H16" s="25"/>
    </row>
    <row r="17" spans="1:8" hidden="1" x14ac:dyDescent="0.25">
      <c r="A17" s="24" t="s">
        <v>32</v>
      </c>
      <c r="B17" s="24" t="s">
        <v>58</v>
      </c>
      <c r="C17" s="24" t="s">
        <v>57</v>
      </c>
      <c r="D17" s="24">
        <v>10</v>
      </c>
      <c r="E17" s="24" t="s">
        <v>13</v>
      </c>
      <c r="F17" s="24" t="s">
        <v>33</v>
      </c>
      <c r="G17" s="24" t="s">
        <v>34</v>
      </c>
      <c r="H17" s="25"/>
    </row>
    <row r="18" spans="1:8" hidden="1" x14ac:dyDescent="0.25">
      <c r="A18" s="24" t="s">
        <v>37</v>
      </c>
      <c r="B18" s="24" t="s">
        <v>47</v>
      </c>
      <c r="C18" s="24" t="s">
        <v>57</v>
      </c>
      <c r="D18" s="24">
        <v>7</v>
      </c>
      <c r="E18" s="24" t="s">
        <v>13</v>
      </c>
      <c r="F18" s="24" t="s">
        <v>33</v>
      </c>
      <c r="G18" s="24" t="s">
        <v>34</v>
      </c>
      <c r="H18" s="25"/>
    </row>
    <row r="19" spans="1:8" hidden="1" x14ac:dyDescent="0.25">
      <c r="A19" s="24" t="s">
        <v>38</v>
      </c>
      <c r="B19" s="24" t="s">
        <v>48</v>
      </c>
      <c r="C19" s="24" t="s">
        <v>23</v>
      </c>
      <c r="D19" s="24">
        <v>7</v>
      </c>
      <c r="E19" s="24" t="s">
        <v>13</v>
      </c>
      <c r="F19" s="24" t="s">
        <v>53</v>
      </c>
      <c r="G19" s="24" t="s">
        <v>34</v>
      </c>
      <c r="H19" s="25"/>
    </row>
    <row r="20" spans="1:8" x14ac:dyDescent="0.25">
      <c r="A20" s="24" t="s">
        <v>39</v>
      </c>
      <c r="B20" s="24" t="s">
        <v>49</v>
      </c>
      <c r="C20" s="24" t="s">
        <v>24</v>
      </c>
      <c r="D20" s="24">
        <v>4</v>
      </c>
      <c r="E20" s="24" t="s">
        <v>13</v>
      </c>
      <c r="F20" s="24" t="s">
        <v>33</v>
      </c>
      <c r="G20" s="24" t="s">
        <v>34</v>
      </c>
      <c r="H20" s="25"/>
    </row>
    <row r="21" spans="1:8" hidden="1" x14ac:dyDescent="0.25">
      <c r="A21" s="24" t="s">
        <v>40</v>
      </c>
      <c r="B21" s="24" t="s">
        <v>67</v>
      </c>
      <c r="C21" s="24" t="s">
        <v>57</v>
      </c>
      <c r="D21" s="24">
        <v>8</v>
      </c>
      <c r="E21" s="24" t="s">
        <v>14</v>
      </c>
      <c r="F21" s="24" t="s">
        <v>33</v>
      </c>
      <c r="G21" s="24" t="s">
        <v>34</v>
      </c>
      <c r="H21" s="25"/>
    </row>
    <row r="22" spans="1:8" hidden="1" x14ac:dyDescent="0.25">
      <c r="A22" s="24" t="s">
        <v>41</v>
      </c>
      <c r="B22" s="24" t="s">
        <v>50</v>
      </c>
      <c r="C22" s="24" t="s">
        <v>57</v>
      </c>
      <c r="D22" s="24">
        <v>10</v>
      </c>
      <c r="E22" s="24" t="s">
        <v>14</v>
      </c>
      <c r="F22" s="24" t="s">
        <v>33</v>
      </c>
      <c r="G22" s="24" t="s">
        <v>34</v>
      </c>
      <c r="H22" s="25"/>
    </row>
    <row r="23" spans="1:8" x14ac:dyDescent="0.25">
      <c r="A23" s="24" t="s">
        <v>42</v>
      </c>
      <c r="B23" s="24" t="s">
        <v>51</v>
      </c>
      <c r="C23" s="24" t="s">
        <v>24</v>
      </c>
      <c r="D23" s="24">
        <v>6</v>
      </c>
      <c r="E23" s="24" t="s">
        <v>14</v>
      </c>
      <c r="F23" s="24" t="s">
        <v>33</v>
      </c>
      <c r="G23" s="24" t="s">
        <v>34</v>
      </c>
      <c r="H23" s="25" t="s">
        <v>63</v>
      </c>
    </row>
    <row r="24" spans="1:8" x14ac:dyDescent="0.25">
      <c r="A24" s="24" t="s">
        <v>60</v>
      </c>
      <c r="B24" s="24" t="s">
        <v>52</v>
      </c>
      <c r="C24" s="24" t="s">
        <v>24</v>
      </c>
      <c r="D24" s="24">
        <v>6</v>
      </c>
      <c r="E24" s="24" t="s">
        <v>15</v>
      </c>
      <c r="F24" s="24" t="s">
        <v>53</v>
      </c>
      <c r="G24" s="24" t="s">
        <v>34</v>
      </c>
      <c r="H24" s="25" t="s">
        <v>62</v>
      </c>
    </row>
    <row r="25" spans="1:8" x14ac:dyDescent="0.25">
      <c r="A25" s="24" t="s">
        <v>64</v>
      </c>
      <c r="B25" s="24" t="s">
        <v>56</v>
      </c>
      <c r="C25" s="24" t="s">
        <v>24</v>
      </c>
      <c r="D25" s="24">
        <v>3</v>
      </c>
      <c r="E25" s="24" t="s">
        <v>15</v>
      </c>
      <c r="F25" s="24" t="s">
        <v>33</v>
      </c>
      <c r="G25" s="24" t="s">
        <v>34</v>
      </c>
      <c r="H25" s="25"/>
    </row>
    <row r="26" spans="1:8" ht="16.5" hidden="1" customHeight="1" x14ac:dyDescent="0.25">
      <c r="A26" s="24" t="s">
        <v>66</v>
      </c>
      <c r="B26" s="25" t="s">
        <v>61</v>
      </c>
      <c r="C26" s="25" t="s">
        <v>57</v>
      </c>
      <c r="D26" s="24">
        <v>12</v>
      </c>
      <c r="E26" s="25" t="s">
        <v>16</v>
      </c>
      <c r="F26" s="25" t="s">
        <v>33</v>
      </c>
      <c r="G26" s="25" t="s">
        <v>59</v>
      </c>
      <c r="H26" s="25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</sheetData>
  <autoFilter ref="A11:H26" xr:uid="{D17BD224-0269-4C39-86AB-7245540C981E}">
    <filterColumn colId="2">
      <filters>
        <filter val="Terminado"/>
      </filters>
    </filterColumn>
  </autoFilter>
  <phoneticPr fontId="5" type="noConversion"/>
  <dataValidations count="2">
    <dataValidation type="list" allowBlank="1" showInputMessage="1" showErrorMessage="1" sqref="C12:C56" xr:uid="{1D1E2315-7DF1-420F-AED1-C52F5848344C}">
      <formula1>"Pendiente, En Progreso, Terminado, Cancelado"</formula1>
    </dataValidation>
    <dataValidation type="list" allowBlank="1" showInputMessage="1" showErrorMessage="1" sqref="F12:F56" xr:uid="{8D027888-B935-48EB-A350-CD73BD6C5B9C}">
      <formula1>"Alta, Media, Baja"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C88D0-8493-4F4B-986E-7B2238381A10}">
          <x14:formula1>
            <xm:f>'Información Sprints'!$A$2:$A$9</xm:f>
          </x14:formula1>
          <xm:sqref>E12:E56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D8EB1F84F4CE4D863B01FF0FF5A4EA" ma:contentTypeVersion="12" ma:contentTypeDescription="Crear nuevo documento." ma:contentTypeScope="" ma:versionID="5291cb5a5011841b41ac680605586c07">
  <xsd:schema xmlns:xsd="http://www.w3.org/2001/XMLSchema" xmlns:xs="http://www.w3.org/2001/XMLSchema" xmlns:p="http://schemas.microsoft.com/office/2006/metadata/properties" xmlns:ns2="9be1a65d-0efa-402d-b4aa-95bd4900088c" xmlns:ns3="dfd29228-cece-4b23-be0b-f728f5d31f5b" targetNamespace="http://schemas.microsoft.com/office/2006/metadata/properties" ma:root="true" ma:fieldsID="27eeabb2b6a38e2c839561df5e8de6ad" ns2:_="" ns3:_="">
    <xsd:import namespace="9be1a65d-0efa-402d-b4aa-95bd4900088c"/>
    <xsd:import namespace="dfd29228-cece-4b23-be0b-f728f5d31f5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1a65d-0efa-402d-b4aa-95bd4900088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a38a49-45ba-481b-b93a-e24c8eb54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29228-cece-4b23-be0b-f728f5d31f5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d3532bd-8ea9-4a85-a861-8bf67be95bbb}" ma:internalName="TaxCatchAll" ma:showField="CatchAllData" ma:web="dfd29228-cece-4b23-be0b-f728f5d31f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e1a65d-0efa-402d-b4aa-95bd4900088c" xsi:nil="true"/>
    <TaxCatchAll xmlns="dfd29228-cece-4b23-be0b-f728f5d31f5b" xsi:nil="true"/>
    <lcf76f155ced4ddcb4097134ff3c332f xmlns="9be1a65d-0efa-402d-b4aa-95bd490008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56D049-E76A-4E28-BDF7-4CC0418E81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1a65d-0efa-402d-b4aa-95bd4900088c"/>
    <ds:schemaRef ds:uri="dfd29228-cece-4b23-be0b-f728f5d31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B366A-4C18-458D-BA00-5CE9F81A5D3C}">
  <ds:schemaRefs>
    <ds:schemaRef ds:uri="http://purl.org/dc/dcmitype/"/>
    <ds:schemaRef ds:uri="http://purl.org/dc/terms/"/>
    <ds:schemaRef ds:uri="http://schemas.microsoft.com/office/2006/metadata/properties"/>
    <ds:schemaRef ds:uri="dfd29228-cece-4b23-be0b-f728f5d31f5b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9be1a65d-0efa-402d-b4aa-95bd4900088c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Sprints</vt:lpstr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Brandon Roel Martinez Rivas</cp:lastModifiedBy>
  <cp:revision/>
  <dcterms:created xsi:type="dcterms:W3CDTF">2024-06-10T23:39:25Z</dcterms:created>
  <dcterms:modified xsi:type="dcterms:W3CDTF">2025-07-11T18:01:12Z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0x01010005D8EB1F84F4CE4D863B01FF0FF5A4EA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