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WAY TOMORROW\Desktop\jupyternotebook\john\Data Science - 14 April 2022 - 11 - 1.30pm\June_22 Data Driven Forecasting Techniques - 1\"/>
    </mc:Choice>
  </mc:AlternateContent>
  <xr:revisionPtr revIDLastSave="0" documentId="13_ncr:1_{A48F114E-5BA4-412D-AFB2-65F0159054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ecasting_methods" sheetId="1" r:id="rId1"/>
    <sheet name="Holts Trend" sheetId="2" r:id="rId2"/>
    <sheet name="Holt_Winter_Mu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JQeiun+E9YsrGAdXHbpwKDcufmw=="/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E12" i="3"/>
  <c r="E11" i="3"/>
  <c r="E10" i="3"/>
  <c r="E9" i="3"/>
  <c r="E8" i="3"/>
  <c r="E7" i="3"/>
  <c r="E6" i="3"/>
  <c r="C18" i="3" s="1"/>
  <c r="D6" i="2"/>
  <c r="C6" i="2"/>
  <c r="D162" i="1"/>
  <c r="D161" i="1"/>
  <c r="D160" i="1"/>
  <c r="D159" i="1"/>
  <c r="D158" i="1"/>
  <c r="D157" i="1"/>
  <c r="D156" i="1"/>
  <c r="F155" i="1"/>
  <c r="D155" i="1"/>
  <c r="D154" i="1"/>
  <c r="D153" i="1"/>
  <c r="D152" i="1"/>
  <c r="I151" i="1"/>
  <c r="J151" i="1" s="1"/>
  <c r="G151" i="1"/>
  <c r="D151" i="1"/>
  <c r="C151" i="1"/>
  <c r="I150" i="1"/>
  <c r="J150" i="1" s="1"/>
  <c r="G150" i="1"/>
  <c r="H150" i="1" s="1"/>
  <c r="E150" i="1"/>
  <c r="C150" i="1"/>
  <c r="D150" i="1" s="1"/>
  <c r="I149" i="1"/>
  <c r="J149" i="1" s="1"/>
  <c r="G149" i="1"/>
  <c r="H149" i="1" s="1"/>
  <c r="E149" i="1"/>
  <c r="F149" i="1" s="1"/>
  <c r="C149" i="1"/>
  <c r="D149" i="1" s="1"/>
  <c r="J148" i="1"/>
  <c r="I148" i="1"/>
  <c r="G148" i="1"/>
  <c r="H148" i="1" s="1"/>
  <c r="E148" i="1"/>
  <c r="F148" i="1" s="1"/>
  <c r="C148" i="1"/>
  <c r="D148" i="1" s="1"/>
  <c r="I147" i="1"/>
  <c r="J147" i="1" s="1"/>
  <c r="H147" i="1"/>
  <c r="G147" i="1"/>
  <c r="E147" i="1"/>
  <c r="F147" i="1" s="1"/>
  <c r="C147" i="1"/>
  <c r="D147" i="1" s="1"/>
  <c r="I146" i="1"/>
  <c r="J146" i="1" s="1"/>
  <c r="G146" i="1"/>
  <c r="H146" i="1" s="1"/>
  <c r="F146" i="1"/>
  <c r="E146" i="1"/>
  <c r="C146" i="1"/>
  <c r="D146" i="1" s="1"/>
  <c r="I145" i="1"/>
  <c r="J145" i="1" s="1"/>
  <c r="G145" i="1"/>
  <c r="H145" i="1" s="1"/>
  <c r="E145" i="1"/>
  <c r="F145" i="1" s="1"/>
  <c r="D145" i="1"/>
  <c r="C145" i="1"/>
  <c r="I144" i="1"/>
  <c r="J144" i="1" s="1"/>
  <c r="G144" i="1"/>
  <c r="H144" i="1" s="1"/>
  <c r="E144" i="1"/>
  <c r="F144" i="1" s="1"/>
  <c r="C144" i="1"/>
  <c r="D144" i="1" s="1"/>
  <c r="I143" i="1"/>
  <c r="J143" i="1" s="1"/>
  <c r="G143" i="1"/>
  <c r="H143" i="1" s="1"/>
  <c r="E143" i="1"/>
  <c r="F143" i="1" s="1"/>
  <c r="C143" i="1"/>
  <c r="D143" i="1" s="1"/>
  <c r="J142" i="1"/>
  <c r="I142" i="1"/>
  <c r="G142" i="1"/>
  <c r="H142" i="1" s="1"/>
  <c r="E142" i="1"/>
  <c r="F142" i="1" s="1"/>
  <c r="C142" i="1"/>
  <c r="D142" i="1" s="1"/>
  <c r="I141" i="1"/>
  <c r="J141" i="1" s="1"/>
  <c r="H141" i="1"/>
  <c r="G141" i="1"/>
  <c r="E141" i="1"/>
  <c r="F141" i="1" s="1"/>
  <c r="C141" i="1"/>
  <c r="D141" i="1" s="1"/>
  <c r="I140" i="1"/>
  <c r="J140" i="1" s="1"/>
  <c r="G140" i="1"/>
  <c r="H140" i="1" s="1"/>
  <c r="F140" i="1"/>
  <c r="E140" i="1"/>
  <c r="C140" i="1"/>
  <c r="D140" i="1" s="1"/>
  <c r="I139" i="1"/>
  <c r="J139" i="1" s="1"/>
  <c r="G139" i="1"/>
  <c r="H139" i="1" s="1"/>
  <c r="E139" i="1"/>
  <c r="F139" i="1" s="1"/>
  <c r="C139" i="1"/>
  <c r="D139" i="1" s="1"/>
  <c r="I138" i="1"/>
  <c r="J138" i="1" s="1"/>
  <c r="G138" i="1"/>
  <c r="H138" i="1" s="1"/>
  <c r="E138" i="1"/>
  <c r="F138" i="1" s="1"/>
  <c r="C138" i="1"/>
  <c r="D138" i="1" s="1"/>
  <c r="I137" i="1"/>
  <c r="J137" i="1" s="1"/>
  <c r="G137" i="1"/>
  <c r="H137" i="1" s="1"/>
  <c r="E137" i="1"/>
  <c r="F137" i="1" s="1"/>
  <c r="C137" i="1"/>
  <c r="D137" i="1" s="1"/>
  <c r="I136" i="1"/>
  <c r="J136" i="1" s="1"/>
  <c r="G136" i="1"/>
  <c r="H136" i="1" s="1"/>
  <c r="E136" i="1"/>
  <c r="F136" i="1" s="1"/>
  <c r="C136" i="1"/>
  <c r="D136" i="1" s="1"/>
  <c r="I135" i="1"/>
  <c r="J135" i="1" s="1"/>
  <c r="G135" i="1"/>
  <c r="H135" i="1" s="1"/>
  <c r="E135" i="1"/>
  <c r="F135" i="1" s="1"/>
  <c r="C135" i="1"/>
  <c r="D135" i="1" s="1"/>
  <c r="I134" i="1"/>
  <c r="J134" i="1" s="1"/>
  <c r="G134" i="1"/>
  <c r="H134" i="1" s="1"/>
  <c r="E134" i="1"/>
  <c r="F134" i="1" s="1"/>
  <c r="C134" i="1"/>
  <c r="D134" i="1" s="1"/>
  <c r="I133" i="1"/>
  <c r="J133" i="1" s="1"/>
  <c r="G133" i="1"/>
  <c r="H133" i="1" s="1"/>
  <c r="E133" i="1"/>
  <c r="F133" i="1" s="1"/>
  <c r="D133" i="1"/>
  <c r="C133" i="1"/>
  <c r="I132" i="1"/>
  <c r="J132" i="1" s="1"/>
  <c r="G132" i="1"/>
  <c r="H132" i="1" s="1"/>
  <c r="E132" i="1"/>
  <c r="F132" i="1" s="1"/>
  <c r="C132" i="1"/>
  <c r="D132" i="1" s="1"/>
  <c r="I131" i="1"/>
  <c r="J131" i="1" s="1"/>
  <c r="G131" i="1"/>
  <c r="H131" i="1" s="1"/>
  <c r="E131" i="1"/>
  <c r="F131" i="1" s="1"/>
  <c r="C131" i="1"/>
  <c r="D131" i="1" s="1"/>
  <c r="J130" i="1"/>
  <c r="I130" i="1"/>
  <c r="G130" i="1"/>
  <c r="H130" i="1" s="1"/>
  <c r="E130" i="1"/>
  <c r="F130" i="1" s="1"/>
  <c r="C130" i="1"/>
  <c r="D130" i="1" s="1"/>
  <c r="I129" i="1"/>
  <c r="J129" i="1" s="1"/>
  <c r="H129" i="1"/>
  <c r="G129" i="1"/>
  <c r="E129" i="1"/>
  <c r="F129" i="1" s="1"/>
  <c r="C129" i="1"/>
  <c r="D129" i="1" s="1"/>
  <c r="I128" i="1"/>
  <c r="J128" i="1" s="1"/>
  <c r="G128" i="1"/>
  <c r="H128" i="1" s="1"/>
  <c r="E128" i="1"/>
  <c r="F128" i="1" s="1"/>
  <c r="C128" i="1"/>
  <c r="D128" i="1" s="1"/>
  <c r="I127" i="1"/>
  <c r="J127" i="1" s="1"/>
  <c r="G127" i="1"/>
  <c r="H127" i="1" s="1"/>
  <c r="E127" i="1"/>
  <c r="F127" i="1" s="1"/>
  <c r="C127" i="1"/>
  <c r="D127" i="1" s="1"/>
  <c r="I126" i="1"/>
  <c r="J126" i="1" s="1"/>
  <c r="G126" i="1"/>
  <c r="H126" i="1" s="1"/>
  <c r="E126" i="1"/>
  <c r="F126" i="1" s="1"/>
  <c r="C126" i="1"/>
  <c r="D126" i="1" s="1"/>
  <c r="I125" i="1"/>
  <c r="J125" i="1" s="1"/>
  <c r="G125" i="1"/>
  <c r="H125" i="1" s="1"/>
  <c r="E125" i="1"/>
  <c r="F125" i="1" s="1"/>
  <c r="C125" i="1"/>
  <c r="D125" i="1" s="1"/>
  <c r="I124" i="1"/>
  <c r="J124" i="1" s="1"/>
  <c r="G124" i="1"/>
  <c r="H124" i="1" s="1"/>
  <c r="E124" i="1"/>
  <c r="F124" i="1" s="1"/>
  <c r="C124" i="1"/>
  <c r="D124" i="1" s="1"/>
  <c r="I123" i="1"/>
  <c r="J123" i="1" s="1"/>
  <c r="G123" i="1"/>
  <c r="H123" i="1" s="1"/>
  <c r="E123" i="1"/>
  <c r="F123" i="1" s="1"/>
  <c r="C123" i="1"/>
  <c r="D123" i="1" s="1"/>
  <c r="I122" i="1"/>
  <c r="J122" i="1" s="1"/>
  <c r="G122" i="1"/>
  <c r="H122" i="1" s="1"/>
  <c r="E122" i="1"/>
  <c r="F122" i="1" s="1"/>
  <c r="C122" i="1"/>
  <c r="D122" i="1" s="1"/>
  <c r="I121" i="1"/>
  <c r="J121" i="1" s="1"/>
  <c r="G121" i="1"/>
  <c r="H121" i="1" s="1"/>
  <c r="E121" i="1"/>
  <c r="F121" i="1" s="1"/>
  <c r="C121" i="1"/>
  <c r="D121" i="1" s="1"/>
  <c r="I120" i="1"/>
  <c r="J120" i="1" s="1"/>
  <c r="G120" i="1"/>
  <c r="H120" i="1" s="1"/>
  <c r="E120" i="1"/>
  <c r="F120" i="1" s="1"/>
  <c r="C120" i="1"/>
  <c r="D120" i="1" s="1"/>
  <c r="I119" i="1"/>
  <c r="J119" i="1" s="1"/>
  <c r="G119" i="1"/>
  <c r="H119" i="1" s="1"/>
  <c r="E119" i="1"/>
  <c r="F119" i="1" s="1"/>
  <c r="C119" i="1"/>
  <c r="D119" i="1" s="1"/>
  <c r="I118" i="1"/>
  <c r="J118" i="1" s="1"/>
  <c r="G118" i="1"/>
  <c r="H118" i="1" s="1"/>
  <c r="E118" i="1"/>
  <c r="F118" i="1" s="1"/>
  <c r="C118" i="1"/>
  <c r="D118" i="1" s="1"/>
  <c r="I117" i="1"/>
  <c r="J117" i="1" s="1"/>
  <c r="G117" i="1"/>
  <c r="H117" i="1" s="1"/>
  <c r="E117" i="1"/>
  <c r="F117" i="1" s="1"/>
  <c r="C117" i="1"/>
  <c r="D117" i="1" s="1"/>
  <c r="I116" i="1"/>
  <c r="J116" i="1" s="1"/>
  <c r="G116" i="1"/>
  <c r="H116" i="1" s="1"/>
  <c r="E116" i="1"/>
  <c r="F116" i="1" s="1"/>
  <c r="C116" i="1"/>
  <c r="D116" i="1" s="1"/>
  <c r="I115" i="1"/>
  <c r="J115" i="1" s="1"/>
  <c r="G115" i="1"/>
  <c r="H115" i="1" s="1"/>
  <c r="E115" i="1"/>
  <c r="F115" i="1" s="1"/>
  <c r="D115" i="1"/>
  <c r="C115" i="1"/>
  <c r="J114" i="1"/>
  <c r="I114" i="1"/>
  <c r="G114" i="1"/>
  <c r="H114" i="1" s="1"/>
  <c r="E114" i="1"/>
  <c r="F114" i="1" s="1"/>
  <c r="C114" i="1"/>
  <c r="D114" i="1" s="1"/>
  <c r="I113" i="1"/>
  <c r="J113" i="1" s="1"/>
  <c r="G113" i="1"/>
  <c r="H113" i="1" s="1"/>
  <c r="E113" i="1"/>
  <c r="F113" i="1" s="1"/>
  <c r="C113" i="1"/>
  <c r="D113" i="1" s="1"/>
  <c r="J112" i="1"/>
  <c r="I112" i="1"/>
  <c r="G112" i="1"/>
  <c r="H112" i="1" s="1"/>
  <c r="E112" i="1"/>
  <c r="F112" i="1" s="1"/>
  <c r="D112" i="1"/>
  <c r="C112" i="1"/>
  <c r="I111" i="1"/>
  <c r="J111" i="1" s="1"/>
  <c r="G111" i="1"/>
  <c r="H111" i="1" s="1"/>
  <c r="E111" i="1"/>
  <c r="F111" i="1" s="1"/>
  <c r="D111" i="1"/>
  <c r="C111" i="1"/>
  <c r="I110" i="1"/>
  <c r="J110" i="1" s="1"/>
  <c r="G110" i="1"/>
  <c r="H110" i="1" s="1"/>
  <c r="E110" i="1"/>
  <c r="F110" i="1" s="1"/>
  <c r="C110" i="1"/>
  <c r="D110" i="1" s="1"/>
  <c r="I109" i="1"/>
  <c r="J109" i="1" s="1"/>
  <c r="G109" i="1"/>
  <c r="H109" i="1" s="1"/>
  <c r="E109" i="1"/>
  <c r="F109" i="1" s="1"/>
  <c r="C109" i="1"/>
  <c r="D109" i="1" s="1"/>
  <c r="I108" i="1"/>
  <c r="J108" i="1" s="1"/>
  <c r="G108" i="1"/>
  <c r="H108" i="1" s="1"/>
  <c r="E108" i="1"/>
  <c r="F108" i="1" s="1"/>
  <c r="C108" i="1"/>
  <c r="D108" i="1" s="1"/>
  <c r="I107" i="1"/>
  <c r="J107" i="1" s="1"/>
  <c r="G107" i="1"/>
  <c r="H107" i="1" s="1"/>
  <c r="F107" i="1"/>
  <c r="E107" i="1"/>
  <c r="C107" i="1"/>
  <c r="D107" i="1" s="1"/>
  <c r="I106" i="1"/>
  <c r="J106" i="1" s="1"/>
  <c r="G106" i="1"/>
  <c r="H106" i="1" s="1"/>
  <c r="E106" i="1"/>
  <c r="F106" i="1" s="1"/>
  <c r="D106" i="1"/>
  <c r="C106" i="1"/>
  <c r="I105" i="1"/>
  <c r="J105" i="1" s="1"/>
  <c r="G105" i="1"/>
  <c r="H105" i="1" s="1"/>
  <c r="E105" i="1"/>
  <c r="F105" i="1" s="1"/>
  <c r="C105" i="1"/>
  <c r="D105" i="1" s="1"/>
  <c r="J104" i="1"/>
  <c r="I104" i="1"/>
  <c r="G104" i="1"/>
  <c r="H104" i="1" s="1"/>
  <c r="E104" i="1"/>
  <c r="F104" i="1" s="1"/>
  <c r="C104" i="1"/>
  <c r="D104" i="1" s="1"/>
  <c r="I103" i="1"/>
  <c r="J103" i="1" s="1"/>
  <c r="G103" i="1"/>
  <c r="H103" i="1" s="1"/>
  <c r="E103" i="1"/>
  <c r="F103" i="1" s="1"/>
  <c r="D103" i="1"/>
  <c r="C103" i="1"/>
  <c r="I102" i="1"/>
  <c r="J102" i="1" s="1"/>
  <c r="H102" i="1"/>
  <c r="G102" i="1"/>
  <c r="F102" i="1"/>
  <c r="E102" i="1"/>
  <c r="C102" i="1"/>
  <c r="D102" i="1" s="1"/>
  <c r="I101" i="1"/>
  <c r="J101" i="1" s="1"/>
  <c r="H101" i="1"/>
  <c r="G101" i="1"/>
  <c r="E101" i="1"/>
  <c r="F101" i="1" s="1"/>
  <c r="C101" i="1"/>
  <c r="D101" i="1" s="1"/>
  <c r="I100" i="1"/>
  <c r="J100" i="1" s="1"/>
  <c r="H100" i="1"/>
  <c r="G100" i="1"/>
  <c r="E100" i="1"/>
  <c r="F100" i="1" s="1"/>
  <c r="C100" i="1"/>
  <c r="D100" i="1" s="1"/>
  <c r="I99" i="1"/>
  <c r="J99" i="1" s="1"/>
  <c r="G99" i="1"/>
  <c r="H99" i="1" s="1"/>
  <c r="F99" i="1"/>
  <c r="E99" i="1"/>
  <c r="C99" i="1"/>
  <c r="D99" i="1" s="1"/>
  <c r="I98" i="1"/>
  <c r="J98" i="1" s="1"/>
  <c r="G98" i="1"/>
  <c r="H98" i="1" s="1"/>
  <c r="F98" i="1"/>
  <c r="E98" i="1"/>
  <c r="C98" i="1"/>
  <c r="D98" i="1" s="1"/>
  <c r="I97" i="1"/>
  <c r="J97" i="1" s="1"/>
  <c r="G97" i="1"/>
  <c r="H97" i="1" s="1"/>
  <c r="E97" i="1"/>
  <c r="F97" i="1" s="1"/>
  <c r="C97" i="1"/>
  <c r="D97" i="1" s="1"/>
  <c r="J96" i="1"/>
  <c r="I96" i="1"/>
  <c r="G96" i="1"/>
  <c r="H96" i="1" s="1"/>
  <c r="F96" i="1"/>
  <c r="E96" i="1"/>
  <c r="C96" i="1"/>
  <c r="D96" i="1" s="1"/>
  <c r="J95" i="1"/>
  <c r="I95" i="1"/>
  <c r="G95" i="1"/>
  <c r="H95" i="1" s="1"/>
  <c r="F95" i="1"/>
  <c r="E95" i="1"/>
  <c r="C95" i="1"/>
  <c r="D95" i="1" s="1"/>
  <c r="I94" i="1"/>
  <c r="J94" i="1" s="1"/>
  <c r="G94" i="1"/>
  <c r="H94" i="1" s="1"/>
  <c r="E94" i="1"/>
  <c r="F94" i="1" s="1"/>
  <c r="D94" i="1"/>
  <c r="C94" i="1"/>
  <c r="I93" i="1"/>
  <c r="J93" i="1" s="1"/>
  <c r="G93" i="1"/>
  <c r="H93" i="1" s="1"/>
  <c r="F93" i="1"/>
  <c r="E93" i="1"/>
  <c r="D93" i="1"/>
  <c r="C93" i="1"/>
  <c r="J92" i="1"/>
  <c r="I92" i="1"/>
  <c r="G92" i="1"/>
  <c r="H92" i="1" s="1"/>
  <c r="F92" i="1"/>
  <c r="E92" i="1"/>
  <c r="C92" i="1"/>
  <c r="D92" i="1" s="1"/>
  <c r="I91" i="1"/>
  <c r="J91" i="1" s="1"/>
  <c r="H91" i="1"/>
  <c r="G91" i="1"/>
  <c r="E91" i="1"/>
  <c r="F91" i="1" s="1"/>
  <c r="C91" i="1"/>
  <c r="D91" i="1" s="1"/>
  <c r="J90" i="1"/>
  <c r="I90" i="1"/>
  <c r="H90" i="1"/>
  <c r="G90" i="1"/>
  <c r="E90" i="1"/>
  <c r="F90" i="1" s="1"/>
  <c r="C90" i="1"/>
  <c r="D90" i="1" s="1"/>
  <c r="J89" i="1"/>
  <c r="I89" i="1"/>
  <c r="G89" i="1"/>
  <c r="H89" i="1" s="1"/>
  <c r="E89" i="1"/>
  <c r="F89" i="1" s="1"/>
  <c r="C89" i="1"/>
  <c r="D89" i="1" s="1"/>
  <c r="J88" i="1"/>
  <c r="I88" i="1"/>
  <c r="G88" i="1"/>
  <c r="H88" i="1" s="1"/>
  <c r="E88" i="1"/>
  <c r="F88" i="1" s="1"/>
  <c r="D88" i="1"/>
  <c r="C88" i="1"/>
  <c r="I87" i="1"/>
  <c r="J87" i="1" s="1"/>
  <c r="H87" i="1"/>
  <c r="G87" i="1"/>
  <c r="E87" i="1"/>
  <c r="F87" i="1" s="1"/>
  <c r="D87" i="1"/>
  <c r="C87" i="1"/>
  <c r="I86" i="1"/>
  <c r="J86" i="1" s="1"/>
  <c r="G86" i="1"/>
  <c r="H86" i="1" s="1"/>
  <c r="E86" i="1"/>
  <c r="F86" i="1" s="1"/>
  <c r="D86" i="1"/>
  <c r="C86" i="1"/>
  <c r="I85" i="1"/>
  <c r="J85" i="1" s="1"/>
  <c r="H85" i="1"/>
  <c r="G85" i="1"/>
  <c r="E85" i="1"/>
  <c r="F85" i="1" s="1"/>
  <c r="C85" i="1"/>
  <c r="D85" i="1" s="1"/>
  <c r="I84" i="1"/>
  <c r="J84" i="1" s="1"/>
  <c r="H84" i="1"/>
  <c r="G84" i="1"/>
  <c r="E84" i="1"/>
  <c r="F84" i="1" s="1"/>
  <c r="C84" i="1"/>
  <c r="D84" i="1" s="1"/>
  <c r="I83" i="1"/>
  <c r="J83" i="1" s="1"/>
  <c r="H83" i="1"/>
  <c r="G83" i="1"/>
  <c r="E83" i="1"/>
  <c r="F83" i="1" s="1"/>
  <c r="C83" i="1"/>
  <c r="D83" i="1" s="1"/>
  <c r="I82" i="1"/>
  <c r="J82" i="1" s="1"/>
  <c r="G82" i="1"/>
  <c r="H82" i="1" s="1"/>
  <c r="F82" i="1"/>
  <c r="E82" i="1"/>
  <c r="C82" i="1"/>
  <c r="D82" i="1" s="1"/>
  <c r="I81" i="1"/>
  <c r="J81" i="1" s="1"/>
  <c r="H81" i="1"/>
  <c r="G81" i="1"/>
  <c r="F81" i="1"/>
  <c r="E81" i="1"/>
  <c r="C81" i="1"/>
  <c r="D81" i="1" s="1"/>
  <c r="I80" i="1"/>
  <c r="J80" i="1" s="1"/>
  <c r="G80" i="1"/>
  <c r="H80" i="1" s="1"/>
  <c r="E80" i="1"/>
  <c r="F80" i="1" s="1"/>
  <c r="C80" i="1"/>
  <c r="D80" i="1" s="1"/>
  <c r="J79" i="1"/>
  <c r="I79" i="1"/>
  <c r="G79" i="1"/>
  <c r="H79" i="1" s="1"/>
  <c r="E79" i="1"/>
  <c r="F79" i="1" s="1"/>
  <c r="C79" i="1"/>
  <c r="D79" i="1" s="1"/>
  <c r="J78" i="1"/>
  <c r="I78" i="1"/>
  <c r="G78" i="1"/>
  <c r="H78" i="1" s="1"/>
  <c r="F78" i="1"/>
  <c r="E78" i="1"/>
  <c r="C78" i="1"/>
  <c r="D78" i="1" s="1"/>
  <c r="I77" i="1"/>
  <c r="J77" i="1" s="1"/>
  <c r="G77" i="1"/>
  <c r="H77" i="1" s="1"/>
  <c r="E77" i="1"/>
  <c r="F77" i="1" s="1"/>
  <c r="D77" i="1"/>
  <c r="C77" i="1"/>
  <c r="I76" i="1"/>
  <c r="J76" i="1" s="1"/>
  <c r="G76" i="1"/>
  <c r="H76" i="1" s="1"/>
  <c r="F76" i="1"/>
  <c r="E76" i="1"/>
  <c r="D76" i="1"/>
  <c r="C76" i="1"/>
  <c r="I75" i="1"/>
  <c r="J75" i="1" s="1"/>
  <c r="G75" i="1"/>
  <c r="H75" i="1" s="1"/>
  <c r="F75" i="1"/>
  <c r="E75" i="1"/>
  <c r="C75" i="1"/>
  <c r="D75" i="1" s="1"/>
  <c r="I74" i="1"/>
  <c r="J74" i="1" s="1"/>
  <c r="G74" i="1"/>
  <c r="H74" i="1" s="1"/>
  <c r="F74" i="1"/>
  <c r="E74" i="1"/>
  <c r="C74" i="1"/>
  <c r="D74" i="1" s="1"/>
  <c r="J73" i="1"/>
  <c r="I73" i="1"/>
  <c r="H73" i="1"/>
  <c r="G73" i="1"/>
  <c r="E73" i="1"/>
  <c r="F73" i="1" s="1"/>
  <c r="D73" i="1"/>
  <c r="C73" i="1"/>
  <c r="J72" i="1"/>
  <c r="I72" i="1"/>
  <c r="G72" i="1"/>
  <c r="H72" i="1" s="1"/>
  <c r="E72" i="1"/>
  <c r="F72" i="1" s="1"/>
  <c r="C72" i="1"/>
  <c r="D72" i="1" s="1"/>
  <c r="J71" i="1"/>
  <c r="I71" i="1"/>
  <c r="G71" i="1"/>
  <c r="H71" i="1" s="1"/>
  <c r="E71" i="1"/>
  <c r="F71" i="1" s="1"/>
  <c r="D71" i="1"/>
  <c r="C71" i="1"/>
  <c r="I70" i="1"/>
  <c r="J70" i="1" s="1"/>
  <c r="H70" i="1"/>
  <c r="G70" i="1"/>
  <c r="E70" i="1"/>
  <c r="F70" i="1" s="1"/>
  <c r="D70" i="1"/>
  <c r="C70" i="1"/>
  <c r="I69" i="1"/>
  <c r="J69" i="1" s="1"/>
  <c r="G69" i="1"/>
  <c r="H69" i="1" s="1"/>
  <c r="F69" i="1"/>
  <c r="E69" i="1"/>
  <c r="C69" i="1"/>
  <c r="D69" i="1" s="1"/>
  <c r="I68" i="1"/>
  <c r="J68" i="1" s="1"/>
  <c r="G68" i="1"/>
  <c r="H68" i="1" s="1"/>
  <c r="E68" i="1"/>
  <c r="F68" i="1" s="1"/>
  <c r="D68" i="1"/>
  <c r="C68" i="1"/>
  <c r="J67" i="1"/>
  <c r="I67" i="1"/>
  <c r="G67" i="1"/>
  <c r="H67" i="1" s="1"/>
  <c r="E67" i="1"/>
  <c r="F67" i="1" s="1"/>
  <c r="C67" i="1"/>
  <c r="D67" i="1" s="1"/>
  <c r="I66" i="1"/>
  <c r="J66" i="1" s="1"/>
  <c r="H66" i="1"/>
  <c r="G66" i="1"/>
  <c r="E66" i="1"/>
  <c r="F66" i="1" s="1"/>
  <c r="C66" i="1"/>
  <c r="D66" i="1" s="1"/>
  <c r="J65" i="1"/>
  <c r="I65" i="1"/>
  <c r="G65" i="1"/>
  <c r="H65" i="1" s="1"/>
  <c r="F65" i="1"/>
  <c r="E65" i="1"/>
  <c r="C65" i="1"/>
  <c r="D65" i="1" s="1"/>
  <c r="I64" i="1"/>
  <c r="J64" i="1" s="1"/>
  <c r="H64" i="1"/>
  <c r="G64" i="1"/>
  <c r="E64" i="1"/>
  <c r="F64" i="1" s="1"/>
  <c r="D64" i="1"/>
  <c r="C64" i="1"/>
  <c r="I63" i="1"/>
  <c r="J63" i="1" s="1"/>
  <c r="G63" i="1"/>
  <c r="H63" i="1" s="1"/>
  <c r="F63" i="1"/>
  <c r="E63" i="1"/>
  <c r="C63" i="1"/>
  <c r="D63" i="1" s="1"/>
  <c r="I62" i="1"/>
  <c r="J62" i="1" s="1"/>
  <c r="G62" i="1"/>
  <c r="H62" i="1" s="1"/>
  <c r="E62" i="1"/>
  <c r="F62" i="1" s="1"/>
  <c r="D62" i="1"/>
  <c r="C62" i="1"/>
  <c r="J61" i="1"/>
  <c r="I61" i="1"/>
  <c r="G61" i="1"/>
  <c r="H61" i="1" s="1"/>
  <c r="E61" i="1"/>
  <c r="F61" i="1" s="1"/>
  <c r="C61" i="1"/>
  <c r="D61" i="1" s="1"/>
  <c r="I60" i="1"/>
  <c r="J60" i="1" s="1"/>
  <c r="H60" i="1"/>
  <c r="G60" i="1"/>
  <c r="E60" i="1"/>
  <c r="F60" i="1" s="1"/>
  <c r="C60" i="1"/>
  <c r="D60" i="1" s="1"/>
  <c r="J59" i="1"/>
  <c r="I59" i="1"/>
  <c r="G59" i="1"/>
  <c r="H59" i="1" s="1"/>
  <c r="F59" i="1"/>
  <c r="E59" i="1"/>
  <c r="C59" i="1"/>
  <c r="D59" i="1" s="1"/>
  <c r="I58" i="1"/>
  <c r="J58" i="1" s="1"/>
  <c r="H58" i="1"/>
  <c r="G58" i="1"/>
  <c r="E58" i="1"/>
  <c r="F58" i="1" s="1"/>
  <c r="D58" i="1"/>
  <c r="C58" i="1"/>
  <c r="I57" i="1"/>
  <c r="J57" i="1" s="1"/>
  <c r="G57" i="1"/>
  <c r="H57" i="1" s="1"/>
  <c r="F57" i="1"/>
  <c r="E57" i="1"/>
  <c r="C57" i="1"/>
  <c r="D57" i="1" s="1"/>
  <c r="I56" i="1"/>
  <c r="J56" i="1" s="1"/>
  <c r="G56" i="1"/>
  <c r="H56" i="1" s="1"/>
  <c r="E56" i="1"/>
  <c r="F56" i="1" s="1"/>
  <c r="D56" i="1"/>
  <c r="C56" i="1"/>
  <c r="J55" i="1"/>
  <c r="I55" i="1"/>
  <c r="G55" i="1"/>
  <c r="H55" i="1" s="1"/>
  <c r="E55" i="1"/>
  <c r="F55" i="1" s="1"/>
  <c r="C55" i="1"/>
  <c r="D55" i="1" s="1"/>
  <c r="I54" i="1"/>
  <c r="J54" i="1" s="1"/>
  <c r="H54" i="1"/>
  <c r="G54" i="1"/>
  <c r="E54" i="1"/>
  <c r="F54" i="1" s="1"/>
  <c r="C54" i="1"/>
  <c r="D54" i="1" s="1"/>
  <c r="J53" i="1"/>
  <c r="I53" i="1"/>
  <c r="G53" i="1"/>
  <c r="H53" i="1" s="1"/>
  <c r="F53" i="1"/>
  <c r="E53" i="1"/>
  <c r="C53" i="1"/>
  <c r="D53" i="1" s="1"/>
  <c r="I52" i="1"/>
  <c r="J52" i="1" s="1"/>
  <c r="H52" i="1"/>
  <c r="G52" i="1"/>
  <c r="E52" i="1"/>
  <c r="F52" i="1" s="1"/>
  <c r="D52" i="1"/>
  <c r="C52" i="1"/>
  <c r="I51" i="1"/>
  <c r="J51" i="1" s="1"/>
  <c r="G51" i="1"/>
  <c r="H51" i="1" s="1"/>
  <c r="F51" i="1"/>
  <c r="E51" i="1"/>
  <c r="C51" i="1"/>
  <c r="D51" i="1" s="1"/>
  <c r="I50" i="1"/>
  <c r="J50" i="1" s="1"/>
  <c r="G50" i="1"/>
  <c r="H50" i="1" s="1"/>
  <c r="E50" i="1"/>
  <c r="F50" i="1" s="1"/>
  <c r="D50" i="1"/>
  <c r="C50" i="1"/>
  <c r="J49" i="1"/>
  <c r="I49" i="1"/>
  <c r="G49" i="1"/>
  <c r="H49" i="1" s="1"/>
  <c r="E49" i="1"/>
  <c r="F49" i="1" s="1"/>
  <c r="C49" i="1"/>
  <c r="D49" i="1" s="1"/>
  <c r="I48" i="1"/>
  <c r="J48" i="1" s="1"/>
  <c r="H48" i="1"/>
  <c r="G48" i="1"/>
  <c r="E48" i="1"/>
  <c r="F48" i="1" s="1"/>
  <c r="C48" i="1"/>
  <c r="D48" i="1" s="1"/>
  <c r="J47" i="1"/>
  <c r="I47" i="1"/>
  <c r="G47" i="1"/>
  <c r="H47" i="1" s="1"/>
  <c r="F47" i="1"/>
  <c r="E47" i="1"/>
  <c r="C47" i="1"/>
  <c r="D47" i="1" s="1"/>
  <c r="I46" i="1"/>
  <c r="J46" i="1" s="1"/>
  <c r="H46" i="1"/>
  <c r="G46" i="1"/>
  <c r="E46" i="1"/>
  <c r="F46" i="1" s="1"/>
  <c r="D46" i="1"/>
  <c r="C46" i="1"/>
  <c r="I45" i="1"/>
  <c r="J45" i="1" s="1"/>
  <c r="G45" i="1"/>
  <c r="H45" i="1" s="1"/>
  <c r="F45" i="1"/>
  <c r="E45" i="1"/>
  <c r="C45" i="1"/>
  <c r="D45" i="1" s="1"/>
  <c r="I44" i="1"/>
  <c r="J44" i="1" s="1"/>
  <c r="G44" i="1"/>
  <c r="H44" i="1" s="1"/>
  <c r="E44" i="1"/>
  <c r="F44" i="1" s="1"/>
  <c r="D44" i="1"/>
  <c r="C44" i="1"/>
  <c r="J43" i="1"/>
  <c r="I43" i="1"/>
  <c r="G43" i="1"/>
  <c r="H43" i="1" s="1"/>
  <c r="E43" i="1"/>
  <c r="F43" i="1" s="1"/>
  <c r="C43" i="1"/>
  <c r="D43" i="1" s="1"/>
  <c r="I42" i="1"/>
  <c r="J42" i="1" s="1"/>
  <c r="H42" i="1"/>
  <c r="G42" i="1"/>
  <c r="E42" i="1"/>
  <c r="F42" i="1" s="1"/>
  <c r="C42" i="1"/>
  <c r="D42" i="1" s="1"/>
  <c r="J41" i="1"/>
  <c r="I41" i="1"/>
  <c r="G41" i="1"/>
  <c r="H41" i="1" s="1"/>
  <c r="E41" i="1"/>
  <c r="F41" i="1" s="1"/>
  <c r="C41" i="1"/>
  <c r="D41" i="1" s="1"/>
  <c r="I40" i="1"/>
  <c r="J40" i="1" s="1"/>
  <c r="H40" i="1"/>
  <c r="G40" i="1"/>
  <c r="E40" i="1"/>
  <c r="F40" i="1" s="1"/>
  <c r="C40" i="1"/>
  <c r="D40" i="1" s="1"/>
  <c r="I39" i="1"/>
  <c r="J39" i="1" s="1"/>
  <c r="G39" i="1"/>
  <c r="H39" i="1" s="1"/>
  <c r="F39" i="1"/>
  <c r="E39" i="1"/>
  <c r="C39" i="1"/>
  <c r="D39" i="1" s="1"/>
  <c r="I38" i="1"/>
  <c r="J38" i="1" s="1"/>
  <c r="G38" i="1"/>
  <c r="H38" i="1" s="1"/>
  <c r="E38" i="1"/>
  <c r="F38" i="1" s="1"/>
  <c r="D38" i="1"/>
  <c r="C38" i="1"/>
  <c r="J37" i="1"/>
  <c r="I37" i="1"/>
  <c r="G37" i="1"/>
  <c r="H37" i="1" s="1"/>
  <c r="E37" i="1"/>
  <c r="F37" i="1" s="1"/>
  <c r="C37" i="1"/>
  <c r="D37" i="1" s="1"/>
  <c r="I36" i="1"/>
  <c r="J36" i="1" s="1"/>
  <c r="G36" i="1"/>
  <c r="H36" i="1" s="1"/>
  <c r="E36" i="1"/>
  <c r="F36" i="1" s="1"/>
  <c r="C36" i="1"/>
  <c r="D36" i="1" s="1"/>
  <c r="J35" i="1"/>
  <c r="I35" i="1"/>
  <c r="G35" i="1"/>
  <c r="H35" i="1" s="1"/>
  <c r="E35" i="1"/>
  <c r="F35" i="1" s="1"/>
  <c r="C35" i="1"/>
  <c r="D35" i="1" s="1"/>
  <c r="I34" i="1"/>
  <c r="J34" i="1" s="1"/>
  <c r="H34" i="1"/>
  <c r="G34" i="1"/>
  <c r="E34" i="1"/>
  <c r="F34" i="1" s="1"/>
  <c r="D34" i="1"/>
  <c r="C34" i="1"/>
  <c r="I33" i="1"/>
  <c r="J33" i="1" s="1"/>
  <c r="G33" i="1"/>
  <c r="H33" i="1" s="1"/>
  <c r="F33" i="1"/>
  <c r="E33" i="1"/>
  <c r="C33" i="1"/>
  <c r="D33" i="1" s="1"/>
  <c r="I32" i="1"/>
  <c r="J32" i="1" s="1"/>
  <c r="G32" i="1"/>
  <c r="H32" i="1" s="1"/>
  <c r="E32" i="1"/>
  <c r="F32" i="1" s="1"/>
  <c r="D32" i="1"/>
  <c r="C32" i="1"/>
  <c r="J31" i="1"/>
  <c r="I31" i="1"/>
  <c r="G31" i="1"/>
  <c r="H31" i="1" s="1"/>
  <c r="E31" i="1"/>
  <c r="F31" i="1" s="1"/>
  <c r="C31" i="1"/>
  <c r="D31" i="1" s="1"/>
  <c r="I30" i="1"/>
  <c r="J30" i="1" s="1"/>
  <c r="H30" i="1"/>
  <c r="G30" i="1"/>
  <c r="E30" i="1"/>
  <c r="F30" i="1" s="1"/>
  <c r="C30" i="1"/>
  <c r="D30" i="1" s="1"/>
  <c r="J29" i="1"/>
  <c r="I29" i="1"/>
  <c r="G29" i="1"/>
  <c r="H29" i="1" s="1"/>
  <c r="F29" i="1"/>
  <c r="E29" i="1"/>
  <c r="C29" i="1"/>
  <c r="D29" i="1" s="1"/>
  <c r="I28" i="1"/>
  <c r="J28" i="1" s="1"/>
  <c r="H28" i="1"/>
  <c r="G28" i="1"/>
  <c r="E28" i="1"/>
  <c r="F28" i="1" s="1"/>
  <c r="C28" i="1"/>
  <c r="D28" i="1" s="1"/>
  <c r="I27" i="1"/>
  <c r="J27" i="1" s="1"/>
  <c r="G27" i="1"/>
  <c r="H27" i="1" s="1"/>
  <c r="E27" i="1"/>
  <c r="F27" i="1" s="1"/>
  <c r="C27" i="1"/>
  <c r="D27" i="1" s="1"/>
  <c r="I26" i="1"/>
  <c r="J26" i="1" s="1"/>
  <c r="G26" i="1"/>
  <c r="H26" i="1" s="1"/>
  <c r="E26" i="1"/>
  <c r="F26" i="1" s="1"/>
  <c r="C26" i="1"/>
  <c r="D26" i="1" s="1"/>
  <c r="I25" i="1"/>
  <c r="J25" i="1" s="1"/>
  <c r="G25" i="1"/>
  <c r="H25" i="1" s="1"/>
  <c r="E25" i="1"/>
  <c r="F25" i="1" s="1"/>
  <c r="C25" i="1"/>
  <c r="D25" i="1" s="1"/>
  <c r="I24" i="1"/>
  <c r="J24" i="1" s="1"/>
  <c r="H24" i="1"/>
  <c r="G24" i="1"/>
  <c r="E24" i="1"/>
  <c r="F24" i="1" s="1"/>
  <c r="C24" i="1"/>
  <c r="D24" i="1" s="1"/>
  <c r="I23" i="1"/>
  <c r="J23" i="1" s="1"/>
  <c r="G23" i="1"/>
  <c r="H23" i="1" s="1"/>
  <c r="E23" i="1"/>
  <c r="F23" i="1" s="1"/>
  <c r="C23" i="1"/>
  <c r="D23" i="1" s="1"/>
  <c r="I22" i="1"/>
  <c r="J22" i="1" s="1"/>
  <c r="G22" i="1"/>
  <c r="H22" i="1" s="1"/>
  <c r="E22" i="1"/>
  <c r="F22" i="1" s="1"/>
  <c r="C22" i="1"/>
  <c r="D22" i="1" s="1"/>
  <c r="I21" i="1"/>
  <c r="J21" i="1" s="1"/>
  <c r="G21" i="1"/>
  <c r="H21" i="1" s="1"/>
  <c r="E21" i="1"/>
  <c r="F21" i="1" s="1"/>
  <c r="C21" i="1"/>
  <c r="D21" i="1" s="1"/>
  <c r="I20" i="1"/>
  <c r="J20" i="1" s="1"/>
  <c r="G20" i="1"/>
  <c r="H20" i="1" s="1"/>
  <c r="E20" i="1"/>
  <c r="F20" i="1" s="1"/>
  <c r="D20" i="1"/>
  <c r="C20" i="1"/>
  <c r="I19" i="1"/>
  <c r="J19" i="1" s="1"/>
  <c r="G19" i="1"/>
  <c r="H19" i="1" s="1"/>
  <c r="E19" i="1"/>
  <c r="F19" i="1" s="1"/>
  <c r="C19" i="1"/>
  <c r="D19" i="1" s="1"/>
  <c r="I18" i="1"/>
  <c r="J18" i="1" s="1"/>
  <c r="H18" i="1"/>
  <c r="G18" i="1"/>
  <c r="E18" i="1"/>
  <c r="F18" i="1" s="1"/>
  <c r="C18" i="1"/>
  <c r="D18" i="1" s="1"/>
  <c r="I17" i="1"/>
  <c r="J17" i="1" s="1"/>
  <c r="G17" i="1"/>
  <c r="H17" i="1" s="1"/>
  <c r="E17" i="1"/>
  <c r="F17" i="1" s="1"/>
  <c r="C17" i="1"/>
  <c r="D17" i="1" s="1"/>
  <c r="I16" i="1"/>
  <c r="J16" i="1" s="1"/>
  <c r="G16" i="1"/>
  <c r="H16" i="1" s="1"/>
  <c r="E16" i="1"/>
  <c r="F16" i="1" s="1"/>
  <c r="C16" i="1"/>
  <c r="D16" i="1" s="1"/>
  <c r="I15" i="1"/>
  <c r="J15" i="1" s="1"/>
  <c r="G15" i="1"/>
  <c r="H15" i="1" s="1"/>
  <c r="E15" i="1"/>
  <c r="F15" i="1" s="1"/>
  <c r="C15" i="1"/>
  <c r="D15" i="1" s="1"/>
  <c r="I14" i="1"/>
  <c r="J14" i="1" s="1"/>
  <c r="G14" i="1"/>
  <c r="H14" i="1" s="1"/>
  <c r="E14" i="1"/>
  <c r="F14" i="1" s="1"/>
  <c r="D14" i="1"/>
  <c r="C14" i="1"/>
  <c r="I13" i="1"/>
  <c r="J13" i="1" s="1"/>
  <c r="G13" i="1"/>
  <c r="H13" i="1" s="1"/>
  <c r="E13" i="1"/>
  <c r="F13" i="1" s="1"/>
  <c r="C13" i="1"/>
  <c r="D13" i="1" s="1"/>
  <c r="I12" i="1"/>
  <c r="J12" i="1" s="1"/>
  <c r="H12" i="1"/>
  <c r="G12" i="1"/>
  <c r="E12" i="1"/>
  <c r="F12" i="1" s="1"/>
  <c r="C12" i="1"/>
  <c r="D12" i="1" s="1"/>
  <c r="I11" i="1"/>
  <c r="J11" i="1" s="1"/>
  <c r="G11" i="1"/>
  <c r="H11" i="1" s="1"/>
  <c r="E11" i="1"/>
  <c r="F11" i="1" s="1"/>
  <c r="C11" i="1"/>
  <c r="D11" i="1" s="1"/>
  <c r="I10" i="1"/>
  <c r="J10" i="1" s="1"/>
  <c r="G10" i="1"/>
  <c r="H10" i="1" s="1"/>
  <c r="E10" i="1"/>
  <c r="F10" i="1" s="1"/>
  <c r="C10" i="1"/>
  <c r="D10" i="1" s="1"/>
  <c r="I9" i="1"/>
  <c r="J9" i="1" s="1"/>
  <c r="G9" i="1"/>
  <c r="H9" i="1" s="1"/>
  <c r="E9" i="1"/>
  <c r="F9" i="1" s="1"/>
  <c r="C9" i="1"/>
  <c r="D9" i="1" s="1"/>
  <c r="I8" i="1"/>
  <c r="J8" i="1" s="1"/>
  <c r="G8" i="1"/>
  <c r="H8" i="1" s="1"/>
  <c r="E8" i="1"/>
  <c r="F8" i="1" s="1"/>
  <c r="D8" i="1"/>
  <c r="C8" i="1"/>
  <c r="I7" i="1"/>
  <c r="J7" i="1" s="1"/>
  <c r="G7" i="1"/>
  <c r="H7" i="1" s="1"/>
  <c r="E7" i="1"/>
  <c r="F7" i="1" s="1"/>
  <c r="C7" i="1"/>
  <c r="D7" i="1" s="1"/>
  <c r="K6" i="1"/>
  <c r="K7" i="1" s="1"/>
  <c r="L7" i="1" s="1"/>
  <c r="I6" i="1"/>
  <c r="J6" i="1" s="1"/>
  <c r="H6" i="1"/>
  <c r="G6" i="1"/>
  <c r="E6" i="1"/>
  <c r="F6" i="1" s="1"/>
  <c r="C6" i="1"/>
  <c r="D6" i="1" s="1"/>
  <c r="L5" i="1"/>
  <c r="E5" i="1"/>
  <c r="F5" i="1" s="1"/>
  <c r="D5" i="1"/>
  <c r="C5" i="1"/>
  <c r="L6" i="1" l="1"/>
  <c r="D164" i="1"/>
  <c r="D165" i="1"/>
  <c r="K8" i="1"/>
  <c r="F165" i="1"/>
  <c r="H165" i="1"/>
  <c r="J165" i="1"/>
  <c r="E7" i="2"/>
  <c r="F7" i="2" s="1"/>
  <c r="C7" i="2"/>
  <c r="F150" i="1"/>
  <c r="E151" i="1"/>
  <c r="E152" i="1"/>
  <c r="D166" i="1"/>
  <c r="H151" i="1"/>
  <c r="G152" i="1"/>
  <c r="I152" i="1"/>
  <c r="E18" i="3"/>
  <c r="D18" i="3"/>
  <c r="F19" i="3" s="1"/>
  <c r="G19" i="3" s="1"/>
  <c r="D7" i="2" l="1"/>
  <c r="E8" i="2" s="1"/>
  <c r="F8" i="2" s="1"/>
  <c r="C8" i="2"/>
  <c r="H152" i="1"/>
  <c r="G153" i="1"/>
  <c r="G154" i="1" s="1"/>
  <c r="L8" i="1"/>
  <c r="K9" i="1"/>
  <c r="F152" i="1"/>
  <c r="C19" i="3"/>
  <c r="E153" i="1"/>
  <c r="F153" i="1" s="1"/>
  <c r="F151" i="1"/>
  <c r="J152" i="1"/>
  <c r="I153" i="1"/>
  <c r="H154" i="1" l="1"/>
  <c r="H153" i="1"/>
  <c r="G155" i="1"/>
  <c r="D8" i="2"/>
  <c r="C9" i="2" s="1"/>
  <c r="E9" i="2"/>
  <c r="F9" i="2" s="1"/>
  <c r="D19" i="3"/>
  <c r="F20" i="3" s="1"/>
  <c r="G20" i="3" s="1"/>
  <c r="E19" i="3"/>
  <c r="I154" i="1"/>
  <c r="J153" i="1"/>
  <c r="E154" i="1"/>
  <c r="K10" i="1"/>
  <c r="L9" i="1"/>
  <c r="D9" i="2" l="1"/>
  <c r="E10" i="2" s="1"/>
  <c r="F10" i="2" s="1"/>
  <c r="C10" i="2"/>
  <c r="J154" i="1"/>
  <c r="I155" i="1"/>
  <c r="G157" i="1"/>
  <c r="H155" i="1"/>
  <c r="E156" i="1"/>
  <c r="F154" i="1"/>
  <c r="C20" i="3"/>
  <c r="G156" i="1"/>
  <c r="K11" i="1"/>
  <c r="L10" i="1"/>
  <c r="F166" i="1" l="1"/>
  <c r="F164" i="1"/>
  <c r="I156" i="1"/>
  <c r="J155" i="1"/>
  <c r="H157" i="1"/>
  <c r="L11" i="1"/>
  <c r="K12" i="1"/>
  <c r="D10" i="2"/>
  <c r="E11" i="2" s="1"/>
  <c r="F11" i="2" s="1"/>
  <c r="F156" i="1"/>
  <c r="E157" i="1"/>
  <c r="H156" i="1"/>
  <c r="G158" i="1"/>
  <c r="E20" i="3"/>
  <c r="D20" i="3"/>
  <c r="F21" i="3" s="1"/>
  <c r="G21" i="3" s="1"/>
  <c r="F157" i="1" l="1"/>
  <c r="I157" i="1"/>
  <c r="J156" i="1"/>
  <c r="C11" i="2"/>
  <c r="K13" i="1"/>
  <c r="L12" i="1"/>
  <c r="G160" i="1"/>
  <c r="H158" i="1"/>
  <c r="G159" i="1"/>
  <c r="E158" i="1"/>
  <c r="E159" i="1" s="1"/>
  <c r="C21" i="3"/>
  <c r="F159" i="1" l="1"/>
  <c r="L13" i="1"/>
  <c r="K14" i="1"/>
  <c r="I158" i="1"/>
  <c r="J157" i="1"/>
  <c r="E21" i="3"/>
  <c r="D21" i="3"/>
  <c r="F22" i="3" s="1"/>
  <c r="G22" i="3" s="1"/>
  <c r="E160" i="1"/>
  <c r="F158" i="1"/>
  <c r="H160" i="1"/>
  <c r="D11" i="2"/>
  <c r="C12" i="2" s="1"/>
  <c r="E12" i="2"/>
  <c r="F12" i="2" s="1"/>
  <c r="G161" i="1"/>
  <c r="H161" i="1" s="1"/>
  <c r="H159" i="1"/>
  <c r="D12" i="2" l="1"/>
  <c r="E13" i="2" s="1"/>
  <c r="F13" i="2" s="1"/>
  <c r="C22" i="3"/>
  <c r="I159" i="1"/>
  <c r="J158" i="1"/>
  <c r="L14" i="1"/>
  <c r="K15" i="1"/>
  <c r="E162" i="1"/>
  <c r="F162" i="1" s="1"/>
  <c r="F160" i="1"/>
  <c r="G162" i="1"/>
  <c r="H162" i="1" s="1"/>
  <c r="E161" i="1"/>
  <c r="F161" i="1" s="1"/>
  <c r="I160" i="1" l="1"/>
  <c r="J159" i="1"/>
  <c r="K16" i="1"/>
  <c r="L15" i="1"/>
  <c r="E22" i="3"/>
  <c r="D22" i="3"/>
  <c r="F23" i="3" s="1"/>
  <c r="G23" i="3" s="1"/>
  <c r="C23" i="3"/>
  <c r="C13" i="2"/>
  <c r="H164" i="1"/>
  <c r="H166" i="1"/>
  <c r="D23" i="3" l="1"/>
  <c r="F24" i="3" s="1"/>
  <c r="G24" i="3" s="1"/>
  <c r="E23" i="3"/>
  <c r="C24" i="3"/>
  <c r="D13" i="2"/>
  <c r="C14" i="2" s="1"/>
  <c r="K17" i="1"/>
  <c r="L16" i="1"/>
  <c r="J160" i="1"/>
  <c r="I161" i="1"/>
  <c r="D14" i="2" l="1"/>
  <c r="C15" i="2" s="1"/>
  <c r="E24" i="3"/>
  <c r="D24" i="3"/>
  <c r="F25" i="3" s="1"/>
  <c r="G25" i="3" s="1"/>
  <c r="C25" i="3"/>
  <c r="L17" i="1"/>
  <c r="K18" i="1"/>
  <c r="E14" i="2"/>
  <c r="F14" i="2" s="1"/>
  <c r="I162" i="1"/>
  <c r="J162" i="1" s="1"/>
  <c r="J161" i="1"/>
  <c r="D15" i="2" l="1"/>
  <c r="C16" i="2" s="1"/>
  <c r="E16" i="2"/>
  <c r="F16" i="2" s="1"/>
  <c r="D25" i="3"/>
  <c r="C26" i="3"/>
  <c r="E25" i="3"/>
  <c r="F26" i="3"/>
  <c r="G26" i="3" s="1"/>
  <c r="J166" i="1"/>
  <c r="J164" i="1"/>
  <c r="K19" i="1"/>
  <c r="L18" i="1"/>
  <c r="E15" i="2"/>
  <c r="F15" i="2" s="1"/>
  <c r="E17" i="2" l="1"/>
  <c r="F17" i="2" s="1"/>
  <c r="C17" i="2"/>
  <c r="D16" i="2"/>
  <c r="D26" i="3"/>
  <c r="F27" i="3" s="1"/>
  <c r="G27" i="3" s="1"/>
  <c r="E26" i="3"/>
  <c r="C27" i="3"/>
  <c r="L19" i="1"/>
  <c r="K20" i="1"/>
  <c r="C18" i="2" l="1"/>
  <c r="D17" i="2"/>
  <c r="E18" i="2" s="1"/>
  <c r="F18" i="2" s="1"/>
  <c r="E27" i="3"/>
  <c r="D27" i="3"/>
  <c r="F28" i="3" s="1"/>
  <c r="G28" i="3" s="1"/>
  <c r="C28" i="3"/>
  <c r="K21" i="1"/>
  <c r="L20" i="1"/>
  <c r="K22" i="1" l="1"/>
  <c r="L21" i="1"/>
  <c r="E28" i="3"/>
  <c r="D28" i="3"/>
  <c r="F29" i="3" s="1"/>
  <c r="G29" i="3" s="1"/>
  <c r="D18" i="2"/>
  <c r="E19" i="2" s="1"/>
  <c r="F19" i="2" s="1"/>
  <c r="C19" i="2" l="1"/>
  <c r="C29" i="3"/>
  <c r="K23" i="1"/>
  <c r="L22" i="1"/>
  <c r="L23" i="1" l="1"/>
  <c r="K24" i="1"/>
  <c r="E29" i="3"/>
  <c r="D29" i="3"/>
  <c r="C30" i="3" s="1"/>
  <c r="D19" i="2"/>
  <c r="C20" i="2" s="1"/>
  <c r="E21" i="2" l="1"/>
  <c r="F21" i="2" s="1"/>
  <c r="D20" i="2"/>
  <c r="C21" i="2" s="1"/>
  <c r="D30" i="3"/>
  <c r="F31" i="3" s="1"/>
  <c r="G31" i="3" s="1"/>
  <c r="E30" i="3"/>
  <c r="C31" i="3"/>
  <c r="E20" i="2"/>
  <c r="F20" i="2" s="1"/>
  <c r="F30" i="3"/>
  <c r="G30" i="3" s="1"/>
  <c r="K25" i="1"/>
  <c r="L24" i="1"/>
  <c r="D21" i="2" l="1"/>
  <c r="C22" i="2" s="1"/>
  <c r="E22" i="2"/>
  <c r="F22" i="2" s="1"/>
  <c r="E31" i="3"/>
  <c r="D31" i="3"/>
  <c r="F32" i="3" s="1"/>
  <c r="G32" i="3" s="1"/>
  <c r="L25" i="1"/>
  <c r="K26" i="1"/>
  <c r="D22" i="2" l="1"/>
  <c r="E23" i="2" s="1"/>
  <c r="F23" i="2" s="1"/>
  <c r="C32" i="3"/>
  <c r="K27" i="1"/>
  <c r="L26" i="1"/>
  <c r="E32" i="3" l="1"/>
  <c r="D32" i="3"/>
  <c r="F33" i="3"/>
  <c r="G33" i="3" s="1"/>
  <c r="C33" i="3"/>
  <c r="C23" i="2"/>
  <c r="L27" i="1"/>
  <c r="K28" i="1"/>
  <c r="D23" i="2" l="1"/>
  <c r="E24" i="2" s="1"/>
  <c r="F24" i="2" s="1"/>
  <c r="E33" i="3"/>
  <c r="D33" i="3"/>
  <c r="C34" i="3" s="1"/>
  <c r="K29" i="1"/>
  <c r="L28" i="1"/>
  <c r="E34" i="3" l="1"/>
  <c r="D34" i="3"/>
  <c r="F35" i="3" s="1"/>
  <c r="G35" i="3" s="1"/>
  <c r="C35" i="3"/>
  <c r="F34" i="3"/>
  <c r="G34" i="3" s="1"/>
  <c r="L29" i="1"/>
  <c r="K30" i="1"/>
  <c r="C24" i="2"/>
  <c r="K31" i="1" l="1"/>
  <c r="L30" i="1"/>
  <c r="D24" i="2"/>
  <c r="C25" i="2" s="1"/>
  <c r="E25" i="2"/>
  <c r="F25" i="2" s="1"/>
  <c r="E35" i="3"/>
  <c r="D35" i="3"/>
  <c r="C36" i="3" s="1"/>
  <c r="E36" i="3" l="1"/>
  <c r="D36" i="3"/>
  <c r="C37" i="3" s="1"/>
  <c r="F37" i="3"/>
  <c r="G37" i="3" s="1"/>
  <c r="D25" i="2"/>
  <c r="C26" i="2" s="1"/>
  <c r="F36" i="3"/>
  <c r="G36" i="3" s="1"/>
  <c r="L31" i="1"/>
  <c r="K32" i="1"/>
  <c r="D26" i="2" l="1"/>
  <c r="E27" i="2" s="1"/>
  <c r="F27" i="2" s="1"/>
  <c r="D37" i="3"/>
  <c r="E37" i="3"/>
  <c r="F38" i="3"/>
  <c r="G38" i="3" s="1"/>
  <c r="C38" i="3"/>
  <c r="K33" i="1"/>
  <c r="L32" i="1"/>
  <c r="E26" i="2"/>
  <c r="F26" i="2" s="1"/>
  <c r="L33" i="1" l="1"/>
  <c r="K34" i="1"/>
  <c r="C27" i="2"/>
  <c r="D38" i="3"/>
  <c r="F39" i="3" s="1"/>
  <c r="G39" i="3" s="1"/>
  <c r="E38" i="3"/>
  <c r="C39" i="3"/>
  <c r="E39" i="3" l="1"/>
  <c r="D39" i="3"/>
  <c r="F40" i="3" s="1"/>
  <c r="G40" i="3" s="1"/>
  <c r="C40" i="3"/>
  <c r="D27" i="2"/>
  <c r="E28" i="2" s="1"/>
  <c r="F28" i="2" s="1"/>
  <c r="C28" i="2"/>
  <c r="K35" i="1"/>
  <c r="L34" i="1"/>
  <c r="L35" i="1" l="1"/>
  <c r="K36" i="1"/>
  <c r="E29" i="2"/>
  <c r="F29" i="2" s="1"/>
  <c r="D28" i="2"/>
  <c r="C29" i="2" s="1"/>
  <c r="E40" i="3"/>
  <c r="D40" i="3"/>
  <c r="C41" i="3" s="1"/>
  <c r="E41" i="3" l="1"/>
  <c r="D41" i="3"/>
  <c r="F42" i="3" s="1"/>
  <c r="G42" i="3" s="1"/>
  <c r="D29" i="2"/>
  <c r="C30" i="2" s="1"/>
  <c r="F41" i="3"/>
  <c r="G41" i="3" s="1"/>
  <c r="K37" i="1"/>
  <c r="L36" i="1"/>
  <c r="D30" i="2" l="1"/>
  <c r="E31" i="2" s="1"/>
  <c r="F31" i="2" s="1"/>
  <c r="L37" i="1"/>
  <c r="K38" i="1"/>
  <c r="E30" i="2"/>
  <c r="F30" i="2" s="1"/>
  <c r="C42" i="3"/>
  <c r="E42" i="3" l="1"/>
  <c r="D42" i="3"/>
  <c r="F43" i="3" s="1"/>
  <c r="G43" i="3" s="1"/>
  <c r="K39" i="1"/>
  <c r="L38" i="1"/>
  <c r="C31" i="2"/>
  <c r="L39" i="1" l="1"/>
  <c r="K40" i="1"/>
  <c r="D31" i="2"/>
  <c r="E32" i="2" s="1"/>
  <c r="F32" i="2" s="1"/>
  <c r="C43" i="3"/>
  <c r="C32" i="2" l="1"/>
  <c r="E43" i="3"/>
  <c r="D43" i="3"/>
  <c r="F44" i="3" s="1"/>
  <c r="G44" i="3" s="1"/>
  <c r="C44" i="3"/>
  <c r="K41" i="1"/>
  <c r="L40" i="1"/>
  <c r="E44" i="3" l="1"/>
  <c r="D44" i="3"/>
  <c r="F45" i="3"/>
  <c r="G45" i="3" s="1"/>
  <c r="C45" i="3"/>
  <c r="L41" i="1"/>
  <c r="K42" i="1"/>
  <c r="D32" i="2"/>
  <c r="E33" i="2" s="1"/>
  <c r="F33" i="2" s="1"/>
  <c r="C33" i="2" l="1"/>
  <c r="E45" i="3"/>
  <c r="D45" i="3"/>
  <c r="C46" i="3" s="1"/>
  <c r="K43" i="1"/>
  <c r="L42" i="1"/>
  <c r="E46" i="3" l="1"/>
  <c r="D46" i="3"/>
  <c r="F47" i="3" s="1"/>
  <c r="G47" i="3" s="1"/>
  <c r="C47" i="3"/>
  <c r="L43" i="1"/>
  <c r="K44" i="1"/>
  <c r="F46" i="3"/>
  <c r="G46" i="3" s="1"/>
  <c r="D33" i="2"/>
  <c r="E34" i="2" s="1"/>
  <c r="F34" i="2" s="1"/>
  <c r="K45" i="1" l="1"/>
  <c r="L44" i="1"/>
  <c r="C34" i="2"/>
  <c r="E47" i="3"/>
  <c r="D47" i="3"/>
  <c r="F48" i="3" s="1"/>
  <c r="G48" i="3" s="1"/>
  <c r="E35" i="2" l="1"/>
  <c r="F35" i="2" s="1"/>
  <c r="D34" i="2"/>
  <c r="C35" i="2" s="1"/>
  <c r="L45" i="1"/>
  <c r="K46" i="1"/>
  <c r="C48" i="3"/>
  <c r="D35" i="2" l="1"/>
  <c r="E36" i="2" s="1"/>
  <c r="F36" i="2" s="1"/>
  <c r="D48" i="3"/>
  <c r="F49" i="3" s="1"/>
  <c r="G49" i="3" s="1"/>
  <c r="E48" i="3"/>
  <c r="C49" i="3"/>
  <c r="K47" i="1"/>
  <c r="L46" i="1"/>
  <c r="D49" i="3" l="1"/>
  <c r="F50" i="3" s="1"/>
  <c r="G50" i="3" s="1"/>
  <c r="E49" i="3"/>
  <c r="L47" i="1"/>
  <c r="K48" i="1"/>
  <c r="C36" i="2"/>
  <c r="C50" i="3" l="1"/>
  <c r="L48" i="1"/>
  <c r="K49" i="1"/>
  <c r="D36" i="2"/>
  <c r="E37" i="2" s="1"/>
  <c r="F37" i="2" s="1"/>
  <c r="C37" i="2" l="1"/>
  <c r="L49" i="1"/>
  <c r="K50" i="1"/>
  <c r="D50" i="3"/>
  <c r="F51" i="3" s="1"/>
  <c r="G51" i="3" s="1"/>
  <c r="E50" i="3"/>
  <c r="E38" i="2" l="1"/>
  <c r="F38" i="2" s="1"/>
  <c r="D37" i="2"/>
  <c r="C38" i="2" s="1"/>
  <c r="C51" i="3"/>
  <c r="K51" i="1"/>
  <c r="L50" i="1"/>
  <c r="E39" i="2" l="1"/>
  <c r="F39" i="2" s="1"/>
  <c r="D38" i="2"/>
  <c r="C39" i="2" s="1"/>
  <c r="E51" i="3"/>
  <c r="D51" i="3"/>
  <c r="C52" i="3" s="1"/>
  <c r="L51" i="1"/>
  <c r="K52" i="1"/>
  <c r="D39" i="2" l="1"/>
  <c r="E40" i="2" s="1"/>
  <c r="F40" i="2" s="1"/>
  <c r="E52" i="3"/>
  <c r="D52" i="3"/>
  <c r="F53" i="3" s="1"/>
  <c r="G53" i="3" s="1"/>
  <c r="C53" i="3"/>
  <c r="K53" i="1"/>
  <c r="L52" i="1"/>
  <c r="F52" i="3"/>
  <c r="G52" i="3" s="1"/>
  <c r="L53" i="1" l="1"/>
  <c r="K54" i="1"/>
  <c r="E53" i="3"/>
  <c r="D53" i="3"/>
  <c r="F54" i="3" s="1"/>
  <c r="G54" i="3" s="1"/>
  <c r="C40" i="2"/>
  <c r="C54" i="3" l="1"/>
  <c r="D40" i="2"/>
  <c r="E41" i="2" s="1"/>
  <c r="F41" i="2" s="1"/>
  <c r="L54" i="1"/>
  <c r="K55" i="1"/>
  <c r="C41" i="2" l="1"/>
  <c r="L55" i="1"/>
  <c r="K56" i="1"/>
  <c r="E54" i="3"/>
  <c r="D54" i="3"/>
  <c r="F55" i="3" s="1"/>
  <c r="G55" i="3" s="1"/>
  <c r="C55" i="3"/>
  <c r="D55" i="3" l="1"/>
  <c r="F56" i="3" s="1"/>
  <c r="G56" i="3" s="1"/>
  <c r="E55" i="3"/>
  <c r="D41" i="2"/>
  <c r="E42" i="2" s="1"/>
  <c r="F42" i="2" s="1"/>
  <c r="K57" i="1"/>
  <c r="L56" i="1"/>
  <c r="L57" i="1" l="1"/>
  <c r="K58" i="1"/>
  <c r="C56" i="3"/>
  <c r="C42" i="2"/>
  <c r="D42" i="2" l="1"/>
  <c r="E43" i="2" s="1"/>
  <c r="F43" i="2" s="1"/>
  <c r="E56" i="3"/>
  <c r="D56" i="3"/>
  <c r="F57" i="3"/>
  <c r="G57" i="3" s="1"/>
  <c r="C57" i="3"/>
  <c r="K59" i="1"/>
  <c r="L58" i="1"/>
  <c r="E57" i="3" l="1"/>
  <c r="D57" i="3"/>
  <c r="F58" i="3" s="1"/>
  <c r="G58" i="3" s="1"/>
  <c r="L59" i="1"/>
  <c r="K60" i="1"/>
  <c r="C43" i="2"/>
  <c r="E44" i="2" l="1"/>
  <c r="F44" i="2" s="1"/>
  <c r="D43" i="2"/>
  <c r="C44" i="2" s="1"/>
  <c r="C58" i="3"/>
  <c r="L60" i="1"/>
  <c r="K61" i="1"/>
  <c r="E45" i="2" l="1"/>
  <c r="F45" i="2" s="1"/>
  <c r="D44" i="2"/>
  <c r="C45" i="2" s="1"/>
  <c r="L61" i="1"/>
  <c r="K62" i="1"/>
  <c r="E58" i="3"/>
  <c r="D58" i="3"/>
  <c r="F59" i="3"/>
  <c r="G59" i="3" s="1"/>
  <c r="C59" i="3"/>
  <c r="D45" i="2" l="1"/>
  <c r="E46" i="2"/>
  <c r="F46" i="2" s="1"/>
  <c r="C46" i="2"/>
  <c r="L62" i="1"/>
  <c r="K63" i="1"/>
  <c r="D59" i="3"/>
  <c r="F60" i="3" s="1"/>
  <c r="G60" i="3" s="1"/>
  <c r="E59" i="3"/>
  <c r="C60" i="3" l="1"/>
  <c r="L63" i="1"/>
  <c r="K64" i="1"/>
  <c r="D46" i="2"/>
  <c r="E47" i="2" s="1"/>
  <c r="F47" i="2" s="1"/>
  <c r="C47" i="2" l="1"/>
  <c r="K65" i="1"/>
  <c r="L64" i="1"/>
  <c r="E60" i="3"/>
  <c r="D60" i="3"/>
  <c r="C61" i="3" s="1"/>
  <c r="D61" i="3" l="1"/>
  <c r="F62" i="3"/>
  <c r="G62" i="3" s="1"/>
  <c r="E61" i="3"/>
  <c r="C62" i="3"/>
  <c r="F61" i="3"/>
  <c r="G61" i="3" s="1"/>
  <c r="L65" i="1"/>
  <c r="K66" i="1"/>
  <c r="D47" i="2"/>
  <c r="C48" i="2" s="1"/>
  <c r="D48" i="2" l="1"/>
  <c r="E49" i="2"/>
  <c r="F49" i="2" s="1"/>
  <c r="C49" i="2"/>
  <c r="E48" i="2"/>
  <c r="F48" i="2" s="1"/>
  <c r="L66" i="1"/>
  <c r="K67" i="1"/>
  <c r="D62" i="3"/>
  <c r="F63" i="3" s="1"/>
  <c r="G63" i="3" s="1"/>
  <c r="E62" i="3"/>
  <c r="C63" i="3"/>
  <c r="E63" i="3" l="1"/>
  <c r="D63" i="3"/>
  <c r="F64" i="3" s="1"/>
  <c r="G64" i="3" s="1"/>
  <c r="C64" i="3"/>
  <c r="L67" i="1"/>
  <c r="K68" i="1"/>
  <c r="D49" i="2"/>
  <c r="E50" i="2" s="1"/>
  <c r="F50" i="2" s="1"/>
  <c r="C50" i="2" l="1"/>
  <c r="L68" i="1"/>
  <c r="K69" i="1"/>
  <c r="E64" i="3"/>
  <c r="D64" i="3"/>
  <c r="F65" i="3" s="1"/>
  <c r="G65" i="3" s="1"/>
  <c r="L69" i="1" l="1"/>
  <c r="K70" i="1"/>
  <c r="C65" i="3"/>
  <c r="C51" i="2"/>
  <c r="D50" i="2"/>
  <c r="E51" i="2" s="1"/>
  <c r="F51" i="2" s="1"/>
  <c r="D51" i="2" l="1"/>
  <c r="E52" i="2"/>
  <c r="F52" i="2" s="1"/>
  <c r="C52" i="2"/>
  <c r="L70" i="1"/>
  <c r="K71" i="1"/>
  <c r="E65" i="3"/>
  <c r="D65" i="3"/>
  <c r="F66" i="3" s="1"/>
  <c r="G66" i="3" s="1"/>
  <c r="C66" i="3" l="1"/>
  <c r="L71" i="1"/>
  <c r="K72" i="1"/>
  <c r="D52" i="2"/>
  <c r="E53" i="2" s="1"/>
  <c r="F53" i="2" s="1"/>
  <c r="C53" i="2" l="1"/>
  <c r="L72" i="1"/>
  <c r="K73" i="1"/>
  <c r="E66" i="3"/>
  <c r="D66" i="3"/>
  <c r="F67" i="3" s="1"/>
  <c r="G67" i="3" s="1"/>
  <c r="C67" i="3" l="1"/>
  <c r="L73" i="1"/>
  <c r="K74" i="1"/>
  <c r="C54" i="2"/>
  <c r="D53" i="2"/>
  <c r="E54" i="2" s="1"/>
  <c r="F54" i="2" s="1"/>
  <c r="D54" i="2" l="1"/>
  <c r="E55" i="2"/>
  <c r="F55" i="2" s="1"/>
  <c r="C55" i="2"/>
  <c r="K75" i="1"/>
  <c r="L74" i="1"/>
  <c r="D67" i="3"/>
  <c r="F68" i="3" s="1"/>
  <c r="G68" i="3" s="1"/>
  <c r="E67" i="3"/>
  <c r="C68" i="3" l="1"/>
  <c r="L75" i="1"/>
  <c r="K76" i="1"/>
  <c r="D55" i="2"/>
  <c r="C56" i="2" s="1"/>
  <c r="D56" i="2" l="1"/>
  <c r="E57" i="2" s="1"/>
  <c r="F57" i="2" s="1"/>
  <c r="E56" i="2"/>
  <c r="F56" i="2" s="1"/>
  <c r="L76" i="1"/>
  <c r="K77" i="1"/>
  <c r="E68" i="3"/>
  <c r="D68" i="3"/>
  <c r="F69" i="3" s="1"/>
  <c r="G69" i="3" s="1"/>
  <c r="L77" i="1" l="1"/>
  <c r="K78" i="1"/>
  <c r="C69" i="3"/>
  <c r="C57" i="2"/>
  <c r="D57" i="2" l="1"/>
  <c r="E58" i="2"/>
  <c r="F58" i="2" s="1"/>
  <c r="C58" i="2"/>
  <c r="E69" i="3"/>
  <c r="D69" i="3"/>
  <c r="F70" i="3" s="1"/>
  <c r="G70" i="3" s="1"/>
  <c r="K79" i="1"/>
  <c r="L78" i="1"/>
  <c r="L79" i="1" l="1"/>
  <c r="K80" i="1"/>
  <c r="C70" i="3"/>
  <c r="D58" i="2"/>
  <c r="E59" i="2" s="1"/>
  <c r="F59" i="2" s="1"/>
  <c r="C59" i="2" l="1"/>
  <c r="E70" i="3"/>
  <c r="D70" i="3"/>
  <c r="F71" i="3" s="1"/>
  <c r="G71" i="3" s="1"/>
  <c r="C71" i="3"/>
  <c r="L80" i="1"/>
  <c r="K81" i="1"/>
  <c r="E71" i="3" l="1"/>
  <c r="D71" i="3"/>
  <c r="F72" i="3" s="1"/>
  <c r="G72" i="3" s="1"/>
  <c r="C72" i="3"/>
  <c r="D59" i="2"/>
  <c r="C60" i="2" s="1"/>
  <c r="L81" i="1"/>
  <c r="K82" i="1"/>
  <c r="D60" i="2" l="1"/>
  <c r="E61" i="2" s="1"/>
  <c r="F61" i="2" s="1"/>
  <c r="L82" i="1"/>
  <c r="K83" i="1"/>
  <c r="E60" i="2"/>
  <c r="F60" i="2" s="1"/>
  <c r="D72" i="3"/>
  <c r="F73" i="3" s="1"/>
  <c r="G73" i="3" s="1"/>
  <c r="E72" i="3"/>
  <c r="C73" i="3" l="1"/>
  <c r="K84" i="1"/>
  <c r="L83" i="1"/>
  <c r="C61" i="2"/>
  <c r="E62" i="2" l="1"/>
  <c r="F62" i="2" s="1"/>
  <c r="C62" i="2"/>
  <c r="D61" i="2"/>
  <c r="D73" i="3"/>
  <c r="F74" i="3" s="1"/>
  <c r="G74" i="3" s="1"/>
  <c r="E73" i="3"/>
  <c r="C74" i="3"/>
  <c r="L84" i="1"/>
  <c r="K85" i="1"/>
  <c r="L85" i="1" l="1"/>
  <c r="K86" i="1"/>
  <c r="D74" i="3"/>
  <c r="F75" i="3" s="1"/>
  <c r="G75" i="3" s="1"/>
  <c r="E74" i="3"/>
  <c r="C75" i="3"/>
  <c r="D62" i="2"/>
  <c r="E63" i="2" s="1"/>
  <c r="F63" i="2" s="1"/>
  <c r="C63" i="2" l="1"/>
  <c r="F76" i="3"/>
  <c r="G76" i="3" s="1"/>
  <c r="E75" i="3"/>
  <c r="D75" i="3"/>
  <c r="C76" i="3" s="1"/>
  <c r="K87" i="1"/>
  <c r="L86" i="1"/>
  <c r="E76" i="3" l="1"/>
  <c r="F77" i="3"/>
  <c r="G77" i="3" s="1"/>
  <c r="D76" i="3"/>
  <c r="C77" i="3" s="1"/>
  <c r="K88" i="1"/>
  <c r="L87" i="1"/>
  <c r="D63" i="2"/>
  <c r="C64" i="2" s="1"/>
  <c r="D64" i="2" l="1"/>
  <c r="E65" i="2" s="1"/>
  <c r="F65" i="2" s="1"/>
  <c r="E77" i="3"/>
  <c r="D77" i="3"/>
  <c r="F78" i="3" s="1"/>
  <c r="G78" i="3" s="1"/>
  <c r="E64" i="2"/>
  <c r="F64" i="2" s="1"/>
  <c r="L88" i="1"/>
  <c r="K89" i="1"/>
  <c r="L89" i="1" l="1"/>
  <c r="K90" i="1"/>
  <c r="C65" i="2"/>
  <c r="C78" i="3"/>
  <c r="F79" i="3" l="1"/>
  <c r="G79" i="3" s="1"/>
  <c r="E78" i="3"/>
  <c r="D78" i="3"/>
  <c r="C79" i="3" s="1"/>
  <c r="D65" i="2"/>
  <c r="C66" i="2" s="1"/>
  <c r="L90" i="1"/>
  <c r="K91" i="1"/>
  <c r="D66" i="2" l="1"/>
  <c r="E67" i="2" s="1"/>
  <c r="F67" i="2" s="1"/>
  <c r="C67" i="2"/>
  <c r="D79" i="3"/>
  <c r="F80" i="3" s="1"/>
  <c r="G80" i="3" s="1"/>
  <c r="E79" i="3"/>
  <c r="E66" i="2"/>
  <c r="F66" i="2" s="1"/>
  <c r="K92" i="1"/>
  <c r="L91" i="1"/>
  <c r="C80" i="3" l="1"/>
  <c r="L92" i="1"/>
  <c r="K93" i="1"/>
  <c r="D67" i="2"/>
  <c r="E68" i="2" s="1"/>
  <c r="F68" i="2" s="1"/>
  <c r="C68" i="2" l="1"/>
  <c r="E80" i="3"/>
  <c r="D80" i="3"/>
  <c r="F81" i="3"/>
  <c r="G81" i="3" s="1"/>
  <c r="C81" i="3"/>
  <c r="L93" i="1"/>
  <c r="K94" i="1"/>
  <c r="L94" i="1" l="1"/>
  <c r="K95" i="1"/>
  <c r="E81" i="3"/>
  <c r="D81" i="3"/>
  <c r="F82" i="3"/>
  <c r="G82" i="3" s="1"/>
  <c r="C82" i="3"/>
  <c r="D68" i="2"/>
  <c r="C69" i="2" s="1"/>
  <c r="D69" i="2" l="1"/>
  <c r="E70" i="2"/>
  <c r="F70" i="2" s="1"/>
  <c r="C70" i="2"/>
  <c r="E69" i="2"/>
  <c r="F69" i="2" s="1"/>
  <c r="E82" i="3"/>
  <c r="D82" i="3"/>
  <c r="F83" i="3" s="1"/>
  <c r="G83" i="3" s="1"/>
  <c r="K96" i="1"/>
  <c r="L95" i="1"/>
  <c r="L96" i="1" l="1"/>
  <c r="K97" i="1"/>
  <c r="C83" i="3"/>
  <c r="D70" i="2"/>
  <c r="C71" i="2" s="1"/>
  <c r="D71" i="2" l="1"/>
  <c r="E72" i="2" s="1"/>
  <c r="F72" i="2" s="1"/>
  <c r="E71" i="2"/>
  <c r="F71" i="2" s="1"/>
  <c r="L97" i="1"/>
  <c r="K98" i="1"/>
  <c r="E83" i="3"/>
  <c r="D83" i="3"/>
  <c r="C84" i="3" s="1"/>
  <c r="E84" i="3" l="1"/>
  <c r="D84" i="3"/>
  <c r="F85" i="3" s="1"/>
  <c r="G85" i="3" s="1"/>
  <c r="C85" i="3"/>
  <c r="L98" i="1"/>
  <c r="K99" i="1"/>
  <c r="F84" i="3"/>
  <c r="G84" i="3" s="1"/>
  <c r="C72" i="2"/>
  <c r="K100" i="1" l="1"/>
  <c r="L99" i="1"/>
  <c r="D85" i="3"/>
  <c r="E85" i="3"/>
  <c r="F86" i="3"/>
  <c r="G86" i="3" s="1"/>
  <c r="C86" i="3"/>
  <c r="D72" i="2"/>
  <c r="E73" i="2" s="1"/>
  <c r="F73" i="2" s="1"/>
  <c r="C73" i="2" l="1"/>
  <c r="L100" i="1"/>
  <c r="K101" i="1"/>
  <c r="D86" i="3"/>
  <c r="F87" i="3"/>
  <c r="G87" i="3" s="1"/>
  <c r="E86" i="3"/>
  <c r="C87" i="3"/>
  <c r="E87" i="3" l="1"/>
  <c r="D87" i="3"/>
  <c r="F88" i="3" s="1"/>
  <c r="G88" i="3" s="1"/>
  <c r="L101" i="1"/>
  <c r="K102" i="1"/>
  <c r="D73" i="2"/>
  <c r="E74" i="2" s="1"/>
  <c r="F74" i="2" s="1"/>
  <c r="L102" i="1" l="1"/>
  <c r="K103" i="1"/>
  <c r="C74" i="2"/>
  <c r="C88" i="3"/>
  <c r="E88" i="3" l="1"/>
  <c r="D88" i="3"/>
  <c r="F89" i="3" s="1"/>
  <c r="G89" i="3" s="1"/>
  <c r="C89" i="3"/>
  <c r="D74" i="2"/>
  <c r="C75" i="2" s="1"/>
  <c r="K104" i="1"/>
  <c r="L103" i="1"/>
  <c r="D75" i="2" l="1"/>
  <c r="E76" i="2"/>
  <c r="F76" i="2" s="1"/>
  <c r="C76" i="2"/>
  <c r="L104" i="1"/>
  <c r="K105" i="1"/>
  <c r="E75" i="2"/>
  <c r="F75" i="2" s="1"/>
  <c r="E89" i="3"/>
  <c r="D89" i="3"/>
  <c r="F90" i="3" s="1"/>
  <c r="G90" i="3" s="1"/>
  <c r="C90" i="3" l="1"/>
  <c r="L105" i="1"/>
  <c r="K106" i="1"/>
  <c r="D76" i="2"/>
  <c r="C77" i="2" s="1"/>
  <c r="D77" i="2" l="1"/>
  <c r="E78" i="2" s="1"/>
  <c r="F78" i="2" s="1"/>
  <c r="E77" i="2"/>
  <c r="F77" i="2" s="1"/>
  <c r="L106" i="1"/>
  <c r="K107" i="1"/>
  <c r="E90" i="3"/>
  <c r="D90" i="3"/>
  <c r="F91" i="3" s="1"/>
  <c r="G91" i="3" s="1"/>
  <c r="C91" i="3" l="1"/>
  <c r="L107" i="1"/>
  <c r="K108" i="1"/>
  <c r="C78" i="2"/>
  <c r="D78" i="2" l="1"/>
  <c r="E79" i="2"/>
  <c r="F79" i="2" s="1"/>
  <c r="C79" i="2"/>
  <c r="L108" i="1"/>
  <c r="K109" i="1"/>
  <c r="D91" i="3"/>
  <c r="F92" i="3" s="1"/>
  <c r="G92" i="3" s="1"/>
  <c r="E91" i="3"/>
  <c r="C92" i="3"/>
  <c r="E92" i="3" l="1"/>
  <c r="D92" i="3"/>
  <c r="F93" i="3" s="1"/>
  <c r="G93" i="3" s="1"/>
  <c r="C93" i="3"/>
  <c r="K110" i="1"/>
  <c r="L109" i="1"/>
  <c r="D79" i="2"/>
  <c r="E80" i="2" s="1"/>
  <c r="F80" i="2" s="1"/>
  <c r="L110" i="1" l="1"/>
  <c r="K111" i="1"/>
  <c r="C80" i="2"/>
  <c r="E93" i="3"/>
  <c r="D93" i="3"/>
  <c r="F94" i="3" s="1"/>
  <c r="G94" i="3" s="1"/>
  <c r="C94" i="3" l="1"/>
  <c r="L111" i="1"/>
  <c r="K112" i="1"/>
  <c r="C81" i="2"/>
  <c r="D80" i="2"/>
  <c r="E81" i="2" s="1"/>
  <c r="F81" i="2" s="1"/>
  <c r="C82" i="2" l="1"/>
  <c r="D81" i="2"/>
  <c r="E82" i="2"/>
  <c r="F82" i="2" s="1"/>
  <c r="L112" i="1"/>
  <c r="K113" i="1"/>
  <c r="E94" i="3"/>
  <c r="D94" i="3"/>
  <c r="F95" i="3" s="1"/>
  <c r="G95" i="3" s="1"/>
  <c r="C95" i="3"/>
  <c r="D82" i="2" l="1"/>
  <c r="E83" i="2" s="1"/>
  <c r="F83" i="2" s="1"/>
  <c r="L113" i="1"/>
  <c r="K114" i="1"/>
  <c r="E95" i="3"/>
  <c r="D95" i="3"/>
  <c r="F96" i="3" s="1"/>
  <c r="G96" i="3" s="1"/>
  <c r="C96" i="3"/>
  <c r="C83" i="2" l="1"/>
  <c r="D96" i="3"/>
  <c r="F97" i="3" s="1"/>
  <c r="G97" i="3" s="1"/>
  <c r="E96" i="3"/>
  <c r="C97" i="3"/>
  <c r="L114" i="1"/>
  <c r="K115" i="1"/>
  <c r="D97" i="3" l="1"/>
  <c r="F98" i="3"/>
  <c r="G98" i="3" s="1"/>
  <c r="E97" i="3"/>
  <c r="C98" i="3"/>
  <c r="L115" i="1"/>
  <c r="K116" i="1"/>
  <c r="D83" i="2"/>
  <c r="E84" i="2" s="1"/>
  <c r="F84" i="2" s="1"/>
  <c r="C84" i="2" l="1"/>
  <c r="L116" i="1"/>
  <c r="K117" i="1"/>
  <c r="D98" i="3"/>
  <c r="F99" i="3" s="1"/>
  <c r="G99" i="3" s="1"/>
  <c r="E98" i="3"/>
  <c r="C99" i="3"/>
  <c r="E99" i="3" l="1"/>
  <c r="D99" i="3"/>
  <c r="F100" i="3" s="1"/>
  <c r="G100" i="3" s="1"/>
  <c r="L117" i="1"/>
  <c r="K118" i="1"/>
  <c r="D84" i="2"/>
  <c r="E85" i="2" s="1"/>
  <c r="F85" i="2" s="1"/>
  <c r="C85" i="2" l="1"/>
  <c r="L118" i="1"/>
  <c r="K119" i="1"/>
  <c r="C100" i="3"/>
  <c r="D85" i="2" l="1"/>
  <c r="E86" i="2" s="1"/>
  <c r="F86" i="2" s="1"/>
  <c r="C86" i="2"/>
  <c r="L119" i="1"/>
  <c r="K120" i="1"/>
  <c r="E100" i="3"/>
  <c r="D100" i="3"/>
  <c r="F101" i="3" s="1"/>
  <c r="G101" i="3" s="1"/>
  <c r="C101" i="3" l="1"/>
  <c r="D86" i="2"/>
  <c r="C87" i="2" s="1"/>
  <c r="L120" i="1"/>
  <c r="K121" i="1"/>
  <c r="E88" i="2" l="1"/>
  <c r="F88" i="2" s="1"/>
  <c r="D87" i="2"/>
  <c r="C88" i="2" s="1"/>
  <c r="L121" i="1"/>
  <c r="K122" i="1"/>
  <c r="E87" i="2"/>
  <c r="F87" i="2" s="1"/>
  <c r="E101" i="3"/>
  <c r="D101" i="3"/>
  <c r="F102" i="3" s="1"/>
  <c r="G102" i="3" s="1"/>
  <c r="C102" i="3"/>
  <c r="D88" i="2" l="1"/>
  <c r="C89" i="2" s="1"/>
  <c r="E102" i="3"/>
  <c r="D102" i="3"/>
  <c r="F103" i="3" s="1"/>
  <c r="G103" i="3" s="1"/>
  <c r="C103" i="3"/>
  <c r="L122" i="1"/>
  <c r="K123" i="1"/>
  <c r="D89" i="2" l="1"/>
  <c r="E90" i="2" s="1"/>
  <c r="F90" i="2" s="1"/>
  <c r="C90" i="2"/>
  <c r="L123" i="1"/>
  <c r="K124" i="1"/>
  <c r="E89" i="2"/>
  <c r="F89" i="2" s="1"/>
  <c r="D103" i="3"/>
  <c r="F104" i="3" s="1"/>
  <c r="G104" i="3" s="1"/>
  <c r="E103" i="3"/>
  <c r="C104" i="3"/>
  <c r="E104" i="3" l="1"/>
  <c r="D104" i="3"/>
  <c r="F105" i="3" s="1"/>
  <c r="G105" i="3" s="1"/>
  <c r="L124" i="1"/>
  <c r="K125" i="1"/>
  <c r="D90" i="2"/>
  <c r="E91" i="2" s="1"/>
  <c r="F91" i="2" s="1"/>
  <c r="L125" i="1" l="1"/>
  <c r="K126" i="1"/>
  <c r="C91" i="2"/>
  <c r="C105" i="3"/>
  <c r="E105" i="3" l="1"/>
  <c r="D105" i="3"/>
  <c r="F106" i="3"/>
  <c r="G106" i="3" s="1"/>
  <c r="C106" i="3"/>
  <c r="L126" i="1"/>
  <c r="K127" i="1"/>
  <c r="D91" i="2"/>
  <c r="E92" i="2" s="1"/>
  <c r="F92" i="2" s="1"/>
  <c r="C92" i="2" l="1"/>
  <c r="E106" i="3"/>
  <c r="D106" i="3"/>
  <c r="C107" i="3" s="1"/>
  <c r="L127" i="1"/>
  <c r="K128" i="1"/>
  <c r="E107" i="3" l="1"/>
  <c r="D107" i="3"/>
  <c r="F108" i="3" s="1"/>
  <c r="G108" i="3" s="1"/>
  <c r="L128" i="1"/>
  <c r="K129" i="1"/>
  <c r="F107" i="3"/>
  <c r="G107" i="3" s="1"/>
  <c r="D92" i="2"/>
  <c r="C93" i="2" s="1"/>
  <c r="E94" i="2" l="1"/>
  <c r="F94" i="2" s="1"/>
  <c r="D93" i="2"/>
  <c r="C94" i="2" s="1"/>
  <c r="C108" i="3"/>
  <c r="E93" i="2"/>
  <c r="F93" i="2" s="1"/>
  <c r="L129" i="1"/>
  <c r="K130" i="1"/>
  <c r="E95" i="2" l="1"/>
  <c r="F95" i="2" s="1"/>
  <c r="D94" i="2"/>
  <c r="C95" i="2" s="1"/>
  <c r="E108" i="3"/>
  <c r="D108" i="3"/>
  <c r="F109" i="3" s="1"/>
  <c r="G109" i="3" s="1"/>
  <c r="C109" i="3"/>
  <c r="L130" i="1"/>
  <c r="K131" i="1"/>
  <c r="D95" i="2" l="1"/>
  <c r="E96" i="2" s="1"/>
  <c r="F96" i="2" s="1"/>
  <c r="C96" i="2"/>
  <c r="D109" i="3"/>
  <c r="E109" i="3"/>
  <c r="F110" i="3"/>
  <c r="G110" i="3" s="1"/>
  <c r="C110" i="3"/>
  <c r="L131" i="1"/>
  <c r="K132" i="1"/>
  <c r="L132" i="1" l="1"/>
  <c r="K133" i="1"/>
  <c r="D110" i="3"/>
  <c r="F111" i="3" s="1"/>
  <c r="G111" i="3" s="1"/>
  <c r="E110" i="3"/>
  <c r="C111" i="3"/>
  <c r="D96" i="2"/>
  <c r="E97" i="2" s="1"/>
  <c r="F97" i="2" s="1"/>
  <c r="C97" i="2" l="1"/>
  <c r="E111" i="3"/>
  <c r="D111" i="3"/>
  <c r="F112" i="3" s="1"/>
  <c r="G112" i="3" s="1"/>
  <c r="L133" i="1"/>
  <c r="K134" i="1"/>
  <c r="C112" i="3" l="1"/>
  <c r="L134" i="1"/>
  <c r="K135" i="1"/>
  <c r="D97" i="2"/>
  <c r="E98" i="2" s="1"/>
  <c r="F98" i="2" s="1"/>
  <c r="C98" i="2" l="1"/>
  <c r="L135" i="1"/>
  <c r="K136" i="1"/>
  <c r="E112" i="3"/>
  <c r="F113" i="3"/>
  <c r="G113" i="3" s="1"/>
  <c r="D112" i="3"/>
  <c r="C113" i="3"/>
  <c r="F114" i="3" l="1"/>
  <c r="G114" i="3" s="1"/>
  <c r="E113" i="3"/>
  <c r="D113" i="3"/>
  <c r="C114" i="3"/>
  <c r="L136" i="1"/>
  <c r="K137" i="1"/>
  <c r="D98" i="2"/>
  <c r="C99" i="2" s="1"/>
  <c r="E100" i="2" l="1"/>
  <c r="F100" i="2" s="1"/>
  <c r="D99" i="2"/>
  <c r="C100" i="2" s="1"/>
  <c r="E99" i="2"/>
  <c r="F99" i="2" s="1"/>
  <c r="K138" i="1"/>
  <c r="L137" i="1"/>
  <c r="E114" i="3"/>
  <c r="D114" i="3"/>
  <c r="F115" i="3" s="1"/>
  <c r="G115" i="3" s="1"/>
  <c r="C115" i="3"/>
  <c r="C101" i="2" l="1"/>
  <c r="E101" i="2"/>
  <c r="F101" i="2" s="1"/>
  <c r="D100" i="2"/>
  <c r="D115" i="3"/>
  <c r="F116" i="3" s="1"/>
  <c r="G116" i="3" s="1"/>
  <c r="E115" i="3"/>
  <c r="L138" i="1"/>
  <c r="K139" i="1"/>
  <c r="D101" i="2" l="1"/>
  <c r="E102" i="2" s="1"/>
  <c r="F102" i="2" s="1"/>
  <c r="L139" i="1"/>
  <c r="K140" i="1"/>
  <c r="C116" i="3"/>
  <c r="E116" i="3" l="1"/>
  <c r="D116" i="3"/>
  <c r="F117" i="3"/>
  <c r="G117" i="3" s="1"/>
  <c r="C117" i="3"/>
  <c r="L140" i="1"/>
  <c r="K141" i="1"/>
  <c r="C102" i="2"/>
  <c r="D102" i="2" l="1"/>
  <c r="E103" i="2" s="1"/>
  <c r="F103" i="2" s="1"/>
  <c r="L141" i="1"/>
  <c r="K142" i="1"/>
  <c r="E117" i="3"/>
  <c r="D117" i="3"/>
  <c r="F118" i="3" s="1"/>
  <c r="G118" i="3" s="1"/>
  <c r="C118" i="3" l="1"/>
  <c r="L142" i="1"/>
  <c r="K143" i="1"/>
  <c r="C103" i="2"/>
  <c r="D103" i="2" l="1"/>
  <c r="C104" i="2" s="1"/>
  <c r="K144" i="1"/>
  <c r="L143" i="1"/>
  <c r="E118" i="3"/>
  <c r="D118" i="3"/>
  <c r="C119" i="3" s="1"/>
  <c r="D104" i="2" l="1"/>
  <c r="E105" i="2" s="1"/>
  <c r="F105" i="2" s="1"/>
  <c r="C105" i="2"/>
  <c r="E119" i="3"/>
  <c r="D119" i="3"/>
  <c r="F120" i="3"/>
  <c r="G120" i="3" s="1"/>
  <c r="C120" i="3"/>
  <c r="F119" i="3"/>
  <c r="G119" i="3" s="1"/>
  <c r="L144" i="1"/>
  <c r="K145" i="1"/>
  <c r="E104" i="2"/>
  <c r="F104" i="2" s="1"/>
  <c r="L145" i="1" l="1"/>
  <c r="K146" i="1"/>
  <c r="D120" i="3"/>
  <c r="F121" i="3" s="1"/>
  <c r="G121" i="3" s="1"/>
  <c r="E120" i="3"/>
  <c r="D105" i="2"/>
  <c r="E106" i="2" s="1"/>
  <c r="F106" i="2" s="1"/>
  <c r="C106" i="2" l="1"/>
  <c r="C121" i="3"/>
  <c r="L146" i="1"/>
  <c r="K147" i="1"/>
  <c r="L147" i="1" l="1"/>
  <c r="K148" i="1"/>
  <c r="D121" i="3"/>
  <c r="F122" i="3" s="1"/>
  <c r="G122" i="3" s="1"/>
  <c r="E121" i="3"/>
  <c r="C122" i="3"/>
  <c r="D106" i="2"/>
  <c r="E107" i="2" s="1"/>
  <c r="F107" i="2" s="1"/>
  <c r="C107" i="2" l="1"/>
  <c r="D122" i="3"/>
  <c r="F123" i="3" s="1"/>
  <c r="G123" i="3" s="1"/>
  <c r="E122" i="3"/>
  <c r="C123" i="3"/>
  <c r="L148" i="1"/>
  <c r="K149" i="1"/>
  <c r="F124" i="3" l="1"/>
  <c r="G124" i="3" s="1"/>
  <c r="E123" i="3"/>
  <c r="D123" i="3"/>
  <c r="C124" i="3" s="1"/>
  <c r="K150" i="1"/>
  <c r="L149" i="1"/>
  <c r="D107" i="2"/>
  <c r="C108" i="2" s="1"/>
  <c r="D108" i="2" l="1"/>
  <c r="E109" i="2" s="1"/>
  <c r="F109" i="2" s="1"/>
  <c r="E124" i="3"/>
  <c r="D124" i="3"/>
  <c r="F125" i="3" s="1"/>
  <c r="G125" i="3" s="1"/>
  <c r="K151" i="1"/>
  <c r="L150" i="1"/>
  <c r="L165" i="1" s="1"/>
  <c r="E108" i="2"/>
  <c r="F108" i="2" s="1"/>
  <c r="L151" i="1" l="1"/>
  <c r="K152" i="1"/>
  <c r="C125" i="3"/>
  <c r="C109" i="2"/>
  <c r="D109" i="2" l="1"/>
  <c r="C110" i="2" s="1"/>
  <c r="E125" i="3"/>
  <c r="D125" i="3"/>
  <c r="F126" i="3" s="1"/>
  <c r="G126" i="3" s="1"/>
  <c r="L152" i="1"/>
  <c r="K153" i="1"/>
  <c r="E111" i="2" l="1"/>
  <c r="F111" i="2" s="1"/>
  <c r="D110" i="2"/>
  <c r="C111" i="2"/>
  <c r="K154" i="1"/>
  <c r="L153" i="1"/>
  <c r="C126" i="3"/>
  <c r="E110" i="2"/>
  <c r="F110" i="2" s="1"/>
  <c r="L154" i="1" l="1"/>
  <c r="K155" i="1"/>
  <c r="E126" i="3"/>
  <c r="D126" i="3"/>
  <c r="C127" i="3" s="1"/>
  <c r="D111" i="2"/>
  <c r="E112" i="2" s="1"/>
  <c r="F112" i="2" s="1"/>
  <c r="D127" i="3" l="1"/>
  <c r="F128" i="3" s="1"/>
  <c r="G128" i="3" s="1"/>
  <c r="E127" i="3"/>
  <c r="C128" i="3"/>
  <c r="C112" i="2"/>
  <c r="F127" i="3"/>
  <c r="G127" i="3" s="1"/>
  <c r="L155" i="1"/>
  <c r="K156" i="1"/>
  <c r="E128" i="3" l="1"/>
  <c r="D128" i="3"/>
  <c r="F129" i="3"/>
  <c r="G129" i="3" s="1"/>
  <c r="C129" i="3"/>
  <c r="K157" i="1"/>
  <c r="L156" i="1"/>
  <c r="D112" i="2"/>
  <c r="C113" i="2" s="1"/>
  <c r="D113" i="2" l="1"/>
  <c r="E114" i="2" s="1"/>
  <c r="F114" i="2" s="1"/>
  <c r="C114" i="2"/>
  <c r="L157" i="1"/>
  <c r="K158" i="1"/>
  <c r="E113" i="2"/>
  <c r="F113" i="2" s="1"/>
  <c r="E129" i="3"/>
  <c r="D129" i="3"/>
  <c r="F130" i="3"/>
  <c r="G130" i="3" s="1"/>
  <c r="C130" i="3"/>
  <c r="E130" i="3" l="1"/>
  <c r="D130" i="3"/>
  <c r="F131" i="3" s="1"/>
  <c r="G131" i="3" s="1"/>
  <c r="L158" i="1"/>
  <c r="K159" i="1"/>
  <c r="D114" i="2"/>
  <c r="E115" i="2" s="1"/>
  <c r="F115" i="2" s="1"/>
  <c r="L159" i="1" l="1"/>
  <c r="K160" i="1"/>
  <c r="C115" i="2"/>
  <c r="C131" i="3"/>
  <c r="L160" i="1" l="1"/>
  <c r="K161" i="1"/>
  <c r="E131" i="3"/>
  <c r="D131" i="3"/>
  <c r="F132" i="3" s="1"/>
  <c r="G132" i="3" s="1"/>
  <c r="D115" i="2"/>
  <c r="C116" i="2" s="1"/>
  <c r="E117" i="2" l="1"/>
  <c r="F117" i="2" s="1"/>
  <c r="D116" i="2"/>
  <c r="C117" i="2"/>
  <c r="L161" i="1"/>
  <c r="K162" i="1"/>
  <c r="L162" i="1" s="1"/>
  <c r="E116" i="2"/>
  <c r="F116" i="2" s="1"/>
  <c r="C132" i="3"/>
  <c r="F133" i="3" l="1"/>
  <c r="G133" i="3" s="1"/>
  <c r="E132" i="3"/>
  <c r="D132" i="3"/>
  <c r="C133" i="3"/>
  <c r="D117" i="2"/>
  <c r="E118" i="2" s="1"/>
  <c r="F118" i="2" s="1"/>
  <c r="L164" i="1"/>
  <c r="L166" i="1"/>
  <c r="C118" i="2" l="1"/>
  <c r="D133" i="3"/>
  <c r="E133" i="3"/>
  <c r="F134" i="3"/>
  <c r="G134" i="3" s="1"/>
  <c r="C134" i="3"/>
  <c r="D134" i="3" l="1"/>
  <c r="F135" i="3" s="1"/>
  <c r="G135" i="3" s="1"/>
  <c r="E134" i="3"/>
  <c r="D118" i="2"/>
  <c r="C119" i="2" s="1"/>
  <c r="D119" i="2" l="1"/>
  <c r="E120" i="2" s="1"/>
  <c r="F120" i="2" s="1"/>
  <c r="C135" i="3"/>
  <c r="E119" i="2"/>
  <c r="F119" i="2" s="1"/>
  <c r="E135" i="3" l="1"/>
  <c r="D135" i="3"/>
  <c r="F136" i="3" s="1"/>
  <c r="G136" i="3" s="1"/>
  <c r="C120" i="2"/>
  <c r="D120" i="2" l="1"/>
  <c r="E121" i="2" s="1"/>
  <c r="F121" i="2" s="1"/>
  <c r="C136" i="3"/>
  <c r="E136" i="3" l="1"/>
  <c r="D136" i="3"/>
  <c r="F137" i="3" s="1"/>
  <c r="G137" i="3" s="1"/>
  <c r="C137" i="3"/>
  <c r="C121" i="2"/>
  <c r="D121" i="2" l="1"/>
  <c r="C122" i="2" s="1"/>
  <c r="E137" i="3"/>
  <c r="D137" i="3"/>
  <c r="F138" i="3" s="1"/>
  <c r="G138" i="3" s="1"/>
  <c r="D122" i="2" l="1"/>
  <c r="E123" i="2" s="1"/>
  <c r="F123" i="2" s="1"/>
  <c r="C123" i="2"/>
  <c r="C138" i="3"/>
  <c r="E122" i="2"/>
  <c r="F122" i="2" s="1"/>
  <c r="D123" i="2" l="1"/>
  <c r="E124" i="2"/>
  <c r="F124" i="2" s="1"/>
  <c r="C124" i="2"/>
  <c r="E138" i="3"/>
  <c r="D138" i="3"/>
  <c r="C139" i="3" s="1"/>
  <c r="D139" i="3" l="1"/>
  <c r="F140" i="3"/>
  <c r="G140" i="3" s="1"/>
  <c r="E139" i="3"/>
  <c r="C140" i="3"/>
  <c r="F139" i="3"/>
  <c r="G139" i="3" s="1"/>
  <c r="D124" i="2"/>
  <c r="C125" i="2" s="1"/>
  <c r="D125" i="2" l="1"/>
  <c r="E126" i="2" s="1"/>
  <c r="F126" i="2" s="1"/>
  <c r="C126" i="2"/>
  <c r="E125" i="2"/>
  <c r="F125" i="2" s="1"/>
  <c r="E140" i="3"/>
  <c r="D140" i="3"/>
  <c r="F141" i="3" s="1"/>
  <c r="G141" i="3" s="1"/>
  <c r="C141" i="3" l="1"/>
  <c r="D126" i="2"/>
  <c r="C127" i="2" s="1"/>
  <c r="D127" i="2" l="1"/>
  <c r="C128" i="2" s="1"/>
  <c r="E127" i="2"/>
  <c r="F127" i="2" s="1"/>
  <c r="E141" i="3"/>
  <c r="D141" i="3"/>
  <c r="F142" i="3" s="1"/>
  <c r="G142" i="3" s="1"/>
  <c r="D128" i="2" l="1"/>
  <c r="E129" i="2" s="1"/>
  <c r="F129" i="2" s="1"/>
  <c r="C129" i="2"/>
  <c r="C142" i="3"/>
  <c r="E128" i="2"/>
  <c r="F128" i="2" s="1"/>
  <c r="D129" i="2" l="1"/>
  <c r="E130" i="2" s="1"/>
  <c r="F130" i="2" s="1"/>
  <c r="E142" i="3"/>
  <c r="D142" i="3"/>
  <c r="F143" i="3" s="1"/>
  <c r="G143" i="3" s="1"/>
  <c r="C143" i="3" l="1"/>
  <c r="C130" i="2"/>
  <c r="D130" i="2" l="1"/>
  <c r="C131" i="2" s="1"/>
  <c r="E143" i="3"/>
  <c r="D143" i="3"/>
  <c r="F144" i="3"/>
  <c r="G144" i="3" s="1"/>
  <c r="C144" i="3"/>
  <c r="D131" i="2" l="1"/>
  <c r="E132" i="2" s="1"/>
  <c r="F132" i="2" s="1"/>
  <c r="C132" i="2"/>
  <c r="E131" i="2"/>
  <c r="F131" i="2" s="1"/>
  <c r="D144" i="3"/>
  <c r="F145" i="3" s="1"/>
  <c r="G145" i="3" s="1"/>
  <c r="E144" i="3"/>
  <c r="C145" i="3"/>
  <c r="D132" i="2" l="1"/>
  <c r="E133" i="2"/>
  <c r="F133" i="2" s="1"/>
  <c r="C133" i="2"/>
  <c r="D145" i="3"/>
  <c r="F146" i="3"/>
  <c r="G146" i="3" s="1"/>
  <c r="E145" i="3"/>
  <c r="C146" i="3"/>
  <c r="D146" i="3" l="1"/>
  <c r="F147" i="3" s="1"/>
  <c r="G147" i="3" s="1"/>
  <c r="E146" i="3"/>
  <c r="C147" i="3"/>
  <c r="D133" i="2"/>
  <c r="E134" i="2" s="1"/>
  <c r="F134" i="2" s="1"/>
  <c r="C134" i="2" l="1"/>
  <c r="E147" i="3"/>
  <c r="D147" i="3"/>
  <c r="F148" i="3" s="1"/>
  <c r="G148" i="3" s="1"/>
  <c r="C148" i="3" l="1"/>
  <c r="D134" i="2"/>
  <c r="E135" i="2" s="1"/>
  <c r="F135" i="2" s="1"/>
  <c r="C135" i="2" l="1"/>
  <c r="E148" i="3"/>
  <c r="D148" i="3"/>
  <c r="C149" i="3" s="1"/>
  <c r="E149" i="3" l="1"/>
  <c r="D149" i="3"/>
  <c r="F150" i="3" s="1"/>
  <c r="G150" i="3" s="1"/>
  <c r="F149" i="3"/>
  <c r="G149" i="3" s="1"/>
  <c r="D135" i="2"/>
  <c r="C136" i="2" s="1"/>
  <c r="D136" i="2" l="1"/>
  <c r="C137" i="2" s="1"/>
  <c r="E136" i="2"/>
  <c r="F136" i="2" s="1"/>
  <c r="C150" i="3"/>
  <c r="E138" i="2" l="1"/>
  <c r="F138" i="2" s="1"/>
  <c r="D137" i="2"/>
  <c r="C138" i="2"/>
  <c r="E150" i="3"/>
  <c r="D150" i="3"/>
  <c r="F151" i="3" s="1"/>
  <c r="G151" i="3" s="1"/>
  <c r="E137" i="2"/>
  <c r="F137" i="2" s="1"/>
  <c r="C151" i="3" l="1"/>
  <c r="D138" i="2"/>
  <c r="E139" i="2" s="1"/>
  <c r="F139" i="2" s="1"/>
  <c r="D151" i="3" l="1"/>
  <c r="F152" i="3" s="1"/>
  <c r="G152" i="3" s="1"/>
  <c r="G167" i="3" s="1"/>
  <c r="E151" i="3"/>
  <c r="C152" i="3"/>
  <c r="C139" i="2"/>
  <c r="C140" i="2" l="1"/>
  <c r="D139" i="2"/>
  <c r="E140" i="2" s="1"/>
  <c r="F140" i="2" s="1"/>
  <c r="E152" i="3"/>
  <c r="F163" i="3"/>
  <c r="G163" i="3" s="1"/>
  <c r="D152" i="3"/>
  <c r="F159" i="3" s="1"/>
  <c r="G159" i="3" s="1"/>
  <c r="F164" i="3"/>
  <c r="G164" i="3" s="1"/>
  <c r="F162" i="3"/>
  <c r="G162" i="3" s="1"/>
  <c r="F161" i="3"/>
  <c r="G161" i="3" s="1"/>
  <c r="E141" i="2" l="1"/>
  <c r="F141" i="2" s="1"/>
  <c r="D140" i="2"/>
  <c r="C141" i="2"/>
  <c r="F153" i="3"/>
  <c r="G153" i="3" s="1"/>
  <c r="F157" i="3"/>
  <c r="G157" i="3" s="1"/>
  <c r="F155" i="3"/>
  <c r="G155" i="3" s="1"/>
  <c r="F154" i="3"/>
  <c r="G154" i="3" s="1"/>
  <c r="F156" i="3"/>
  <c r="G156" i="3" s="1"/>
  <c r="F160" i="3"/>
  <c r="G160" i="3" s="1"/>
  <c r="F158" i="3"/>
  <c r="G158" i="3" s="1"/>
  <c r="G168" i="3" l="1"/>
  <c r="D141" i="2"/>
  <c r="E142" i="2"/>
  <c r="F142" i="2" s="1"/>
  <c r="C142" i="2"/>
  <c r="G166" i="3"/>
  <c r="D142" i="2" l="1"/>
  <c r="E143" i="2" s="1"/>
  <c r="F143" i="2" s="1"/>
  <c r="C143" i="2" l="1"/>
  <c r="E144" i="2" l="1"/>
  <c r="F144" i="2" s="1"/>
  <c r="D143" i="2"/>
  <c r="C144" i="2"/>
  <c r="E145" i="2" l="1"/>
  <c r="F145" i="2" s="1"/>
  <c r="D144" i="2"/>
  <c r="C145" i="2" s="1"/>
  <c r="D145" i="2" l="1"/>
  <c r="C146" i="2" s="1"/>
  <c r="E147" i="2" l="1"/>
  <c r="F147" i="2" s="1"/>
  <c r="D146" i="2"/>
  <c r="C147" i="2"/>
  <c r="E146" i="2"/>
  <c r="F146" i="2" s="1"/>
  <c r="D147" i="2" l="1"/>
  <c r="C148" i="2" s="1"/>
  <c r="C149" i="2" l="1"/>
  <c r="D148" i="2"/>
  <c r="E149" i="2" s="1"/>
  <c r="F149" i="2" s="1"/>
  <c r="E148" i="2"/>
  <c r="F148" i="2" s="1"/>
  <c r="E150" i="2" l="1"/>
  <c r="F150" i="2" s="1"/>
  <c r="D149" i="2"/>
  <c r="C150" i="2"/>
  <c r="D150" i="2" l="1"/>
  <c r="E151" i="2" s="1"/>
  <c r="F151" i="2" s="1"/>
  <c r="F166" i="2" s="1"/>
  <c r="C151" i="2" l="1"/>
  <c r="D151" i="2" l="1"/>
  <c r="E155" i="2" s="1"/>
  <c r="F155" i="2" s="1"/>
  <c r="E160" i="2" l="1"/>
  <c r="F160" i="2" s="1"/>
  <c r="E161" i="2"/>
  <c r="F161" i="2" s="1"/>
  <c r="E159" i="2"/>
  <c r="F159" i="2" s="1"/>
  <c r="E153" i="2"/>
  <c r="F153" i="2" s="1"/>
  <c r="E162" i="2"/>
  <c r="F162" i="2" s="1"/>
  <c r="E154" i="2"/>
  <c r="F154" i="2" s="1"/>
  <c r="E163" i="2"/>
  <c r="F163" i="2" s="1"/>
  <c r="E156" i="2"/>
  <c r="F156" i="2" s="1"/>
  <c r="E157" i="2"/>
  <c r="F157" i="2" s="1"/>
  <c r="E152" i="2"/>
  <c r="F152" i="2" s="1"/>
  <c r="E158" i="2"/>
  <c r="F158" i="2" s="1"/>
  <c r="F167" i="2" l="1"/>
  <c r="F165" i="2"/>
</calcChain>
</file>

<file path=xl/sharedStrings.xml><?xml version="1.0" encoding="utf-8"?>
<sst xmlns="http://schemas.openxmlformats.org/spreadsheetml/2006/main" count="37" uniqueCount="25">
  <si>
    <t>Month</t>
  </si>
  <si>
    <t>Footfalls</t>
  </si>
  <si>
    <t>Naïve Forecasts</t>
  </si>
  <si>
    <t>error_NF</t>
  </si>
  <si>
    <t>Avg.Model</t>
  </si>
  <si>
    <t>Mov.Avg.Mod(2)</t>
  </si>
  <si>
    <t>error_MA(2)</t>
  </si>
  <si>
    <t>Weight.MA(2)</t>
  </si>
  <si>
    <t>error_W.MA(2)</t>
  </si>
  <si>
    <t>Sim.SmoothForecast</t>
  </si>
  <si>
    <t>error_SSF</t>
  </si>
  <si>
    <t>E154=AVERAGE(E153:E154)</t>
  </si>
  <si>
    <t>MAPE</t>
  </si>
  <si>
    <t>Train_MAPE</t>
  </si>
  <si>
    <t>Test_MAPE</t>
  </si>
  <si>
    <t>Holt's Trend</t>
  </si>
  <si>
    <t>Lt</t>
  </si>
  <si>
    <t>Tt</t>
  </si>
  <si>
    <t>Yt+1</t>
  </si>
  <si>
    <t>error_HT</t>
  </si>
  <si>
    <t>TrainMAPE</t>
  </si>
  <si>
    <t>TestMAPE</t>
  </si>
  <si>
    <t>Holt's Winter Multiplicative Model</t>
  </si>
  <si>
    <t>St</t>
  </si>
  <si>
    <t>error_HWM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</si>
</sst>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sz val="11"/>
      <color rgb="FFA5A5A5"/>
      <name val="Calibri"/>
    </font>
    <font>
      <b/>
      <sz val="11"/>
      <color theme="1"/>
      <name val="Calibri"/>
    </font>
    <font>
      <b/>
      <sz val="11"/>
      <color rgb="FFA5A5A5"/>
      <name val="Calibri"/>
    </font>
    <font>
      <sz val="11"/>
      <color rgb="FFFF0000"/>
      <name val="Calibri"/>
    </font>
    <font>
      <sz val="11"/>
      <name val="Calibri"/>
    </font>
    <font>
      <sz val="11"/>
      <color rgb="FFD8D8D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7CAAC"/>
        <bgColor rgb="FFF7CAAC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  <fill>
      <patternFill patternType="solid">
        <fgColor rgb="FFBFBFBF"/>
        <bgColor rgb="FFBFBFBF"/>
      </patternFill>
    </fill>
    <fill>
      <patternFill patternType="solid">
        <fgColor rgb="FF757070"/>
        <bgColor rgb="FF757070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5" fillId="0" borderId="0" xfId="0" applyFont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7" fillId="9" borderId="1" xfId="0" applyFont="1" applyFill="1" applyBorder="1" applyAlignment="1">
      <alignment horizontal="center" vertical="center"/>
    </xf>
    <xf numFmtId="17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6" fontId="5" fillId="11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219075</xdr:colOff>
      <xdr:row>18</xdr:row>
      <xdr:rowOff>9525</xdr:rowOff>
    </xdr:from>
    <xdr:ext cx="2600325" cy="504825"/>
    <xdr:pic>
      <xdr:nvPicPr>
        <xdr:cNvPr id="2" name="image1.png" descr="Calculation method of RMSE and MAPE in MATLAB | ProgrammerA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5</xdr:row>
      <xdr:rowOff>47625</xdr:rowOff>
    </xdr:from>
    <xdr:ext cx="2943225" cy="207073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31830" y="923925"/>
          <a:ext cx="2943225" cy="207073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47625</xdr:rowOff>
    </xdr:from>
    <xdr:ext cx="2457450" cy="1152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6</xdr:row>
      <xdr:rowOff>85725</xdr:rowOff>
    </xdr:from>
    <xdr:ext cx="2628900" cy="14478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R5" sqref="R5"/>
    </sheetView>
  </sheetViews>
  <sheetFormatPr defaultColWidth="14.44140625" defaultRowHeight="15" customHeight="1"/>
  <cols>
    <col min="1" max="1" width="11.33203125" customWidth="1"/>
    <col min="2" max="2" width="11.6640625" customWidth="1"/>
    <col min="3" max="3" width="13.44140625" customWidth="1"/>
    <col min="4" max="4" width="9" customWidth="1"/>
    <col min="5" max="5" width="9.5546875" customWidth="1"/>
    <col min="6" max="6" width="9" customWidth="1"/>
    <col min="7" max="7" width="16.109375" customWidth="1"/>
    <col min="8" max="8" width="10.88671875" customWidth="1"/>
    <col min="9" max="9" width="16.33203125" customWidth="1"/>
    <col min="10" max="10" width="13.109375" customWidth="1"/>
    <col min="11" max="11" width="17.5546875" customWidth="1"/>
    <col min="12" max="26" width="9" customWidth="1"/>
  </cols>
  <sheetData>
    <row r="1" spans="1:26" ht="14.25" customHeight="1">
      <c r="A1" s="1"/>
      <c r="B1" s="2"/>
      <c r="C1" s="1"/>
      <c r="D1" s="3"/>
      <c r="E1" s="1"/>
      <c r="F1" s="3"/>
      <c r="G1" s="1"/>
      <c r="H1" s="3"/>
      <c r="I1" s="4">
        <v>0.8</v>
      </c>
      <c r="J1" s="3"/>
      <c r="K1" s="5">
        <v>0.2</v>
      </c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2"/>
      <c r="C2" s="1"/>
      <c r="D2" s="3"/>
      <c r="E2" s="1"/>
      <c r="F2" s="3"/>
      <c r="G2" s="1"/>
      <c r="H2" s="3"/>
      <c r="I2" s="4">
        <v>0.2</v>
      </c>
      <c r="J2" s="3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6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9" t="s">
        <v>3</v>
      </c>
      <c r="G3" s="8" t="s">
        <v>5</v>
      </c>
      <c r="H3" s="9" t="s">
        <v>6</v>
      </c>
      <c r="I3" s="8" t="s">
        <v>7</v>
      </c>
      <c r="J3" s="9" t="s">
        <v>8</v>
      </c>
      <c r="K3" s="8" t="s">
        <v>9</v>
      </c>
      <c r="L3" s="9" t="s">
        <v>10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>
        <v>33239</v>
      </c>
      <c r="B4" s="2">
        <v>1709</v>
      </c>
      <c r="C4" s="1"/>
      <c r="D4" s="3"/>
      <c r="E4" s="1"/>
      <c r="F4" s="3"/>
      <c r="G4" s="1"/>
      <c r="H4" s="3"/>
      <c r="I4" s="1"/>
      <c r="J4" s="3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0">
        <v>33270</v>
      </c>
      <c r="B5" s="2">
        <v>1621</v>
      </c>
      <c r="C5" s="1">
        <f t="shared" ref="C5:C151" si="0">B4</f>
        <v>1709</v>
      </c>
      <c r="D5" s="11">
        <f t="shared" ref="D5:D162" si="1">ABS(B5-C5)/B5</f>
        <v>5.4287476866132015E-2</v>
      </c>
      <c r="E5" s="12">
        <f t="shared" ref="E5:E150" si="2">AVERAGE($B$4:B5)</f>
        <v>1665</v>
      </c>
      <c r="F5" s="11">
        <f t="shared" ref="F5:F162" si="3">ABS(B5-E5)/B5</f>
        <v>2.7143738433066007E-2</v>
      </c>
      <c r="G5" s="1"/>
      <c r="H5" s="3"/>
      <c r="I5" s="1"/>
      <c r="J5" s="3"/>
      <c r="K5" s="13">
        <v>1709</v>
      </c>
      <c r="L5" s="11">
        <f t="shared" ref="L5:L162" si="4">ABS(B5-K5)/B5</f>
        <v>5.4287476866132015E-2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0">
        <v>33298</v>
      </c>
      <c r="B6" s="2">
        <v>1973</v>
      </c>
      <c r="C6" s="1">
        <f t="shared" si="0"/>
        <v>1621</v>
      </c>
      <c r="D6" s="11">
        <f t="shared" si="1"/>
        <v>0.17840851495184998</v>
      </c>
      <c r="E6" s="12">
        <f t="shared" si="2"/>
        <v>1767.6666666666667</v>
      </c>
      <c r="F6" s="11">
        <f t="shared" si="3"/>
        <v>0.10407163372191244</v>
      </c>
      <c r="G6" s="12">
        <f t="shared" ref="G6:G151" si="5">AVERAGE(B4:B5)</f>
        <v>1665</v>
      </c>
      <c r="H6" s="11">
        <f t="shared" ref="H6:H162" si="6">ABS(B6-G6)/B6</f>
        <v>0.15610745058286873</v>
      </c>
      <c r="I6" s="12">
        <f t="shared" ref="I6:I151" si="7">$I$1*B5 + $I$2*B4</f>
        <v>1638.6000000000001</v>
      </c>
      <c r="J6" s="11">
        <f t="shared" ref="J6:J162" si="8">ABS(B6-I6)/B6</f>
        <v>0.1694880892042574</v>
      </c>
      <c r="K6" s="12">
        <f t="shared" ref="K6:K151" si="9">$K$1*B5 + (1-$K$1)*K5</f>
        <v>1691.4</v>
      </c>
      <c r="L6" s="11">
        <f t="shared" si="4"/>
        <v>0.14272681196147993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0">
        <v>33329</v>
      </c>
      <c r="B7" s="2">
        <v>1812</v>
      </c>
      <c r="C7" s="1">
        <f t="shared" si="0"/>
        <v>1973</v>
      </c>
      <c r="D7" s="11">
        <f t="shared" si="1"/>
        <v>8.8852097130242821E-2</v>
      </c>
      <c r="E7" s="12">
        <f t="shared" si="2"/>
        <v>1778.75</v>
      </c>
      <c r="F7" s="11">
        <f t="shared" si="3"/>
        <v>1.8349889624724062E-2</v>
      </c>
      <c r="G7" s="12">
        <f t="shared" si="5"/>
        <v>1797</v>
      </c>
      <c r="H7" s="11">
        <f t="shared" si="6"/>
        <v>8.2781456953642391E-3</v>
      </c>
      <c r="I7" s="12">
        <f t="shared" si="7"/>
        <v>1902.6000000000001</v>
      </c>
      <c r="J7" s="11">
        <f t="shared" si="8"/>
        <v>5.0000000000000072E-2</v>
      </c>
      <c r="K7" s="12">
        <f t="shared" si="9"/>
        <v>1747.7200000000003</v>
      </c>
      <c r="L7" s="11">
        <f t="shared" si="4"/>
        <v>3.5474613686534075E-2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0">
        <v>33359</v>
      </c>
      <c r="B8" s="2">
        <v>1975</v>
      </c>
      <c r="C8" s="1">
        <f t="shared" si="0"/>
        <v>1812</v>
      </c>
      <c r="D8" s="11">
        <f t="shared" si="1"/>
        <v>8.2531645569620254E-2</v>
      </c>
      <c r="E8" s="12">
        <f t="shared" si="2"/>
        <v>1818</v>
      </c>
      <c r="F8" s="11">
        <f t="shared" si="3"/>
        <v>7.9493670886075951E-2</v>
      </c>
      <c r="G8" s="12">
        <f t="shared" si="5"/>
        <v>1892.5</v>
      </c>
      <c r="H8" s="11">
        <f t="shared" si="6"/>
        <v>4.1772151898734178E-2</v>
      </c>
      <c r="I8" s="12">
        <f t="shared" si="7"/>
        <v>1844.2000000000003</v>
      </c>
      <c r="J8" s="11">
        <f t="shared" si="8"/>
        <v>6.6227848101265682E-2</v>
      </c>
      <c r="K8" s="12">
        <f t="shared" si="9"/>
        <v>1760.5760000000005</v>
      </c>
      <c r="L8" s="11">
        <f t="shared" si="4"/>
        <v>0.10856911392405039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0">
        <v>33390</v>
      </c>
      <c r="B9" s="2">
        <v>1862</v>
      </c>
      <c r="C9" s="1">
        <f t="shared" si="0"/>
        <v>1975</v>
      </c>
      <c r="D9" s="11">
        <f t="shared" si="1"/>
        <v>6.0687432867883993E-2</v>
      </c>
      <c r="E9" s="12">
        <f t="shared" si="2"/>
        <v>1825.3333333333333</v>
      </c>
      <c r="F9" s="11">
        <f t="shared" si="3"/>
        <v>1.9692087361260335E-2</v>
      </c>
      <c r="G9" s="12">
        <f t="shared" si="5"/>
        <v>1893.5</v>
      </c>
      <c r="H9" s="11">
        <f t="shared" si="6"/>
        <v>1.6917293233082706E-2</v>
      </c>
      <c r="I9" s="12">
        <f t="shared" si="7"/>
        <v>1942.4</v>
      </c>
      <c r="J9" s="11">
        <f t="shared" si="8"/>
        <v>4.317937701396353E-2</v>
      </c>
      <c r="K9" s="12">
        <f t="shared" si="9"/>
        <v>1803.4608000000005</v>
      </c>
      <c r="L9" s="11">
        <f t="shared" si="4"/>
        <v>3.143888292158941E-2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0">
        <v>33420</v>
      </c>
      <c r="B10" s="2">
        <v>1940</v>
      </c>
      <c r="C10" s="1">
        <f t="shared" si="0"/>
        <v>1862</v>
      </c>
      <c r="D10" s="11">
        <f t="shared" si="1"/>
        <v>4.0206185567010312E-2</v>
      </c>
      <c r="E10" s="12">
        <f t="shared" si="2"/>
        <v>1841.7142857142858</v>
      </c>
      <c r="F10" s="11">
        <f t="shared" si="3"/>
        <v>5.0662739322533103E-2</v>
      </c>
      <c r="G10" s="12">
        <f t="shared" si="5"/>
        <v>1918.5</v>
      </c>
      <c r="H10" s="11">
        <f t="shared" si="6"/>
        <v>1.1082474226804124E-2</v>
      </c>
      <c r="I10" s="12">
        <f t="shared" si="7"/>
        <v>1884.6000000000001</v>
      </c>
      <c r="J10" s="11">
        <f t="shared" si="8"/>
        <v>2.8556701030927764E-2</v>
      </c>
      <c r="K10" s="12">
        <f t="shared" si="9"/>
        <v>1815.1686400000006</v>
      </c>
      <c r="L10" s="11">
        <f t="shared" si="4"/>
        <v>6.4346061855669823E-2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0">
        <v>33451</v>
      </c>
      <c r="B11" s="2">
        <v>2013</v>
      </c>
      <c r="C11" s="1">
        <f t="shared" si="0"/>
        <v>1940</v>
      </c>
      <c r="D11" s="11">
        <f t="shared" si="1"/>
        <v>3.6264282165921508E-2</v>
      </c>
      <c r="E11" s="12">
        <f t="shared" si="2"/>
        <v>1863.125</v>
      </c>
      <c r="F11" s="11">
        <f t="shared" si="3"/>
        <v>7.4453551912568305E-2</v>
      </c>
      <c r="G11" s="12">
        <f t="shared" si="5"/>
        <v>1901</v>
      </c>
      <c r="H11" s="11">
        <f t="shared" si="6"/>
        <v>5.5638350720317933E-2</v>
      </c>
      <c r="I11" s="12">
        <f t="shared" si="7"/>
        <v>1924.4</v>
      </c>
      <c r="J11" s="11">
        <f t="shared" si="8"/>
        <v>4.4013909587680033E-2</v>
      </c>
      <c r="K11" s="12">
        <f t="shared" si="9"/>
        <v>1840.1349120000004</v>
      </c>
      <c r="L11" s="11">
        <f t="shared" si="4"/>
        <v>8.5874360655737489E-2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0">
        <v>33482</v>
      </c>
      <c r="B12" s="2">
        <v>1596</v>
      </c>
      <c r="C12" s="1">
        <f t="shared" si="0"/>
        <v>2013</v>
      </c>
      <c r="D12" s="11">
        <f t="shared" si="1"/>
        <v>0.26127819548872183</v>
      </c>
      <c r="E12" s="12">
        <f t="shared" si="2"/>
        <v>1833.4444444444443</v>
      </c>
      <c r="F12" s="11">
        <f t="shared" si="3"/>
        <v>0.1487747145641882</v>
      </c>
      <c r="G12" s="12">
        <f t="shared" si="5"/>
        <v>1976.5</v>
      </c>
      <c r="H12" s="11">
        <f t="shared" si="6"/>
        <v>0.23840852130325815</v>
      </c>
      <c r="I12" s="12">
        <f t="shared" si="7"/>
        <v>1998.4</v>
      </c>
      <c r="J12" s="11">
        <f t="shared" si="8"/>
        <v>0.25213032581453637</v>
      </c>
      <c r="K12" s="12">
        <f t="shared" si="9"/>
        <v>1874.7079296000006</v>
      </c>
      <c r="L12" s="11">
        <f t="shared" si="4"/>
        <v>0.17462902857142895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0">
        <v>33512</v>
      </c>
      <c r="B13" s="2">
        <v>1725</v>
      </c>
      <c r="C13" s="1">
        <f t="shared" si="0"/>
        <v>1596</v>
      </c>
      <c r="D13" s="11">
        <f t="shared" si="1"/>
        <v>7.4782608695652175E-2</v>
      </c>
      <c r="E13" s="12">
        <f t="shared" si="2"/>
        <v>1822.6</v>
      </c>
      <c r="F13" s="11">
        <f t="shared" si="3"/>
        <v>5.6579710144927485E-2</v>
      </c>
      <c r="G13" s="12">
        <f t="shared" si="5"/>
        <v>1804.5</v>
      </c>
      <c r="H13" s="11">
        <f t="shared" si="6"/>
        <v>4.6086956521739129E-2</v>
      </c>
      <c r="I13" s="12">
        <f t="shared" si="7"/>
        <v>1679.4</v>
      </c>
      <c r="J13" s="11">
        <f t="shared" si="8"/>
        <v>2.6434782608695598E-2</v>
      </c>
      <c r="K13" s="12">
        <f t="shared" si="9"/>
        <v>1818.9663436800006</v>
      </c>
      <c r="L13" s="11">
        <f t="shared" si="4"/>
        <v>5.4473242713043823E-2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0">
        <v>33543</v>
      </c>
      <c r="B14" s="2">
        <v>1676</v>
      </c>
      <c r="C14" s="1">
        <f t="shared" si="0"/>
        <v>1725</v>
      </c>
      <c r="D14" s="11">
        <f t="shared" si="1"/>
        <v>2.9236276849642005E-2</v>
      </c>
      <c r="E14" s="12">
        <f t="shared" si="2"/>
        <v>1809.2727272727273</v>
      </c>
      <c r="F14" s="11">
        <f t="shared" si="3"/>
        <v>7.9518333694944668E-2</v>
      </c>
      <c r="G14" s="12">
        <f t="shared" si="5"/>
        <v>1660.5</v>
      </c>
      <c r="H14" s="11">
        <f t="shared" si="6"/>
        <v>9.2482100238663479E-3</v>
      </c>
      <c r="I14" s="12">
        <f t="shared" si="7"/>
        <v>1699.2</v>
      </c>
      <c r="J14" s="11">
        <f t="shared" si="8"/>
        <v>1.384248210023869E-2</v>
      </c>
      <c r="K14" s="12">
        <f t="shared" si="9"/>
        <v>1800.1730749440005</v>
      </c>
      <c r="L14" s="11">
        <f t="shared" si="4"/>
        <v>7.4088946863962127E-2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0">
        <v>33573</v>
      </c>
      <c r="B15" s="2">
        <v>1814</v>
      </c>
      <c r="C15" s="1">
        <f t="shared" si="0"/>
        <v>1676</v>
      </c>
      <c r="D15" s="11">
        <f t="shared" si="1"/>
        <v>7.6074972436604188E-2</v>
      </c>
      <c r="E15" s="12">
        <f t="shared" si="2"/>
        <v>1809.6666666666667</v>
      </c>
      <c r="F15" s="11">
        <f t="shared" si="3"/>
        <v>2.3888276368981575E-3</v>
      </c>
      <c r="G15" s="12">
        <f t="shared" si="5"/>
        <v>1700.5</v>
      </c>
      <c r="H15" s="11">
        <f t="shared" si="6"/>
        <v>6.2568908489525912E-2</v>
      </c>
      <c r="I15" s="12">
        <f t="shared" si="7"/>
        <v>1685.8000000000002</v>
      </c>
      <c r="J15" s="11">
        <f t="shared" si="8"/>
        <v>7.0672546857772772E-2</v>
      </c>
      <c r="K15" s="12">
        <f t="shared" si="9"/>
        <v>1775.3384599552005</v>
      </c>
      <c r="L15" s="11">
        <f t="shared" si="4"/>
        <v>2.13128666178608E-2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0">
        <v>33604</v>
      </c>
      <c r="B16" s="2">
        <v>1615</v>
      </c>
      <c r="C16" s="1">
        <f t="shared" si="0"/>
        <v>1814</v>
      </c>
      <c r="D16" s="11">
        <f t="shared" si="1"/>
        <v>0.12321981424148606</v>
      </c>
      <c r="E16" s="12">
        <f t="shared" si="2"/>
        <v>1794.6923076923076</v>
      </c>
      <c r="F16" s="11">
        <f t="shared" si="3"/>
        <v>0.11126458680638243</v>
      </c>
      <c r="G16" s="12">
        <f t="shared" si="5"/>
        <v>1745</v>
      </c>
      <c r="H16" s="11">
        <f t="shared" si="6"/>
        <v>8.0495356037151702E-2</v>
      </c>
      <c r="I16" s="12">
        <f t="shared" si="7"/>
        <v>1786.4</v>
      </c>
      <c r="J16" s="11">
        <f t="shared" si="8"/>
        <v>0.10613003095975237</v>
      </c>
      <c r="K16" s="12">
        <f t="shared" si="9"/>
        <v>1783.0707679641605</v>
      </c>
      <c r="L16" s="11">
        <f t="shared" si="4"/>
        <v>0.10406858697471238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0">
        <v>33635</v>
      </c>
      <c r="B17" s="2">
        <v>1557</v>
      </c>
      <c r="C17" s="1">
        <f t="shared" si="0"/>
        <v>1615</v>
      </c>
      <c r="D17" s="11">
        <f t="shared" si="1"/>
        <v>3.7251123956326265E-2</v>
      </c>
      <c r="E17" s="12">
        <f t="shared" si="2"/>
        <v>1777.7142857142858</v>
      </c>
      <c r="F17" s="11">
        <f t="shared" si="3"/>
        <v>0.14175612441508401</v>
      </c>
      <c r="G17" s="12">
        <f t="shared" si="5"/>
        <v>1714.5</v>
      </c>
      <c r="H17" s="11">
        <f t="shared" si="6"/>
        <v>0.10115606936416185</v>
      </c>
      <c r="I17" s="12">
        <f t="shared" si="7"/>
        <v>1654.8</v>
      </c>
      <c r="J17" s="11">
        <f t="shared" si="8"/>
        <v>6.2813102119460465E-2</v>
      </c>
      <c r="K17" s="12">
        <f t="shared" si="9"/>
        <v>1749.4566143713284</v>
      </c>
      <c r="L17" s="11">
        <f t="shared" si="4"/>
        <v>0.12360733100277999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0">
        <v>33664</v>
      </c>
      <c r="B18" s="2">
        <v>1891</v>
      </c>
      <c r="C18" s="1">
        <f t="shared" si="0"/>
        <v>1557</v>
      </c>
      <c r="D18" s="11">
        <f t="shared" si="1"/>
        <v>0.17662612374405076</v>
      </c>
      <c r="E18" s="12">
        <f t="shared" si="2"/>
        <v>1785.2666666666667</v>
      </c>
      <c r="F18" s="11">
        <f t="shared" si="3"/>
        <v>5.5913978494623665E-2</v>
      </c>
      <c r="G18" s="12">
        <f t="shared" si="5"/>
        <v>1586</v>
      </c>
      <c r="H18" s="11">
        <f t="shared" si="6"/>
        <v>0.16129032258064516</v>
      </c>
      <c r="I18" s="12">
        <f t="shared" si="7"/>
        <v>1568.6000000000001</v>
      </c>
      <c r="J18" s="11">
        <f t="shared" si="8"/>
        <v>0.17049180327868846</v>
      </c>
      <c r="K18" s="12">
        <f t="shared" si="9"/>
        <v>1710.9652914970629</v>
      </c>
      <c r="L18" s="11">
        <f t="shared" si="4"/>
        <v>9.5206085934921775E-2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0">
        <v>33695</v>
      </c>
      <c r="B19" s="2">
        <v>1956</v>
      </c>
      <c r="C19" s="1">
        <f t="shared" si="0"/>
        <v>1891</v>
      </c>
      <c r="D19" s="11">
        <f t="shared" si="1"/>
        <v>3.3231083844580775E-2</v>
      </c>
      <c r="E19" s="12">
        <f t="shared" si="2"/>
        <v>1795.9375</v>
      </c>
      <c r="F19" s="11">
        <f t="shared" si="3"/>
        <v>8.1831543967280165E-2</v>
      </c>
      <c r="G19" s="12">
        <f t="shared" si="5"/>
        <v>1724</v>
      </c>
      <c r="H19" s="11">
        <f t="shared" si="6"/>
        <v>0.11860940695296524</v>
      </c>
      <c r="I19" s="12">
        <f t="shared" si="7"/>
        <v>1824.2000000000003</v>
      </c>
      <c r="J19" s="11">
        <f t="shared" si="8"/>
        <v>6.7382413087934426E-2</v>
      </c>
      <c r="K19" s="12">
        <f t="shared" si="9"/>
        <v>1746.9722331976504</v>
      </c>
      <c r="L19" s="11">
        <f t="shared" si="4"/>
        <v>0.10686491145314395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0">
        <v>33725</v>
      </c>
      <c r="B20" s="2">
        <v>1885</v>
      </c>
      <c r="C20" s="1">
        <f t="shared" si="0"/>
        <v>1956</v>
      </c>
      <c r="D20" s="11">
        <f t="shared" si="1"/>
        <v>3.7665782493368702E-2</v>
      </c>
      <c r="E20" s="12">
        <f t="shared" si="2"/>
        <v>1801.1764705882354</v>
      </c>
      <c r="F20" s="11">
        <f t="shared" si="3"/>
        <v>4.4468715868310152E-2</v>
      </c>
      <c r="G20" s="12">
        <f t="shared" si="5"/>
        <v>1923.5</v>
      </c>
      <c r="H20" s="11">
        <f t="shared" si="6"/>
        <v>2.0424403183023871E-2</v>
      </c>
      <c r="I20" s="12">
        <f t="shared" si="7"/>
        <v>1943.0000000000002</v>
      </c>
      <c r="J20" s="11">
        <f t="shared" si="8"/>
        <v>3.0769230769230889E-2</v>
      </c>
      <c r="K20" s="12">
        <f t="shared" si="9"/>
        <v>1788.7777865581204</v>
      </c>
      <c r="L20" s="11">
        <f t="shared" si="4"/>
        <v>5.1046267077920211E-2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0">
        <v>33756</v>
      </c>
      <c r="B21" s="2">
        <v>1623</v>
      </c>
      <c r="C21" s="1">
        <f t="shared" si="0"/>
        <v>1885</v>
      </c>
      <c r="D21" s="11">
        <f t="shared" si="1"/>
        <v>0.1614294516327788</v>
      </c>
      <c r="E21" s="12">
        <f t="shared" si="2"/>
        <v>1791.2777777777778</v>
      </c>
      <c r="F21" s="11">
        <f t="shared" si="3"/>
        <v>0.10368316560553162</v>
      </c>
      <c r="G21" s="12">
        <f t="shared" si="5"/>
        <v>1920.5</v>
      </c>
      <c r="H21" s="11">
        <f t="shared" si="6"/>
        <v>0.18330252618607518</v>
      </c>
      <c r="I21" s="12">
        <f t="shared" si="7"/>
        <v>1899.2</v>
      </c>
      <c r="J21" s="11">
        <f t="shared" si="8"/>
        <v>0.17017868145409737</v>
      </c>
      <c r="K21" s="12">
        <f t="shared" si="9"/>
        <v>1808.0222292464964</v>
      </c>
      <c r="L21" s="11">
        <f t="shared" si="4"/>
        <v>0.11400014124861146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0">
        <v>33786</v>
      </c>
      <c r="B22" s="2">
        <v>1903</v>
      </c>
      <c r="C22" s="1">
        <f t="shared" si="0"/>
        <v>1623</v>
      </c>
      <c r="D22" s="11">
        <f t="shared" si="1"/>
        <v>0.14713610089332632</v>
      </c>
      <c r="E22" s="12">
        <f t="shared" si="2"/>
        <v>1797.1578947368421</v>
      </c>
      <c r="F22" s="11">
        <f t="shared" si="3"/>
        <v>5.5618552424150244E-2</v>
      </c>
      <c r="G22" s="12">
        <f t="shared" si="5"/>
        <v>1754</v>
      </c>
      <c r="H22" s="11">
        <f t="shared" si="6"/>
        <v>7.8297425118234371E-2</v>
      </c>
      <c r="I22" s="12">
        <f t="shared" si="7"/>
        <v>1675.4</v>
      </c>
      <c r="J22" s="11">
        <f t="shared" si="8"/>
        <v>0.1196006305832895</v>
      </c>
      <c r="K22" s="12">
        <f t="shared" si="9"/>
        <v>1771.017783397197</v>
      </c>
      <c r="L22" s="11">
        <f t="shared" si="4"/>
        <v>6.9354816922124515E-2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0">
        <v>33817</v>
      </c>
      <c r="B23" s="2">
        <v>1997</v>
      </c>
      <c r="C23" s="1">
        <f t="shared" si="0"/>
        <v>1903</v>
      </c>
      <c r="D23" s="11">
        <f t="shared" si="1"/>
        <v>4.7070605908863292E-2</v>
      </c>
      <c r="E23" s="12">
        <f t="shared" si="2"/>
        <v>1807.15</v>
      </c>
      <c r="F23" s="11">
        <f t="shared" si="3"/>
        <v>9.5067601402103102E-2</v>
      </c>
      <c r="G23" s="12">
        <f t="shared" si="5"/>
        <v>1763</v>
      </c>
      <c r="H23" s="11">
        <f t="shared" si="6"/>
        <v>0.11717576364546821</v>
      </c>
      <c r="I23" s="12">
        <f t="shared" si="7"/>
        <v>1847</v>
      </c>
      <c r="J23" s="11">
        <f t="shared" si="8"/>
        <v>7.5112669003505259E-2</v>
      </c>
      <c r="K23" s="12">
        <f t="shared" si="9"/>
        <v>1797.4142267177576</v>
      </c>
      <c r="L23" s="11">
        <f t="shared" si="4"/>
        <v>9.9942800842384757E-2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0">
        <v>33848</v>
      </c>
      <c r="B24" s="2">
        <v>1704</v>
      </c>
      <c r="C24" s="1">
        <f t="shared" si="0"/>
        <v>1997</v>
      </c>
      <c r="D24" s="11">
        <f t="shared" si="1"/>
        <v>0.17194835680751175</v>
      </c>
      <c r="E24" s="12">
        <f t="shared" si="2"/>
        <v>1802.2380952380952</v>
      </c>
      <c r="F24" s="11">
        <f t="shared" si="3"/>
        <v>5.7651464341605153E-2</v>
      </c>
      <c r="G24" s="12">
        <f t="shared" si="5"/>
        <v>1950</v>
      </c>
      <c r="H24" s="11">
        <f t="shared" si="6"/>
        <v>0.14436619718309859</v>
      </c>
      <c r="I24" s="12">
        <f t="shared" si="7"/>
        <v>1978.2000000000003</v>
      </c>
      <c r="J24" s="11">
        <f t="shared" si="8"/>
        <v>0.16091549295774663</v>
      </c>
      <c r="K24" s="12">
        <f t="shared" si="9"/>
        <v>1837.3313813742063</v>
      </c>
      <c r="L24" s="11">
        <f t="shared" si="4"/>
        <v>7.8246115829933294E-2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0">
        <v>33878</v>
      </c>
      <c r="B25" s="2">
        <v>1810</v>
      </c>
      <c r="C25" s="1">
        <f t="shared" si="0"/>
        <v>1704</v>
      </c>
      <c r="D25" s="11">
        <f t="shared" si="1"/>
        <v>5.856353591160221E-2</v>
      </c>
      <c r="E25" s="12">
        <f t="shared" si="2"/>
        <v>1802.590909090909</v>
      </c>
      <c r="F25" s="11">
        <f t="shared" si="3"/>
        <v>4.0934203917629792E-3</v>
      </c>
      <c r="G25" s="12">
        <f t="shared" si="5"/>
        <v>1850.5</v>
      </c>
      <c r="H25" s="11">
        <f t="shared" si="6"/>
        <v>2.2375690607734807E-2</v>
      </c>
      <c r="I25" s="12">
        <f t="shared" si="7"/>
        <v>1762.6000000000001</v>
      </c>
      <c r="J25" s="11">
        <f t="shared" si="8"/>
        <v>2.6187845303867328E-2</v>
      </c>
      <c r="K25" s="12">
        <f t="shared" si="9"/>
        <v>1810.6651050993651</v>
      </c>
      <c r="L25" s="11">
        <f t="shared" si="4"/>
        <v>3.6746138086467636E-4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0">
        <v>33909</v>
      </c>
      <c r="B26" s="2">
        <v>1862</v>
      </c>
      <c r="C26" s="1">
        <f t="shared" si="0"/>
        <v>1810</v>
      </c>
      <c r="D26" s="11">
        <f t="shared" si="1"/>
        <v>2.7926960257787327E-2</v>
      </c>
      <c r="E26" s="12">
        <f t="shared" si="2"/>
        <v>1805.1739130434783</v>
      </c>
      <c r="F26" s="11">
        <f t="shared" si="3"/>
        <v>3.0518843693083646E-2</v>
      </c>
      <c r="G26" s="12">
        <f t="shared" si="5"/>
        <v>1757</v>
      </c>
      <c r="H26" s="11">
        <f t="shared" si="6"/>
        <v>5.6390977443609019E-2</v>
      </c>
      <c r="I26" s="12">
        <f t="shared" si="7"/>
        <v>1788.8</v>
      </c>
      <c r="J26" s="11">
        <f t="shared" si="8"/>
        <v>3.9312567132116026E-2</v>
      </c>
      <c r="K26" s="12">
        <f t="shared" si="9"/>
        <v>1810.5320840794921</v>
      </c>
      <c r="L26" s="11">
        <f t="shared" si="4"/>
        <v>2.7641200816599328E-2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0">
        <v>33939</v>
      </c>
      <c r="B27" s="2">
        <v>1875</v>
      </c>
      <c r="C27" s="1">
        <f t="shared" si="0"/>
        <v>1862</v>
      </c>
      <c r="D27" s="11">
        <f t="shared" si="1"/>
        <v>6.933333333333333E-3</v>
      </c>
      <c r="E27" s="12">
        <f t="shared" si="2"/>
        <v>1808.0833333333333</v>
      </c>
      <c r="F27" s="11">
        <f t="shared" si="3"/>
        <v>3.568888888888893E-2</v>
      </c>
      <c r="G27" s="12">
        <f t="shared" si="5"/>
        <v>1836</v>
      </c>
      <c r="H27" s="11">
        <f t="shared" si="6"/>
        <v>2.0799999999999999E-2</v>
      </c>
      <c r="I27" s="12">
        <f t="shared" si="7"/>
        <v>1851.6000000000001</v>
      </c>
      <c r="J27" s="11">
        <f t="shared" si="8"/>
        <v>1.2479999999999927E-2</v>
      </c>
      <c r="K27" s="12">
        <f t="shared" si="9"/>
        <v>1820.8256672635939</v>
      </c>
      <c r="L27" s="11">
        <f t="shared" si="4"/>
        <v>2.8892977459416578E-2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0">
        <v>33970</v>
      </c>
      <c r="B28" s="2">
        <v>1705</v>
      </c>
      <c r="C28" s="1">
        <f t="shared" si="0"/>
        <v>1875</v>
      </c>
      <c r="D28" s="11">
        <f t="shared" si="1"/>
        <v>9.9706744868035185E-2</v>
      </c>
      <c r="E28" s="12">
        <f t="shared" si="2"/>
        <v>1803.96</v>
      </c>
      <c r="F28" s="11">
        <f t="shared" si="3"/>
        <v>5.8041055718475093E-2</v>
      </c>
      <c r="G28" s="12">
        <f t="shared" si="5"/>
        <v>1868.5</v>
      </c>
      <c r="H28" s="11">
        <f t="shared" si="6"/>
        <v>9.5894428152492675E-2</v>
      </c>
      <c r="I28" s="12">
        <f t="shared" si="7"/>
        <v>1872.4</v>
      </c>
      <c r="J28" s="11">
        <f t="shared" si="8"/>
        <v>9.8181818181818231E-2</v>
      </c>
      <c r="K28" s="12">
        <f t="shared" si="9"/>
        <v>1831.6605338108752</v>
      </c>
      <c r="L28" s="11">
        <f t="shared" si="4"/>
        <v>7.4287703114882822E-2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0">
        <v>34001</v>
      </c>
      <c r="B29" s="2">
        <v>1619</v>
      </c>
      <c r="C29" s="1">
        <f t="shared" si="0"/>
        <v>1705</v>
      </c>
      <c r="D29" s="11">
        <f t="shared" si="1"/>
        <v>5.3119209388511425E-2</v>
      </c>
      <c r="E29" s="12">
        <f t="shared" si="2"/>
        <v>1796.8461538461538</v>
      </c>
      <c r="F29" s="11">
        <f t="shared" si="3"/>
        <v>0.10984938471041002</v>
      </c>
      <c r="G29" s="12">
        <f t="shared" si="5"/>
        <v>1790</v>
      </c>
      <c r="H29" s="11">
        <f t="shared" si="6"/>
        <v>0.10562075355157505</v>
      </c>
      <c r="I29" s="12">
        <f t="shared" si="7"/>
        <v>1739</v>
      </c>
      <c r="J29" s="11">
        <f t="shared" si="8"/>
        <v>7.4119827053736875E-2</v>
      </c>
      <c r="K29" s="12">
        <f t="shared" si="9"/>
        <v>1806.3284270487002</v>
      </c>
      <c r="L29" s="11">
        <f t="shared" si="4"/>
        <v>0.11570625512581852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0">
        <v>34029</v>
      </c>
      <c r="B30" s="2">
        <v>1837</v>
      </c>
      <c r="C30" s="1">
        <f t="shared" si="0"/>
        <v>1619</v>
      </c>
      <c r="D30" s="11">
        <f t="shared" si="1"/>
        <v>0.11867174741426238</v>
      </c>
      <c r="E30" s="12">
        <f t="shared" si="2"/>
        <v>1798.3333333333333</v>
      </c>
      <c r="F30" s="11">
        <f t="shared" si="3"/>
        <v>2.1048811467973185E-2</v>
      </c>
      <c r="G30" s="12">
        <f t="shared" si="5"/>
        <v>1662</v>
      </c>
      <c r="H30" s="11">
        <f t="shared" si="6"/>
        <v>9.526401741970604E-2</v>
      </c>
      <c r="I30" s="12">
        <f t="shared" si="7"/>
        <v>1636.2</v>
      </c>
      <c r="J30" s="11">
        <f t="shared" si="8"/>
        <v>0.10930865541643982</v>
      </c>
      <c r="K30" s="12">
        <f t="shared" si="9"/>
        <v>1768.8627416389602</v>
      </c>
      <c r="L30" s="11">
        <f t="shared" si="4"/>
        <v>3.7091594099640614E-2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0">
        <v>34060</v>
      </c>
      <c r="B31" s="2">
        <v>1957</v>
      </c>
      <c r="C31" s="1">
        <f t="shared" si="0"/>
        <v>1837</v>
      </c>
      <c r="D31" s="11">
        <f t="shared" si="1"/>
        <v>6.1318344404701075E-2</v>
      </c>
      <c r="E31" s="12">
        <f t="shared" si="2"/>
        <v>1804</v>
      </c>
      <c r="F31" s="11">
        <f t="shared" si="3"/>
        <v>7.8180889115993871E-2</v>
      </c>
      <c r="G31" s="12">
        <f t="shared" si="5"/>
        <v>1728</v>
      </c>
      <c r="H31" s="11">
        <f t="shared" si="6"/>
        <v>0.11701584057230455</v>
      </c>
      <c r="I31" s="12">
        <f t="shared" si="7"/>
        <v>1793.4</v>
      </c>
      <c r="J31" s="11">
        <f t="shared" si="8"/>
        <v>8.3597342871742419E-2</v>
      </c>
      <c r="K31" s="12">
        <f t="shared" si="9"/>
        <v>1782.4901933111682</v>
      </c>
      <c r="L31" s="11">
        <f t="shared" si="4"/>
        <v>8.9172103571196606E-2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0">
        <v>34090</v>
      </c>
      <c r="B32" s="2">
        <v>1917</v>
      </c>
      <c r="C32" s="1">
        <f t="shared" si="0"/>
        <v>1957</v>
      </c>
      <c r="D32" s="11">
        <f t="shared" si="1"/>
        <v>2.0865936358894107E-2</v>
      </c>
      <c r="E32" s="12">
        <f t="shared" si="2"/>
        <v>1807.8965517241379</v>
      </c>
      <c r="F32" s="11">
        <f t="shared" si="3"/>
        <v>5.6913640206500832E-2</v>
      </c>
      <c r="G32" s="12">
        <f t="shared" si="5"/>
        <v>1897</v>
      </c>
      <c r="H32" s="11">
        <f t="shared" si="6"/>
        <v>1.0432968179447054E-2</v>
      </c>
      <c r="I32" s="12">
        <f t="shared" si="7"/>
        <v>1933.0000000000002</v>
      </c>
      <c r="J32" s="11">
        <f t="shared" si="8"/>
        <v>8.3463745435577615E-3</v>
      </c>
      <c r="K32" s="12">
        <f t="shared" si="9"/>
        <v>1817.3921546489348</v>
      </c>
      <c r="L32" s="11">
        <f t="shared" si="4"/>
        <v>5.1960274048547306E-2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0">
        <v>34121</v>
      </c>
      <c r="B33" s="2">
        <v>1882</v>
      </c>
      <c r="C33" s="1">
        <f t="shared" si="0"/>
        <v>1917</v>
      </c>
      <c r="D33" s="11">
        <f t="shared" si="1"/>
        <v>1.8597236981934114E-2</v>
      </c>
      <c r="E33" s="12">
        <f t="shared" si="2"/>
        <v>1810.3666666666666</v>
      </c>
      <c r="F33" s="11">
        <f t="shared" si="3"/>
        <v>3.8062345023025204E-2</v>
      </c>
      <c r="G33" s="12">
        <f t="shared" si="5"/>
        <v>1937</v>
      </c>
      <c r="H33" s="11">
        <f t="shared" si="6"/>
        <v>2.9224229543039319E-2</v>
      </c>
      <c r="I33" s="12">
        <f t="shared" si="7"/>
        <v>1925.0000000000002</v>
      </c>
      <c r="J33" s="11">
        <f t="shared" si="8"/>
        <v>2.2848034006376316E-2</v>
      </c>
      <c r="K33" s="12">
        <f t="shared" si="9"/>
        <v>1837.3137237191481</v>
      </c>
      <c r="L33" s="11">
        <f t="shared" si="4"/>
        <v>2.3744036281005246E-2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0">
        <v>34151</v>
      </c>
      <c r="B34" s="2">
        <v>1933</v>
      </c>
      <c r="C34" s="1">
        <f t="shared" si="0"/>
        <v>1882</v>
      </c>
      <c r="D34" s="11">
        <f t="shared" si="1"/>
        <v>2.6383859286083809E-2</v>
      </c>
      <c r="E34" s="12">
        <f t="shared" si="2"/>
        <v>1814.3225806451612</v>
      </c>
      <c r="F34" s="11">
        <f t="shared" si="3"/>
        <v>6.1395457503796574E-2</v>
      </c>
      <c r="G34" s="12">
        <f t="shared" si="5"/>
        <v>1899.5</v>
      </c>
      <c r="H34" s="11">
        <f t="shared" si="6"/>
        <v>1.7330574236937402E-2</v>
      </c>
      <c r="I34" s="12">
        <f t="shared" si="7"/>
        <v>1889.0000000000002</v>
      </c>
      <c r="J34" s="11">
        <f t="shared" si="8"/>
        <v>2.2762545266425127E-2</v>
      </c>
      <c r="K34" s="12">
        <f t="shared" si="9"/>
        <v>1846.2509789753187</v>
      </c>
      <c r="L34" s="11">
        <f t="shared" si="4"/>
        <v>4.4877920861190516E-2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0">
        <v>34182</v>
      </c>
      <c r="B35" s="2">
        <v>1996</v>
      </c>
      <c r="C35" s="1">
        <f t="shared" si="0"/>
        <v>1933</v>
      </c>
      <c r="D35" s="11">
        <f t="shared" si="1"/>
        <v>3.1563126252505007E-2</v>
      </c>
      <c r="E35" s="12">
        <f t="shared" si="2"/>
        <v>1820</v>
      </c>
      <c r="F35" s="11">
        <f t="shared" si="3"/>
        <v>8.8176352705410826E-2</v>
      </c>
      <c r="G35" s="12">
        <f t="shared" si="5"/>
        <v>1907.5</v>
      </c>
      <c r="H35" s="11">
        <f t="shared" si="6"/>
        <v>4.4338677354709422E-2</v>
      </c>
      <c r="I35" s="12">
        <f t="shared" si="7"/>
        <v>1922.8000000000002</v>
      </c>
      <c r="J35" s="11">
        <f t="shared" si="8"/>
        <v>3.6673346693386684E-2</v>
      </c>
      <c r="K35" s="12">
        <f t="shared" si="9"/>
        <v>1863.6007831802549</v>
      </c>
      <c r="L35" s="11">
        <f t="shared" si="4"/>
        <v>6.6332272955784116E-2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0">
        <v>34213</v>
      </c>
      <c r="B36" s="2">
        <v>1673</v>
      </c>
      <c r="C36" s="1">
        <f t="shared" si="0"/>
        <v>1996</v>
      </c>
      <c r="D36" s="11">
        <f t="shared" si="1"/>
        <v>0.19306634787806337</v>
      </c>
      <c r="E36" s="12">
        <f t="shared" si="2"/>
        <v>1815.5454545454545</v>
      </c>
      <c r="F36" s="11">
        <f t="shared" si="3"/>
        <v>8.5203499429440832E-2</v>
      </c>
      <c r="G36" s="12">
        <f t="shared" si="5"/>
        <v>1964.5</v>
      </c>
      <c r="H36" s="11">
        <f t="shared" si="6"/>
        <v>0.17423789599521816</v>
      </c>
      <c r="I36" s="12">
        <f t="shared" si="7"/>
        <v>1983.4</v>
      </c>
      <c r="J36" s="11">
        <f t="shared" si="8"/>
        <v>0.18553496712492534</v>
      </c>
      <c r="K36" s="12">
        <f t="shared" si="9"/>
        <v>1890.0806265442041</v>
      </c>
      <c r="L36" s="11">
        <f t="shared" si="4"/>
        <v>0.12975530576461689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0">
        <v>34243</v>
      </c>
      <c r="B37" s="2">
        <v>1753</v>
      </c>
      <c r="C37" s="1">
        <f t="shared" si="0"/>
        <v>1673</v>
      </c>
      <c r="D37" s="11">
        <f t="shared" si="1"/>
        <v>4.5636052481460354E-2</v>
      </c>
      <c r="E37" s="12">
        <f t="shared" si="2"/>
        <v>1813.7058823529412</v>
      </c>
      <c r="F37" s="11">
        <f t="shared" si="3"/>
        <v>3.4629710412402294E-2</v>
      </c>
      <c r="G37" s="12">
        <f t="shared" si="5"/>
        <v>1834.5</v>
      </c>
      <c r="H37" s="11">
        <f t="shared" si="6"/>
        <v>4.6491728465487735E-2</v>
      </c>
      <c r="I37" s="12">
        <f t="shared" si="7"/>
        <v>1737.6000000000001</v>
      </c>
      <c r="J37" s="11">
        <f t="shared" si="8"/>
        <v>8.7849401026810405E-3</v>
      </c>
      <c r="K37" s="12">
        <f t="shared" si="9"/>
        <v>1846.6645012353633</v>
      </c>
      <c r="L37" s="11">
        <f t="shared" si="4"/>
        <v>5.3430976175335612E-2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0">
        <v>34274</v>
      </c>
      <c r="B38" s="2">
        <v>1720</v>
      </c>
      <c r="C38" s="1">
        <f t="shared" si="0"/>
        <v>1753</v>
      </c>
      <c r="D38" s="11">
        <f t="shared" si="1"/>
        <v>1.9186046511627908E-2</v>
      </c>
      <c r="E38" s="12">
        <f t="shared" si="2"/>
        <v>1811.0285714285715</v>
      </c>
      <c r="F38" s="11">
        <f t="shared" si="3"/>
        <v>5.2923588039867131E-2</v>
      </c>
      <c r="G38" s="12">
        <f t="shared" si="5"/>
        <v>1713</v>
      </c>
      <c r="H38" s="11">
        <f t="shared" si="6"/>
        <v>4.0697674418604651E-3</v>
      </c>
      <c r="I38" s="12">
        <f t="shared" si="7"/>
        <v>1737</v>
      </c>
      <c r="J38" s="11">
        <f t="shared" si="8"/>
        <v>9.883720930232558E-3</v>
      </c>
      <c r="K38" s="12">
        <f t="shared" si="9"/>
        <v>1827.9316009882909</v>
      </c>
      <c r="L38" s="11">
        <f t="shared" si="4"/>
        <v>6.2750930807145888E-2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0">
        <v>34304</v>
      </c>
      <c r="B39" s="2">
        <v>1734</v>
      </c>
      <c r="C39" s="1">
        <f t="shared" si="0"/>
        <v>1720</v>
      </c>
      <c r="D39" s="11">
        <f t="shared" si="1"/>
        <v>8.0738177623990767E-3</v>
      </c>
      <c r="E39" s="12">
        <f t="shared" si="2"/>
        <v>1808.8888888888889</v>
      </c>
      <c r="F39" s="11">
        <f t="shared" si="3"/>
        <v>4.3188517236960156E-2</v>
      </c>
      <c r="G39" s="12">
        <f t="shared" si="5"/>
        <v>1736.5</v>
      </c>
      <c r="H39" s="11">
        <f t="shared" si="6"/>
        <v>1.4417531718569781E-3</v>
      </c>
      <c r="I39" s="12">
        <f t="shared" si="7"/>
        <v>1726.6</v>
      </c>
      <c r="J39" s="11">
        <f t="shared" si="8"/>
        <v>4.2675893886967072E-3</v>
      </c>
      <c r="K39" s="12">
        <f t="shared" si="9"/>
        <v>1806.3452807906328</v>
      </c>
      <c r="L39" s="11">
        <f t="shared" si="4"/>
        <v>4.172161521951144E-2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0">
        <v>34335</v>
      </c>
      <c r="B40" s="2">
        <v>1563</v>
      </c>
      <c r="C40" s="1">
        <f t="shared" si="0"/>
        <v>1734</v>
      </c>
      <c r="D40" s="11">
        <f t="shared" si="1"/>
        <v>0.10940499040307101</v>
      </c>
      <c r="E40" s="12">
        <f t="shared" si="2"/>
        <v>1802.2432432432433</v>
      </c>
      <c r="F40" s="11">
        <f t="shared" si="3"/>
        <v>0.15306669433348902</v>
      </c>
      <c r="G40" s="12">
        <f t="shared" si="5"/>
        <v>1727</v>
      </c>
      <c r="H40" s="11">
        <f t="shared" si="6"/>
        <v>0.10492642354446577</v>
      </c>
      <c r="I40" s="12">
        <f t="shared" si="7"/>
        <v>1731.2</v>
      </c>
      <c r="J40" s="11">
        <f t="shared" si="8"/>
        <v>0.10761356365962894</v>
      </c>
      <c r="K40" s="12">
        <f t="shared" si="9"/>
        <v>1791.8762246325064</v>
      </c>
      <c r="L40" s="11">
        <f t="shared" si="4"/>
        <v>0.14643392490883325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0">
        <v>34366</v>
      </c>
      <c r="B41" s="2">
        <v>1574</v>
      </c>
      <c r="C41" s="1">
        <f t="shared" si="0"/>
        <v>1563</v>
      </c>
      <c r="D41" s="11">
        <f t="shared" si="1"/>
        <v>6.9885641677255401E-3</v>
      </c>
      <c r="E41" s="12">
        <f t="shared" si="2"/>
        <v>1796.2368421052631</v>
      </c>
      <c r="F41" s="11">
        <f t="shared" si="3"/>
        <v>0.14119240286230186</v>
      </c>
      <c r="G41" s="12">
        <f t="shared" si="5"/>
        <v>1648.5</v>
      </c>
      <c r="H41" s="11">
        <f t="shared" si="6"/>
        <v>4.7331639135959336E-2</v>
      </c>
      <c r="I41" s="12">
        <f t="shared" si="7"/>
        <v>1597.2</v>
      </c>
      <c r="J41" s="11">
        <f t="shared" si="8"/>
        <v>1.473951715374844E-2</v>
      </c>
      <c r="K41" s="12">
        <f t="shared" si="9"/>
        <v>1746.1009797060051</v>
      </c>
      <c r="L41" s="11">
        <f t="shared" si="4"/>
        <v>0.10933988545489523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0">
        <v>34394</v>
      </c>
      <c r="B42" s="2">
        <v>1903</v>
      </c>
      <c r="C42" s="1">
        <f t="shared" si="0"/>
        <v>1574</v>
      </c>
      <c r="D42" s="11">
        <f t="shared" si="1"/>
        <v>0.17288491854965843</v>
      </c>
      <c r="E42" s="12">
        <f t="shared" si="2"/>
        <v>1798.9743589743589</v>
      </c>
      <c r="F42" s="11">
        <f t="shared" si="3"/>
        <v>5.46640257622917E-2</v>
      </c>
      <c r="G42" s="12">
        <f t="shared" si="5"/>
        <v>1568.5</v>
      </c>
      <c r="H42" s="11">
        <f t="shared" si="6"/>
        <v>0.17577509196006305</v>
      </c>
      <c r="I42" s="12">
        <f t="shared" si="7"/>
        <v>1571.8000000000002</v>
      </c>
      <c r="J42" s="11">
        <f t="shared" si="8"/>
        <v>0.17404098791382019</v>
      </c>
      <c r="K42" s="12">
        <f t="shared" si="9"/>
        <v>1711.6807837648041</v>
      </c>
      <c r="L42" s="11">
        <f t="shared" si="4"/>
        <v>0.10053558393862107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0">
        <v>34425</v>
      </c>
      <c r="B43" s="2">
        <v>1834</v>
      </c>
      <c r="C43" s="1">
        <f t="shared" si="0"/>
        <v>1903</v>
      </c>
      <c r="D43" s="11">
        <f t="shared" si="1"/>
        <v>3.7622682660850601E-2</v>
      </c>
      <c r="E43" s="12">
        <f t="shared" si="2"/>
        <v>1799.85</v>
      </c>
      <c r="F43" s="11">
        <f t="shared" si="3"/>
        <v>1.8620501635768862E-2</v>
      </c>
      <c r="G43" s="12">
        <f t="shared" si="5"/>
        <v>1738.5</v>
      </c>
      <c r="H43" s="11">
        <f t="shared" si="6"/>
        <v>5.2071973827699021E-2</v>
      </c>
      <c r="I43" s="12">
        <f t="shared" si="7"/>
        <v>1837.2</v>
      </c>
      <c r="J43" s="11">
        <f t="shared" si="8"/>
        <v>1.7448200654307773E-3</v>
      </c>
      <c r="K43" s="12">
        <f t="shared" si="9"/>
        <v>1749.9446270118433</v>
      </c>
      <c r="L43" s="11">
        <f t="shared" si="4"/>
        <v>4.5831719186563091E-2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0">
        <v>34455</v>
      </c>
      <c r="B44" s="2">
        <v>1831</v>
      </c>
      <c r="C44" s="1">
        <f t="shared" si="0"/>
        <v>1834</v>
      </c>
      <c r="D44" s="11">
        <f t="shared" si="1"/>
        <v>1.6384489350081922E-3</v>
      </c>
      <c r="E44" s="12">
        <f t="shared" si="2"/>
        <v>1800.6097560975609</v>
      </c>
      <c r="F44" s="11">
        <f t="shared" si="3"/>
        <v>1.6597620918863531E-2</v>
      </c>
      <c r="G44" s="12">
        <f t="shared" si="5"/>
        <v>1868.5</v>
      </c>
      <c r="H44" s="11">
        <f t="shared" si="6"/>
        <v>2.0480611687602401E-2</v>
      </c>
      <c r="I44" s="12">
        <f t="shared" si="7"/>
        <v>1847.8000000000002</v>
      </c>
      <c r="J44" s="11">
        <f t="shared" si="8"/>
        <v>9.1753140360459756E-3</v>
      </c>
      <c r="K44" s="12">
        <f t="shared" si="9"/>
        <v>1766.7557016094747</v>
      </c>
      <c r="L44" s="11">
        <f t="shared" si="4"/>
        <v>3.5087000759434883E-2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0">
        <v>34486</v>
      </c>
      <c r="B45" s="2">
        <v>1776</v>
      </c>
      <c r="C45" s="1">
        <f t="shared" si="0"/>
        <v>1831</v>
      </c>
      <c r="D45" s="11">
        <f t="shared" si="1"/>
        <v>3.0968468468468468E-2</v>
      </c>
      <c r="E45" s="12">
        <f t="shared" si="2"/>
        <v>1800.0238095238096</v>
      </c>
      <c r="F45" s="11">
        <f t="shared" si="3"/>
        <v>1.3526919776919838E-2</v>
      </c>
      <c r="G45" s="12">
        <f t="shared" si="5"/>
        <v>1832.5</v>
      </c>
      <c r="H45" s="11">
        <f t="shared" si="6"/>
        <v>3.1813063063063064E-2</v>
      </c>
      <c r="I45" s="12">
        <f t="shared" si="7"/>
        <v>1831.6000000000001</v>
      </c>
      <c r="J45" s="11">
        <f t="shared" si="8"/>
        <v>3.1306306306306382E-2</v>
      </c>
      <c r="K45" s="12">
        <f t="shared" si="9"/>
        <v>1779.6045612875798</v>
      </c>
      <c r="L45" s="11">
        <f t="shared" si="4"/>
        <v>2.0295953195832361E-3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0">
        <v>34516</v>
      </c>
      <c r="B46" s="2">
        <v>1868</v>
      </c>
      <c r="C46" s="1">
        <f t="shared" si="0"/>
        <v>1776</v>
      </c>
      <c r="D46" s="11">
        <f t="shared" si="1"/>
        <v>4.9250535331905779E-2</v>
      </c>
      <c r="E46" s="12">
        <f t="shared" si="2"/>
        <v>1801.6046511627908</v>
      </c>
      <c r="F46" s="11">
        <f t="shared" si="3"/>
        <v>3.5543548628056323E-2</v>
      </c>
      <c r="G46" s="12">
        <f t="shared" si="5"/>
        <v>1803.5</v>
      </c>
      <c r="H46" s="11">
        <f t="shared" si="6"/>
        <v>3.4528907922912203E-2</v>
      </c>
      <c r="I46" s="12">
        <f t="shared" si="7"/>
        <v>1787.0000000000002</v>
      </c>
      <c r="J46" s="11">
        <f t="shared" si="8"/>
        <v>4.3361884368308228E-2</v>
      </c>
      <c r="K46" s="12">
        <f t="shared" si="9"/>
        <v>1778.8836490300639</v>
      </c>
      <c r="L46" s="11">
        <f t="shared" si="4"/>
        <v>4.7706826001036449E-2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0">
        <v>34547</v>
      </c>
      <c r="B47" s="2">
        <v>1907</v>
      </c>
      <c r="C47" s="1">
        <f t="shared" si="0"/>
        <v>1868</v>
      </c>
      <c r="D47" s="11">
        <f t="shared" si="1"/>
        <v>2.0450970110120609E-2</v>
      </c>
      <c r="E47" s="12">
        <f t="shared" si="2"/>
        <v>1804</v>
      </c>
      <c r="F47" s="11">
        <f t="shared" si="3"/>
        <v>5.4011536444677502E-2</v>
      </c>
      <c r="G47" s="12">
        <f t="shared" si="5"/>
        <v>1822</v>
      </c>
      <c r="H47" s="11">
        <f t="shared" si="6"/>
        <v>4.4572627163083377E-2</v>
      </c>
      <c r="I47" s="12">
        <f t="shared" si="7"/>
        <v>1849.6000000000001</v>
      </c>
      <c r="J47" s="11">
        <f t="shared" si="8"/>
        <v>3.0099632931305645E-2</v>
      </c>
      <c r="K47" s="12">
        <f t="shared" si="9"/>
        <v>1796.706919224051</v>
      </c>
      <c r="L47" s="11">
        <f t="shared" si="4"/>
        <v>5.7835910212873078E-2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0">
        <v>34578</v>
      </c>
      <c r="B48" s="2">
        <v>1686</v>
      </c>
      <c r="C48" s="1">
        <f t="shared" si="0"/>
        <v>1907</v>
      </c>
      <c r="D48" s="11">
        <f t="shared" si="1"/>
        <v>0.13107947805456702</v>
      </c>
      <c r="E48" s="12">
        <f t="shared" si="2"/>
        <v>1801.3777777777777</v>
      </c>
      <c r="F48" s="11">
        <f t="shared" si="3"/>
        <v>6.8432845657044925E-2</v>
      </c>
      <c r="G48" s="12">
        <f t="shared" si="5"/>
        <v>1887.5</v>
      </c>
      <c r="H48" s="11">
        <f t="shared" si="6"/>
        <v>0.11951364175563464</v>
      </c>
      <c r="I48" s="12">
        <f t="shared" si="7"/>
        <v>1899.2000000000003</v>
      </c>
      <c r="J48" s="11">
        <f t="shared" si="8"/>
        <v>0.12645314353499423</v>
      </c>
      <c r="K48" s="12">
        <f t="shared" si="9"/>
        <v>1818.7655353792411</v>
      </c>
      <c r="L48" s="11">
        <f t="shared" si="4"/>
        <v>7.8745869145457351E-2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0">
        <v>34608</v>
      </c>
      <c r="B49" s="2">
        <v>1779</v>
      </c>
      <c r="C49" s="1">
        <f t="shared" si="0"/>
        <v>1686</v>
      </c>
      <c r="D49" s="11">
        <f t="shared" si="1"/>
        <v>5.2276559865092748E-2</v>
      </c>
      <c r="E49" s="12">
        <f t="shared" si="2"/>
        <v>1800.891304347826</v>
      </c>
      <c r="F49" s="11">
        <f t="shared" si="3"/>
        <v>1.2305398734022489E-2</v>
      </c>
      <c r="G49" s="12">
        <f t="shared" si="5"/>
        <v>1796.5</v>
      </c>
      <c r="H49" s="11">
        <f t="shared" si="6"/>
        <v>9.8369870713884196E-3</v>
      </c>
      <c r="I49" s="12">
        <f t="shared" si="7"/>
        <v>1730.2000000000003</v>
      </c>
      <c r="J49" s="11">
        <f t="shared" si="8"/>
        <v>2.7431141090500127E-2</v>
      </c>
      <c r="K49" s="12">
        <f t="shared" si="9"/>
        <v>1792.2124283033929</v>
      </c>
      <c r="L49" s="11">
        <f t="shared" si="4"/>
        <v>7.4268849372641516E-3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0">
        <v>34639</v>
      </c>
      <c r="B50" s="2">
        <v>1776</v>
      </c>
      <c r="C50" s="1">
        <f t="shared" si="0"/>
        <v>1779</v>
      </c>
      <c r="D50" s="11">
        <f t="shared" si="1"/>
        <v>1.6891891891891893E-3</v>
      </c>
      <c r="E50" s="12">
        <f t="shared" si="2"/>
        <v>1800.3617021276596</v>
      </c>
      <c r="F50" s="11">
        <f t="shared" si="3"/>
        <v>1.371717462142993E-2</v>
      </c>
      <c r="G50" s="12">
        <f t="shared" si="5"/>
        <v>1732.5</v>
      </c>
      <c r="H50" s="11">
        <f t="shared" si="6"/>
        <v>2.4493243243243243E-2</v>
      </c>
      <c r="I50" s="12">
        <f t="shared" si="7"/>
        <v>1760.4</v>
      </c>
      <c r="J50" s="11">
        <f t="shared" si="8"/>
        <v>8.7837837837837322E-3</v>
      </c>
      <c r="K50" s="12">
        <f t="shared" si="9"/>
        <v>1789.5699426427143</v>
      </c>
      <c r="L50" s="11">
        <f t="shared" si="4"/>
        <v>7.6407334699967883E-3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0">
        <v>34669</v>
      </c>
      <c r="B51" s="2">
        <v>1783</v>
      </c>
      <c r="C51" s="1">
        <f t="shared" si="0"/>
        <v>1776</v>
      </c>
      <c r="D51" s="11">
        <f t="shared" si="1"/>
        <v>3.9259674705552439E-3</v>
      </c>
      <c r="E51" s="12">
        <f t="shared" si="2"/>
        <v>1800</v>
      </c>
      <c r="F51" s="11">
        <f t="shared" si="3"/>
        <v>9.534492428491307E-3</v>
      </c>
      <c r="G51" s="12">
        <f t="shared" si="5"/>
        <v>1777.5</v>
      </c>
      <c r="H51" s="11">
        <f t="shared" si="6"/>
        <v>3.0846887268648347E-3</v>
      </c>
      <c r="I51" s="12">
        <f t="shared" si="7"/>
        <v>1776.6000000000001</v>
      </c>
      <c r="J51" s="11">
        <f t="shared" si="8"/>
        <v>3.5894559730790037E-3</v>
      </c>
      <c r="K51" s="12">
        <f t="shared" si="9"/>
        <v>1786.8559541141715</v>
      </c>
      <c r="L51" s="11">
        <f t="shared" si="4"/>
        <v>2.1626214885986997E-3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0">
        <v>34700</v>
      </c>
      <c r="B52" s="2">
        <v>1548</v>
      </c>
      <c r="C52" s="1">
        <f t="shared" si="0"/>
        <v>1783</v>
      </c>
      <c r="D52" s="11">
        <f t="shared" si="1"/>
        <v>0.15180878552971577</v>
      </c>
      <c r="E52" s="12">
        <f t="shared" si="2"/>
        <v>1794.8571428571429</v>
      </c>
      <c r="F52" s="11">
        <f t="shared" si="3"/>
        <v>0.159468438538206</v>
      </c>
      <c r="G52" s="12">
        <f t="shared" si="5"/>
        <v>1779.5</v>
      </c>
      <c r="H52" s="11">
        <f t="shared" si="6"/>
        <v>0.14954780361757106</v>
      </c>
      <c r="I52" s="12">
        <f t="shared" si="7"/>
        <v>1781.6000000000001</v>
      </c>
      <c r="J52" s="11">
        <f t="shared" si="8"/>
        <v>0.15090439276485798</v>
      </c>
      <c r="K52" s="12">
        <f t="shared" si="9"/>
        <v>1786.0847632913374</v>
      </c>
      <c r="L52" s="11">
        <f t="shared" si="4"/>
        <v>0.15380152667399055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0">
        <v>34731</v>
      </c>
      <c r="B53" s="2">
        <v>1497</v>
      </c>
      <c r="C53" s="1">
        <f t="shared" si="0"/>
        <v>1548</v>
      </c>
      <c r="D53" s="11">
        <f t="shared" si="1"/>
        <v>3.406813627254509E-2</v>
      </c>
      <c r="E53" s="12">
        <f t="shared" si="2"/>
        <v>1788.9</v>
      </c>
      <c r="F53" s="11">
        <f t="shared" si="3"/>
        <v>0.1949899799599199</v>
      </c>
      <c r="G53" s="12">
        <f t="shared" si="5"/>
        <v>1665.5</v>
      </c>
      <c r="H53" s="11">
        <f t="shared" si="6"/>
        <v>0.11255845023380094</v>
      </c>
      <c r="I53" s="12">
        <f t="shared" si="7"/>
        <v>1595</v>
      </c>
      <c r="J53" s="11">
        <f t="shared" si="8"/>
        <v>6.5464261857047429E-2</v>
      </c>
      <c r="K53" s="12">
        <f t="shared" si="9"/>
        <v>1738.4678106330698</v>
      </c>
      <c r="L53" s="11">
        <f t="shared" si="4"/>
        <v>0.16130114270746146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0">
        <v>34759</v>
      </c>
      <c r="B54" s="2">
        <v>1798</v>
      </c>
      <c r="C54" s="1">
        <f t="shared" si="0"/>
        <v>1497</v>
      </c>
      <c r="D54" s="11">
        <f t="shared" si="1"/>
        <v>0.16740823136818686</v>
      </c>
      <c r="E54" s="12">
        <f t="shared" si="2"/>
        <v>1789.0784313725489</v>
      </c>
      <c r="F54" s="11">
        <f t="shared" si="3"/>
        <v>4.9619402822308409E-3</v>
      </c>
      <c r="G54" s="12">
        <f t="shared" si="5"/>
        <v>1522.5</v>
      </c>
      <c r="H54" s="11">
        <f t="shared" si="6"/>
        <v>0.15322580645161291</v>
      </c>
      <c r="I54" s="12">
        <f t="shared" si="7"/>
        <v>1507.2000000000003</v>
      </c>
      <c r="J54" s="11">
        <f t="shared" si="8"/>
        <v>0.16173526140155714</v>
      </c>
      <c r="K54" s="12">
        <f t="shared" si="9"/>
        <v>1690.174248506456</v>
      </c>
      <c r="L54" s="11">
        <f t="shared" si="4"/>
        <v>5.9969828416876515E-2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0">
        <v>34790</v>
      </c>
      <c r="B55" s="2">
        <v>1733</v>
      </c>
      <c r="C55" s="1">
        <f t="shared" si="0"/>
        <v>1798</v>
      </c>
      <c r="D55" s="11">
        <f t="shared" si="1"/>
        <v>3.7507212925562611E-2</v>
      </c>
      <c r="E55" s="12">
        <f t="shared" si="2"/>
        <v>1788</v>
      </c>
      <c r="F55" s="11">
        <f t="shared" si="3"/>
        <v>3.1736872475476054E-2</v>
      </c>
      <c r="G55" s="12">
        <f t="shared" si="5"/>
        <v>1647.5</v>
      </c>
      <c r="H55" s="11">
        <f t="shared" si="6"/>
        <v>4.9336410848240045E-2</v>
      </c>
      <c r="I55" s="12">
        <f t="shared" si="7"/>
        <v>1737.8000000000002</v>
      </c>
      <c r="J55" s="11">
        <f t="shared" si="8"/>
        <v>2.7697634160416514E-3</v>
      </c>
      <c r="K55" s="12">
        <f t="shared" si="9"/>
        <v>1711.7393988051649</v>
      </c>
      <c r="L55" s="11">
        <f t="shared" si="4"/>
        <v>1.2268090706771546E-2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0">
        <v>34820</v>
      </c>
      <c r="B56" s="2">
        <v>1772</v>
      </c>
      <c r="C56" s="1">
        <f t="shared" si="0"/>
        <v>1733</v>
      </c>
      <c r="D56" s="11">
        <f t="shared" si="1"/>
        <v>2.2009029345372459E-2</v>
      </c>
      <c r="E56" s="12">
        <f t="shared" si="2"/>
        <v>1787.6981132075471</v>
      </c>
      <c r="F56" s="11">
        <f t="shared" si="3"/>
        <v>8.8589803654328825E-3</v>
      </c>
      <c r="G56" s="12">
        <f t="shared" si="5"/>
        <v>1765.5</v>
      </c>
      <c r="H56" s="11">
        <f t="shared" si="6"/>
        <v>3.6681715575620768E-3</v>
      </c>
      <c r="I56" s="12">
        <f t="shared" si="7"/>
        <v>1746</v>
      </c>
      <c r="J56" s="11">
        <f t="shared" si="8"/>
        <v>1.4672686230248307E-2</v>
      </c>
      <c r="K56" s="12">
        <f t="shared" si="9"/>
        <v>1715.991519044132</v>
      </c>
      <c r="L56" s="11">
        <f t="shared" si="4"/>
        <v>3.1607494896088023E-2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0">
        <v>34851</v>
      </c>
      <c r="B57" s="2">
        <v>1761</v>
      </c>
      <c r="C57" s="1">
        <f t="shared" si="0"/>
        <v>1772</v>
      </c>
      <c r="D57" s="11">
        <f t="shared" si="1"/>
        <v>6.2464508801817146E-3</v>
      </c>
      <c r="E57" s="12">
        <f t="shared" si="2"/>
        <v>1787.2037037037037</v>
      </c>
      <c r="F57" s="11">
        <f t="shared" si="3"/>
        <v>1.4880013460365528E-2</v>
      </c>
      <c r="G57" s="12">
        <f t="shared" si="5"/>
        <v>1752.5</v>
      </c>
      <c r="H57" s="11">
        <f t="shared" si="6"/>
        <v>4.8268029528676891E-3</v>
      </c>
      <c r="I57" s="12">
        <f t="shared" si="7"/>
        <v>1764.2000000000003</v>
      </c>
      <c r="J57" s="11">
        <f t="shared" si="8"/>
        <v>1.8171493469621085E-3</v>
      </c>
      <c r="K57" s="12">
        <f t="shared" si="9"/>
        <v>1727.1932152353058</v>
      </c>
      <c r="L57" s="11">
        <f t="shared" si="4"/>
        <v>1.9197492768139781E-2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0">
        <v>34881</v>
      </c>
      <c r="B58" s="2">
        <v>1792</v>
      </c>
      <c r="C58" s="1">
        <f t="shared" si="0"/>
        <v>1761</v>
      </c>
      <c r="D58" s="11">
        <f t="shared" si="1"/>
        <v>1.7299107142857144E-2</v>
      </c>
      <c r="E58" s="12">
        <f t="shared" si="2"/>
        <v>1787.2909090909091</v>
      </c>
      <c r="F58" s="11">
        <f t="shared" si="3"/>
        <v>2.6278409090909299E-3</v>
      </c>
      <c r="G58" s="12">
        <f t="shared" si="5"/>
        <v>1766.5</v>
      </c>
      <c r="H58" s="11">
        <f t="shared" si="6"/>
        <v>1.4229910714285714E-2</v>
      </c>
      <c r="I58" s="12">
        <f t="shared" si="7"/>
        <v>1763.2000000000003</v>
      </c>
      <c r="J58" s="11">
        <f t="shared" si="8"/>
        <v>1.6071428571428421E-2</v>
      </c>
      <c r="K58" s="12">
        <f t="shared" si="9"/>
        <v>1733.9545721882448</v>
      </c>
      <c r="L58" s="11">
        <f t="shared" si="4"/>
        <v>3.2391421769952675E-2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0">
        <v>34912</v>
      </c>
      <c r="B59" s="2">
        <v>1875</v>
      </c>
      <c r="C59" s="1">
        <f t="shared" si="0"/>
        <v>1792</v>
      </c>
      <c r="D59" s="11">
        <f t="shared" si="1"/>
        <v>4.4266666666666669E-2</v>
      </c>
      <c r="E59" s="12">
        <f t="shared" si="2"/>
        <v>1788.8571428571429</v>
      </c>
      <c r="F59" s="11">
        <f t="shared" si="3"/>
        <v>4.5942857142857126E-2</v>
      </c>
      <c r="G59" s="12">
        <f t="shared" si="5"/>
        <v>1776.5</v>
      </c>
      <c r="H59" s="11">
        <f t="shared" si="6"/>
        <v>5.2533333333333335E-2</v>
      </c>
      <c r="I59" s="12">
        <f t="shared" si="7"/>
        <v>1785.8000000000002</v>
      </c>
      <c r="J59" s="11">
        <f t="shared" si="8"/>
        <v>4.7573333333333238E-2</v>
      </c>
      <c r="K59" s="12">
        <f t="shared" si="9"/>
        <v>1745.5636577505961</v>
      </c>
      <c r="L59" s="11">
        <f t="shared" si="4"/>
        <v>6.9032715866348737E-2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0">
        <v>34943</v>
      </c>
      <c r="B60" s="2">
        <v>1571</v>
      </c>
      <c r="C60" s="1">
        <f t="shared" si="0"/>
        <v>1875</v>
      </c>
      <c r="D60" s="11">
        <f t="shared" si="1"/>
        <v>0.19350732017823041</v>
      </c>
      <c r="E60" s="12">
        <f t="shared" si="2"/>
        <v>1785.0350877192982</v>
      </c>
      <c r="F60" s="11">
        <f t="shared" si="3"/>
        <v>0.1362413034495851</v>
      </c>
      <c r="G60" s="12">
        <f t="shared" si="5"/>
        <v>1833.5</v>
      </c>
      <c r="H60" s="11">
        <f t="shared" si="6"/>
        <v>0.16709102482495225</v>
      </c>
      <c r="I60" s="12">
        <f t="shared" si="7"/>
        <v>1858.4</v>
      </c>
      <c r="J60" s="11">
        <f t="shared" si="8"/>
        <v>0.18294080203691923</v>
      </c>
      <c r="K60" s="12">
        <f t="shared" si="9"/>
        <v>1771.4509262004769</v>
      </c>
      <c r="L60" s="11">
        <f t="shared" si="4"/>
        <v>0.12759447880361358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0">
        <v>34973</v>
      </c>
      <c r="B61" s="2">
        <v>1647</v>
      </c>
      <c r="C61" s="1">
        <f t="shared" si="0"/>
        <v>1571</v>
      </c>
      <c r="D61" s="11">
        <f t="shared" si="1"/>
        <v>4.6144505160898602E-2</v>
      </c>
      <c r="E61" s="12">
        <f t="shared" si="2"/>
        <v>1782.655172413793</v>
      </c>
      <c r="F61" s="11">
        <f t="shared" si="3"/>
        <v>8.2365010573037661E-2</v>
      </c>
      <c r="G61" s="12">
        <f t="shared" si="5"/>
        <v>1723</v>
      </c>
      <c r="H61" s="11">
        <f t="shared" si="6"/>
        <v>4.6144505160898602E-2</v>
      </c>
      <c r="I61" s="12">
        <f t="shared" si="7"/>
        <v>1631.8000000000002</v>
      </c>
      <c r="J61" s="11">
        <f t="shared" si="8"/>
        <v>9.2289010321796108E-3</v>
      </c>
      <c r="K61" s="12">
        <f t="shared" si="9"/>
        <v>1731.3607409603817</v>
      </c>
      <c r="L61" s="11">
        <f t="shared" si="4"/>
        <v>5.1220850613467934E-2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0">
        <v>35004</v>
      </c>
      <c r="B62" s="2">
        <v>1673</v>
      </c>
      <c r="C62" s="1">
        <f t="shared" si="0"/>
        <v>1647</v>
      </c>
      <c r="D62" s="11">
        <f t="shared" si="1"/>
        <v>1.5540944411237299E-2</v>
      </c>
      <c r="E62" s="12">
        <f t="shared" si="2"/>
        <v>1780.7966101694915</v>
      </c>
      <c r="F62" s="11">
        <f t="shared" si="3"/>
        <v>6.4433120244764788E-2</v>
      </c>
      <c r="G62" s="12">
        <f t="shared" si="5"/>
        <v>1609</v>
      </c>
      <c r="H62" s="11">
        <f t="shared" si="6"/>
        <v>3.8254632396891808E-2</v>
      </c>
      <c r="I62" s="12">
        <f t="shared" si="7"/>
        <v>1631.8000000000002</v>
      </c>
      <c r="J62" s="11">
        <f t="shared" si="8"/>
        <v>2.4626419605498995E-2</v>
      </c>
      <c r="K62" s="12">
        <f t="shared" si="9"/>
        <v>1714.4885927683056</v>
      </c>
      <c r="L62" s="11">
        <f t="shared" si="4"/>
        <v>2.4798919765873031E-2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0">
        <v>35034</v>
      </c>
      <c r="B63" s="2">
        <v>1657</v>
      </c>
      <c r="C63" s="1">
        <f t="shared" si="0"/>
        <v>1673</v>
      </c>
      <c r="D63" s="11">
        <f t="shared" si="1"/>
        <v>9.6560048280024142E-3</v>
      </c>
      <c r="E63" s="12">
        <f t="shared" si="2"/>
        <v>1778.7333333333333</v>
      </c>
      <c r="F63" s="11">
        <f t="shared" si="3"/>
        <v>7.3466103399718374E-2</v>
      </c>
      <c r="G63" s="12">
        <f t="shared" si="5"/>
        <v>1660</v>
      </c>
      <c r="H63" s="11">
        <f t="shared" si="6"/>
        <v>1.8105009052504525E-3</v>
      </c>
      <c r="I63" s="12">
        <f t="shared" si="7"/>
        <v>1667.8000000000002</v>
      </c>
      <c r="J63" s="11">
        <f t="shared" si="8"/>
        <v>6.5178032589017394E-3</v>
      </c>
      <c r="K63" s="12">
        <f t="shared" si="9"/>
        <v>1706.1908742146447</v>
      </c>
      <c r="L63" s="11">
        <f t="shared" si="4"/>
        <v>2.9686707431891814E-2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0">
        <v>35065</v>
      </c>
      <c r="B64" s="2">
        <v>1382</v>
      </c>
      <c r="C64" s="1">
        <f t="shared" si="0"/>
        <v>1657</v>
      </c>
      <c r="D64" s="11">
        <f t="shared" si="1"/>
        <v>0.19898697539797394</v>
      </c>
      <c r="E64" s="12">
        <f t="shared" si="2"/>
        <v>1772.2295081967213</v>
      </c>
      <c r="F64" s="11">
        <f t="shared" si="3"/>
        <v>0.28236578017128894</v>
      </c>
      <c r="G64" s="12">
        <f t="shared" si="5"/>
        <v>1665</v>
      </c>
      <c r="H64" s="11">
        <f t="shared" si="6"/>
        <v>0.20477568740955138</v>
      </c>
      <c r="I64" s="12">
        <f t="shared" si="7"/>
        <v>1660.2000000000003</v>
      </c>
      <c r="J64" s="11">
        <f t="shared" si="8"/>
        <v>0.20130246020260512</v>
      </c>
      <c r="K64" s="12">
        <f t="shared" si="9"/>
        <v>1696.352699371716</v>
      </c>
      <c r="L64" s="11">
        <f t="shared" si="4"/>
        <v>0.22746215584060489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0">
        <v>35096</v>
      </c>
      <c r="B65" s="2">
        <v>1361</v>
      </c>
      <c r="C65" s="1">
        <f t="shared" si="0"/>
        <v>1382</v>
      </c>
      <c r="D65" s="11">
        <f t="shared" si="1"/>
        <v>1.5429831006612785E-2</v>
      </c>
      <c r="E65" s="12">
        <f t="shared" si="2"/>
        <v>1765.5967741935483</v>
      </c>
      <c r="F65" s="11">
        <f t="shared" si="3"/>
        <v>0.29727904055367255</v>
      </c>
      <c r="G65" s="12">
        <f t="shared" si="5"/>
        <v>1519.5</v>
      </c>
      <c r="H65" s="11">
        <f t="shared" si="6"/>
        <v>0.11645848640705364</v>
      </c>
      <c r="I65" s="12">
        <f t="shared" si="7"/>
        <v>1437.0000000000002</v>
      </c>
      <c r="J65" s="11">
        <f t="shared" si="8"/>
        <v>5.5841293166789291E-2</v>
      </c>
      <c r="K65" s="12">
        <f t="shared" si="9"/>
        <v>1633.482159497373</v>
      </c>
      <c r="L65" s="11">
        <f t="shared" si="4"/>
        <v>0.20020731777911316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0">
        <v>35125</v>
      </c>
      <c r="B66" s="2">
        <v>1559</v>
      </c>
      <c r="C66" s="1">
        <f t="shared" si="0"/>
        <v>1361</v>
      </c>
      <c r="D66" s="11">
        <f t="shared" si="1"/>
        <v>0.12700449005772932</v>
      </c>
      <c r="E66" s="12">
        <f t="shared" si="2"/>
        <v>1762.3174603174602</v>
      </c>
      <c r="F66" s="11">
        <f t="shared" si="3"/>
        <v>0.13041530488611947</v>
      </c>
      <c r="G66" s="12">
        <f t="shared" si="5"/>
        <v>1371.5</v>
      </c>
      <c r="H66" s="11">
        <f t="shared" si="6"/>
        <v>0.12026940346375882</v>
      </c>
      <c r="I66" s="12">
        <f t="shared" si="7"/>
        <v>1365.2</v>
      </c>
      <c r="J66" s="11">
        <f t="shared" si="8"/>
        <v>0.12431045542014109</v>
      </c>
      <c r="K66" s="12">
        <f t="shared" si="9"/>
        <v>1578.9857275978986</v>
      </c>
      <c r="L66" s="11">
        <f t="shared" si="4"/>
        <v>1.2819581525271732E-2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0">
        <v>35156</v>
      </c>
      <c r="B67" s="2">
        <v>1608</v>
      </c>
      <c r="C67" s="1">
        <f t="shared" si="0"/>
        <v>1559</v>
      </c>
      <c r="D67" s="11">
        <f t="shared" si="1"/>
        <v>3.0472636815920398E-2</v>
      </c>
      <c r="E67" s="12">
        <f t="shared" si="2"/>
        <v>1759.90625</v>
      </c>
      <c r="F67" s="11">
        <f t="shared" si="3"/>
        <v>9.4469060945273631E-2</v>
      </c>
      <c r="G67" s="12">
        <f t="shared" si="5"/>
        <v>1460</v>
      </c>
      <c r="H67" s="11">
        <f t="shared" si="6"/>
        <v>9.2039800995024873E-2</v>
      </c>
      <c r="I67" s="12">
        <f t="shared" si="7"/>
        <v>1519.4</v>
      </c>
      <c r="J67" s="11">
        <f t="shared" si="8"/>
        <v>5.5099502487562131E-2</v>
      </c>
      <c r="K67" s="12">
        <f t="shared" si="9"/>
        <v>1574.988582078319</v>
      </c>
      <c r="L67" s="11">
        <f t="shared" si="4"/>
        <v>2.0529488757264278E-2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0">
        <v>35186</v>
      </c>
      <c r="B68" s="2">
        <v>1697</v>
      </c>
      <c r="C68" s="1">
        <f t="shared" si="0"/>
        <v>1608</v>
      </c>
      <c r="D68" s="11">
        <f t="shared" si="1"/>
        <v>5.2445492044784915E-2</v>
      </c>
      <c r="E68" s="12">
        <f t="shared" si="2"/>
        <v>1758.9384615384615</v>
      </c>
      <c r="F68" s="11">
        <f t="shared" si="3"/>
        <v>3.6498798785186519E-2</v>
      </c>
      <c r="G68" s="12">
        <f t="shared" si="5"/>
        <v>1583.5</v>
      </c>
      <c r="H68" s="11">
        <f t="shared" si="6"/>
        <v>6.6882734236888633E-2</v>
      </c>
      <c r="I68" s="12">
        <f t="shared" si="7"/>
        <v>1598.2</v>
      </c>
      <c r="J68" s="11">
        <f t="shared" si="8"/>
        <v>5.822038892162637E-2</v>
      </c>
      <c r="K68" s="12">
        <f t="shared" si="9"/>
        <v>1581.5908656626552</v>
      </c>
      <c r="L68" s="11">
        <f t="shared" si="4"/>
        <v>6.8007739739154249E-2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0">
        <v>35217</v>
      </c>
      <c r="B69" s="2">
        <v>1693</v>
      </c>
      <c r="C69" s="1">
        <f t="shared" si="0"/>
        <v>1697</v>
      </c>
      <c r="D69" s="11">
        <f t="shared" si="1"/>
        <v>2.3626698168930892E-3</v>
      </c>
      <c r="E69" s="12">
        <f t="shared" si="2"/>
        <v>1757.939393939394</v>
      </c>
      <c r="F69" s="11">
        <f t="shared" si="3"/>
        <v>3.835758649698405E-2</v>
      </c>
      <c r="G69" s="12">
        <f t="shared" si="5"/>
        <v>1652.5</v>
      </c>
      <c r="H69" s="11">
        <f t="shared" si="6"/>
        <v>2.3922031896042528E-2</v>
      </c>
      <c r="I69" s="12">
        <f t="shared" si="7"/>
        <v>1679.2000000000003</v>
      </c>
      <c r="J69" s="11">
        <f t="shared" si="8"/>
        <v>8.1512108682809965E-3</v>
      </c>
      <c r="K69" s="12">
        <f t="shared" si="9"/>
        <v>1604.6726925301243</v>
      </c>
      <c r="L69" s="11">
        <f t="shared" si="4"/>
        <v>5.2172065841627688E-2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0">
        <v>35247</v>
      </c>
      <c r="B70" s="2">
        <v>1836</v>
      </c>
      <c r="C70" s="1">
        <f t="shared" si="0"/>
        <v>1693</v>
      </c>
      <c r="D70" s="11">
        <f t="shared" si="1"/>
        <v>7.7886710239651422E-2</v>
      </c>
      <c r="E70" s="12">
        <f t="shared" si="2"/>
        <v>1759.1044776119404</v>
      </c>
      <c r="F70" s="11">
        <f t="shared" si="3"/>
        <v>4.1882092803954024E-2</v>
      </c>
      <c r="G70" s="12">
        <f t="shared" si="5"/>
        <v>1695</v>
      </c>
      <c r="H70" s="11">
        <f t="shared" si="6"/>
        <v>7.6797385620915037E-2</v>
      </c>
      <c r="I70" s="12">
        <f t="shared" si="7"/>
        <v>1693.8000000000002</v>
      </c>
      <c r="J70" s="11">
        <f t="shared" si="8"/>
        <v>7.7450980392156768E-2</v>
      </c>
      <c r="K70" s="12">
        <f t="shared" si="9"/>
        <v>1622.3381540240994</v>
      </c>
      <c r="L70" s="11">
        <f t="shared" si="4"/>
        <v>0.11637355445310492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0">
        <v>35278</v>
      </c>
      <c r="B71" s="2">
        <v>1943</v>
      </c>
      <c r="C71" s="1">
        <f t="shared" si="0"/>
        <v>1836</v>
      </c>
      <c r="D71" s="11">
        <f t="shared" si="1"/>
        <v>5.5069480185280496E-2</v>
      </c>
      <c r="E71" s="12">
        <f t="shared" si="2"/>
        <v>1761.8088235294117</v>
      </c>
      <c r="F71" s="11">
        <f t="shared" si="3"/>
        <v>9.32533074990161E-2</v>
      </c>
      <c r="G71" s="12">
        <f t="shared" si="5"/>
        <v>1764.5</v>
      </c>
      <c r="H71" s="11">
        <f t="shared" si="6"/>
        <v>9.1868244981986619E-2</v>
      </c>
      <c r="I71" s="12">
        <f t="shared" si="7"/>
        <v>1807.4</v>
      </c>
      <c r="J71" s="11">
        <f t="shared" si="8"/>
        <v>6.9788986103962891E-2</v>
      </c>
      <c r="K71" s="12">
        <f t="shared" si="9"/>
        <v>1665.0705232192797</v>
      </c>
      <c r="L71" s="11">
        <f t="shared" si="4"/>
        <v>0.14304141882692759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0">
        <v>35309</v>
      </c>
      <c r="B72" s="2">
        <v>1551</v>
      </c>
      <c r="C72" s="1">
        <f t="shared" si="0"/>
        <v>1943</v>
      </c>
      <c r="D72" s="11">
        <f t="shared" si="1"/>
        <v>0.25274016763378465</v>
      </c>
      <c r="E72" s="12">
        <f t="shared" si="2"/>
        <v>1758.7536231884058</v>
      </c>
      <c r="F72" s="11">
        <f t="shared" si="3"/>
        <v>0.13394817742643828</v>
      </c>
      <c r="G72" s="12">
        <f t="shared" si="5"/>
        <v>1889.5</v>
      </c>
      <c r="H72" s="11">
        <f t="shared" si="6"/>
        <v>0.21824629271437782</v>
      </c>
      <c r="I72" s="12">
        <f t="shared" si="7"/>
        <v>1921.6000000000001</v>
      </c>
      <c r="J72" s="11">
        <f t="shared" si="8"/>
        <v>0.23894261766602201</v>
      </c>
      <c r="K72" s="12">
        <f t="shared" si="9"/>
        <v>1720.6564185754237</v>
      </c>
      <c r="L72" s="11">
        <f t="shared" si="4"/>
        <v>0.10938518283392888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0">
        <v>35339</v>
      </c>
      <c r="B73" s="2">
        <v>1687</v>
      </c>
      <c r="C73" s="1">
        <f t="shared" si="0"/>
        <v>1551</v>
      </c>
      <c r="D73" s="11">
        <f t="shared" si="1"/>
        <v>8.0616478956727924E-2</v>
      </c>
      <c r="E73" s="12">
        <f t="shared" si="2"/>
        <v>1757.7285714285715</v>
      </c>
      <c r="F73" s="11">
        <f t="shared" si="3"/>
        <v>4.1925649928021051E-2</v>
      </c>
      <c r="G73" s="12">
        <f t="shared" si="5"/>
        <v>1747</v>
      </c>
      <c r="H73" s="11">
        <f t="shared" si="6"/>
        <v>3.5566093657379963E-2</v>
      </c>
      <c r="I73" s="12">
        <f t="shared" si="7"/>
        <v>1629.4</v>
      </c>
      <c r="J73" s="11">
        <f t="shared" si="8"/>
        <v>3.4143449911084714E-2</v>
      </c>
      <c r="K73" s="12">
        <f t="shared" si="9"/>
        <v>1686.725134860339</v>
      </c>
      <c r="L73" s="11">
        <f t="shared" si="4"/>
        <v>1.6293132167217561E-4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0">
        <v>35370</v>
      </c>
      <c r="B74" s="2">
        <v>1576</v>
      </c>
      <c r="C74" s="1">
        <f t="shared" si="0"/>
        <v>1687</v>
      </c>
      <c r="D74" s="11">
        <f t="shared" si="1"/>
        <v>7.0431472081218277E-2</v>
      </c>
      <c r="E74" s="12">
        <f t="shared" si="2"/>
        <v>1755.1690140845071</v>
      </c>
      <c r="F74" s="11">
        <f t="shared" si="3"/>
        <v>0.11368592264245377</v>
      </c>
      <c r="G74" s="12">
        <f t="shared" si="5"/>
        <v>1619</v>
      </c>
      <c r="H74" s="11">
        <f t="shared" si="6"/>
        <v>2.7284263959390861E-2</v>
      </c>
      <c r="I74" s="12">
        <f t="shared" si="7"/>
        <v>1659.8000000000002</v>
      </c>
      <c r="J74" s="11">
        <f t="shared" si="8"/>
        <v>5.3172588832487426E-2</v>
      </c>
      <c r="K74" s="12">
        <f t="shared" si="9"/>
        <v>1686.7801078882715</v>
      </c>
      <c r="L74" s="11">
        <f t="shared" si="4"/>
        <v>7.0291946629613869E-2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0">
        <v>35400</v>
      </c>
      <c r="B75" s="2">
        <v>1700</v>
      </c>
      <c r="C75" s="1">
        <f t="shared" si="0"/>
        <v>1576</v>
      </c>
      <c r="D75" s="11">
        <f t="shared" si="1"/>
        <v>7.2941176470588232E-2</v>
      </c>
      <c r="E75" s="12">
        <f t="shared" si="2"/>
        <v>1754.4027777777778</v>
      </c>
      <c r="F75" s="11">
        <f t="shared" si="3"/>
        <v>3.2001633986928131E-2</v>
      </c>
      <c r="G75" s="12">
        <f t="shared" si="5"/>
        <v>1631.5</v>
      </c>
      <c r="H75" s="11">
        <f t="shared" si="6"/>
        <v>4.0294117647058821E-2</v>
      </c>
      <c r="I75" s="12">
        <f t="shared" si="7"/>
        <v>1598.2000000000003</v>
      </c>
      <c r="J75" s="11">
        <f t="shared" si="8"/>
        <v>5.988235294117631E-2</v>
      </c>
      <c r="K75" s="12">
        <f t="shared" si="9"/>
        <v>1664.6240863106173</v>
      </c>
      <c r="L75" s="11">
        <f t="shared" si="4"/>
        <v>2.0809360993754553E-2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0">
        <v>35431</v>
      </c>
      <c r="B76" s="2">
        <v>1397</v>
      </c>
      <c r="C76" s="1">
        <f t="shared" si="0"/>
        <v>1700</v>
      </c>
      <c r="D76" s="11">
        <f t="shared" si="1"/>
        <v>0.21689334287759485</v>
      </c>
      <c r="E76" s="12">
        <f t="shared" si="2"/>
        <v>1749.5068493150684</v>
      </c>
      <c r="F76" s="11">
        <f t="shared" si="3"/>
        <v>0.25233131661780128</v>
      </c>
      <c r="G76" s="12">
        <f t="shared" si="5"/>
        <v>1638</v>
      </c>
      <c r="H76" s="11">
        <f t="shared" si="6"/>
        <v>0.17251252684323551</v>
      </c>
      <c r="I76" s="12">
        <f t="shared" si="7"/>
        <v>1675.2</v>
      </c>
      <c r="J76" s="11">
        <f t="shared" si="8"/>
        <v>0.19914101646385113</v>
      </c>
      <c r="K76" s="12">
        <f t="shared" si="9"/>
        <v>1671.699269048494</v>
      </c>
      <c r="L76" s="11">
        <f t="shared" si="4"/>
        <v>0.19663512458732568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0">
        <v>35462</v>
      </c>
      <c r="B77" s="2">
        <v>1372</v>
      </c>
      <c r="C77" s="1">
        <f t="shared" si="0"/>
        <v>1397</v>
      </c>
      <c r="D77" s="11">
        <f t="shared" si="1"/>
        <v>1.8221574344023325E-2</v>
      </c>
      <c r="E77" s="12">
        <f t="shared" si="2"/>
        <v>1744.4054054054054</v>
      </c>
      <c r="F77" s="11">
        <f t="shared" si="3"/>
        <v>0.2714325112284296</v>
      </c>
      <c r="G77" s="12">
        <f t="shared" si="5"/>
        <v>1548.5</v>
      </c>
      <c r="H77" s="11">
        <f t="shared" si="6"/>
        <v>0.12864431486880468</v>
      </c>
      <c r="I77" s="12">
        <f t="shared" si="7"/>
        <v>1457.6000000000001</v>
      </c>
      <c r="J77" s="11">
        <f t="shared" si="8"/>
        <v>6.2390670553935962E-2</v>
      </c>
      <c r="K77" s="12">
        <f t="shared" si="9"/>
        <v>1616.7594152387953</v>
      </c>
      <c r="L77" s="11">
        <f t="shared" si="4"/>
        <v>0.17839607524693538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0">
        <v>35490</v>
      </c>
      <c r="B78" s="2">
        <v>1708</v>
      </c>
      <c r="C78" s="1">
        <f t="shared" si="0"/>
        <v>1372</v>
      </c>
      <c r="D78" s="11">
        <f t="shared" si="1"/>
        <v>0.19672131147540983</v>
      </c>
      <c r="E78" s="12">
        <f t="shared" si="2"/>
        <v>1743.92</v>
      </c>
      <c r="F78" s="11">
        <f t="shared" si="3"/>
        <v>2.1030444964871237E-2</v>
      </c>
      <c r="G78" s="12">
        <f t="shared" si="5"/>
        <v>1384.5</v>
      </c>
      <c r="H78" s="11">
        <f t="shared" si="6"/>
        <v>0.18940281030444964</v>
      </c>
      <c r="I78" s="12">
        <f t="shared" si="7"/>
        <v>1377.0000000000002</v>
      </c>
      <c r="J78" s="11">
        <f t="shared" si="8"/>
        <v>0.19379391100702562</v>
      </c>
      <c r="K78" s="12">
        <f t="shared" si="9"/>
        <v>1567.8075321910364</v>
      </c>
      <c r="L78" s="11">
        <f t="shared" si="4"/>
        <v>8.2079899185575858E-2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0">
        <v>35521</v>
      </c>
      <c r="B79" s="2">
        <v>1655</v>
      </c>
      <c r="C79" s="1">
        <f t="shared" si="0"/>
        <v>1708</v>
      </c>
      <c r="D79" s="11">
        <f t="shared" si="1"/>
        <v>3.2024169184290033E-2</v>
      </c>
      <c r="E79" s="12">
        <f t="shared" si="2"/>
        <v>1742.75</v>
      </c>
      <c r="F79" s="11">
        <f t="shared" si="3"/>
        <v>5.3021148036253775E-2</v>
      </c>
      <c r="G79" s="12">
        <f t="shared" si="5"/>
        <v>1540</v>
      </c>
      <c r="H79" s="11">
        <f t="shared" si="6"/>
        <v>6.9486404833836862E-2</v>
      </c>
      <c r="I79" s="12">
        <f t="shared" si="7"/>
        <v>1640.8000000000002</v>
      </c>
      <c r="J79" s="11">
        <f t="shared" si="8"/>
        <v>8.5800604229606149E-3</v>
      </c>
      <c r="K79" s="12">
        <f t="shared" si="9"/>
        <v>1595.8460257528291</v>
      </c>
      <c r="L79" s="11">
        <f t="shared" si="4"/>
        <v>3.574258262668939E-2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0">
        <v>35551</v>
      </c>
      <c r="B80" s="2">
        <v>1763</v>
      </c>
      <c r="C80" s="1">
        <f t="shared" si="0"/>
        <v>1655</v>
      </c>
      <c r="D80" s="11">
        <f t="shared" si="1"/>
        <v>6.1259217243335225E-2</v>
      </c>
      <c r="E80" s="12">
        <f t="shared" si="2"/>
        <v>1743.012987012987</v>
      </c>
      <c r="F80" s="11">
        <f t="shared" si="3"/>
        <v>1.1336933061266609E-2</v>
      </c>
      <c r="G80" s="12">
        <f t="shared" si="5"/>
        <v>1681.5</v>
      </c>
      <c r="H80" s="11">
        <f t="shared" si="6"/>
        <v>4.6228020419739078E-2</v>
      </c>
      <c r="I80" s="12">
        <f t="shared" si="7"/>
        <v>1665.6</v>
      </c>
      <c r="J80" s="11">
        <f t="shared" si="8"/>
        <v>5.5246738513896818E-2</v>
      </c>
      <c r="K80" s="12">
        <f t="shared" si="9"/>
        <v>1607.6768206022634</v>
      </c>
      <c r="L80" s="11">
        <f t="shared" si="4"/>
        <v>8.8101633237513646E-2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0">
        <v>35582</v>
      </c>
      <c r="B81" s="2">
        <v>1776</v>
      </c>
      <c r="C81" s="1">
        <f t="shared" si="0"/>
        <v>1763</v>
      </c>
      <c r="D81" s="11">
        <f t="shared" si="1"/>
        <v>7.3198198198198196E-3</v>
      </c>
      <c r="E81" s="12">
        <f t="shared" si="2"/>
        <v>1743.4358974358975</v>
      </c>
      <c r="F81" s="11">
        <f t="shared" si="3"/>
        <v>1.8335643335643321E-2</v>
      </c>
      <c r="G81" s="12">
        <f t="shared" si="5"/>
        <v>1709</v>
      </c>
      <c r="H81" s="11">
        <f t="shared" si="6"/>
        <v>3.7725225225225228E-2</v>
      </c>
      <c r="I81" s="12">
        <f t="shared" si="7"/>
        <v>1741.4</v>
      </c>
      <c r="J81" s="11">
        <f t="shared" si="8"/>
        <v>1.9481981981981932E-2</v>
      </c>
      <c r="K81" s="12">
        <f t="shared" si="9"/>
        <v>1638.7414564818109</v>
      </c>
      <c r="L81" s="11">
        <f t="shared" si="4"/>
        <v>7.728521594492628E-2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0">
        <v>35612</v>
      </c>
      <c r="B82" s="2">
        <v>1934</v>
      </c>
      <c r="C82" s="1">
        <f t="shared" si="0"/>
        <v>1776</v>
      </c>
      <c r="D82" s="11">
        <f t="shared" si="1"/>
        <v>8.1695966907962769E-2</v>
      </c>
      <c r="E82" s="12">
        <f t="shared" si="2"/>
        <v>1745.8481012658228</v>
      </c>
      <c r="F82" s="11">
        <f t="shared" si="3"/>
        <v>9.7286400586441141E-2</v>
      </c>
      <c r="G82" s="12">
        <f t="shared" si="5"/>
        <v>1769.5</v>
      </c>
      <c r="H82" s="11">
        <f t="shared" si="6"/>
        <v>8.5056876938986559E-2</v>
      </c>
      <c r="I82" s="12">
        <f t="shared" si="7"/>
        <v>1773.4</v>
      </c>
      <c r="J82" s="11">
        <f t="shared" si="8"/>
        <v>8.3040330920372232E-2</v>
      </c>
      <c r="K82" s="12">
        <f t="shared" si="9"/>
        <v>1666.1931651854488</v>
      </c>
      <c r="L82" s="11">
        <f t="shared" si="4"/>
        <v>0.13847302730845459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0">
        <v>35643</v>
      </c>
      <c r="B83" s="2">
        <v>2008</v>
      </c>
      <c r="C83" s="1">
        <f t="shared" si="0"/>
        <v>1934</v>
      </c>
      <c r="D83" s="11">
        <f t="shared" si="1"/>
        <v>3.6852589641434265E-2</v>
      </c>
      <c r="E83" s="12">
        <f t="shared" si="2"/>
        <v>1749.125</v>
      </c>
      <c r="F83" s="11">
        <f t="shared" si="3"/>
        <v>0.12892181274900399</v>
      </c>
      <c r="G83" s="12">
        <f t="shared" si="5"/>
        <v>1855</v>
      </c>
      <c r="H83" s="11">
        <f t="shared" si="6"/>
        <v>7.6195219123505978E-2</v>
      </c>
      <c r="I83" s="12">
        <f t="shared" si="7"/>
        <v>1902.4</v>
      </c>
      <c r="J83" s="11">
        <f t="shared" si="8"/>
        <v>5.2589641434262903E-2</v>
      </c>
      <c r="K83" s="12">
        <f t="shared" si="9"/>
        <v>1719.7545321483592</v>
      </c>
      <c r="L83" s="11">
        <f t="shared" si="4"/>
        <v>0.14354853976675339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0">
        <v>35674</v>
      </c>
      <c r="B84" s="2">
        <v>1616</v>
      </c>
      <c r="C84" s="1">
        <f t="shared" si="0"/>
        <v>2008</v>
      </c>
      <c r="D84" s="11">
        <f t="shared" si="1"/>
        <v>0.24257425742574257</v>
      </c>
      <c r="E84" s="12">
        <f t="shared" si="2"/>
        <v>1747.4814814814815</v>
      </c>
      <c r="F84" s="11">
        <f t="shared" si="3"/>
        <v>8.1362302896956382E-2</v>
      </c>
      <c r="G84" s="12">
        <f t="shared" si="5"/>
        <v>1971</v>
      </c>
      <c r="H84" s="11">
        <f t="shared" si="6"/>
        <v>0.21967821782178218</v>
      </c>
      <c r="I84" s="12">
        <f t="shared" si="7"/>
        <v>1993.2</v>
      </c>
      <c r="J84" s="11">
        <f t="shared" si="8"/>
        <v>0.23341584158415846</v>
      </c>
      <c r="K84" s="12">
        <f t="shared" si="9"/>
        <v>1777.4036257186876</v>
      </c>
      <c r="L84" s="11">
        <f t="shared" si="4"/>
        <v>9.9878481261564137E-2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0">
        <v>35704</v>
      </c>
      <c r="B85" s="2">
        <v>1774</v>
      </c>
      <c r="C85" s="1">
        <f t="shared" si="0"/>
        <v>1616</v>
      </c>
      <c r="D85" s="11">
        <f t="shared" si="1"/>
        <v>8.9064261555806087E-2</v>
      </c>
      <c r="E85" s="12">
        <f t="shared" si="2"/>
        <v>1747.8048780487804</v>
      </c>
      <c r="F85" s="11">
        <f t="shared" si="3"/>
        <v>1.4766134132592763E-2</v>
      </c>
      <c r="G85" s="12">
        <f t="shared" si="5"/>
        <v>1812</v>
      </c>
      <c r="H85" s="11">
        <f t="shared" si="6"/>
        <v>2.1420518602029311E-2</v>
      </c>
      <c r="I85" s="12">
        <f t="shared" si="7"/>
        <v>1694.4</v>
      </c>
      <c r="J85" s="11">
        <f t="shared" si="8"/>
        <v>4.4870349492671879E-2</v>
      </c>
      <c r="K85" s="12">
        <f t="shared" si="9"/>
        <v>1745.1229005749503</v>
      </c>
      <c r="L85" s="11">
        <f t="shared" si="4"/>
        <v>1.6277959089655954E-2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0">
        <v>35735</v>
      </c>
      <c r="B86" s="2">
        <v>1732</v>
      </c>
      <c r="C86" s="1">
        <f t="shared" si="0"/>
        <v>1774</v>
      </c>
      <c r="D86" s="11">
        <f t="shared" si="1"/>
        <v>2.4249422632794459E-2</v>
      </c>
      <c r="E86" s="12">
        <f t="shared" si="2"/>
        <v>1747.6144578313254</v>
      </c>
      <c r="F86" s="11">
        <f t="shared" si="3"/>
        <v>9.0152758841370393E-3</v>
      </c>
      <c r="G86" s="12">
        <f t="shared" si="5"/>
        <v>1695</v>
      </c>
      <c r="H86" s="11">
        <f t="shared" si="6"/>
        <v>2.1362586605080832E-2</v>
      </c>
      <c r="I86" s="12">
        <f t="shared" si="7"/>
        <v>1742.4</v>
      </c>
      <c r="J86" s="11">
        <f t="shared" si="8"/>
        <v>6.0046189376443942E-3</v>
      </c>
      <c r="K86" s="12">
        <f t="shared" si="9"/>
        <v>1750.8983204599604</v>
      </c>
      <c r="L86" s="11">
        <f t="shared" si="4"/>
        <v>1.0911270473418222E-2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0">
        <v>35765</v>
      </c>
      <c r="B87" s="2">
        <v>1797</v>
      </c>
      <c r="C87" s="1">
        <f t="shared" si="0"/>
        <v>1732</v>
      </c>
      <c r="D87" s="11">
        <f t="shared" si="1"/>
        <v>3.6171396772398445E-2</v>
      </c>
      <c r="E87" s="12">
        <f t="shared" si="2"/>
        <v>1748.202380952381</v>
      </c>
      <c r="F87" s="11">
        <f t="shared" si="3"/>
        <v>2.7155046771073475E-2</v>
      </c>
      <c r="G87" s="12">
        <f t="shared" si="5"/>
        <v>1753</v>
      </c>
      <c r="H87" s="11">
        <f t="shared" si="6"/>
        <v>2.4485253199777408E-2</v>
      </c>
      <c r="I87" s="12">
        <f t="shared" si="7"/>
        <v>1740.4</v>
      </c>
      <c r="J87" s="11">
        <f t="shared" si="8"/>
        <v>3.1496939343349975E-2</v>
      </c>
      <c r="K87" s="12">
        <f t="shared" si="9"/>
        <v>1747.1186563679685</v>
      </c>
      <c r="L87" s="11">
        <f t="shared" si="4"/>
        <v>2.7758121108531736E-2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0">
        <v>35796</v>
      </c>
      <c r="B88" s="2">
        <v>1570</v>
      </c>
      <c r="C88" s="1">
        <f t="shared" si="0"/>
        <v>1797</v>
      </c>
      <c r="D88" s="11">
        <f t="shared" si="1"/>
        <v>0.14458598726114649</v>
      </c>
      <c r="E88" s="12">
        <f t="shared" si="2"/>
        <v>1746.1058823529411</v>
      </c>
      <c r="F88" s="11">
        <f t="shared" si="3"/>
        <v>0.11216935181715992</v>
      </c>
      <c r="G88" s="12">
        <f t="shared" si="5"/>
        <v>1764.5</v>
      </c>
      <c r="H88" s="11">
        <f t="shared" si="6"/>
        <v>0.12388535031847134</v>
      </c>
      <c r="I88" s="12">
        <f t="shared" si="7"/>
        <v>1784.0000000000002</v>
      </c>
      <c r="J88" s="11">
        <f t="shared" si="8"/>
        <v>0.13630573248407657</v>
      </c>
      <c r="K88" s="12">
        <f t="shared" si="9"/>
        <v>1757.094925094375</v>
      </c>
      <c r="L88" s="11">
        <f t="shared" si="4"/>
        <v>0.11916874209832799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0">
        <v>35827</v>
      </c>
      <c r="B89" s="2">
        <v>1413</v>
      </c>
      <c r="C89" s="1">
        <f t="shared" si="0"/>
        <v>1570</v>
      </c>
      <c r="D89" s="11">
        <f t="shared" si="1"/>
        <v>0.1111111111111111</v>
      </c>
      <c r="E89" s="12">
        <f t="shared" si="2"/>
        <v>1742.2325581395348</v>
      </c>
      <c r="F89" s="11">
        <f t="shared" si="3"/>
        <v>0.23300251814545989</v>
      </c>
      <c r="G89" s="12">
        <f t="shared" si="5"/>
        <v>1683.5</v>
      </c>
      <c r="H89" s="11">
        <f t="shared" si="6"/>
        <v>0.19143665958952583</v>
      </c>
      <c r="I89" s="12">
        <f t="shared" si="7"/>
        <v>1615.4</v>
      </c>
      <c r="J89" s="11">
        <f t="shared" si="8"/>
        <v>0.14324133050247706</v>
      </c>
      <c r="K89" s="12">
        <f t="shared" si="9"/>
        <v>1719.6759400755</v>
      </c>
      <c r="L89" s="11">
        <f t="shared" si="4"/>
        <v>0.21703888186518044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0">
        <v>35855</v>
      </c>
      <c r="B90" s="2">
        <v>1755</v>
      </c>
      <c r="C90" s="1">
        <f t="shared" si="0"/>
        <v>1413</v>
      </c>
      <c r="D90" s="11">
        <f t="shared" si="1"/>
        <v>0.19487179487179487</v>
      </c>
      <c r="E90" s="12">
        <f t="shared" si="2"/>
        <v>1742.3793103448277</v>
      </c>
      <c r="F90" s="11">
        <f t="shared" si="3"/>
        <v>7.1912761567933491E-3</v>
      </c>
      <c r="G90" s="12">
        <f t="shared" si="5"/>
        <v>1491.5</v>
      </c>
      <c r="H90" s="11">
        <f t="shared" si="6"/>
        <v>0.15014245014245015</v>
      </c>
      <c r="I90" s="12">
        <f t="shared" si="7"/>
        <v>1444.4</v>
      </c>
      <c r="J90" s="11">
        <f t="shared" si="8"/>
        <v>0.17698005698005692</v>
      </c>
      <c r="K90" s="12">
        <f t="shared" si="9"/>
        <v>1658.3407520604001</v>
      </c>
      <c r="L90" s="11">
        <f t="shared" si="4"/>
        <v>5.5076494552478594E-2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0">
        <v>35886</v>
      </c>
      <c r="B91" s="2">
        <v>1825</v>
      </c>
      <c r="C91" s="1">
        <f t="shared" si="0"/>
        <v>1755</v>
      </c>
      <c r="D91" s="11">
        <f t="shared" si="1"/>
        <v>3.8356164383561646E-2</v>
      </c>
      <c r="E91" s="12">
        <f t="shared" si="2"/>
        <v>1743.3181818181818</v>
      </c>
      <c r="F91" s="11">
        <f t="shared" si="3"/>
        <v>4.4757160647571639E-2</v>
      </c>
      <c r="G91" s="12">
        <f t="shared" si="5"/>
        <v>1584</v>
      </c>
      <c r="H91" s="11">
        <f t="shared" si="6"/>
        <v>0.13205479452054794</v>
      </c>
      <c r="I91" s="12">
        <f t="shared" si="7"/>
        <v>1686.6</v>
      </c>
      <c r="J91" s="11">
        <f t="shared" si="8"/>
        <v>7.5835616438356221E-2</v>
      </c>
      <c r="K91" s="12">
        <f t="shared" si="9"/>
        <v>1677.6726016483201</v>
      </c>
      <c r="L91" s="11">
        <f t="shared" si="4"/>
        <v>8.0727341562564336E-2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0">
        <v>35916</v>
      </c>
      <c r="B92" s="2">
        <v>1843</v>
      </c>
      <c r="C92" s="1">
        <f t="shared" si="0"/>
        <v>1825</v>
      </c>
      <c r="D92" s="11">
        <f t="shared" si="1"/>
        <v>9.7666847531199131E-3</v>
      </c>
      <c r="E92" s="12">
        <f t="shared" si="2"/>
        <v>1744.4382022471909</v>
      </c>
      <c r="F92" s="11">
        <f t="shared" si="3"/>
        <v>5.3479000408469382E-2</v>
      </c>
      <c r="G92" s="12">
        <f t="shared" si="5"/>
        <v>1790</v>
      </c>
      <c r="H92" s="11">
        <f t="shared" si="6"/>
        <v>2.875746066196419E-2</v>
      </c>
      <c r="I92" s="12">
        <f t="shared" si="7"/>
        <v>1811</v>
      </c>
      <c r="J92" s="11">
        <f t="shared" si="8"/>
        <v>1.7362995116657624E-2</v>
      </c>
      <c r="K92" s="12">
        <f t="shared" si="9"/>
        <v>1707.1380813186561</v>
      </c>
      <c r="L92" s="11">
        <f t="shared" si="4"/>
        <v>7.371780720637218E-2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0">
        <v>35947</v>
      </c>
      <c r="B93" s="2">
        <v>1826</v>
      </c>
      <c r="C93" s="1">
        <f t="shared" si="0"/>
        <v>1843</v>
      </c>
      <c r="D93" s="11">
        <f t="shared" si="1"/>
        <v>9.3099671412924419E-3</v>
      </c>
      <c r="E93" s="12">
        <f t="shared" si="2"/>
        <v>1745.3444444444444</v>
      </c>
      <c r="F93" s="11">
        <f t="shared" si="3"/>
        <v>4.4170621881465262E-2</v>
      </c>
      <c r="G93" s="12">
        <f t="shared" si="5"/>
        <v>1834</v>
      </c>
      <c r="H93" s="11">
        <f t="shared" si="6"/>
        <v>4.3811610076670317E-3</v>
      </c>
      <c r="I93" s="12">
        <f t="shared" si="7"/>
        <v>1839.4</v>
      </c>
      <c r="J93" s="11">
        <f t="shared" si="8"/>
        <v>7.3384446878423278E-3</v>
      </c>
      <c r="K93" s="12">
        <f t="shared" si="9"/>
        <v>1734.3104650549249</v>
      </c>
      <c r="L93" s="11">
        <f t="shared" si="4"/>
        <v>5.0213326914060864E-2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0">
        <v>35977</v>
      </c>
      <c r="B94" s="2">
        <v>1968</v>
      </c>
      <c r="C94" s="1">
        <f t="shared" si="0"/>
        <v>1826</v>
      </c>
      <c r="D94" s="11">
        <f t="shared" si="1"/>
        <v>7.2154471544715451E-2</v>
      </c>
      <c r="E94" s="12">
        <f t="shared" si="2"/>
        <v>1747.7912087912089</v>
      </c>
      <c r="F94" s="11">
        <f t="shared" si="3"/>
        <v>0.11189471098007679</v>
      </c>
      <c r="G94" s="12">
        <f t="shared" si="5"/>
        <v>1834.5</v>
      </c>
      <c r="H94" s="11">
        <f t="shared" si="6"/>
        <v>6.7835365853658541E-2</v>
      </c>
      <c r="I94" s="12">
        <f t="shared" si="7"/>
        <v>1829.4</v>
      </c>
      <c r="J94" s="11">
        <f t="shared" si="8"/>
        <v>7.0426829268292634E-2</v>
      </c>
      <c r="K94" s="12">
        <f t="shared" si="9"/>
        <v>1752.6483720439401</v>
      </c>
      <c r="L94" s="11">
        <f t="shared" si="4"/>
        <v>0.10942664022157517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0">
        <v>36008</v>
      </c>
      <c r="B95" s="2">
        <v>1922</v>
      </c>
      <c r="C95" s="1">
        <f t="shared" si="0"/>
        <v>1968</v>
      </c>
      <c r="D95" s="11">
        <f t="shared" si="1"/>
        <v>2.3933402705515087E-2</v>
      </c>
      <c r="E95" s="12">
        <f t="shared" si="2"/>
        <v>1749.6847826086957</v>
      </c>
      <c r="F95" s="11">
        <f t="shared" si="3"/>
        <v>8.9654119350314393E-2</v>
      </c>
      <c r="G95" s="12">
        <f t="shared" si="5"/>
        <v>1897</v>
      </c>
      <c r="H95" s="11">
        <f t="shared" si="6"/>
        <v>1.3007284079084287E-2</v>
      </c>
      <c r="I95" s="12">
        <f t="shared" si="7"/>
        <v>1939.6000000000001</v>
      </c>
      <c r="J95" s="11">
        <f t="shared" si="8"/>
        <v>9.1571279916754095E-3</v>
      </c>
      <c r="K95" s="12">
        <f t="shared" si="9"/>
        <v>1795.7186976351522</v>
      </c>
      <c r="L95" s="11">
        <f t="shared" si="4"/>
        <v>6.5703070949452533E-2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0">
        <v>36039</v>
      </c>
      <c r="B96" s="2">
        <v>1670</v>
      </c>
      <c r="C96" s="1">
        <f t="shared" si="0"/>
        <v>1922</v>
      </c>
      <c r="D96" s="11">
        <f t="shared" si="1"/>
        <v>0.15089820359281436</v>
      </c>
      <c r="E96" s="12">
        <f t="shared" si="2"/>
        <v>1748.8279569892472</v>
      </c>
      <c r="F96" s="11">
        <f t="shared" si="3"/>
        <v>4.7202369454639063E-2</v>
      </c>
      <c r="G96" s="12">
        <f t="shared" si="5"/>
        <v>1945</v>
      </c>
      <c r="H96" s="11">
        <f t="shared" si="6"/>
        <v>0.16467065868263472</v>
      </c>
      <c r="I96" s="12">
        <f t="shared" si="7"/>
        <v>1931.2000000000003</v>
      </c>
      <c r="J96" s="11">
        <f t="shared" si="8"/>
        <v>0.15640718562874267</v>
      </c>
      <c r="K96" s="12">
        <f t="shared" si="9"/>
        <v>1820.9749581081219</v>
      </c>
      <c r="L96" s="11">
        <f t="shared" si="4"/>
        <v>9.0404166531809507E-2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0">
        <v>36069</v>
      </c>
      <c r="B97" s="2">
        <v>1791</v>
      </c>
      <c r="C97" s="1">
        <f t="shared" si="0"/>
        <v>1670</v>
      </c>
      <c r="D97" s="11">
        <f t="shared" si="1"/>
        <v>6.7560022333891676E-2</v>
      </c>
      <c r="E97" s="12">
        <f t="shared" si="2"/>
        <v>1749.2765957446809</v>
      </c>
      <c r="F97" s="11">
        <f t="shared" si="3"/>
        <v>2.3296149779630994E-2</v>
      </c>
      <c r="G97" s="12">
        <f t="shared" si="5"/>
        <v>1796</v>
      </c>
      <c r="H97" s="11">
        <f t="shared" si="6"/>
        <v>2.7917364600781687E-3</v>
      </c>
      <c r="I97" s="12">
        <f t="shared" si="7"/>
        <v>1720.4</v>
      </c>
      <c r="J97" s="11">
        <f t="shared" si="8"/>
        <v>3.9419318816303693E-2</v>
      </c>
      <c r="K97" s="12">
        <f t="shared" si="9"/>
        <v>1790.7799664864976</v>
      </c>
      <c r="L97" s="11">
        <f t="shared" si="4"/>
        <v>1.228551164167269E-4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0">
        <v>36100</v>
      </c>
      <c r="B98" s="2">
        <v>1817</v>
      </c>
      <c r="C98" s="1">
        <f t="shared" si="0"/>
        <v>1791</v>
      </c>
      <c r="D98" s="11">
        <f t="shared" si="1"/>
        <v>1.4309301045679693E-2</v>
      </c>
      <c r="E98" s="12">
        <f t="shared" si="2"/>
        <v>1749.9894736842105</v>
      </c>
      <c r="F98" s="11">
        <f t="shared" si="3"/>
        <v>3.6879761318541301E-2</v>
      </c>
      <c r="G98" s="12">
        <f t="shared" si="5"/>
        <v>1730.5</v>
      </c>
      <c r="H98" s="11">
        <f t="shared" si="6"/>
        <v>4.7605943863511281E-2</v>
      </c>
      <c r="I98" s="12">
        <f t="shared" si="7"/>
        <v>1766.8000000000002</v>
      </c>
      <c r="J98" s="11">
        <f t="shared" si="8"/>
        <v>2.7627958172812227E-2</v>
      </c>
      <c r="K98" s="12">
        <f t="shared" si="9"/>
        <v>1790.8239731891983</v>
      </c>
      <c r="L98" s="11">
        <f t="shared" si="4"/>
        <v>1.4406178762136301E-2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0">
        <v>36130</v>
      </c>
      <c r="B99" s="2">
        <v>1847</v>
      </c>
      <c r="C99" s="1">
        <f t="shared" si="0"/>
        <v>1817</v>
      </c>
      <c r="D99" s="11">
        <f t="shared" si="1"/>
        <v>1.6242555495397944E-2</v>
      </c>
      <c r="E99" s="12">
        <f t="shared" si="2"/>
        <v>1751</v>
      </c>
      <c r="F99" s="11">
        <f t="shared" si="3"/>
        <v>5.1976177585273418E-2</v>
      </c>
      <c r="G99" s="12">
        <f t="shared" si="5"/>
        <v>1804</v>
      </c>
      <c r="H99" s="11">
        <f t="shared" si="6"/>
        <v>2.3280996210070383E-2</v>
      </c>
      <c r="I99" s="12">
        <f t="shared" si="7"/>
        <v>1811.8000000000002</v>
      </c>
      <c r="J99" s="11">
        <f t="shared" si="8"/>
        <v>1.9057931781266822E-2</v>
      </c>
      <c r="K99" s="12">
        <f t="shared" si="9"/>
        <v>1796.0591785513589</v>
      </c>
      <c r="L99" s="11">
        <f t="shared" si="4"/>
        <v>2.7580303978690386E-2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0">
        <v>36161</v>
      </c>
      <c r="B100" s="2">
        <v>1599</v>
      </c>
      <c r="C100" s="1">
        <f t="shared" si="0"/>
        <v>1847</v>
      </c>
      <c r="D100" s="11">
        <f t="shared" si="1"/>
        <v>0.15509693558474047</v>
      </c>
      <c r="E100" s="12">
        <f t="shared" si="2"/>
        <v>1749.4329896907216</v>
      </c>
      <c r="F100" s="11">
        <f t="shared" si="3"/>
        <v>9.4079418193071654E-2</v>
      </c>
      <c r="G100" s="12">
        <f t="shared" si="5"/>
        <v>1832</v>
      </c>
      <c r="H100" s="11">
        <f t="shared" si="6"/>
        <v>0.14571607254534083</v>
      </c>
      <c r="I100" s="12">
        <f t="shared" si="7"/>
        <v>1841.0000000000002</v>
      </c>
      <c r="J100" s="11">
        <f t="shared" si="8"/>
        <v>0.15134459036898076</v>
      </c>
      <c r="K100" s="12">
        <f t="shared" si="9"/>
        <v>1806.2473428410872</v>
      </c>
      <c r="L100" s="11">
        <f t="shared" si="4"/>
        <v>0.1296105958981158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0">
        <v>36192</v>
      </c>
      <c r="B101" s="2">
        <v>1549</v>
      </c>
      <c r="C101" s="1">
        <f t="shared" si="0"/>
        <v>1599</v>
      </c>
      <c r="D101" s="11">
        <f t="shared" si="1"/>
        <v>3.2278889606197549E-2</v>
      </c>
      <c r="E101" s="12">
        <f t="shared" si="2"/>
        <v>1747.3877551020407</v>
      </c>
      <c r="F101" s="11">
        <f t="shared" si="3"/>
        <v>0.12807472892320254</v>
      </c>
      <c r="G101" s="12">
        <f t="shared" si="5"/>
        <v>1723</v>
      </c>
      <c r="H101" s="11">
        <f t="shared" si="6"/>
        <v>0.11233053582956747</v>
      </c>
      <c r="I101" s="12">
        <f t="shared" si="7"/>
        <v>1648.6000000000001</v>
      </c>
      <c r="J101" s="11">
        <f t="shared" si="8"/>
        <v>6.4299548095545597E-2</v>
      </c>
      <c r="K101" s="12">
        <f t="shared" si="9"/>
        <v>1764.7978742728699</v>
      </c>
      <c r="L101" s="11">
        <f t="shared" si="4"/>
        <v>0.13931431521812129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0">
        <v>36220</v>
      </c>
      <c r="B102" s="2">
        <v>1832</v>
      </c>
      <c r="C102" s="1">
        <f t="shared" si="0"/>
        <v>1549</v>
      </c>
      <c r="D102" s="11">
        <f t="shared" si="1"/>
        <v>0.1544759825327511</v>
      </c>
      <c r="E102" s="12">
        <f t="shared" si="2"/>
        <v>1748.2424242424242</v>
      </c>
      <c r="F102" s="11">
        <f t="shared" si="3"/>
        <v>4.5719200741034798E-2</v>
      </c>
      <c r="G102" s="12">
        <f t="shared" si="5"/>
        <v>1574</v>
      </c>
      <c r="H102" s="11">
        <f t="shared" si="6"/>
        <v>0.1408296943231441</v>
      </c>
      <c r="I102" s="12">
        <f t="shared" si="7"/>
        <v>1559</v>
      </c>
      <c r="J102" s="11">
        <f t="shared" si="8"/>
        <v>0.1490174672489083</v>
      </c>
      <c r="K102" s="12">
        <f t="shared" si="9"/>
        <v>1721.6382994182959</v>
      </c>
      <c r="L102" s="11">
        <f t="shared" si="4"/>
        <v>6.024110293761141E-2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0">
        <v>36251</v>
      </c>
      <c r="B103" s="2">
        <v>1840</v>
      </c>
      <c r="C103" s="1">
        <f t="shared" si="0"/>
        <v>1832</v>
      </c>
      <c r="D103" s="11">
        <f t="shared" si="1"/>
        <v>4.3478260869565218E-3</v>
      </c>
      <c r="E103" s="12">
        <f t="shared" si="2"/>
        <v>1749.16</v>
      </c>
      <c r="F103" s="11">
        <f t="shared" si="3"/>
        <v>4.9369565217391262E-2</v>
      </c>
      <c r="G103" s="12">
        <f t="shared" si="5"/>
        <v>1690.5</v>
      </c>
      <c r="H103" s="11">
        <f t="shared" si="6"/>
        <v>8.1250000000000003E-2</v>
      </c>
      <c r="I103" s="12">
        <f t="shared" si="7"/>
        <v>1775.4</v>
      </c>
      <c r="J103" s="11">
        <f t="shared" si="8"/>
        <v>3.5108695652173866E-2</v>
      </c>
      <c r="K103" s="12">
        <f t="shared" si="9"/>
        <v>1743.7106395346368</v>
      </c>
      <c r="L103" s="11">
        <f t="shared" si="4"/>
        <v>5.2331174165958255E-2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0">
        <v>36281</v>
      </c>
      <c r="B104" s="2">
        <v>1846</v>
      </c>
      <c r="C104" s="1">
        <f t="shared" si="0"/>
        <v>1840</v>
      </c>
      <c r="D104" s="11">
        <f t="shared" si="1"/>
        <v>3.2502708559046588E-3</v>
      </c>
      <c r="E104" s="12">
        <f t="shared" si="2"/>
        <v>1750.1188118811881</v>
      </c>
      <c r="F104" s="11">
        <f t="shared" si="3"/>
        <v>5.1939971895347728E-2</v>
      </c>
      <c r="G104" s="12">
        <f t="shared" si="5"/>
        <v>1836</v>
      </c>
      <c r="H104" s="11">
        <f t="shared" si="6"/>
        <v>5.4171180931744311E-3</v>
      </c>
      <c r="I104" s="12">
        <f t="shared" si="7"/>
        <v>1838.4</v>
      </c>
      <c r="J104" s="11">
        <f t="shared" si="8"/>
        <v>4.1170097508125185E-3</v>
      </c>
      <c r="K104" s="12">
        <f t="shared" si="9"/>
        <v>1762.9685116277096</v>
      </c>
      <c r="L104" s="11">
        <f t="shared" si="4"/>
        <v>4.4979137796473653E-2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0">
        <v>36312</v>
      </c>
      <c r="B105" s="2">
        <v>1865</v>
      </c>
      <c r="C105" s="1">
        <f t="shared" si="0"/>
        <v>1846</v>
      </c>
      <c r="D105" s="11">
        <f t="shared" si="1"/>
        <v>1.0187667560321715E-2</v>
      </c>
      <c r="E105" s="12">
        <f t="shared" si="2"/>
        <v>1751.2450980392157</v>
      </c>
      <c r="F105" s="11">
        <f t="shared" si="3"/>
        <v>6.0994585501761026E-2</v>
      </c>
      <c r="G105" s="12">
        <f t="shared" si="5"/>
        <v>1843</v>
      </c>
      <c r="H105" s="11">
        <f t="shared" si="6"/>
        <v>1.1796246648793566E-2</v>
      </c>
      <c r="I105" s="12">
        <f t="shared" si="7"/>
        <v>1844.8000000000002</v>
      </c>
      <c r="J105" s="11">
        <f t="shared" si="8"/>
        <v>1.0831099195710358E-2</v>
      </c>
      <c r="K105" s="12">
        <f t="shared" si="9"/>
        <v>1779.5748093021678</v>
      </c>
      <c r="L105" s="11">
        <f t="shared" si="4"/>
        <v>4.5804391795084318E-2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0">
        <v>36342</v>
      </c>
      <c r="B106" s="2">
        <v>1966</v>
      </c>
      <c r="C106" s="1">
        <f t="shared" si="0"/>
        <v>1865</v>
      </c>
      <c r="D106" s="11">
        <f t="shared" si="1"/>
        <v>5.1373346897253307E-2</v>
      </c>
      <c r="E106" s="12">
        <f t="shared" si="2"/>
        <v>1753.3300970873786</v>
      </c>
      <c r="F106" s="11">
        <f t="shared" si="3"/>
        <v>0.10817390789044833</v>
      </c>
      <c r="G106" s="12">
        <f t="shared" si="5"/>
        <v>1855.5</v>
      </c>
      <c r="H106" s="11">
        <f t="shared" si="6"/>
        <v>5.6205493387589012E-2</v>
      </c>
      <c r="I106" s="12">
        <f t="shared" si="7"/>
        <v>1861.2</v>
      </c>
      <c r="J106" s="11">
        <f t="shared" si="8"/>
        <v>5.3306205493387569E-2</v>
      </c>
      <c r="K106" s="12">
        <f t="shared" si="9"/>
        <v>1796.6598474417342</v>
      </c>
      <c r="L106" s="11">
        <f t="shared" si="4"/>
        <v>8.6134360406035504E-2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0">
        <v>36373</v>
      </c>
      <c r="B107" s="2">
        <v>1949</v>
      </c>
      <c r="C107" s="1">
        <f t="shared" si="0"/>
        <v>1966</v>
      </c>
      <c r="D107" s="11">
        <f t="shared" si="1"/>
        <v>8.7224217547460237E-3</v>
      </c>
      <c r="E107" s="12">
        <f t="shared" si="2"/>
        <v>1755.2115384615386</v>
      </c>
      <c r="F107" s="11">
        <f t="shared" si="3"/>
        <v>9.9429687808343478E-2</v>
      </c>
      <c r="G107" s="12">
        <f t="shared" si="5"/>
        <v>1915.5</v>
      </c>
      <c r="H107" s="11">
        <f t="shared" si="6"/>
        <v>1.7188301693175988E-2</v>
      </c>
      <c r="I107" s="12">
        <f t="shared" si="7"/>
        <v>1945.8000000000002</v>
      </c>
      <c r="J107" s="11">
        <f t="shared" si="8"/>
        <v>1.6418676244226876E-3</v>
      </c>
      <c r="K107" s="12">
        <f t="shared" si="9"/>
        <v>1830.5278779533876</v>
      </c>
      <c r="L107" s="11">
        <f t="shared" si="4"/>
        <v>6.0786106745311652E-2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0">
        <v>36404</v>
      </c>
      <c r="B108" s="2">
        <v>1607</v>
      </c>
      <c r="C108" s="1">
        <f t="shared" si="0"/>
        <v>1949</v>
      </c>
      <c r="D108" s="11">
        <f t="shared" si="1"/>
        <v>0.21281891723708773</v>
      </c>
      <c r="E108" s="12">
        <f t="shared" si="2"/>
        <v>1753.8</v>
      </c>
      <c r="F108" s="11">
        <f t="shared" si="3"/>
        <v>9.1350342252644656E-2</v>
      </c>
      <c r="G108" s="12">
        <f t="shared" si="5"/>
        <v>1957.5</v>
      </c>
      <c r="H108" s="11">
        <f t="shared" si="6"/>
        <v>0.21810827629122589</v>
      </c>
      <c r="I108" s="12">
        <f t="shared" si="7"/>
        <v>1952.4</v>
      </c>
      <c r="J108" s="11">
        <f t="shared" si="8"/>
        <v>0.21493466085874305</v>
      </c>
      <c r="K108" s="12">
        <f t="shared" si="9"/>
        <v>1854.22230236271</v>
      </c>
      <c r="L108" s="11">
        <f t="shared" si="4"/>
        <v>0.15384088510436217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0">
        <v>36434</v>
      </c>
      <c r="B109" s="2">
        <v>1804</v>
      </c>
      <c r="C109" s="1">
        <f t="shared" si="0"/>
        <v>1607</v>
      </c>
      <c r="D109" s="11">
        <f t="shared" si="1"/>
        <v>0.10920177383592018</v>
      </c>
      <c r="E109" s="12">
        <f t="shared" si="2"/>
        <v>1754.2735849056603</v>
      </c>
      <c r="F109" s="11">
        <f t="shared" si="3"/>
        <v>2.7564531648747063E-2</v>
      </c>
      <c r="G109" s="12">
        <f t="shared" si="5"/>
        <v>1778</v>
      </c>
      <c r="H109" s="11">
        <f t="shared" si="6"/>
        <v>1.4412416851441241E-2</v>
      </c>
      <c r="I109" s="12">
        <f t="shared" si="7"/>
        <v>1675.4</v>
      </c>
      <c r="J109" s="11">
        <f t="shared" si="8"/>
        <v>7.128603104212855E-2</v>
      </c>
      <c r="K109" s="12">
        <f t="shared" si="9"/>
        <v>1804.7778418901682</v>
      </c>
      <c r="L109" s="11">
        <f t="shared" si="4"/>
        <v>4.3117621406222126E-4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0">
        <v>36465</v>
      </c>
      <c r="B110" s="2">
        <v>1850</v>
      </c>
      <c r="C110" s="1">
        <f t="shared" si="0"/>
        <v>1804</v>
      </c>
      <c r="D110" s="11">
        <f t="shared" si="1"/>
        <v>2.4864864864864864E-2</v>
      </c>
      <c r="E110" s="12">
        <f t="shared" si="2"/>
        <v>1755.1682242990655</v>
      </c>
      <c r="F110" s="11">
        <f t="shared" si="3"/>
        <v>5.1260419297802423E-2</v>
      </c>
      <c r="G110" s="12">
        <f t="shared" si="5"/>
        <v>1705.5</v>
      </c>
      <c r="H110" s="11">
        <f t="shared" si="6"/>
        <v>7.8108108108108101E-2</v>
      </c>
      <c r="I110" s="12">
        <f t="shared" si="7"/>
        <v>1764.6000000000001</v>
      </c>
      <c r="J110" s="11">
        <f t="shared" si="8"/>
        <v>4.6162162162162089E-2</v>
      </c>
      <c r="K110" s="12">
        <f t="shared" si="9"/>
        <v>1804.6222735121346</v>
      </c>
      <c r="L110" s="11">
        <f t="shared" si="4"/>
        <v>2.452850080425157E-2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0">
        <v>36495</v>
      </c>
      <c r="B111" s="2">
        <v>1836</v>
      </c>
      <c r="C111" s="1">
        <f t="shared" si="0"/>
        <v>1850</v>
      </c>
      <c r="D111" s="11">
        <f t="shared" si="1"/>
        <v>7.6252723311546842E-3</v>
      </c>
      <c r="E111" s="12">
        <f t="shared" si="2"/>
        <v>1755.9166666666667</v>
      </c>
      <c r="F111" s="11">
        <f t="shared" si="3"/>
        <v>4.3618373275235982E-2</v>
      </c>
      <c r="G111" s="12">
        <f t="shared" si="5"/>
        <v>1827</v>
      </c>
      <c r="H111" s="11">
        <f t="shared" si="6"/>
        <v>4.9019607843137254E-3</v>
      </c>
      <c r="I111" s="12">
        <f t="shared" si="7"/>
        <v>1840.8</v>
      </c>
      <c r="J111" s="11">
        <f t="shared" si="8"/>
        <v>2.6143790849672954E-3</v>
      </c>
      <c r="K111" s="12">
        <f t="shared" si="9"/>
        <v>1813.6978188097078</v>
      </c>
      <c r="L111" s="11">
        <f t="shared" si="4"/>
        <v>1.2147157511052413E-2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0">
        <v>36526</v>
      </c>
      <c r="B112" s="2">
        <v>1542</v>
      </c>
      <c r="C112" s="1">
        <f t="shared" si="0"/>
        <v>1836</v>
      </c>
      <c r="D112" s="11">
        <f t="shared" si="1"/>
        <v>0.19066147859922178</v>
      </c>
      <c r="E112" s="12">
        <f t="shared" si="2"/>
        <v>1753.954128440367</v>
      </c>
      <c r="F112" s="11">
        <f t="shared" si="3"/>
        <v>0.13745403919608754</v>
      </c>
      <c r="G112" s="12">
        <f t="shared" si="5"/>
        <v>1843</v>
      </c>
      <c r="H112" s="11">
        <f t="shared" si="6"/>
        <v>0.19520103761348898</v>
      </c>
      <c r="I112" s="12">
        <f t="shared" si="7"/>
        <v>1838.8000000000002</v>
      </c>
      <c r="J112" s="11">
        <f t="shared" si="8"/>
        <v>0.19247730220492879</v>
      </c>
      <c r="K112" s="12">
        <f t="shared" si="9"/>
        <v>1818.1582550477663</v>
      </c>
      <c r="L112" s="11">
        <f t="shared" si="4"/>
        <v>0.17909095658091198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0">
        <v>36557</v>
      </c>
      <c r="B113" s="2">
        <v>1617</v>
      </c>
      <c r="C113" s="1">
        <f t="shared" si="0"/>
        <v>1542</v>
      </c>
      <c r="D113" s="11">
        <f t="shared" si="1"/>
        <v>4.6382189239332093E-2</v>
      </c>
      <c r="E113" s="12">
        <f t="shared" si="2"/>
        <v>1752.7090909090909</v>
      </c>
      <c r="F113" s="11">
        <f t="shared" si="3"/>
        <v>8.3926463147242392E-2</v>
      </c>
      <c r="G113" s="12">
        <f t="shared" si="5"/>
        <v>1689</v>
      </c>
      <c r="H113" s="11">
        <f t="shared" si="6"/>
        <v>4.4526901669758812E-2</v>
      </c>
      <c r="I113" s="12">
        <f t="shared" si="7"/>
        <v>1600.8000000000002</v>
      </c>
      <c r="J113" s="11">
        <f t="shared" si="8"/>
        <v>1.001855287569562E-2</v>
      </c>
      <c r="K113" s="12">
        <f t="shared" si="9"/>
        <v>1762.9266040382131</v>
      </c>
      <c r="L113" s="11">
        <f t="shared" si="4"/>
        <v>9.0245271514046446E-2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0">
        <v>36586</v>
      </c>
      <c r="B114" s="2">
        <v>1920</v>
      </c>
      <c r="C114" s="1">
        <f t="shared" si="0"/>
        <v>1617</v>
      </c>
      <c r="D114" s="11">
        <f t="shared" si="1"/>
        <v>0.15781249999999999</v>
      </c>
      <c r="E114" s="12">
        <f t="shared" si="2"/>
        <v>1754.2162162162163</v>
      </c>
      <c r="F114" s="11">
        <f t="shared" si="3"/>
        <v>8.6345720720720706E-2</v>
      </c>
      <c r="G114" s="12">
        <f t="shared" si="5"/>
        <v>1579.5</v>
      </c>
      <c r="H114" s="11">
        <f t="shared" si="6"/>
        <v>0.17734374999999999</v>
      </c>
      <c r="I114" s="12">
        <f t="shared" si="7"/>
        <v>1602.0000000000002</v>
      </c>
      <c r="J114" s="11">
        <f t="shared" si="8"/>
        <v>0.16562499999999988</v>
      </c>
      <c r="K114" s="12">
        <f t="shared" si="9"/>
        <v>1733.7412832305706</v>
      </c>
      <c r="L114" s="11">
        <f t="shared" si="4"/>
        <v>9.7009748317411132E-2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0">
        <v>36617</v>
      </c>
      <c r="B115" s="2">
        <v>1971</v>
      </c>
      <c r="C115" s="1">
        <f t="shared" si="0"/>
        <v>1920</v>
      </c>
      <c r="D115" s="11">
        <f t="shared" si="1"/>
        <v>2.5875190258751901E-2</v>
      </c>
      <c r="E115" s="12">
        <f t="shared" si="2"/>
        <v>1756.1517857142858</v>
      </c>
      <c r="F115" s="11">
        <f t="shared" si="3"/>
        <v>0.10900467492933243</v>
      </c>
      <c r="G115" s="12">
        <f t="shared" si="5"/>
        <v>1768.5</v>
      </c>
      <c r="H115" s="11">
        <f t="shared" si="6"/>
        <v>0.10273972602739725</v>
      </c>
      <c r="I115" s="12">
        <f t="shared" si="7"/>
        <v>1859.4</v>
      </c>
      <c r="J115" s="11">
        <f t="shared" si="8"/>
        <v>5.6621004566209998E-2</v>
      </c>
      <c r="K115" s="12">
        <f t="shared" si="9"/>
        <v>1770.9930265844566</v>
      </c>
      <c r="L115" s="11">
        <f t="shared" si="4"/>
        <v>0.10147487235694742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0">
        <v>36647</v>
      </c>
      <c r="B116" s="2">
        <v>1992</v>
      </c>
      <c r="C116" s="1">
        <f t="shared" si="0"/>
        <v>1971</v>
      </c>
      <c r="D116" s="11">
        <f t="shared" si="1"/>
        <v>1.0542168674698794E-2</v>
      </c>
      <c r="E116" s="12">
        <f t="shared" si="2"/>
        <v>1758.2389380530974</v>
      </c>
      <c r="F116" s="11">
        <f t="shared" si="3"/>
        <v>0.11734993069623624</v>
      </c>
      <c r="G116" s="12">
        <f t="shared" si="5"/>
        <v>1945.5</v>
      </c>
      <c r="H116" s="11">
        <f t="shared" si="6"/>
        <v>2.3343373493975902E-2</v>
      </c>
      <c r="I116" s="12">
        <f t="shared" si="7"/>
        <v>1960.8000000000002</v>
      </c>
      <c r="J116" s="11">
        <f t="shared" si="8"/>
        <v>1.5662650602409546E-2</v>
      </c>
      <c r="K116" s="12">
        <f t="shared" si="9"/>
        <v>1810.9944212675655</v>
      </c>
      <c r="L116" s="11">
        <f t="shared" si="4"/>
        <v>9.086625438375226E-2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0">
        <v>36678</v>
      </c>
      <c r="B117" s="2">
        <v>2010</v>
      </c>
      <c r="C117" s="1">
        <f t="shared" si="0"/>
        <v>1992</v>
      </c>
      <c r="D117" s="11">
        <f t="shared" si="1"/>
        <v>8.9552238805970154E-3</v>
      </c>
      <c r="E117" s="12">
        <f t="shared" si="2"/>
        <v>1760.4473684210527</v>
      </c>
      <c r="F117" s="11">
        <f t="shared" si="3"/>
        <v>0.12415553809897875</v>
      </c>
      <c r="G117" s="12">
        <f t="shared" si="5"/>
        <v>1981.5</v>
      </c>
      <c r="H117" s="11">
        <f t="shared" si="6"/>
        <v>1.4179104477611941E-2</v>
      </c>
      <c r="I117" s="12">
        <f t="shared" si="7"/>
        <v>1987.8000000000002</v>
      </c>
      <c r="J117" s="11">
        <f t="shared" si="8"/>
        <v>1.1044776119402895E-2</v>
      </c>
      <c r="K117" s="12">
        <f t="shared" si="9"/>
        <v>1847.1955370140527</v>
      </c>
      <c r="L117" s="11">
        <f t="shared" si="4"/>
        <v>8.0997245266640469E-2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0">
        <v>36708</v>
      </c>
      <c r="B118" s="2">
        <v>2054</v>
      </c>
      <c r="C118" s="1">
        <f t="shared" si="0"/>
        <v>2010</v>
      </c>
      <c r="D118" s="11">
        <f t="shared" si="1"/>
        <v>2.1421616358325218E-2</v>
      </c>
      <c r="E118" s="12">
        <f t="shared" si="2"/>
        <v>1763</v>
      </c>
      <c r="F118" s="11">
        <f t="shared" si="3"/>
        <v>0.14167478091528724</v>
      </c>
      <c r="G118" s="12">
        <f t="shared" si="5"/>
        <v>2001</v>
      </c>
      <c r="H118" s="11">
        <f t="shared" si="6"/>
        <v>2.5803310613437196E-2</v>
      </c>
      <c r="I118" s="12">
        <f t="shared" si="7"/>
        <v>2006.4</v>
      </c>
      <c r="J118" s="11">
        <f t="shared" si="8"/>
        <v>2.3174294060369964E-2</v>
      </c>
      <c r="K118" s="12">
        <f t="shared" si="9"/>
        <v>1879.7564296112423</v>
      </c>
      <c r="L118" s="11">
        <f t="shared" si="4"/>
        <v>8.4831339040290984E-2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0">
        <v>36739</v>
      </c>
      <c r="B119" s="2">
        <v>2097</v>
      </c>
      <c r="C119" s="1">
        <f t="shared" si="0"/>
        <v>2054</v>
      </c>
      <c r="D119" s="11">
        <f t="shared" si="1"/>
        <v>2.0505484024797328E-2</v>
      </c>
      <c r="E119" s="12">
        <f t="shared" si="2"/>
        <v>1765.8793103448277</v>
      </c>
      <c r="F119" s="11">
        <f t="shared" si="3"/>
        <v>0.15790209330241886</v>
      </c>
      <c r="G119" s="12">
        <f t="shared" si="5"/>
        <v>2032</v>
      </c>
      <c r="H119" s="11">
        <f t="shared" si="6"/>
        <v>3.0996661897949453E-2</v>
      </c>
      <c r="I119" s="12">
        <f t="shared" si="7"/>
        <v>2045.2</v>
      </c>
      <c r="J119" s="11">
        <f t="shared" si="8"/>
        <v>2.4701955174058158E-2</v>
      </c>
      <c r="K119" s="12">
        <f t="shared" si="9"/>
        <v>1914.6051436889938</v>
      </c>
      <c r="L119" s="11">
        <f t="shared" si="4"/>
        <v>8.6978949123035831E-2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0">
        <v>36770</v>
      </c>
      <c r="B120" s="2">
        <v>1824</v>
      </c>
      <c r="C120" s="1">
        <f t="shared" si="0"/>
        <v>2097</v>
      </c>
      <c r="D120" s="11">
        <f t="shared" si="1"/>
        <v>0.14967105263157895</v>
      </c>
      <c r="E120" s="12">
        <f t="shared" si="2"/>
        <v>1766.3760683760684</v>
      </c>
      <c r="F120" s="11">
        <f t="shared" si="3"/>
        <v>3.1592067776278314E-2</v>
      </c>
      <c r="G120" s="12">
        <f t="shared" si="5"/>
        <v>2075.5</v>
      </c>
      <c r="H120" s="11">
        <f t="shared" si="6"/>
        <v>0.13788377192982457</v>
      </c>
      <c r="I120" s="12">
        <f t="shared" si="7"/>
        <v>2088.4</v>
      </c>
      <c r="J120" s="11">
        <f t="shared" si="8"/>
        <v>0.14495614035087726</v>
      </c>
      <c r="K120" s="12">
        <f t="shared" si="9"/>
        <v>1951.0841149511953</v>
      </c>
      <c r="L120" s="11">
        <f t="shared" si="4"/>
        <v>6.967330863552372E-2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0">
        <v>36800</v>
      </c>
      <c r="B121" s="2">
        <v>1977</v>
      </c>
      <c r="C121" s="1">
        <f t="shared" si="0"/>
        <v>1824</v>
      </c>
      <c r="D121" s="11">
        <f t="shared" si="1"/>
        <v>7.7389984825493169E-2</v>
      </c>
      <c r="E121" s="12">
        <f t="shared" si="2"/>
        <v>1768.1610169491526</v>
      </c>
      <c r="F121" s="11">
        <f t="shared" si="3"/>
        <v>0.10563428581226476</v>
      </c>
      <c r="G121" s="12">
        <f t="shared" si="5"/>
        <v>1960.5</v>
      </c>
      <c r="H121" s="11">
        <f t="shared" si="6"/>
        <v>8.3459787556904395E-3</v>
      </c>
      <c r="I121" s="12">
        <f t="shared" si="7"/>
        <v>1878.6000000000001</v>
      </c>
      <c r="J121" s="11">
        <f t="shared" si="8"/>
        <v>4.9772382397572007E-2</v>
      </c>
      <c r="K121" s="12">
        <f t="shared" si="9"/>
        <v>1925.6672919609562</v>
      </c>
      <c r="L121" s="11">
        <f t="shared" si="4"/>
        <v>2.5964950955510286E-2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0">
        <v>36831</v>
      </c>
      <c r="B122" s="2">
        <v>1981</v>
      </c>
      <c r="C122" s="1">
        <f t="shared" si="0"/>
        <v>1977</v>
      </c>
      <c r="D122" s="11">
        <f t="shared" si="1"/>
        <v>2.0191822311963654E-3</v>
      </c>
      <c r="E122" s="12">
        <f t="shared" si="2"/>
        <v>1769.9495798319329</v>
      </c>
      <c r="F122" s="11">
        <f t="shared" si="3"/>
        <v>0.10653731457247206</v>
      </c>
      <c r="G122" s="12">
        <f t="shared" si="5"/>
        <v>1900.5</v>
      </c>
      <c r="H122" s="11">
        <f t="shared" si="6"/>
        <v>4.0636042402826852E-2</v>
      </c>
      <c r="I122" s="12">
        <f t="shared" si="7"/>
        <v>1946.4</v>
      </c>
      <c r="J122" s="11">
        <f t="shared" si="8"/>
        <v>1.7465926299848514E-2</v>
      </c>
      <c r="K122" s="12">
        <f t="shared" si="9"/>
        <v>1935.9338335687651</v>
      </c>
      <c r="L122" s="11">
        <f t="shared" si="4"/>
        <v>2.2749200621521925E-2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0">
        <v>36861</v>
      </c>
      <c r="B123" s="2">
        <v>2000</v>
      </c>
      <c r="C123" s="1">
        <f t="shared" si="0"/>
        <v>1981</v>
      </c>
      <c r="D123" s="11">
        <f t="shared" si="1"/>
        <v>9.4999999999999998E-3</v>
      </c>
      <c r="E123" s="12">
        <f t="shared" si="2"/>
        <v>1771.8666666666666</v>
      </c>
      <c r="F123" s="11">
        <f t="shared" si="3"/>
        <v>0.11406666666666672</v>
      </c>
      <c r="G123" s="12">
        <f t="shared" si="5"/>
        <v>1979</v>
      </c>
      <c r="H123" s="11">
        <f t="shared" si="6"/>
        <v>1.0500000000000001E-2</v>
      </c>
      <c r="I123" s="12">
        <f t="shared" si="7"/>
        <v>1980.2000000000003</v>
      </c>
      <c r="J123" s="11">
        <f t="shared" si="8"/>
        <v>9.8999999999998638E-3</v>
      </c>
      <c r="K123" s="12">
        <f t="shared" si="9"/>
        <v>1944.9470668550123</v>
      </c>
      <c r="L123" s="11">
        <f t="shared" si="4"/>
        <v>2.7526466572493861E-2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4">
        <v>44562</v>
      </c>
      <c r="B124" s="2">
        <v>1683</v>
      </c>
      <c r="C124" s="1">
        <f t="shared" si="0"/>
        <v>2000</v>
      </c>
      <c r="D124" s="11">
        <f t="shared" si="1"/>
        <v>0.18835412953060013</v>
      </c>
      <c r="E124" s="12">
        <f t="shared" si="2"/>
        <v>1771.1322314049587</v>
      </c>
      <c r="F124" s="11">
        <f t="shared" si="3"/>
        <v>5.236615056741456E-2</v>
      </c>
      <c r="G124" s="12">
        <f t="shared" si="5"/>
        <v>1990.5</v>
      </c>
      <c r="H124" s="11">
        <f t="shared" si="6"/>
        <v>0.18270944741532977</v>
      </c>
      <c r="I124" s="12">
        <f t="shared" si="7"/>
        <v>1996.2</v>
      </c>
      <c r="J124" s="11">
        <f t="shared" si="8"/>
        <v>0.18609625668449201</v>
      </c>
      <c r="K124" s="12">
        <f t="shared" si="9"/>
        <v>1955.9576534840098</v>
      </c>
      <c r="L124" s="11">
        <f t="shared" si="4"/>
        <v>0.16218517735235283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4">
        <v>44593</v>
      </c>
      <c r="B125" s="2">
        <v>1663</v>
      </c>
      <c r="C125" s="1">
        <f t="shared" si="0"/>
        <v>1683</v>
      </c>
      <c r="D125" s="11">
        <f t="shared" si="1"/>
        <v>1.2026458208057728E-2</v>
      </c>
      <c r="E125" s="12">
        <f t="shared" si="2"/>
        <v>1770.2459016393443</v>
      </c>
      <c r="F125" s="11">
        <f t="shared" si="3"/>
        <v>6.4489417702552204E-2</v>
      </c>
      <c r="G125" s="12">
        <f t="shared" si="5"/>
        <v>1841.5</v>
      </c>
      <c r="H125" s="11">
        <f t="shared" si="6"/>
        <v>0.10733613950691522</v>
      </c>
      <c r="I125" s="12">
        <f t="shared" si="7"/>
        <v>1746.4</v>
      </c>
      <c r="J125" s="11">
        <f t="shared" si="8"/>
        <v>5.0150330727600778E-2</v>
      </c>
      <c r="K125" s="12">
        <f t="shared" si="9"/>
        <v>1901.366122787208</v>
      </c>
      <c r="L125" s="11">
        <f t="shared" si="4"/>
        <v>0.14333501069585572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4">
        <v>44621</v>
      </c>
      <c r="B126" s="2">
        <v>2008</v>
      </c>
      <c r="C126" s="1">
        <f t="shared" si="0"/>
        <v>1663</v>
      </c>
      <c r="D126" s="11">
        <f t="shared" si="1"/>
        <v>0.17181274900398405</v>
      </c>
      <c r="E126" s="12">
        <f t="shared" si="2"/>
        <v>1772.178861788618</v>
      </c>
      <c r="F126" s="11">
        <f t="shared" si="3"/>
        <v>0.11744080588216238</v>
      </c>
      <c r="G126" s="12">
        <f t="shared" si="5"/>
        <v>1673</v>
      </c>
      <c r="H126" s="11">
        <f t="shared" si="6"/>
        <v>0.16683266932270915</v>
      </c>
      <c r="I126" s="12">
        <f t="shared" si="7"/>
        <v>1667</v>
      </c>
      <c r="J126" s="11">
        <f t="shared" si="8"/>
        <v>0.16982071713147409</v>
      </c>
      <c r="K126" s="12">
        <f t="shared" si="9"/>
        <v>1853.6928982297663</v>
      </c>
      <c r="L126" s="11">
        <f t="shared" si="4"/>
        <v>7.6846166220235879E-2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4">
        <v>44652</v>
      </c>
      <c r="B127" s="2">
        <v>2024</v>
      </c>
      <c r="C127" s="1">
        <f t="shared" si="0"/>
        <v>2008</v>
      </c>
      <c r="D127" s="11">
        <f t="shared" si="1"/>
        <v>7.9051383399209481E-3</v>
      </c>
      <c r="E127" s="12">
        <f t="shared" si="2"/>
        <v>1774.2096774193549</v>
      </c>
      <c r="F127" s="11">
        <f t="shared" si="3"/>
        <v>0.12341419099834246</v>
      </c>
      <c r="G127" s="12">
        <f t="shared" si="5"/>
        <v>1835.5</v>
      </c>
      <c r="H127" s="11">
        <f t="shared" si="6"/>
        <v>9.3132411067193679E-2</v>
      </c>
      <c r="I127" s="12">
        <f t="shared" si="7"/>
        <v>1939</v>
      </c>
      <c r="J127" s="11">
        <f t="shared" si="8"/>
        <v>4.199604743083004E-2</v>
      </c>
      <c r="K127" s="12">
        <f t="shared" si="9"/>
        <v>1884.5543185838133</v>
      </c>
      <c r="L127" s="11">
        <f t="shared" si="4"/>
        <v>6.8896087656218741E-2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4">
        <v>44682</v>
      </c>
      <c r="B128" s="2">
        <v>2047</v>
      </c>
      <c r="C128" s="1">
        <f t="shared" si="0"/>
        <v>2024</v>
      </c>
      <c r="D128" s="11">
        <f t="shared" si="1"/>
        <v>1.1235955056179775E-2</v>
      </c>
      <c r="E128" s="12">
        <f t="shared" si="2"/>
        <v>1776.3920000000001</v>
      </c>
      <c r="F128" s="11">
        <f t="shared" si="3"/>
        <v>0.13219736199316071</v>
      </c>
      <c r="G128" s="12">
        <f t="shared" si="5"/>
        <v>2016</v>
      </c>
      <c r="H128" s="11">
        <f t="shared" si="6"/>
        <v>1.5144113336590131E-2</v>
      </c>
      <c r="I128" s="12">
        <f t="shared" si="7"/>
        <v>2020.8000000000002</v>
      </c>
      <c r="J128" s="11">
        <f t="shared" si="8"/>
        <v>1.2799218368343829E-2</v>
      </c>
      <c r="K128" s="12">
        <f t="shared" si="9"/>
        <v>1912.4434548670506</v>
      </c>
      <c r="L128" s="11">
        <f t="shared" si="4"/>
        <v>6.5733534505593258E-2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4">
        <v>44713</v>
      </c>
      <c r="B129" s="2">
        <v>2073</v>
      </c>
      <c r="C129" s="1">
        <f t="shared" si="0"/>
        <v>2047</v>
      </c>
      <c r="D129" s="11">
        <f t="shared" si="1"/>
        <v>1.2542209358417752E-2</v>
      </c>
      <c r="E129" s="12">
        <f t="shared" si="2"/>
        <v>1778.7460317460318</v>
      </c>
      <c r="F129" s="11">
        <f t="shared" si="3"/>
        <v>0.1419459567071723</v>
      </c>
      <c r="G129" s="12">
        <f t="shared" si="5"/>
        <v>2035.5</v>
      </c>
      <c r="H129" s="11">
        <f t="shared" si="6"/>
        <v>1.8089725036179449E-2</v>
      </c>
      <c r="I129" s="12">
        <f t="shared" si="7"/>
        <v>2042.4</v>
      </c>
      <c r="J129" s="11">
        <f t="shared" si="8"/>
        <v>1.4761215629522387E-2</v>
      </c>
      <c r="K129" s="12">
        <f t="shared" si="9"/>
        <v>1939.3547638936407</v>
      </c>
      <c r="L129" s="11">
        <f t="shared" si="4"/>
        <v>6.446948196158192E-2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4">
        <v>44743</v>
      </c>
      <c r="B130" s="2">
        <v>2127</v>
      </c>
      <c r="C130" s="1">
        <f t="shared" si="0"/>
        <v>2073</v>
      </c>
      <c r="D130" s="11">
        <f t="shared" si="1"/>
        <v>2.5387870239774329E-2</v>
      </c>
      <c r="E130" s="12">
        <f t="shared" si="2"/>
        <v>1781.4881889763778</v>
      </c>
      <c r="F130" s="11">
        <f t="shared" si="3"/>
        <v>0.16244090786253981</v>
      </c>
      <c r="G130" s="12">
        <f t="shared" si="5"/>
        <v>2060</v>
      </c>
      <c r="H130" s="11">
        <f t="shared" si="6"/>
        <v>3.1499764927127409E-2</v>
      </c>
      <c r="I130" s="12">
        <f t="shared" si="7"/>
        <v>2067.8000000000002</v>
      </c>
      <c r="J130" s="11">
        <f t="shared" si="8"/>
        <v>2.7832628114715475E-2</v>
      </c>
      <c r="K130" s="12">
        <f t="shared" si="9"/>
        <v>1966.0838111149128</v>
      </c>
      <c r="L130" s="11">
        <f t="shared" si="4"/>
        <v>7.5654061535066847E-2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4">
        <v>44774</v>
      </c>
      <c r="B131" s="2">
        <v>2203</v>
      </c>
      <c r="C131" s="1">
        <f t="shared" si="0"/>
        <v>2127</v>
      </c>
      <c r="D131" s="11">
        <f t="shared" si="1"/>
        <v>3.4498411257376307E-2</v>
      </c>
      <c r="E131" s="12">
        <f t="shared" si="2"/>
        <v>1784.78125</v>
      </c>
      <c r="F131" s="11">
        <f t="shared" si="3"/>
        <v>0.1898405583295506</v>
      </c>
      <c r="G131" s="12">
        <f t="shared" si="5"/>
        <v>2100</v>
      </c>
      <c r="H131" s="11">
        <f t="shared" si="6"/>
        <v>4.6754425783023149E-2</v>
      </c>
      <c r="I131" s="12">
        <f t="shared" si="7"/>
        <v>2116.2000000000003</v>
      </c>
      <c r="J131" s="11">
        <f t="shared" si="8"/>
        <v>3.9400817067634916E-2</v>
      </c>
      <c r="K131" s="12">
        <f t="shared" si="9"/>
        <v>1998.2670488919305</v>
      </c>
      <c r="L131" s="11">
        <f t="shared" si="4"/>
        <v>9.2933704542927612E-2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4">
        <v>44805</v>
      </c>
      <c r="B132" s="2">
        <v>1708</v>
      </c>
      <c r="C132" s="1">
        <f t="shared" si="0"/>
        <v>2203</v>
      </c>
      <c r="D132" s="11">
        <f t="shared" si="1"/>
        <v>0.28981264637002341</v>
      </c>
      <c r="E132" s="12">
        <f t="shared" si="2"/>
        <v>1784.1860465116279</v>
      </c>
      <c r="F132" s="11">
        <f t="shared" si="3"/>
        <v>4.4605413648494067E-2</v>
      </c>
      <c r="G132" s="12">
        <f t="shared" si="5"/>
        <v>2165</v>
      </c>
      <c r="H132" s="11">
        <f t="shared" si="6"/>
        <v>0.26756440281030447</v>
      </c>
      <c r="I132" s="12">
        <f t="shared" si="7"/>
        <v>2187.8000000000002</v>
      </c>
      <c r="J132" s="11">
        <f t="shared" si="8"/>
        <v>0.28091334894613595</v>
      </c>
      <c r="K132" s="12">
        <f t="shared" si="9"/>
        <v>2039.2136391135446</v>
      </c>
      <c r="L132" s="11">
        <f t="shared" si="4"/>
        <v>0.19391899245523686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4">
        <v>44835</v>
      </c>
      <c r="B133" s="2">
        <v>1951</v>
      </c>
      <c r="C133" s="1">
        <f t="shared" si="0"/>
        <v>1708</v>
      </c>
      <c r="D133" s="11">
        <f t="shared" si="1"/>
        <v>0.12455151204510508</v>
      </c>
      <c r="E133" s="12">
        <f t="shared" si="2"/>
        <v>1785.4692307692308</v>
      </c>
      <c r="F133" s="11">
        <f t="shared" si="3"/>
        <v>8.4844064187990384E-2</v>
      </c>
      <c r="G133" s="12">
        <f t="shared" si="5"/>
        <v>1955.5</v>
      </c>
      <c r="H133" s="11">
        <f t="shared" si="6"/>
        <v>2.3065094823167607E-3</v>
      </c>
      <c r="I133" s="12">
        <f t="shared" si="7"/>
        <v>1807</v>
      </c>
      <c r="J133" s="11">
        <f t="shared" si="8"/>
        <v>7.3808303434136344E-2</v>
      </c>
      <c r="K133" s="12">
        <f t="shared" si="9"/>
        <v>1972.9709112908358</v>
      </c>
      <c r="L133" s="11">
        <f t="shared" si="4"/>
        <v>1.1261358939434049E-2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4">
        <v>44866</v>
      </c>
      <c r="B134" s="2">
        <v>1974</v>
      </c>
      <c r="C134" s="1">
        <f t="shared" si="0"/>
        <v>1951</v>
      </c>
      <c r="D134" s="11">
        <f t="shared" si="1"/>
        <v>1.1651469098277609E-2</v>
      </c>
      <c r="E134" s="12">
        <f t="shared" si="2"/>
        <v>1786.9083969465648</v>
      </c>
      <c r="F134" s="11">
        <f t="shared" si="3"/>
        <v>9.4777914414100897E-2</v>
      </c>
      <c r="G134" s="12">
        <f t="shared" si="5"/>
        <v>1829.5</v>
      </c>
      <c r="H134" s="11">
        <f t="shared" si="6"/>
        <v>7.3201621073961498E-2</v>
      </c>
      <c r="I134" s="12">
        <f t="shared" si="7"/>
        <v>1902.4</v>
      </c>
      <c r="J134" s="11">
        <f t="shared" si="8"/>
        <v>3.6271529888551118E-2</v>
      </c>
      <c r="K134" s="12">
        <f t="shared" si="9"/>
        <v>1968.5767290326687</v>
      </c>
      <c r="L134" s="11">
        <f t="shared" si="4"/>
        <v>2.7473510472802894E-3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4">
        <v>44896</v>
      </c>
      <c r="B135" s="2">
        <v>1985</v>
      </c>
      <c r="C135" s="1">
        <f t="shared" si="0"/>
        <v>1974</v>
      </c>
      <c r="D135" s="11">
        <f t="shared" si="1"/>
        <v>5.5415617128463475E-3</v>
      </c>
      <c r="E135" s="12">
        <f t="shared" si="2"/>
        <v>1788.409090909091</v>
      </c>
      <c r="F135" s="11">
        <f t="shared" si="3"/>
        <v>9.903824135562167E-2</v>
      </c>
      <c r="G135" s="12">
        <f t="shared" si="5"/>
        <v>1962.5</v>
      </c>
      <c r="H135" s="11">
        <f t="shared" si="6"/>
        <v>1.1335012594458438E-2</v>
      </c>
      <c r="I135" s="12">
        <f t="shared" si="7"/>
        <v>1969.4</v>
      </c>
      <c r="J135" s="11">
        <f t="shared" si="8"/>
        <v>7.8589420654911375E-3</v>
      </c>
      <c r="K135" s="12">
        <f t="shared" si="9"/>
        <v>1969.6613832261351</v>
      </c>
      <c r="L135" s="11">
        <f t="shared" si="4"/>
        <v>7.7272628583702476E-3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4">
        <v>44563</v>
      </c>
      <c r="B136" s="2">
        <v>1760</v>
      </c>
      <c r="C136" s="1">
        <f t="shared" si="0"/>
        <v>1985</v>
      </c>
      <c r="D136" s="11">
        <f t="shared" si="1"/>
        <v>0.12784090909090909</v>
      </c>
      <c r="E136" s="12">
        <f t="shared" si="2"/>
        <v>1788.1954887218046</v>
      </c>
      <c r="F136" s="11">
        <f t="shared" si="3"/>
        <v>1.60201640464799E-2</v>
      </c>
      <c r="G136" s="12">
        <f t="shared" si="5"/>
        <v>1979.5</v>
      </c>
      <c r="H136" s="11">
        <f t="shared" si="6"/>
        <v>0.12471590909090909</v>
      </c>
      <c r="I136" s="12">
        <f t="shared" si="7"/>
        <v>1982.8</v>
      </c>
      <c r="J136" s="11">
        <f t="shared" si="8"/>
        <v>0.12659090909090906</v>
      </c>
      <c r="K136" s="12">
        <f t="shared" si="9"/>
        <v>1972.7291065809081</v>
      </c>
      <c r="L136" s="11">
        <f t="shared" si="4"/>
        <v>0.12086881055733417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4">
        <v>44594</v>
      </c>
      <c r="B137" s="2">
        <v>1771</v>
      </c>
      <c r="C137" s="1">
        <f t="shared" si="0"/>
        <v>1760</v>
      </c>
      <c r="D137" s="11">
        <f t="shared" si="1"/>
        <v>6.2111801242236021E-3</v>
      </c>
      <c r="E137" s="12">
        <f t="shared" si="2"/>
        <v>1788.0671641791046</v>
      </c>
      <c r="F137" s="11">
        <f t="shared" si="3"/>
        <v>9.6370209932832105E-3</v>
      </c>
      <c r="G137" s="12">
        <f t="shared" si="5"/>
        <v>1872.5</v>
      </c>
      <c r="H137" s="11">
        <f t="shared" si="6"/>
        <v>5.731225296442688E-2</v>
      </c>
      <c r="I137" s="12">
        <f t="shared" si="7"/>
        <v>1805</v>
      </c>
      <c r="J137" s="11">
        <f t="shared" si="8"/>
        <v>1.9198193111236588E-2</v>
      </c>
      <c r="K137" s="12">
        <f t="shared" si="9"/>
        <v>1930.1832852647267</v>
      </c>
      <c r="L137" s="11">
        <f t="shared" si="4"/>
        <v>8.9883277958626023E-2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4">
        <v>44622</v>
      </c>
      <c r="B138" s="2">
        <v>2020</v>
      </c>
      <c r="C138" s="1">
        <f t="shared" si="0"/>
        <v>1771</v>
      </c>
      <c r="D138" s="11">
        <f t="shared" si="1"/>
        <v>0.12326732673267327</v>
      </c>
      <c r="E138" s="12">
        <f t="shared" si="2"/>
        <v>1789.7851851851851</v>
      </c>
      <c r="F138" s="11">
        <f t="shared" si="3"/>
        <v>0.11396773010634399</v>
      </c>
      <c r="G138" s="12">
        <f t="shared" si="5"/>
        <v>1765.5</v>
      </c>
      <c r="H138" s="11">
        <f t="shared" si="6"/>
        <v>0.12599009900990099</v>
      </c>
      <c r="I138" s="12">
        <f t="shared" si="7"/>
        <v>1768.8000000000002</v>
      </c>
      <c r="J138" s="11">
        <f t="shared" si="8"/>
        <v>0.12435643564356427</v>
      </c>
      <c r="K138" s="12">
        <f t="shared" si="9"/>
        <v>1898.3466282117815</v>
      </c>
      <c r="L138" s="11">
        <f t="shared" si="4"/>
        <v>6.022444147931607E-2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4">
        <v>44653</v>
      </c>
      <c r="B139" s="2">
        <v>2048</v>
      </c>
      <c r="C139" s="1">
        <f t="shared" si="0"/>
        <v>2020</v>
      </c>
      <c r="D139" s="11">
        <f t="shared" si="1"/>
        <v>1.3671875E-2</v>
      </c>
      <c r="E139" s="12">
        <f t="shared" si="2"/>
        <v>1791.6838235294117</v>
      </c>
      <c r="F139" s="11">
        <f t="shared" si="3"/>
        <v>0.12515438304227944</v>
      </c>
      <c r="G139" s="12">
        <f t="shared" si="5"/>
        <v>1895.5</v>
      </c>
      <c r="H139" s="11">
        <f t="shared" si="6"/>
        <v>7.4462890625E-2</v>
      </c>
      <c r="I139" s="12">
        <f t="shared" si="7"/>
        <v>1970.2</v>
      </c>
      <c r="J139" s="11">
        <f t="shared" si="8"/>
        <v>3.7988281249999978E-2</v>
      </c>
      <c r="K139" s="12">
        <f t="shared" si="9"/>
        <v>1922.6773025694254</v>
      </c>
      <c r="L139" s="11">
        <f t="shared" si="4"/>
        <v>6.1192723354772771E-2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4">
        <v>44683</v>
      </c>
      <c r="B140" s="2">
        <v>2069</v>
      </c>
      <c r="C140" s="1">
        <f t="shared" si="0"/>
        <v>2048</v>
      </c>
      <c r="D140" s="11">
        <f t="shared" si="1"/>
        <v>1.0149830836152731E-2</v>
      </c>
      <c r="E140" s="12">
        <f t="shared" si="2"/>
        <v>1793.7080291970804</v>
      </c>
      <c r="F140" s="11">
        <f t="shared" si="3"/>
        <v>0.1330555682952729</v>
      </c>
      <c r="G140" s="12">
        <f t="shared" si="5"/>
        <v>2034</v>
      </c>
      <c r="H140" s="11">
        <f t="shared" si="6"/>
        <v>1.6916384726921217E-2</v>
      </c>
      <c r="I140" s="12">
        <f t="shared" si="7"/>
        <v>2042.4</v>
      </c>
      <c r="J140" s="11">
        <f t="shared" si="8"/>
        <v>1.2856452392460081E-2</v>
      </c>
      <c r="K140" s="12">
        <f t="shared" si="9"/>
        <v>1947.7418420555405</v>
      </c>
      <c r="L140" s="11">
        <f t="shared" si="4"/>
        <v>5.8607132887607313E-2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4">
        <v>44714</v>
      </c>
      <c r="B141" s="2">
        <v>1994</v>
      </c>
      <c r="C141" s="1">
        <f t="shared" si="0"/>
        <v>2069</v>
      </c>
      <c r="D141" s="11">
        <f t="shared" si="1"/>
        <v>3.7612838515546643E-2</v>
      </c>
      <c r="E141" s="12">
        <f t="shared" si="2"/>
        <v>1795.159420289855</v>
      </c>
      <c r="F141" s="11">
        <f t="shared" si="3"/>
        <v>9.9719448199671518E-2</v>
      </c>
      <c r="G141" s="12">
        <f t="shared" si="5"/>
        <v>2058.5</v>
      </c>
      <c r="H141" s="11">
        <f t="shared" si="6"/>
        <v>3.2347041123370113E-2</v>
      </c>
      <c r="I141" s="12">
        <f t="shared" si="7"/>
        <v>2064.8000000000002</v>
      </c>
      <c r="J141" s="11">
        <f t="shared" si="8"/>
        <v>3.550651955867612E-2</v>
      </c>
      <c r="K141" s="12">
        <f t="shared" si="9"/>
        <v>1971.9934736444325</v>
      </c>
      <c r="L141" s="11">
        <f t="shared" si="4"/>
        <v>1.1036372294667769E-2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4">
        <v>44744</v>
      </c>
      <c r="B142" s="2">
        <v>2075</v>
      </c>
      <c r="C142" s="1">
        <f t="shared" si="0"/>
        <v>1994</v>
      </c>
      <c r="D142" s="11">
        <f t="shared" si="1"/>
        <v>3.9036144578313253E-2</v>
      </c>
      <c r="E142" s="12">
        <f t="shared" si="2"/>
        <v>1797.1726618705036</v>
      </c>
      <c r="F142" s="11">
        <f t="shared" si="3"/>
        <v>0.13389269307445612</v>
      </c>
      <c r="G142" s="12">
        <f t="shared" si="5"/>
        <v>2031.5</v>
      </c>
      <c r="H142" s="11">
        <f t="shared" si="6"/>
        <v>2.0963855421686748E-2</v>
      </c>
      <c r="I142" s="12">
        <f t="shared" si="7"/>
        <v>2009</v>
      </c>
      <c r="J142" s="11">
        <f t="shared" si="8"/>
        <v>3.180722891566265E-2</v>
      </c>
      <c r="K142" s="12">
        <f t="shared" si="9"/>
        <v>1976.3947789155461</v>
      </c>
      <c r="L142" s="11">
        <f t="shared" si="4"/>
        <v>4.7520588474435611E-2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4">
        <v>44775</v>
      </c>
      <c r="B143" s="2">
        <v>2027</v>
      </c>
      <c r="C143" s="1">
        <f t="shared" si="0"/>
        <v>2075</v>
      </c>
      <c r="D143" s="11">
        <f t="shared" si="1"/>
        <v>2.3680315737543166E-2</v>
      </c>
      <c r="E143" s="12">
        <f t="shared" si="2"/>
        <v>1798.8142857142857</v>
      </c>
      <c r="F143" s="11">
        <f t="shared" si="3"/>
        <v>0.11257312002255269</v>
      </c>
      <c r="G143" s="12">
        <f t="shared" si="5"/>
        <v>2034.5</v>
      </c>
      <c r="H143" s="11">
        <f t="shared" si="6"/>
        <v>3.7000493339911199E-3</v>
      </c>
      <c r="I143" s="12">
        <f t="shared" si="7"/>
        <v>2058.8000000000002</v>
      </c>
      <c r="J143" s="11">
        <f t="shared" si="8"/>
        <v>1.5688209176122438E-2</v>
      </c>
      <c r="K143" s="12">
        <f t="shared" si="9"/>
        <v>1996.1158231324371</v>
      </c>
      <c r="L143" s="11">
        <f t="shared" si="4"/>
        <v>1.5236397073292022E-2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4">
        <v>44806</v>
      </c>
      <c r="B144" s="2">
        <v>1734</v>
      </c>
      <c r="C144" s="1">
        <f t="shared" si="0"/>
        <v>2027</v>
      </c>
      <c r="D144" s="11">
        <f t="shared" si="1"/>
        <v>0.16897347174163782</v>
      </c>
      <c r="E144" s="12">
        <f t="shared" si="2"/>
        <v>1798.3546099290779</v>
      </c>
      <c r="F144" s="11">
        <f t="shared" si="3"/>
        <v>3.7113385195546668E-2</v>
      </c>
      <c r="G144" s="12">
        <f t="shared" si="5"/>
        <v>2051</v>
      </c>
      <c r="H144" s="11">
        <f t="shared" si="6"/>
        <v>0.18281430219146483</v>
      </c>
      <c r="I144" s="12">
        <f t="shared" si="7"/>
        <v>2036.6000000000001</v>
      </c>
      <c r="J144" s="11">
        <f t="shared" si="8"/>
        <v>0.1745098039215687</v>
      </c>
      <c r="K144" s="12">
        <f t="shared" si="9"/>
        <v>2002.2926585059499</v>
      </c>
      <c r="L144" s="11">
        <f t="shared" si="4"/>
        <v>0.15472471655475775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4">
        <v>44836</v>
      </c>
      <c r="B145" s="2">
        <v>1917</v>
      </c>
      <c r="C145" s="1">
        <f t="shared" si="0"/>
        <v>1734</v>
      </c>
      <c r="D145" s="11">
        <f t="shared" si="1"/>
        <v>9.5461658841940536E-2</v>
      </c>
      <c r="E145" s="12">
        <f t="shared" si="2"/>
        <v>1799.1901408450703</v>
      </c>
      <c r="F145" s="11">
        <f t="shared" si="3"/>
        <v>6.1455325589426006E-2</v>
      </c>
      <c r="G145" s="12">
        <f t="shared" si="5"/>
        <v>1880.5</v>
      </c>
      <c r="H145" s="11">
        <f t="shared" si="6"/>
        <v>1.904016692749087E-2</v>
      </c>
      <c r="I145" s="12">
        <f t="shared" si="7"/>
        <v>1792.6000000000001</v>
      </c>
      <c r="J145" s="11">
        <f t="shared" si="8"/>
        <v>6.4893062076160593E-2</v>
      </c>
      <c r="K145" s="12">
        <f t="shared" si="9"/>
        <v>1948.6341268047599</v>
      </c>
      <c r="L145" s="11">
        <f t="shared" si="4"/>
        <v>1.6501891916932677E-2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4">
        <v>44867</v>
      </c>
      <c r="B146" s="2">
        <v>1858</v>
      </c>
      <c r="C146" s="1">
        <f t="shared" si="0"/>
        <v>1917</v>
      </c>
      <c r="D146" s="11">
        <f t="shared" si="1"/>
        <v>3.1754574811625406E-2</v>
      </c>
      <c r="E146" s="12">
        <f t="shared" si="2"/>
        <v>1799.6013986013986</v>
      </c>
      <c r="F146" s="11">
        <f t="shared" si="3"/>
        <v>3.1430894186545419E-2</v>
      </c>
      <c r="G146" s="12">
        <f t="shared" si="5"/>
        <v>1825.5</v>
      </c>
      <c r="H146" s="11">
        <f t="shared" si="6"/>
        <v>1.7491926803013993E-2</v>
      </c>
      <c r="I146" s="12">
        <f t="shared" si="7"/>
        <v>1880.4</v>
      </c>
      <c r="J146" s="11">
        <f t="shared" si="8"/>
        <v>1.2055974165769694E-2</v>
      </c>
      <c r="K146" s="12">
        <f t="shared" si="9"/>
        <v>1942.3073014438082</v>
      </c>
      <c r="L146" s="11">
        <f t="shared" si="4"/>
        <v>4.5375296794299372E-2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4">
        <v>44897</v>
      </c>
      <c r="B147" s="2">
        <v>1996</v>
      </c>
      <c r="C147" s="1">
        <f t="shared" si="0"/>
        <v>1858</v>
      </c>
      <c r="D147" s="11">
        <f t="shared" si="1"/>
        <v>6.9138276553106212E-2</v>
      </c>
      <c r="E147" s="12">
        <f t="shared" si="2"/>
        <v>1800.9652777777778</v>
      </c>
      <c r="F147" s="11">
        <f t="shared" si="3"/>
        <v>9.7712786684480052E-2</v>
      </c>
      <c r="G147" s="12">
        <f t="shared" si="5"/>
        <v>1887.5</v>
      </c>
      <c r="H147" s="11">
        <f t="shared" si="6"/>
        <v>5.4358717434869738E-2</v>
      </c>
      <c r="I147" s="12">
        <f t="shared" si="7"/>
        <v>1869.8000000000002</v>
      </c>
      <c r="J147" s="11">
        <f t="shared" si="8"/>
        <v>6.3226452905811525E-2</v>
      </c>
      <c r="K147" s="12">
        <f t="shared" si="9"/>
        <v>1925.4458411550468</v>
      </c>
      <c r="L147" s="11">
        <f t="shared" si="4"/>
        <v>3.5347774972421461E-2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4">
        <v>44564</v>
      </c>
      <c r="B148" s="2">
        <v>1778</v>
      </c>
      <c r="C148" s="1">
        <f t="shared" si="0"/>
        <v>1996</v>
      </c>
      <c r="D148" s="11">
        <f t="shared" si="1"/>
        <v>0.12260967379077616</v>
      </c>
      <c r="E148" s="12">
        <f t="shared" si="2"/>
        <v>1800.8068965517241</v>
      </c>
      <c r="F148" s="11">
        <f t="shared" si="3"/>
        <v>1.2827275900857195E-2</v>
      </c>
      <c r="G148" s="12">
        <f t="shared" si="5"/>
        <v>1927</v>
      </c>
      <c r="H148" s="11">
        <f t="shared" si="6"/>
        <v>8.3802024746906636E-2</v>
      </c>
      <c r="I148" s="12">
        <f t="shared" si="7"/>
        <v>1968.4</v>
      </c>
      <c r="J148" s="11">
        <f t="shared" si="8"/>
        <v>0.1070866141732284</v>
      </c>
      <c r="K148" s="12">
        <f t="shared" si="9"/>
        <v>1939.5566729240375</v>
      </c>
      <c r="L148" s="11">
        <f t="shared" si="4"/>
        <v>9.0864270485960325E-2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4">
        <v>44595</v>
      </c>
      <c r="B149" s="2">
        <v>1749</v>
      </c>
      <c r="C149" s="1">
        <f t="shared" si="0"/>
        <v>1778</v>
      </c>
      <c r="D149" s="11">
        <f t="shared" si="1"/>
        <v>1.6580903373356205E-2</v>
      </c>
      <c r="E149" s="12">
        <f t="shared" si="2"/>
        <v>1800.4520547945206</v>
      </c>
      <c r="F149" s="11">
        <f t="shared" si="3"/>
        <v>2.9417984445123248E-2</v>
      </c>
      <c r="G149" s="12">
        <f t="shared" si="5"/>
        <v>1887</v>
      </c>
      <c r="H149" s="11">
        <f t="shared" si="6"/>
        <v>7.8902229845626073E-2</v>
      </c>
      <c r="I149" s="12">
        <f t="shared" si="7"/>
        <v>1821.6000000000001</v>
      </c>
      <c r="J149" s="11">
        <f t="shared" si="8"/>
        <v>4.1509433962264232E-2</v>
      </c>
      <c r="K149" s="12">
        <f t="shared" si="9"/>
        <v>1907.2453383392299</v>
      </c>
      <c r="L149" s="11">
        <f t="shared" si="4"/>
        <v>9.0477609113338978E-2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4">
        <v>44623</v>
      </c>
      <c r="B150" s="2">
        <v>2066</v>
      </c>
      <c r="C150" s="1">
        <f t="shared" si="0"/>
        <v>1749</v>
      </c>
      <c r="D150" s="11">
        <f t="shared" si="1"/>
        <v>0.15343659244917715</v>
      </c>
      <c r="E150" s="12">
        <f t="shared" si="2"/>
        <v>1802.2585034013605</v>
      </c>
      <c r="F150" s="11">
        <f t="shared" si="3"/>
        <v>0.12765803320360092</v>
      </c>
      <c r="G150" s="12">
        <f t="shared" si="5"/>
        <v>1763.5</v>
      </c>
      <c r="H150" s="11">
        <f t="shared" si="6"/>
        <v>0.14641819941916748</v>
      </c>
      <c r="I150" s="12">
        <f t="shared" si="7"/>
        <v>1754.8000000000002</v>
      </c>
      <c r="J150" s="11">
        <f t="shared" si="8"/>
        <v>0.1506292352371732</v>
      </c>
      <c r="K150" s="12">
        <f t="shared" si="9"/>
        <v>1875.596270671384</v>
      </c>
      <c r="L150" s="11">
        <f t="shared" si="4"/>
        <v>9.2160565986745407E-2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5">
        <v>44654</v>
      </c>
      <c r="B151" s="16">
        <v>2099</v>
      </c>
      <c r="C151" s="17">
        <f t="shared" si="0"/>
        <v>2066</v>
      </c>
      <c r="D151" s="18">
        <f t="shared" si="1"/>
        <v>1.5721772272510721E-2</v>
      </c>
      <c r="E151" s="19">
        <f>AVERAGE(B150,E150)</f>
        <v>1934.1292517006802</v>
      </c>
      <c r="F151" s="18">
        <f t="shared" si="3"/>
        <v>7.8547283610919366E-2</v>
      </c>
      <c r="G151" s="19">
        <f t="shared" si="5"/>
        <v>1907.5</v>
      </c>
      <c r="H151" s="18">
        <f t="shared" si="6"/>
        <v>9.1233920914721295E-2</v>
      </c>
      <c r="I151" s="19">
        <f t="shared" si="7"/>
        <v>2002.6000000000001</v>
      </c>
      <c r="J151" s="18">
        <f t="shared" si="8"/>
        <v>4.5926631729394887E-2</v>
      </c>
      <c r="K151" s="19">
        <f t="shared" si="9"/>
        <v>1913.6770165371074</v>
      </c>
      <c r="L151" s="18">
        <f t="shared" si="4"/>
        <v>8.8291083117147492E-2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5">
        <v>44684</v>
      </c>
      <c r="B152" s="16">
        <v>2105</v>
      </c>
      <c r="C152" s="17">
        <v>2066</v>
      </c>
      <c r="D152" s="18">
        <f t="shared" si="1"/>
        <v>1.852731591448931E-2</v>
      </c>
      <c r="E152" s="19">
        <f t="shared" ref="E152:E154" si="10">AVERAGE(E150:E151)</f>
        <v>1868.1938775510203</v>
      </c>
      <c r="F152" s="18">
        <f t="shared" si="3"/>
        <v>0.11249697028455095</v>
      </c>
      <c r="G152" s="19">
        <f>AVERAGE(B150,G151)</f>
        <v>1986.75</v>
      </c>
      <c r="H152" s="18">
        <f t="shared" si="6"/>
        <v>5.6175771971496438E-2</v>
      </c>
      <c r="I152" s="19">
        <f>$I$1*I151 + $I$2*B150</f>
        <v>2015.2800000000002</v>
      </c>
      <c r="J152" s="18">
        <f t="shared" si="8"/>
        <v>4.2622327790973774E-2</v>
      </c>
      <c r="K152" s="19">
        <f t="shared" ref="K152:K162" si="11">$K$1*$B$150+ (1-$K$1)*K151</f>
        <v>1944.1416132296861</v>
      </c>
      <c r="L152" s="18">
        <f t="shared" si="4"/>
        <v>7.6417285876633698E-2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5">
        <v>44715</v>
      </c>
      <c r="B153" s="16">
        <v>2130</v>
      </c>
      <c r="C153" s="17">
        <v>2066</v>
      </c>
      <c r="D153" s="18">
        <f t="shared" si="1"/>
        <v>3.0046948356807511E-2</v>
      </c>
      <c r="E153" s="19">
        <f t="shared" si="10"/>
        <v>1901.1615646258501</v>
      </c>
      <c r="F153" s="18">
        <f t="shared" si="3"/>
        <v>0.10743588515218304</v>
      </c>
      <c r="G153" s="19">
        <f t="shared" ref="G153:G162" si="12">AVERAGE(G151:G152)</f>
        <v>1947.125</v>
      </c>
      <c r="H153" s="18">
        <f t="shared" si="6"/>
        <v>8.585680751173709E-2</v>
      </c>
      <c r="I153" s="19">
        <f t="shared" ref="I153:I162" si="13">$I$1*I152 + $I$2*I151</f>
        <v>2012.7440000000001</v>
      </c>
      <c r="J153" s="18">
        <f t="shared" si="8"/>
        <v>5.5049765258215894E-2</v>
      </c>
      <c r="K153" s="19">
        <f t="shared" si="11"/>
        <v>1968.513290583749</v>
      </c>
      <c r="L153" s="18">
        <f t="shared" si="4"/>
        <v>7.5815356533451159E-2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5">
        <v>44745</v>
      </c>
      <c r="B154" s="16">
        <v>2223</v>
      </c>
      <c r="C154" s="17">
        <v>2066</v>
      </c>
      <c r="D154" s="18">
        <f t="shared" si="1"/>
        <v>7.0625281151596941E-2</v>
      </c>
      <c r="E154" s="19">
        <f t="shared" si="10"/>
        <v>1884.6777210884352</v>
      </c>
      <c r="F154" s="18">
        <f t="shared" si="3"/>
        <v>0.15219175839476601</v>
      </c>
      <c r="G154" s="19">
        <f t="shared" si="12"/>
        <v>1966.9375</v>
      </c>
      <c r="H154" s="18">
        <f t="shared" si="6"/>
        <v>0.11518780926675663</v>
      </c>
      <c r="I154" s="19">
        <f t="shared" si="13"/>
        <v>2013.2512000000002</v>
      </c>
      <c r="J154" s="18">
        <f t="shared" si="8"/>
        <v>9.435393612235711E-2</v>
      </c>
      <c r="K154" s="19">
        <f t="shared" si="11"/>
        <v>1988.0106324669994</v>
      </c>
      <c r="L154" s="18">
        <f t="shared" si="4"/>
        <v>0.10570821751372048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5">
        <v>44776</v>
      </c>
      <c r="B155" s="16">
        <v>2174</v>
      </c>
      <c r="C155" s="17">
        <v>2066</v>
      </c>
      <c r="D155" s="18">
        <f t="shared" si="1"/>
        <v>4.9678012879484819E-2</v>
      </c>
      <c r="E155" s="20" t="s">
        <v>11</v>
      </c>
      <c r="F155" s="18" t="e">
        <f t="shared" si="3"/>
        <v>#VALUE!</v>
      </c>
      <c r="G155" s="19">
        <f t="shared" si="12"/>
        <v>1957.03125</v>
      </c>
      <c r="H155" s="18">
        <f t="shared" si="6"/>
        <v>9.980163293468261E-2</v>
      </c>
      <c r="I155" s="19">
        <f t="shared" si="13"/>
        <v>2013.1497600000002</v>
      </c>
      <c r="J155" s="18">
        <f t="shared" si="8"/>
        <v>7.3988150873964931E-2</v>
      </c>
      <c r="K155" s="19">
        <f t="shared" si="11"/>
        <v>2003.6085059735997</v>
      </c>
      <c r="L155" s="18">
        <f t="shared" si="4"/>
        <v>7.8376952174057185E-2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5">
        <v>44807</v>
      </c>
      <c r="B156" s="16">
        <v>1931</v>
      </c>
      <c r="C156" s="17">
        <v>2066</v>
      </c>
      <c r="D156" s="18">
        <f t="shared" si="1"/>
        <v>6.991196271361988E-2</v>
      </c>
      <c r="E156" s="19">
        <f t="shared" ref="E156:E162" si="14">AVERAGE(E154:E155)</f>
        <v>1884.6777210884352</v>
      </c>
      <c r="F156" s="18">
        <f t="shared" si="3"/>
        <v>2.398875137833496E-2</v>
      </c>
      <c r="G156" s="19">
        <f t="shared" si="12"/>
        <v>1961.984375</v>
      </c>
      <c r="H156" s="18">
        <f t="shared" si="6"/>
        <v>1.6045766442257896E-2</v>
      </c>
      <c r="I156" s="19">
        <f t="shared" si="13"/>
        <v>2013.1700480000004</v>
      </c>
      <c r="J156" s="18">
        <f t="shared" si="8"/>
        <v>4.2553106162610259E-2</v>
      </c>
      <c r="K156" s="19">
        <f t="shared" si="11"/>
        <v>2016.0868047788799</v>
      </c>
      <c r="L156" s="18">
        <f t="shared" si="4"/>
        <v>4.4063596467571166E-2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5">
        <v>44837</v>
      </c>
      <c r="B157" s="16">
        <v>2121</v>
      </c>
      <c r="C157" s="17">
        <v>2066</v>
      </c>
      <c r="D157" s="18">
        <f t="shared" si="1"/>
        <v>2.593116454502593E-2</v>
      </c>
      <c r="E157" s="19">
        <f t="shared" si="14"/>
        <v>1884.6777210884352</v>
      </c>
      <c r="F157" s="18">
        <f t="shared" si="3"/>
        <v>0.11142021636565998</v>
      </c>
      <c r="G157" s="19">
        <f t="shared" si="12"/>
        <v>1959.5078125</v>
      </c>
      <c r="H157" s="18">
        <f t="shared" si="6"/>
        <v>7.6139645214521448E-2</v>
      </c>
      <c r="I157" s="19">
        <f t="shared" si="13"/>
        <v>2013.1659904000005</v>
      </c>
      <c r="J157" s="18">
        <f t="shared" si="8"/>
        <v>5.0841117208863501E-2</v>
      </c>
      <c r="K157" s="19">
        <f t="shared" si="11"/>
        <v>2026.0694438231042</v>
      </c>
      <c r="L157" s="18">
        <f t="shared" si="4"/>
        <v>4.4757452228616615E-2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5">
        <v>44868</v>
      </c>
      <c r="B158" s="16">
        <v>2076</v>
      </c>
      <c r="C158" s="17">
        <v>2066</v>
      </c>
      <c r="D158" s="18">
        <f t="shared" si="1"/>
        <v>4.8169556840077067E-3</v>
      </c>
      <c r="E158" s="19">
        <f t="shared" si="14"/>
        <v>1884.6777210884352</v>
      </c>
      <c r="F158" s="18">
        <f t="shared" si="3"/>
        <v>9.2159093888037003E-2</v>
      </c>
      <c r="G158" s="19">
        <f t="shared" si="12"/>
        <v>1960.74609375</v>
      </c>
      <c r="H158" s="18">
        <f t="shared" si="6"/>
        <v>5.5517295881502893E-2</v>
      </c>
      <c r="I158" s="19">
        <f t="shared" si="13"/>
        <v>2013.1668019200006</v>
      </c>
      <c r="J158" s="18">
        <f t="shared" si="8"/>
        <v>3.0266473063583536E-2</v>
      </c>
      <c r="K158" s="19">
        <f t="shared" si="11"/>
        <v>2034.0555550584834</v>
      </c>
      <c r="L158" s="18">
        <f t="shared" si="4"/>
        <v>2.0204453247358679E-2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5">
        <v>44898</v>
      </c>
      <c r="B159" s="16">
        <v>2141</v>
      </c>
      <c r="C159" s="17">
        <v>2066</v>
      </c>
      <c r="D159" s="18">
        <f t="shared" si="1"/>
        <v>3.503035964502569E-2</v>
      </c>
      <c r="E159" s="19">
        <f t="shared" si="14"/>
        <v>1884.6777210884352</v>
      </c>
      <c r="F159" s="18">
        <f t="shared" si="3"/>
        <v>0.11972082153739599</v>
      </c>
      <c r="G159" s="19">
        <f t="shared" si="12"/>
        <v>1960.126953125</v>
      </c>
      <c r="H159" s="18">
        <f t="shared" si="6"/>
        <v>8.4480638428304528E-2</v>
      </c>
      <c r="I159" s="19">
        <f t="shared" si="13"/>
        <v>2013.1666396160006</v>
      </c>
      <c r="J159" s="18">
        <f t="shared" si="8"/>
        <v>5.9707314518449059E-2</v>
      </c>
      <c r="K159" s="19">
        <f t="shared" si="11"/>
        <v>2040.4444440467869</v>
      </c>
      <c r="L159" s="18">
        <f t="shared" si="4"/>
        <v>4.6966630524620794E-2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5">
        <v>44565</v>
      </c>
      <c r="B160" s="16">
        <v>1832</v>
      </c>
      <c r="C160" s="17">
        <v>2066</v>
      </c>
      <c r="D160" s="18">
        <f t="shared" si="1"/>
        <v>0.12772925764192139</v>
      </c>
      <c r="E160" s="19">
        <f t="shared" si="14"/>
        <v>1884.6777210884352</v>
      </c>
      <c r="F160" s="18">
        <f t="shared" si="3"/>
        <v>2.8754214567923139E-2</v>
      </c>
      <c r="G160" s="19">
        <f t="shared" si="12"/>
        <v>1960.4365234375</v>
      </c>
      <c r="H160" s="18">
        <f t="shared" si="6"/>
        <v>7.010727261872271E-2</v>
      </c>
      <c r="I160" s="19">
        <f t="shared" si="13"/>
        <v>2013.1666720768005</v>
      </c>
      <c r="J160" s="18">
        <f t="shared" si="8"/>
        <v>9.8890104845415133E-2</v>
      </c>
      <c r="K160" s="19">
        <f t="shared" si="11"/>
        <v>2045.5555552374296</v>
      </c>
      <c r="L160" s="18">
        <f t="shared" si="4"/>
        <v>0.11656962622130439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5">
        <v>44596</v>
      </c>
      <c r="B161" s="16">
        <v>1838</v>
      </c>
      <c r="C161" s="17">
        <v>2066</v>
      </c>
      <c r="D161" s="18">
        <f t="shared" si="1"/>
        <v>0.12404787812840043</v>
      </c>
      <c r="E161" s="19">
        <f t="shared" si="14"/>
        <v>1884.6777210884352</v>
      </c>
      <c r="F161" s="18">
        <f t="shared" si="3"/>
        <v>2.5395930951270507E-2</v>
      </c>
      <c r="G161" s="19">
        <f t="shared" si="12"/>
        <v>1960.28173828125</v>
      </c>
      <c r="H161" s="18">
        <f t="shared" si="6"/>
        <v>6.6529781437023941E-2</v>
      </c>
      <c r="I161" s="19">
        <f t="shared" si="13"/>
        <v>2013.1666655846407</v>
      </c>
      <c r="J161" s="18">
        <f t="shared" si="8"/>
        <v>9.530286484474465E-2</v>
      </c>
      <c r="K161" s="19">
        <f t="shared" si="11"/>
        <v>2049.6444441899439</v>
      </c>
      <c r="L161" s="18">
        <f t="shared" si="4"/>
        <v>0.11514931675187372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5">
        <v>44624</v>
      </c>
      <c r="B162" s="16">
        <v>2132</v>
      </c>
      <c r="C162" s="17">
        <v>2066</v>
      </c>
      <c r="D162" s="18">
        <f t="shared" si="1"/>
        <v>3.095684803001876E-2</v>
      </c>
      <c r="E162" s="19">
        <f t="shared" si="14"/>
        <v>1884.6777210884352</v>
      </c>
      <c r="F162" s="18">
        <f t="shared" si="3"/>
        <v>0.11600482125307918</v>
      </c>
      <c r="G162" s="19">
        <f t="shared" si="12"/>
        <v>1960.359130859375</v>
      </c>
      <c r="H162" s="18">
        <f t="shared" si="6"/>
        <v>8.0506974268585829E-2</v>
      </c>
      <c r="I162" s="19">
        <f t="shared" si="13"/>
        <v>2013.1666668830728</v>
      </c>
      <c r="J162" s="18">
        <f t="shared" si="8"/>
        <v>5.5737961124262277E-2</v>
      </c>
      <c r="K162" s="19">
        <f t="shared" si="11"/>
        <v>2052.9155553519549</v>
      </c>
      <c r="L162" s="18">
        <f t="shared" si="4"/>
        <v>3.7094017189514571E-2</v>
      </c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6" customHeight="1">
      <c r="A163" s="21"/>
      <c r="B163" s="22"/>
      <c r="C163" s="23"/>
      <c r="D163" s="24"/>
      <c r="E163" s="25"/>
      <c r="F163" s="26"/>
      <c r="G163" s="25"/>
      <c r="H163" s="26"/>
      <c r="I163" s="23"/>
      <c r="J163" s="26"/>
      <c r="K163" s="23"/>
      <c r="L163" s="26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>
      <c r="A164" s="1"/>
      <c r="B164" s="2"/>
      <c r="C164" s="1" t="s">
        <v>12</v>
      </c>
      <c r="D164" s="11">
        <f>AVERAGE(D5:D162) * 100</f>
        <v>6.9852707944168371</v>
      </c>
      <c r="E164" s="11"/>
      <c r="F164" s="11" t="e">
        <f>AVERAGE(F5:F162) * 100</f>
        <v>#VALUE!</v>
      </c>
      <c r="G164" s="11"/>
      <c r="H164" s="11">
        <f>AVERAGE(H5:H162) * 100</f>
        <v>7.4909257061759007</v>
      </c>
      <c r="I164" s="11"/>
      <c r="J164" s="11">
        <f>AVERAGE(J5:J162) * 100</f>
        <v>6.9231503028670263</v>
      </c>
      <c r="K164" s="11"/>
      <c r="L164" s="11">
        <f>AVERAGE(L5:L162) * 100</f>
        <v>7.3187191876409594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1" t="s">
        <v>13</v>
      </c>
      <c r="D165" s="11">
        <f>AVERAGE(D5:D150) * 100</f>
        <v>7.1463726700107477</v>
      </c>
      <c r="E165" s="11"/>
      <c r="F165" s="11">
        <f>AVERAGE(F5:F150) * 100</f>
        <v>7.816089251236602</v>
      </c>
      <c r="G165" s="11"/>
      <c r="H165" s="11">
        <f>AVERAGE(H5:H150) * 100</f>
        <v>7.4918414081419664</v>
      </c>
      <c r="I165" s="11"/>
      <c r="J165" s="11">
        <f>AVERAGE(J5:J150) * 100</f>
        <v>6.9821422220402702</v>
      </c>
      <c r="K165" s="11"/>
      <c r="L165" s="11">
        <f>AVERAGE(L5:L150) * 100</f>
        <v>7.3384673483745528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1" t="s">
        <v>14</v>
      </c>
      <c r="D166" s="11">
        <f>AVERAGE(D151:D162) * 100</f>
        <v>5.0251979746909097</v>
      </c>
      <c r="E166" s="11"/>
      <c r="F166" s="11" t="e">
        <f>AVERAGE(F151:F162) * 100</f>
        <v>#VALUE!</v>
      </c>
      <c r="G166" s="11"/>
      <c r="H166" s="11">
        <f>AVERAGE(H151:H162) * 100</f>
        <v>7.4798609740859447</v>
      </c>
      <c r="I166" s="11"/>
      <c r="J166" s="11">
        <f>AVERAGE(J151:J162) * 100</f>
        <v>6.2103312795236256</v>
      </c>
      <c r="K166" s="11"/>
      <c r="L166" s="11">
        <f>AVERAGE(L151:L162) * 100</f>
        <v>7.0784498987155819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1"/>
      <c r="D167" s="3"/>
      <c r="E167" s="1"/>
      <c r="F167" s="3"/>
      <c r="G167" s="1"/>
      <c r="H167" s="3"/>
      <c r="I167" s="1"/>
      <c r="J167" s="3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1"/>
      <c r="D168" s="3"/>
      <c r="E168" s="1"/>
      <c r="F168" s="3"/>
      <c r="G168" s="1"/>
      <c r="H168" s="3"/>
      <c r="I168" s="1"/>
      <c r="J168" s="3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1"/>
      <c r="D169" s="3"/>
      <c r="E169" s="1"/>
      <c r="F169" s="3"/>
      <c r="G169" s="1"/>
      <c r="H169" s="3"/>
      <c r="I169" s="1"/>
      <c r="J169" s="3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1"/>
      <c r="D170" s="3"/>
      <c r="E170" s="1"/>
      <c r="F170" s="3"/>
      <c r="G170" s="1"/>
      <c r="H170" s="3"/>
      <c r="I170" s="1"/>
      <c r="J170" s="3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1"/>
      <c r="D171" s="3"/>
      <c r="E171" s="1"/>
      <c r="F171" s="3"/>
      <c r="G171" s="1"/>
      <c r="H171" s="3"/>
      <c r="I171" s="1"/>
      <c r="J171" s="3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1"/>
      <c r="D172" s="3"/>
      <c r="E172" s="1"/>
      <c r="F172" s="3"/>
      <c r="G172" s="1"/>
      <c r="H172" s="3"/>
      <c r="I172" s="1"/>
      <c r="J172" s="3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1"/>
      <c r="D173" s="3"/>
      <c r="E173" s="1"/>
      <c r="F173" s="3"/>
      <c r="G173" s="1"/>
      <c r="H173" s="3"/>
      <c r="I173" s="1"/>
      <c r="J173" s="3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1"/>
      <c r="D174" s="3"/>
      <c r="E174" s="1"/>
      <c r="F174" s="3"/>
      <c r="G174" s="1"/>
      <c r="H174" s="3"/>
      <c r="I174" s="1"/>
      <c r="J174" s="3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1"/>
      <c r="D175" s="3"/>
      <c r="E175" s="1"/>
      <c r="F175" s="3"/>
      <c r="G175" s="1"/>
      <c r="H175" s="3"/>
      <c r="I175" s="1"/>
      <c r="J175" s="3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1"/>
      <c r="D176" s="3"/>
      <c r="E176" s="1"/>
      <c r="F176" s="3"/>
      <c r="G176" s="1"/>
      <c r="H176" s="3"/>
      <c r="I176" s="1"/>
      <c r="J176" s="3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1"/>
      <c r="D177" s="3"/>
      <c r="E177" s="1"/>
      <c r="F177" s="3"/>
      <c r="G177" s="1"/>
      <c r="H177" s="3"/>
      <c r="I177" s="1"/>
      <c r="J177" s="3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1"/>
      <c r="D178" s="3"/>
      <c r="E178" s="1"/>
      <c r="F178" s="3"/>
      <c r="G178" s="1"/>
      <c r="H178" s="3"/>
      <c r="I178" s="1"/>
      <c r="J178" s="3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1"/>
      <c r="D179" s="3"/>
      <c r="E179" s="1"/>
      <c r="F179" s="3"/>
      <c r="G179" s="1"/>
      <c r="H179" s="3"/>
      <c r="I179" s="1"/>
      <c r="J179" s="3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1"/>
      <c r="D180" s="3"/>
      <c r="E180" s="1"/>
      <c r="F180" s="3"/>
      <c r="G180" s="1"/>
      <c r="H180" s="3"/>
      <c r="I180" s="1"/>
      <c r="J180" s="3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1"/>
      <c r="D181" s="3"/>
      <c r="E181" s="1"/>
      <c r="F181" s="3"/>
      <c r="G181" s="1"/>
      <c r="H181" s="3"/>
      <c r="I181" s="1"/>
      <c r="J181" s="3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1"/>
      <c r="D182" s="3"/>
      <c r="E182" s="1"/>
      <c r="F182" s="3"/>
      <c r="G182" s="1"/>
      <c r="H182" s="3"/>
      <c r="I182" s="1"/>
      <c r="J182" s="3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1"/>
      <c r="D183" s="3"/>
      <c r="E183" s="1"/>
      <c r="F183" s="3"/>
      <c r="G183" s="1"/>
      <c r="H183" s="3"/>
      <c r="I183" s="1"/>
      <c r="J183" s="3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1"/>
      <c r="D184" s="3"/>
      <c r="E184" s="1"/>
      <c r="F184" s="3"/>
      <c r="G184" s="1"/>
      <c r="H184" s="3"/>
      <c r="I184" s="1"/>
      <c r="J184" s="3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1"/>
      <c r="D185" s="3"/>
      <c r="E185" s="1"/>
      <c r="F185" s="3"/>
      <c r="G185" s="1"/>
      <c r="H185" s="3"/>
      <c r="I185" s="1"/>
      <c r="J185" s="3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1"/>
      <c r="D186" s="3"/>
      <c r="E186" s="1"/>
      <c r="F186" s="3"/>
      <c r="G186" s="1"/>
      <c r="H186" s="3"/>
      <c r="I186" s="1"/>
      <c r="J186" s="3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1"/>
      <c r="D187" s="3"/>
      <c r="E187" s="1"/>
      <c r="F187" s="3"/>
      <c r="G187" s="1"/>
      <c r="H187" s="3"/>
      <c r="I187" s="1"/>
      <c r="J187" s="3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1"/>
      <c r="D188" s="3"/>
      <c r="E188" s="1"/>
      <c r="F188" s="3"/>
      <c r="G188" s="1"/>
      <c r="H188" s="3"/>
      <c r="I188" s="1"/>
      <c r="J188" s="3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1"/>
      <c r="D189" s="3"/>
      <c r="E189" s="1"/>
      <c r="F189" s="3"/>
      <c r="G189" s="1"/>
      <c r="H189" s="3"/>
      <c r="I189" s="1"/>
      <c r="J189" s="3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1"/>
      <c r="D190" s="3"/>
      <c r="E190" s="1"/>
      <c r="F190" s="3"/>
      <c r="G190" s="1"/>
      <c r="H190" s="3"/>
      <c r="I190" s="1"/>
      <c r="J190" s="3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1"/>
      <c r="D191" s="3"/>
      <c r="E191" s="1"/>
      <c r="F191" s="3"/>
      <c r="G191" s="1"/>
      <c r="H191" s="3"/>
      <c r="I191" s="1"/>
      <c r="J191" s="3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1"/>
      <c r="D192" s="3"/>
      <c r="E192" s="1"/>
      <c r="F192" s="3"/>
      <c r="G192" s="1"/>
      <c r="H192" s="3"/>
      <c r="I192" s="1"/>
      <c r="J192" s="3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1"/>
      <c r="D193" s="3"/>
      <c r="E193" s="1"/>
      <c r="F193" s="3"/>
      <c r="G193" s="1"/>
      <c r="H193" s="3"/>
      <c r="I193" s="1"/>
      <c r="J193" s="3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1"/>
      <c r="D194" s="3"/>
      <c r="E194" s="1"/>
      <c r="F194" s="3"/>
      <c r="G194" s="1"/>
      <c r="H194" s="3"/>
      <c r="I194" s="1"/>
      <c r="J194" s="3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1"/>
      <c r="D195" s="3"/>
      <c r="E195" s="1"/>
      <c r="F195" s="3"/>
      <c r="G195" s="1"/>
      <c r="H195" s="3"/>
      <c r="I195" s="1"/>
      <c r="J195" s="3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1"/>
      <c r="D196" s="3"/>
      <c r="E196" s="1"/>
      <c r="F196" s="3"/>
      <c r="G196" s="1"/>
      <c r="H196" s="3"/>
      <c r="I196" s="1"/>
      <c r="J196" s="3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1"/>
      <c r="D197" s="3"/>
      <c r="E197" s="1"/>
      <c r="F197" s="3"/>
      <c r="G197" s="1"/>
      <c r="H197" s="3"/>
      <c r="I197" s="1"/>
      <c r="J197" s="3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1"/>
      <c r="D198" s="3"/>
      <c r="E198" s="1"/>
      <c r="F198" s="3"/>
      <c r="G198" s="1"/>
      <c r="H198" s="3"/>
      <c r="I198" s="1"/>
      <c r="J198" s="3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1"/>
      <c r="D199" s="3"/>
      <c r="E199" s="1"/>
      <c r="F199" s="3"/>
      <c r="G199" s="1"/>
      <c r="H199" s="3"/>
      <c r="I199" s="1"/>
      <c r="J199" s="3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1"/>
      <c r="D200" s="3"/>
      <c r="E200" s="1"/>
      <c r="F200" s="3"/>
      <c r="G200" s="1"/>
      <c r="H200" s="3"/>
      <c r="I200" s="1"/>
      <c r="J200" s="3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1"/>
      <c r="D201" s="3"/>
      <c r="E201" s="1"/>
      <c r="F201" s="3"/>
      <c r="G201" s="1"/>
      <c r="H201" s="3"/>
      <c r="I201" s="1"/>
      <c r="J201" s="3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1"/>
      <c r="D202" s="3"/>
      <c r="E202" s="1"/>
      <c r="F202" s="3"/>
      <c r="G202" s="1"/>
      <c r="H202" s="3"/>
      <c r="I202" s="1"/>
      <c r="J202" s="3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1"/>
      <c r="D203" s="3"/>
      <c r="E203" s="1"/>
      <c r="F203" s="3"/>
      <c r="G203" s="1"/>
      <c r="H203" s="3"/>
      <c r="I203" s="1"/>
      <c r="J203" s="3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1"/>
      <c r="D204" s="3"/>
      <c r="E204" s="1"/>
      <c r="F204" s="3"/>
      <c r="G204" s="1"/>
      <c r="H204" s="3"/>
      <c r="I204" s="1"/>
      <c r="J204" s="3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1"/>
      <c r="D205" s="3"/>
      <c r="E205" s="1"/>
      <c r="F205" s="3"/>
      <c r="G205" s="1"/>
      <c r="H205" s="3"/>
      <c r="I205" s="1"/>
      <c r="J205" s="3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1"/>
      <c r="D206" s="3"/>
      <c r="E206" s="1"/>
      <c r="F206" s="3"/>
      <c r="G206" s="1"/>
      <c r="H206" s="3"/>
      <c r="I206" s="1"/>
      <c r="J206" s="3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1"/>
      <c r="D207" s="3"/>
      <c r="E207" s="1"/>
      <c r="F207" s="3"/>
      <c r="G207" s="1"/>
      <c r="H207" s="3"/>
      <c r="I207" s="1"/>
      <c r="J207" s="3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1"/>
      <c r="D208" s="3"/>
      <c r="E208" s="1"/>
      <c r="F208" s="3"/>
      <c r="G208" s="1"/>
      <c r="H208" s="3"/>
      <c r="I208" s="1"/>
      <c r="J208" s="3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1"/>
      <c r="D209" s="3"/>
      <c r="E209" s="1"/>
      <c r="F209" s="3"/>
      <c r="G209" s="1"/>
      <c r="H209" s="3"/>
      <c r="I209" s="1"/>
      <c r="J209" s="3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1"/>
      <c r="D210" s="3"/>
      <c r="E210" s="1"/>
      <c r="F210" s="3"/>
      <c r="G210" s="1"/>
      <c r="H210" s="3"/>
      <c r="I210" s="1"/>
      <c r="J210" s="3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1"/>
      <c r="D211" s="3"/>
      <c r="E211" s="1"/>
      <c r="F211" s="3"/>
      <c r="G211" s="1"/>
      <c r="H211" s="3"/>
      <c r="I211" s="1"/>
      <c r="J211" s="3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1"/>
      <c r="D212" s="3"/>
      <c r="E212" s="1"/>
      <c r="F212" s="3"/>
      <c r="G212" s="1"/>
      <c r="H212" s="3"/>
      <c r="I212" s="1"/>
      <c r="J212" s="3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1"/>
      <c r="D213" s="3"/>
      <c r="E213" s="1"/>
      <c r="F213" s="3"/>
      <c r="G213" s="1"/>
      <c r="H213" s="3"/>
      <c r="I213" s="1"/>
      <c r="J213" s="3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1"/>
      <c r="D214" s="3"/>
      <c r="E214" s="1"/>
      <c r="F214" s="3"/>
      <c r="G214" s="1"/>
      <c r="H214" s="3"/>
      <c r="I214" s="1"/>
      <c r="J214" s="3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1"/>
      <c r="D215" s="3"/>
      <c r="E215" s="1"/>
      <c r="F215" s="3"/>
      <c r="G215" s="1"/>
      <c r="H215" s="3"/>
      <c r="I215" s="1"/>
      <c r="J215" s="3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1"/>
      <c r="D216" s="3"/>
      <c r="E216" s="1"/>
      <c r="F216" s="3"/>
      <c r="G216" s="1"/>
      <c r="H216" s="3"/>
      <c r="I216" s="1"/>
      <c r="J216" s="3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1"/>
      <c r="D217" s="3"/>
      <c r="E217" s="1"/>
      <c r="F217" s="3"/>
      <c r="G217" s="1"/>
      <c r="H217" s="3"/>
      <c r="I217" s="1"/>
      <c r="J217" s="3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1"/>
      <c r="D218" s="3"/>
      <c r="E218" s="1"/>
      <c r="F218" s="3"/>
      <c r="G218" s="1"/>
      <c r="H218" s="3"/>
      <c r="I218" s="1"/>
      <c r="J218" s="3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1"/>
      <c r="D219" s="3"/>
      <c r="E219" s="1"/>
      <c r="F219" s="3"/>
      <c r="G219" s="1"/>
      <c r="H219" s="3"/>
      <c r="I219" s="1"/>
      <c r="J219" s="3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1"/>
      <c r="D220" s="3"/>
      <c r="E220" s="1"/>
      <c r="F220" s="3"/>
      <c r="G220" s="1"/>
      <c r="H220" s="3"/>
      <c r="I220" s="1"/>
      <c r="J220" s="3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1"/>
      <c r="D221" s="3"/>
      <c r="E221" s="1"/>
      <c r="F221" s="3"/>
      <c r="G221" s="1"/>
      <c r="H221" s="3"/>
      <c r="I221" s="1"/>
      <c r="J221" s="3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1"/>
      <c r="D222" s="3"/>
      <c r="E222" s="1"/>
      <c r="F222" s="3"/>
      <c r="G222" s="1"/>
      <c r="H222" s="3"/>
      <c r="I222" s="1"/>
      <c r="J222" s="3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1"/>
      <c r="D223" s="3"/>
      <c r="E223" s="1"/>
      <c r="F223" s="3"/>
      <c r="G223" s="1"/>
      <c r="H223" s="3"/>
      <c r="I223" s="1"/>
      <c r="J223" s="3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1"/>
      <c r="D224" s="3"/>
      <c r="E224" s="1"/>
      <c r="F224" s="3"/>
      <c r="G224" s="1"/>
      <c r="H224" s="3"/>
      <c r="I224" s="1"/>
      <c r="J224" s="3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1"/>
      <c r="D225" s="3"/>
      <c r="E225" s="1"/>
      <c r="F225" s="3"/>
      <c r="G225" s="1"/>
      <c r="H225" s="3"/>
      <c r="I225" s="1"/>
      <c r="J225" s="3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1"/>
      <c r="D226" s="3"/>
      <c r="E226" s="1"/>
      <c r="F226" s="3"/>
      <c r="G226" s="1"/>
      <c r="H226" s="3"/>
      <c r="I226" s="1"/>
      <c r="J226" s="3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1"/>
      <c r="D227" s="3"/>
      <c r="E227" s="1"/>
      <c r="F227" s="3"/>
      <c r="G227" s="1"/>
      <c r="H227" s="3"/>
      <c r="I227" s="1"/>
      <c r="J227" s="3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1"/>
      <c r="D228" s="3"/>
      <c r="E228" s="1"/>
      <c r="F228" s="3"/>
      <c r="G228" s="1"/>
      <c r="H228" s="3"/>
      <c r="I228" s="1"/>
      <c r="J228" s="3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1"/>
      <c r="D229" s="3"/>
      <c r="E229" s="1"/>
      <c r="F229" s="3"/>
      <c r="G229" s="1"/>
      <c r="H229" s="3"/>
      <c r="I229" s="1"/>
      <c r="J229" s="3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1"/>
      <c r="D230" s="3"/>
      <c r="E230" s="1"/>
      <c r="F230" s="3"/>
      <c r="G230" s="1"/>
      <c r="H230" s="3"/>
      <c r="I230" s="1"/>
      <c r="J230" s="3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1"/>
      <c r="D231" s="3"/>
      <c r="E231" s="1"/>
      <c r="F231" s="3"/>
      <c r="G231" s="1"/>
      <c r="H231" s="3"/>
      <c r="I231" s="1"/>
      <c r="J231" s="3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1"/>
      <c r="D232" s="3"/>
      <c r="E232" s="1"/>
      <c r="F232" s="3"/>
      <c r="G232" s="1"/>
      <c r="H232" s="3"/>
      <c r="I232" s="1"/>
      <c r="J232" s="3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1"/>
      <c r="D233" s="3"/>
      <c r="E233" s="1"/>
      <c r="F233" s="3"/>
      <c r="G233" s="1"/>
      <c r="H233" s="3"/>
      <c r="I233" s="1"/>
      <c r="J233" s="3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1"/>
      <c r="D234" s="3"/>
      <c r="E234" s="1"/>
      <c r="F234" s="3"/>
      <c r="G234" s="1"/>
      <c r="H234" s="3"/>
      <c r="I234" s="1"/>
      <c r="J234" s="3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1"/>
      <c r="D235" s="3"/>
      <c r="E235" s="1"/>
      <c r="F235" s="3"/>
      <c r="G235" s="1"/>
      <c r="H235" s="3"/>
      <c r="I235" s="1"/>
      <c r="J235" s="3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1"/>
      <c r="D236" s="3"/>
      <c r="E236" s="1"/>
      <c r="F236" s="3"/>
      <c r="G236" s="1"/>
      <c r="H236" s="3"/>
      <c r="I236" s="1"/>
      <c r="J236" s="3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1"/>
      <c r="D237" s="3"/>
      <c r="E237" s="1"/>
      <c r="F237" s="3"/>
      <c r="G237" s="1"/>
      <c r="H237" s="3"/>
      <c r="I237" s="1"/>
      <c r="J237" s="3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1"/>
      <c r="D238" s="3"/>
      <c r="E238" s="1"/>
      <c r="F238" s="3"/>
      <c r="G238" s="1"/>
      <c r="H238" s="3"/>
      <c r="I238" s="1"/>
      <c r="J238" s="3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1"/>
      <c r="D239" s="3"/>
      <c r="E239" s="1"/>
      <c r="F239" s="3"/>
      <c r="G239" s="1"/>
      <c r="H239" s="3"/>
      <c r="I239" s="1"/>
      <c r="J239" s="3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1"/>
      <c r="D240" s="3"/>
      <c r="E240" s="1"/>
      <c r="F240" s="3"/>
      <c r="G240" s="1"/>
      <c r="H240" s="3"/>
      <c r="I240" s="1"/>
      <c r="J240" s="3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1"/>
      <c r="D241" s="3"/>
      <c r="E241" s="1"/>
      <c r="F241" s="3"/>
      <c r="G241" s="1"/>
      <c r="H241" s="3"/>
      <c r="I241" s="1"/>
      <c r="J241" s="3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1"/>
      <c r="D242" s="3"/>
      <c r="E242" s="1"/>
      <c r="F242" s="3"/>
      <c r="G242" s="1"/>
      <c r="H242" s="3"/>
      <c r="I242" s="1"/>
      <c r="J242" s="3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1"/>
      <c r="D243" s="3"/>
      <c r="E243" s="1"/>
      <c r="F243" s="3"/>
      <c r="G243" s="1"/>
      <c r="H243" s="3"/>
      <c r="I243" s="1"/>
      <c r="J243" s="3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1"/>
      <c r="D244" s="3"/>
      <c r="E244" s="1"/>
      <c r="F244" s="3"/>
      <c r="G244" s="1"/>
      <c r="H244" s="3"/>
      <c r="I244" s="1"/>
      <c r="J244" s="3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1"/>
      <c r="D245" s="3"/>
      <c r="E245" s="1"/>
      <c r="F245" s="3"/>
      <c r="G245" s="1"/>
      <c r="H245" s="3"/>
      <c r="I245" s="1"/>
      <c r="J245" s="3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1"/>
      <c r="D246" s="3"/>
      <c r="E246" s="1"/>
      <c r="F246" s="3"/>
      <c r="G246" s="1"/>
      <c r="H246" s="3"/>
      <c r="I246" s="1"/>
      <c r="J246" s="3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1"/>
      <c r="D247" s="3"/>
      <c r="E247" s="1"/>
      <c r="F247" s="3"/>
      <c r="G247" s="1"/>
      <c r="H247" s="3"/>
      <c r="I247" s="1"/>
      <c r="J247" s="3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1"/>
      <c r="D248" s="3"/>
      <c r="E248" s="1"/>
      <c r="F248" s="3"/>
      <c r="G248" s="1"/>
      <c r="H248" s="3"/>
      <c r="I248" s="1"/>
      <c r="J248" s="3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1"/>
      <c r="D249" s="3"/>
      <c r="E249" s="1"/>
      <c r="F249" s="3"/>
      <c r="G249" s="1"/>
      <c r="H249" s="3"/>
      <c r="I249" s="1"/>
      <c r="J249" s="3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1"/>
      <c r="D250" s="3"/>
      <c r="E250" s="1"/>
      <c r="F250" s="3"/>
      <c r="G250" s="1"/>
      <c r="H250" s="3"/>
      <c r="I250" s="1"/>
      <c r="J250" s="3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1"/>
      <c r="D251" s="3"/>
      <c r="E251" s="1"/>
      <c r="F251" s="3"/>
      <c r="G251" s="1"/>
      <c r="H251" s="3"/>
      <c r="I251" s="1"/>
      <c r="J251" s="3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1"/>
      <c r="D252" s="3"/>
      <c r="E252" s="1"/>
      <c r="F252" s="3"/>
      <c r="G252" s="1"/>
      <c r="H252" s="3"/>
      <c r="I252" s="1"/>
      <c r="J252" s="3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1"/>
      <c r="D253" s="3"/>
      <c r="E253" s="1"/>
      <c r="F253" s="3"/>
      <c r="G253" s="1"/>
      <c r="H253" s="3"/>
      <c r="I253" s="1"/>
      <c r="J253" s="3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1"/>
      <c r="D254" s="3"/>
      <c r="E254" s="1"/>
      <c r="F254" s="3"/>
      <c r="G254" s="1"/>
      <c r="H254" s="3"/>
      <c r="I254" s="1"/>
      <c r="J254" s="3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1"/>
      <c r="D255" s="3"/>
      <c r="E255" s="1"/>
      <c r="F255" s="3"/>
      <c r="G255" s="1"/>
      <c r="H255" s="3"/>
      <c r="I255" s="1"/>
      <c r="J255" s="3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1"/>
      <c r="D256" s="3"/>
      <c r="E256" s="1"/>
      <c r="F256" s="3"/>
      <c r="G256" s="1"/>
      <c r="H256" s="3"/>
      <c r="I256" s="1"/>
      <c r="J256" s="3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1"/>
      <c r="D257" s="3"/>
      <c r="E257" s="1"/>
      <c r="F257" s="3"/>
      <c r="G257" s="1"/>
      <c r="H257" s="3"/>
      <c r="I257" s="1"/>
      <c r="J257" s="3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1"/>
      <c r="D258" s="3"/>
      <c r="E258" s="1"/>
      <c r="F258" s="3"/>
      <c r="G258" s="1"/>
      <c r="H258" s="3"/>
      <c r="I258" s="1"/>
      <c r="J258" s="3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1"/>
      <c r="D259" s="3"/>
      <c r="E259" s="1"/>
      <c r="F259" s="3"/>
      <c r="G259" s="1"/>
      <c r="H259" s="3"/>
      <c r="I259" s="1"/>
      <c r="J259" s="3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1"/>
      <c r="D260" s="3"/>
      <c r="E260" s="1"/>
      <c r="F260" s="3"/>
      <c r="G260" s="1"/>
      <c r="H260" s="3"/>
      <c r="I260" s="1"/>
      <c r="J260" s="3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1"/>
      <c r="D261" s="3"/>
      <c r="E261" s="1"/>
      <c r="F261" s="3"/>
      <c r="G261" s="1"/>
      <c r="H261" s="3"/>
      <c r="I261" s="1"/>
      <c r="J261" s="3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1"/>
      <c r="D262" s="3"/>
      <c r="E262" s="1"/>
      <c r="F262" s="3"/>
      <c r="G262" s="1"/>
      <c r="H262" s="3"/>
      <c r="I262" s="1"/>
      <c r="J262" s="3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1"/>
      <c r="D263" s="3"/>
      <c r="E263" s="1"/>
      <c r="F263" s="3"/>
      <c r="G263" s="1"/>
      <c r="H263" s="3"/>
      <c r="I263" s="1"/>
      <c r="J263" s="3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1"/>
      <c r="D264" s="3"/>
      <c r="E264" s="1"/>
      <c r="F264" s="3"/>
      <c r="G264" s="1"/>
      <c r="H264" s="3"/>
      <c r="I264" s="1"/>
      <c r="J264" s="3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1"/>
      <c r="D265" s="3"/>
      <c r="E265" s="1"/>
      <c r="F265" s="3"/>
      <c r="G265" s="1"/>
      <c r="H265" s="3"/>
      <c r="I265" s="1"/>
      <c r="J265" s="3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1"/>
      <c r="D266" s="3"/>
      <c r="E266" s="1"/>
      <c r="F266" s="3"/>
      <c r="G266" s="1"/>
      <c r="H266" s="3"/>
      <c r="I266" s="1"/>
      <c r="J266" s="3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1"/>
      <c r="D267" s="3"/>
      <c r="E267" s="1"/>
      <c r="F267" s="3"/>
      <c r="G267" s="1"/>
      <c r="H267" s="3"/>
      <c r="I267" s="1"/>
      <c r="J267" s="3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1"/>
      <c r="D268" s="3"/>
      <c r="E268" s="1"/>
      <c r="F268" s="3"/>
      <c r="G268" s="1"/>
      <c r="H268" s="3"/>
      <c r="I268" s="1"/>
      <c r="J268" s="3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1"/>
      <c r="D269" s="3"/>
      <c r="E269" s="1"/>
      <c r="F269" s="3"/>
      <c r="G269" s="1"/>
      <c r="H269" s="3"/>
      <c r="I269" s="1"/>
      <c r="J269" s="3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1"/>
      <c r="D270" s="3"/>
      <c r="E270" s="1"/>
      <c r="F270" s="3"/>
      <c r="G270" s="1"/>
      <c r="H270" s="3"/>
      <c r="I270" s="1"/>
      <c r="J270" s="3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1"/>
      <c r="D271" s="3"/>
      <c r="E271" s="1"/>
      <c r="F271" s="3"/>
      <c r="G271" s="1"/>
      <c r="H271" s="3"/>
      <c r="I271" s="1"/>
      <c r="J271" s="3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1"/>
      <c r="D272" s="3"/>
      <c r="E272" s="1"/>
      <c r="F272" s="3"/>
      <c r="G272" s="1"/>
      <c r="H272" s="3"/>
      <c r="I272" s="1"/>
      <c r="J272" s="3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1"/>
      <c r="D273" s="3"/>
      <c r="E273" s="1"/>
      <c r="F273" s="3"/>
      <c r="G273" s="1"/>
      <c r="H273" s="3"/>
      <c r="I273" s="1"/>
      <c r="J273" s="3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1"/>
      <c r="D274" s="3"/>
      <c r="E274" s="1"/>
      <c r="F274" s="3"/>
      <c r="G274" s="1"/>
      <c r="H274" s="3"/>
      <c r="I274" s="1"/>
      <c r="J274" s="3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1"/>
      <c r="D275" s="3"/>
      <c r="E275" s="1"/>
      <c r="F275" s="3"/>
      <c r="G275" s="1"/>
      <c r="H275" s="3"/>
      <c r="I275" s="1"/>
      <c r="J275" s="3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1"/>
      <c r="D276" s="3"/>
      <c r="E276" s="1"/>
      <c r="F276" s="3"/>
      <c r="G276" s="1"/>
      <c r="H276" s="3"/>
      <c r="I276" s="1"/>
      <c r="J276" s="3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1"/>
      <c r="D277" s="3"/>
      <c r="E277" s="1"/>
      <c r="F277" s="3"/>
      <c r="G277" s="1"/>
      <c r="H277" s="3"/>
      <c r="I277" s="1"/>
      <c r="J277" s="3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1"/>
      <c r="D278" s="3"/>
      <c r="E278" s="1"/>
      <c r="F278" s="3"/>
      <c r="G278" s="1"/>
      <c r="H278" s="3"/>
      <c r="I278" s="1"/>
      <c r="J278" s="3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1"/>
      <c r="D279" s="3"/>
      <c r="E279" s="1"/>
      <c r="F279" s="3"/>
      <c r="G279" s="1"/>
      <c r="H279" s="3"/>
      <c r="I279" s="1"/>
      <c r="J279" s="3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1"/>
      <c r="D280" s="3"/>
      <c r="E280" s="1"/>
      <c r="F280" s="3"/>
      <c r="G280" s="1"/>
      <c r="H280" s="3"/>
      <c r="I280" s="1"/>
      <c r="J280" s="3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1"/>
      <c r="D281" s="3"/>
      <c r="E281" s="1"/>
      <c r="F281" s="3"/>
      <c r="G281" s="1"/>
      <c r="H281" s="3"/>
      <c r="I281" s="1"/>
      <c r="J281" s="3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1"/>
      <c r="D282" s="3"/>
      <c r="E282" s="1"/>
      <c r="F282" s="3"/>
      <c r="G282" s="1"/>
      <c r="H282" s="3"/>
      <c r="I282" s="1"/>
      <c r="J282" s="3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1"/>
      <c r="D283" s="3"/>
      <c r="E283" s="1"/>
      <c r="F283" s="3"/>
      <c r="G283" s="1"/>
      <c r="H283" s="3"/>
      <c r="I283" s="1"/>
      <c r="J283" s="3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1"/>
      <c r="D284" s="3"/>
      <c r="E284" s="1"/>
      <c r="F284" s="3"/>
      <c r="G284" s="1"/>
      <c r="H284" s="3"/>
      <c r="I284" s="1"/>
      <c r="J284" s="3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1"/>
      <c r="D285" s="3"/>
      <c r="E285" s="1"/>
      <c r="F285" s="3"/>
      <c r="G285" s="1"/>
      <c r="H285" s="3"/>
      <c r="I285" s="1"/>
      <c r="J285" s="3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1"/>
      <c r="D286" s="3"/>
      <c r="E286" s="1"/>
      <c r="F286" s="3"/>
      <c r="G286" s="1"/>
      <c r="H286" s="3"/>
      <c r="I286" s="1"/>
      <c r="J286" s="3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1"/>
      <c r="D287" s="3"/>
      <c r="E287" s="1"/>
      <c r="F287" s="3"/>
      <c r="G287" s="1"/>
      <c r="H287" s="3"/>
      <c r="I287" s="1"/>
      <c r="J287" s="3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1"/>
      <c r="D288" s="3"/>
      <c r="E288" s="1"/>
      <c r="F288" s="3"/>
      <c r="G288" s="1"/>
      <c r="H288" s="3"/>
      <c r="I288" s="1"/>
      <c r="J288" s="3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1"/>
      <c r="D289" s="3"/>
      <c r="E289" s="1"/>
      <c r="F289" s="3"/>
      <c r="G289" s="1"/>
      <c r="H289" s="3"/>
      <c r="I289" s="1"/>
      <c r="J289" s="3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1"/>
      <c r="D290" s="3"/>
      <c r="E290" s="1"/>
      <c r="F290" s="3"/>
      <c r="G290" s="1"/>
      <c r="H290" s="3"/>
      <c r="I290" s="1"/>
      <c r="J290" s="3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1"/>
      <c r="D291" s="3"/>
      <c r="E291" s="1"/>
      <c r="F291" s="3"/>
      <c r="G291" s="1"/>
      <c r="H291" s="3"/>
      <c r="I291" s="1"/>
      <c r="J291" s="3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1"/>
      <c r="D292" s="3"/>
      <c r="E292" s="1"/>
      <c r="F292" s="3"/>
      <c r="G292" s="1"/>
      <c r="H292" s="3"/>
      <c r="I292" s="1"/>
      <c r="J292" s="3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1"/>
      <c r="D293" s="3"/>
      <c r="E293" s="1"/>
      <c r="F293" s="3"/>
      <c r="G293" s="1"/>
      <c r="H293" s="3"/>
      <c r="I293" s="1"/>
      <c r="J293" s="3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1"/>
      <c r="D294" s="3"/>
      <c r="E294" s="1"/>
      <c r="F294" s="3"/>
      <c r="G294" s="1"/>
      <c r="H294" s="3"/>
      <c r="I294" s="1"/>
      <c r="J294" s="3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1"/>
      <c r="D295" s="3"/>
      <c r="E295" s="1"/>
      <c r="F295" s="3"/>
      <c r="G295" s="1"/>
      <c r="H295" s="3"/>
      <c r="I295" s="1"/>
      <c r="J295" s="3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1"/>
      <c r="D296" s="3"/>
      <c r="E296" s="1"/>
      <c r="F296" s="3"/>
      <c r="G296" s="1"/>
      <c r="H296" s="3"/>
      <c r="I296" s="1"/>
      <c r="J296" s="3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1"/>
      <c r="D297" s="3"/>
      <c r="E297" s="1"/>
      <c r="F297" s="3"/>
      <c r="G297" s="1"/>
      <c r="H297" s="3"/>
      <c r="I297" s="1"/>
      <c r="J297" s="3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1"/>
      <c r="D298" s="3"/>
      <c r="E298" s="1"/>
      <c r="F298" s="3"/>
      <c r="G298" s="1"/>
      <c r="H298" s="3"/>
      <c r="I298" s="1"/>
      <c r="J298" s="3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1"/>
      <c r="D299" s="3"/>
      <c r="E299" s="1"/>
      <c r="F299" s="3"/>
      <c r="G299" s="1"/>
      <c r="H299" s="3"/>
      <c r="I299" s="1"/>
      <c r="J299" s="3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1"/>
      <c r="D300" s="3"/>
      <c r="E300" s="1"/>
      <c r="F300" s="3"/>
      <c r="G300" s="1"/>
      <c r="H300" s="3"/>
      <c r="I300" s="1"/>
      <c r="J300" s="3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1"/>
      <c r="D301" s="3"/>
      <c r="E301" s="1"/>
      <c r="F301" s="3"/>
      <c r="G301" s="1"/>
      <c r="H301" s="3"/>
      <c r="I301" s="1"/>
      <c r="J301" s="3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1"/>
      <c r="D302" s="3"/>
      <c r="E302" s="1"/>
      <c r="F302" s="3"/>
      <c r="G302" s="1"/>
      <c r="H302" s="3"/>
      <c r="I302" s="1"/>
      <c r="J302" s="3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1"/>
      <c r="D303" s="3"/>
      <c r="E303" s="1"/>
      <c r="F303" s="3"/>
      <c r="G303" s="1"/>
      <c r="H303" s="3"/>
      <c r="I303" s="1"/>
      <c r="J303" s="3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1"/>
      <c r="D304" s="3"/>
      <c r="E304" s="1"/>
      <c r="F304" s="3"/>
      <c r="G304" s="1"/>
      <c r="H304" s="3"/>
      <c r="I304" s="1"/>
      <c r="J304" s="3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1"/>
      <c r="D305" s="3"/>
      <c r="E305" s="1"/>
      <c r="F305" s="3"/>
      <c r="G305" s="1"/>
      <c r="H305" s="3"/>
      <c r="I305" s="1"/>
      <c r="J305" s="3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1"/>
      <c r="D306" s="3"/>
      <c r="E306" s="1"/>
      <c r="F306" s="3"/>
      <c r="G306" s="1"/>
      <c r="H306" s="3"/>
      <c r="I306" s="1"/>
      <c r="J306" s="3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1"/>
      <c r="D307" s="3"/>
      <c r="E307" s="1"/>
      <c r="F307" s="3"/>
      <c r="G307" s="1"/>
      <c r="H307" s="3"/>
      <c r="I307" s="1"/>
      <c r="J307" s="3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1"/>
      <c r="D308" s="3"/>
      <c r="E308" s="1"/>
      <c r="F308" s="3"/>
      <c r="G308" s="1"/>
      <c r="H308" s="3"/>
      <c r="I308" s="1"/>
      <c r="J308" s="3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1"/>
      <c r="D309" s="3"/>
      <c r="E309" s="1"/>
      <c r="F309" s="3"/>
      <c r="G309" s="1"/>
      <c r="H309" s="3"/>
      <c r="I309" s="1"/>
      <c r="J309" s="3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1"/>
      <c r="D310" s="3"/>
      <c r="E310" s="1"/>
      <c r="F310" s="3"/>
      <c r="G310" s="1"/>
      <c r="H310" s="3"/>
      <c r="I310" s="1"/>
      <c r="J310" s="3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1"/>
      <c r="D311" s="3"/>
      <c r="E311" s="1"/>
      <c r="F311" s="3"/>
      <c r="G311" s="1"/>
      <c r="H311" s="3"/>
      <c r="I311" s="1"/>
      <c r="J311" s="3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1"/>
      <c r="D312" s="3"/>
      <c r="E312" s="1"/>
      <c r="F312" s="3"/>
      <c r="G312" s="1"/>
      <c r="H312" s="3"/>
      <c r="I312" s="1"/>
      <c r="J312" s="3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1"/>
      <c r="D313" s="3"/>
      <c r="E313" s="1"/>
      <c r="F313" s="3"/>
      <c r="G313" s="1"/>
      <c r="H313" s="3"/>
      <c r="I313" s="1"/>
      <c r="J313" s="3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1"/>
      <c r="D314" s="3"/>
      <c r="E314" s="1"/>
      <c r="F314" s="3"/>
      <c r="G314" s="1"/>
      <c r="H314" s="3"/>
      <c r="I314" s="1"/>
      <c r="J314" s="3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1"/>
      <c r="D315" s="3"/>
      <c r="E315" s="1"/>
      <c r="F315" s="3"/>
      <c r="G315" s="1"/>
      <c r="H315" s="3"/>
      <c r="I315" s="1"/>
      <c r="J315" s="3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1"/>
      <c r="D316" s="3"/>
      <c r="E316" s="1"/>
      <c r="F316" s="3"/>
      <c r="G316" s="1"/>
      <c r="H316" s="3"/>
      <c r="I316" s="1"/>
      <c r="J316" s="3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1"/>
      <c r="D317" s="3"/>
      <c r="E317" s="1"/>
      <c r="F317" s="3"/>
      <c r="G317" s="1"/>
      <c r="H317" s="3"/>
      <c r="I317" s="1"/>
      <c r="J317" s="3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1"/>
      <c r="D318" s="3"/>
      <c r="E318" s="1"/>
      <c r="F318" s="3"/>
      <c r="G318" s="1"/>
      <c r="H318" s="3"/>
      <c r="I318" s="1"/>
      <c r="J318" s="3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1"/>
      <c r="D319" s="3"/>
      <c r="E319" s="1"/>
      <c r="F319" s="3"/>
      <c r="G319" s="1"/>
      <c r="H319" s="3"/>
      <c r="I319" s="1"/>
      <c r="J319" s="3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1"/>
      <c r="D320" s="3"/>
      <c r="E320" s="1"/>
      <c r="F320" s="3"/>
      <c r="G320" s="1"/>
      <c r="H320" s="3"/>
      <c r="I320" s="1"/>
      <c r="J320" s="3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1"/>
      <c r="D321" s="3"/>
      <c r="E321" s="1"/>
      <c r="F321" s="3"/>
      <c r="G321" s="1"/>
      <c r="H321" s="3"/>
      <c r="I321" s="1"/>
      <c r="J321" s="3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1"/>
      <c r="D322" s="3"/>
      <c r="E322" s="1"/>
      <c r="F322" s="3"/>
      <c r="G322" s="1"/>
      <c r="H322" s="3"/>
      <c r="I322" s="1"/>
      <c r="J322" s="3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1"/>
      <c r="D323" s="3"/>
      <c r="E323" s="1"/>
      <c r="F323" s="3"/>
      <c r="G323" s="1"/>
      <c r="H323" s="3"/>
      <c r="I323" s="1"/>
      <c r="J323" s="3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1"/>
      <c r="D324" s="3"/>
      <c r="E324" s="1"/>
      <c r="F324" s="3"/>
      <c r="G324" s="1"/>
      <c r="H324" s="3"/>
      <c r="I324" s="1"/>
      <c r="J324" s="3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1"/>
      <c r="D325" s="3"/>
      <c r="E325" s="1"/>
      <c r="F325" s="3"/>
      <c r="G325" s="1"/>
      <c r="H325" s="3"/>
      <c r="I325" s="1"/>
      <c r="J325" s="3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1"/>
      <c r="D326" s="3"/>
      <c r="E326" s="1"/>
      <c r="F326" s="3"/>
      <c r="G326" s="1"/>
      <c r="H326" s="3"/>
      <c r="I326" s="1"/>
      <c r="J326" s="3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1"/>
      <c r="D327" s="3"/>
      <c r="E327" s="1"/>
      <c r="F327" s="3"/>
      <c r="G327" s="1"/>
      <c r="H327" s="3"/>
      <c r="I327" s="1"/>
      <c r="J327" s="3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1"/>
      <c r="D328" s="3"/>
      <c r="E328" s="1"/>
      <c r="F328" s="3"/>
      <c r="G328" s="1"/>
      <c r="H328" s="3"/>
      <c r="I328" s="1"/>
      <c r="J328" s="3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1"/>
      <c r="D329" s="3"/>
      <c r="E329" s="1"/>
      <c r="F329" s="3"/>
      <c r="G329" s="1"/>
      <c r="H329" s="3"/>
      <c r="I329" s="1"/>
      <c r="J329" s="3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1"/>
      <c r="D330" s="3"/>
      <c r="E330" s="1"/>
      <c r="F330" s="3"/>
      <c r="G330" s="1"/>
      <c r="H330" s="3"/>
      <c r="I330" s="1"/>
      <c r="J330" s="3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1"/>
      <c r="D331" s="3"/>
      <c r="E331" s="1"/>
      <c r="F331" s="3"/>
      <c r="G331" s="1"/>
      <c r="H331" s="3"/>
      <c r="I331" s="1"/>
      <c r="J331" s="3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1"/>
      <c r="D332" s="3"/>
      <c r="E332" s="1"/>
      <c r="F332" s="3"/>
      <c r="G332" s="1"/>
      <c r="H332" s="3"/>
      <c r="I332" s="1"/>
      <c r="J332" s="3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1"/>
      <c r="D333" s="3"/>
      <c r="E333" s="1"/>
      <c r="F333" s="3"/>
      <c r="G333" s="1"/>
      <c r="H333" s="3"/>
      <c r="I333" s="1"/>
      <c r="J333" s="3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1"/>
      <c r="D334" s="3"/>
      <c r="E334" s="1"/>
      <c r="F334" s="3"/>
      <c r="G334" s="1"/>
      <c r="H334" s="3"/>
      <c r="I334" s="1"/>
      <c r="J334" s="3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1"/>
      <c r="D335" s="3"/>
      <c r="E335" s="1"/>
      <c r="F335" s="3"/>
      <c r="G335" s="1"/>
      <c r="H335" s="3"/>
      <c r="I335" s="1"/>
      <c r="J335" s="3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1"/>
      <c r="D336" s="3"/>
      <c r="E336" s="1"/>
      <c r="F336" s="3"/>
      <c r="G336" s="1"/>
      <c r="H336" s="3"/>
      <c r="I336" s="1"/>
      <c r="J336" s="3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1"/>
      <c r="D337" s="3"/>
      <c r="E337" s="1"/>
      <c r="F337" s="3"/>
      <c r="G337" s="1"/>
      <c r="H337" s="3"/>
      <c r="I337" s="1"/>
      <c r="J337" s="3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1"/>
      <c r="D338" s="3"/>
      <c r="E338" s="1"/>
      <c r="F338" s="3"/>
      <c r="G338" s="1"/>
      <c r="H338" s="3"/>
      <c r="I338" s="1"/>
      <c r="J338" s="3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1"/>
      <c r="D339" s="3"/>
      <c r="E339" s="1"/>
      <c r="F339" s="3"/>
      <c r="G339" s="1"/>
      <c r="H339" s="3"/>
      <c r="I339" s="1"/>
      <c r="J339" s="3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1"/>
      <c r="D340" s="3"/>
      <c r="E340" s="1"/>
      <c r="F340" s="3"/>
      <c r="G340" s="1"/>
      <c r="H340" s="3"/>
      <c r="I340" s="1"/>
      <c r="J340" s="3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1"/>
      <c r="D341" s="3"/>
      <c r="E341" s="1"/>
      <c r="F341" s="3"/>
      <c r="G341" s="1"/>
      <c r="H341" s="3"/>
      <c r="I341" s="1"/>
      <c r="J341" s="3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1"/>
      <c r="D342" s="3"/>
      <c r="E342" s="1"/>
      <c r="F342" s="3"/>
      <c r="G342" s="1"/>
      <c r="H342" s="3"/>
      <c r="I342" s="1"/>
      <c r="J342" s="3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1"/>
      <c r="D343" s="3"/>
      <c r="E343" s="1"/>
      <c r="F343" s="3"/>
      <c r="G343" s="1"/>
      <c r="H343" s="3"/>
      <c r="I343" s="1"/>
      <c r="J343" s="3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1"/>
      <c r="D344" s="3"/>
      <c r="E344" s="1"/>
      <c r="F344" s="3"/>
      <c r="G344" s="1"/>
      <c r="H344" s="3"/>
      <c r="I344" s="1"/>
      <c r="J344" s="3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1"/>
      <c r="D345" s="3"/>
      <c r="E345" s="1"/>
      <c r="F345" s="3"/>
      <c r="G345" s="1"/>
      <c r="H345" s="3"/>
      <c r="I345" s="1"/>
      <c r="J345" s="3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1"/>
      <c r="D346" s="3"/>
      <c r="E346" s="1"/>
      <c r="F346" s="3"/>
      <c r="G346" s="1"/>
      <c r="H346" s="3"/>
      <c r="I346" s="1"/>
      <c r="J346" s="3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1"/>
      <c r="D347" s="3"/>
      <c r="E347" s="1"/>
      <c r="F347" s="3"/>
      <c r="G347" s="1"/>
      <c r="H347" s="3"/>
      <c r="I347" s="1"/>
      <c r="J347" s="3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1"/>
      <c r="D348" s="3"/>
      <c r="E348" s="1"/>
      <c r="F348" s="3"/>
      <c r="G348" s="1"/>
      <c r="H348" s="3"/>
      <c r="I348" s="1"/>
      <c r="J348" s="3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1"/>
      <c r="D349" s="3"/>
      <c r="E349" s="1"/>
      <c r="F349" s="3"/>
      <c r="G349" s="1"/>
      <c r="H349" s="3"/>
      <c r="I349" s="1"/>
      <c r="J349" s="3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1"/>
      <c r="D350" s="3"/>
      <c r="E350" s="1"/>
      <c r="F350" s="3"/>
      <c r="G350" s="1"/>
      <c r="H350" s="3"/>
      <c r="I350" s="1"/>
      <c r="J350" s="3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1"/>
      <c r="D351" s="3"/>
      <c r="E351" s="1"/>
      <c r="F351" s="3"/>
      <c r="G351" s="1"/>
      <c r="H351" s="3"/>
      <c r="I351" s="1"/>
      <c r="J351" s="3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1"/>
      <c r="D352" s="3"/>
      <c r="E352" s="1"/>
      <c r="F352" s="3"/>
      <c r="G352" s="1"/>
      <c r="H352" s="3"/>
      <c r="I352" s="1"/>
      <c r="J352" s="3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1"/>
      <c r="D353" s="3"/>
      <c r="E353" s="1"/>
      <c r="F353" s="3"/>
      <c r="G353" s="1"/>
      <c r="H353" s="3"/>
      <c r="I353" s="1"/>
      <c r="J353" s="3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1"/>
      <c r="D354" s="3"/>
      <c r="E354" s="1"/>
      <c r="F354" s="3"/>
      <c r="G354" s="1"/>
      <c r="H354" s="3"/>
      <c r="I354" s="1"/>
      <c r="J354" s="3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1"/>
      <c r="D355" s="3"/>
      <c r="E355" s="1"/>
      <c r="F355" s="3"/>
      <c r="G355" s="1"/>
      <c r="H355" s="3"/>
      <c r="I355" s="1"/>
      <c r="J355" s="3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1"/>
      <c r="D356" s="3"/>
      <c r="E356" s="1"/>
      <c r="F356" s="3"/>
      <c r="G356" s="1"/>
      <c r="H356" s="3"/>
      <c r="I356" s="1"/>
      <c r="J356" s="3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1"/>
      <c r="D357" s="3"/>
      <c r="E357" s="1"/>
      <c r="F357" s="3"/>
      <c r="G357" s="1"/>
      <c r="H357" s="3"/>
      <c r="I357" s="1"/>
      <c r="J357" s="3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1"/>
      <c r="D358" s="3"/>
      <c r="E358" s="1"/>
      <c r="F358" s="3"/>
      <c r="G358" s="1"/>
      <c r="H358" s="3"/>
      <c r="I358" s="1"/>
      <c r="J358" s="3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1"/>
      <c r="D359" s="3"/>
      <c r="E359" s="1"/>
      <c r="F359" s="3"/>
      <c r="G359" s="1"/>
      <c r="H359" s="3"/>
      <c r="I359" s="1"/>
      <c r="J359" s="3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1"/>
      <c r="D360" s="3"/>
      <c r="E360" s="1"/>
      <c r="F360" s="3"/>
      <c r="G360" s="1"/>
      <c r="H360" s="3"/>
      <c r="I360" s="1"/>
      <c r="J360" s="3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1"/>
      <c r="D361" s="3"/>
      <c r="E361" s="1"/>
      <c r="F361" s="3"/>
      <c r="G361" s="1"/>
      <c r="H361" s="3"/>
      <c r="I361" s="1"/>
      <c r="J361" s="3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1"/>
      <c r="D362" s="3"/>
      <c r="E362" s="1"/>
      <c r="F362" s="3"/>
      <c r="G362" s="1"/>
      <c r="H362" s="3"/>
      <c r="I362" s="1"/>
      <c r="J362" s="3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1"/>
      <c r="D363" s="3"/>
      <c r="E363" s="1"/>
      <c r="F363" s="3"/>
      <c r="G363" s="1"/>
      <c r="H363" s="3"/>
      <c r="I363" s="1"/>
      <c r="J363" s="3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1"/>
      <c r="D364" s="3"/>
      <c r="E364" s="1"/>
      <c r="F364" s="3"/>
      <c r="G364" s="1"/>
      <c r="H364" s="3"/>
      <c r="I364" s="1"/>
      <c r="J364" s="3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1"/>
      <c r="D365" s="3"/>
      <c r="E365" s="1"/>
      <c r="F365" s="3"/>
      <c r="G365" s="1"/>
      <c r="H365" s="3"/>
      <c r="I365" s="1"/>
      <c r="J365" s="3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1"/>
      <c r="D366" s="3"/>
      <c r="E366" s="1"/>
      <c r="F366" s="3"/>
      <c r="G366" s="1"/>
      <c r="H366" s="3"/>
      <c r="I366" s="1"/>
      <c r="J366" s="3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1"/>
      <c r="D367" s="3"/>
      <c r="E367" s="1"/>
      <c r="F367" s="3"/>
      <c r="G367" s="1"/>
      <c r="H367" s="3"/>
      <c r="I367" s="1"/>
      <c r="J367" s="3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1"/>
      <c r="D368" s="3"/>
      <c r="E368" s="1"/>
      <c r="F368" s="3"/>
      <c r="G368" s="1"/>
      <c r="H368" s="3"/>
      <c r="I368" s="1"/>
      <c r="J368" s="3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1"/>
      <c r="D369" s="3"/>
      <c r="E369" s="1"/>
      <c r="F369" s="3"/>
      <c r="G369" s="1"/>
      <c r="H369" s="3"/>
      <c r="I369" s="1"/>
      <c r="J369" s="3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1"/>
      <c r="D370" s="3"/>
      <c r="E370" s="1"/>
      <c r="F370" s="3"/>
      <c r="G370" s="1"/>
      <c r="H370" s="3"/>
      <c r="I370" s="1"/>
      <c r="J370" s="3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1"/>
      <c r="D371" s="3"/>
      <c r="E371" s="1"/>
      <c r="F371" s="3"/>
      <c r="G371" s="1"/>
      <c r="H371" s="3"/>
      <c r="I371" s="1"/>
      <c r="J371" s="3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1"/>
      <c r="D372" s="3"/>
      <c r="E372" s="1"/>
      <c r="F372" s="3"/>
      <c r="G372" s="1"/>
      <c r="H372" s="3"/>
      <c r="I372" s="1"/>
      <c r="J372" s="3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1"/>
      <c r="D373" s="3"/>
      <c r="E373" s="1"/>
      <c r="F373" s="3"/>
      <c r="G373" s="1"/>
      <c r="H373" s="3"/>
      <c r="I373" s="1"/>
      <c r="J373" s="3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1"/>
      <c r="D374" s="3"/>
      <c r="E374" s="1"/>
      <c r="F374" s="3"/>
      <c r="G374" s="1"/>
      <c r="H374" s="3"/>
      <c r="I374" s="1"/>
      <c r="J374" s="3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1"/>
      <c r="D375" s="3"/>
      <c r="E375" s="1"/>
      <c r="F375" s="3"/>
      <c r="G375" s="1"/>
      <c r="H375" s="3"/>
      <c r="I375" s="1"/>
      <c r="J375" s="3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1"/>
      <c r="D376" s="3"/>
      <c r="E376" s="1"/>
      <c r="F376" s="3"/>
      <c r="G376" s="1"/>
      <c r="H376" s="3"/>
      <c r="I376" s="1"/>
      <c r="J376" s="3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1"/>
      <c r="D377" s="3"/>
      <c r="E377" s="1"/>
      <c r="F377" s="3"/>
      <c r="G377" s="1"/>
      <c r="H377" s="3"/>
      <c r="I377" s="1"/>
      <c r="J377" s="3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1"/>
      <c r="D378" s="3"/>
      <c r="E378" s="1"/>
      <c r="F378" s="3"/>
      <c r="G378" s="1"/>
      <c r="H378" s="3"/>
      <c r="I378" s="1"/>
      <c r="J378" s="3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1"/>
      <c r="D379" s="3"/>
      <c r="E379" s="1"/>
      <c r="F379" s="3"/>
      <c r="G379" s="1"/>
      <c r="H379" s="3"/>
      <c r="I379" s="1"/>
      <c r="J379" s="3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1"/>
      <c r="D380" s="3"/>
      <c r="E380" s="1"/>
      <c r="F380" s="3"/>
      <c r="G380" s="1"/>
      <c r="H380" s="3"/>
      <c r="I380" s="1"/>
      <c r="J380" s="3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1"/>
      <c r="D381" s="3"/>
      <c r="E381" s="1"/>
      <c r="F381" s="3"/>
      <c r="G381" s="1"/>
      <c r="H381" s="3"/>
      <c r="I381" s="1"/>
      <c r="J381" s="3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1"/>
      <c r="D382" s="3"/>
      <c r="E382" s="1"/>
      <c r="F382" s="3"/>
      <c r="G382" s="1"/>
      <c r="H382" s="3"/>
      <c r="I382" s="1"/>
      <c r="J382" s="3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1"/>
      <c r="D383" s="3"/>
      <c r="E383" s="1"/>
      <c r="F383" s="3"/>
      <c r="G383" s="1"/>
      <c r="H383" s="3"/>
      <c r="I383" s="1"/>
      <c r="J383" s="3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1"/>
      <c r="D384" s="3"/>
      <c r="E384" s="1"/>
      <c r="F384" s="3"/>
      <c r="G384" s="1"/>
      <c r="H384" s="3"/>
      <c r="I384" s="1"/>
      <c r="J384" s="3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1"/>
      <c r="D385" s="3"/>
      <c r="E385" s="1"/>
      <c r="F385" s="3"/>
      <c r="G385" s="1"/>
      <c r="H385" s="3"/>
      <c r="I385" s="1"/>
      <c r="J385" s="3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1"/>
      <c r="D386" s="3"/>
      <c r="E386" s="1"/>
      <c r="F386" s="3"/>
      <c r="G386" s="1"/>
      <c r="H386" s="3"/>
      <c r="I386" s="1"/>
      <c r="J386" s="3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1"/>
      <c r="D387" s="3"/>
      <c r="E387" s="1"/>
      <c r="F387" s="3"/>
      <c r="G387" s="1"/>
      <c r="H387" s="3"/>
      <c r="I387" s="1"/>
      <c r="J387" s="3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1"/>
      <c r="D388" s="3"/>
      <c r="E388" s="1"/>
      <c r="F388" s="3"/>
      <c r="G388" s="1"/>
      <c r="H388" s="3"/>
      <c r="I388" s="1"/>
      <c r="J388" s="3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1"/>
      <c r="D389" s="3"/>
      <c r="E389" s="1"/>
      <c r="F389" s="3"/>
      <c r="G389" s="1"/>
      <c r="H389" s="3"/>
      <c r="I389" s="1"/>
      <c r="J389" s="3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1"/>
      <c r="D390" s="3"/>
      <c r="E390" s="1"/>
      <c r="F390" s="3"/>
      <c r="G390" s="1"/>
      <c r="H390" s="3"/>
      <c r="I390" s="1"/>
      <c r="J390" s="3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1"/>
      <c r="D391" s="3"/>
      <c r="E391" s="1"/>
      <c r="F391" s="3"/>
      <c r="G391" s="1"/>
      <c r="H391" s="3"/>
      <c r="I391" s="1"/>
      <c r="J391" s="3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1"/>
      <c r="D392" s="3"/>
      <c r="E392" s="1"/>
      <c r="F392" s="3"/>
      <c r="G392" s="1"/>
      <c r="H392" s="3"/>
      <c r="I392" s="1"/>
      <c r="J392" s="3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1"/>
      <c r="D393" s="3"/>
      <c r="E393" s="1"/>
      <c r="F393" s="3"/>
      <c r="G393" s="1"/>
      <c r="H393" s="3"/>
      <c r="I393" s="1"/>
      <c r="J393" s="3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1"/>
      <c r="D394" s="3"/>
      <c r="E394" s="1"/>
      <c r="F394" s="3"/>
      <c r="G394" s="1"/>
      <c r="H394" s="3"/>
      <c r="I394" s="1"/>
      <c r="J394" s="3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1"/>
      <c r="D395" s="3"/>
      <c r="E395" s="1"/>
      <c r="F395" s="3"/>
      <c r="G395" s="1"/>
      <c r="H395" s="3"/>
      <c r="I395" s="1"/>
      <c r="J395" s="3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1"/>
      <c r="D396" s="3"/>
      <c r="E396" s="1"/>
      <c r="F396" s="3"/>
      <c r="G396" s="1"/>
      <c r="H396" s="3"/>
      <c r="I396" s="1"/>
      <c r="J396" s="3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1"/>
      <c r="D397" s="3"/>
      <c r="E397" s="1"/>
      <c r="F397" s="3"/>
      <c r="G397" s="1"/>
      <c r="H397" s="3"/>
      <c r="I397" s="1"/>
      <c r="J397" s="3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1"/>
      <c r="D398" s="3"/>
      <c r="E398" s="1"/>
      <c r="F398" s="3"/>
      <c r="G398" s="1"/>
      <c r="H398" s="3"/>
      <c r="I398" s="1"/>
      <c r="J398" s="3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1"/>
      <c r="D399" s="3"/>
      <c r="E399" s="1"/>
      <c r="F399" s="3"/>
      <c r="G399" s="1"/>
      <c r="H399" s="3"/>
      <c r="I399" s="1"/>
      <c r="J399" s="3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1"/>
      <c r="D400" s="3"/>
      <c r="E400" s="1"/>
      <c r="F400" s="3"/>
      <c r="G400" s="1"/>
      <c r="H400" s="3"/>
      <c r="I400" s="1"/>
      <c r="J400" s="3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1"/>
      <c r="D401" s="3"/>
      <c r="E401" s="1"/>
      <c r="F401" s="3"/>
      <c r="G401" s="1"/>
      <c r="H401" s="3"/>
      <c r="I401" s="1"/>
      <c r="J401" s="3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1"/>
      <c r="D402" s="3"/>
      <c r="E402" s="1"/>
      <c r="F402" s="3"/>
      <c r="G402" s="1"/>
      <c r="H402" s="3"/>
      <c r="I402" s="1"/>
      <c r="J402" s="3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1"/>
      <c r="D403" s="3"/>
      <c r="E403" s="1"/>
      <c r="F403" s="3"/>
      <c r="G403" s="1"/>
      <c r="H403" s="3"/>
      <c r="I403" s="1"/>
      <c r="J403" s="3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1"/>
      <c r="D404" s="3"/>
      <c r="E404" s="1"/>
      <c r="F404" s="3"/>
      <c r="G404" s="1"/>
      <c r="H404" s="3"/>
      <c r="I404" s="1"/>
      <c r="J404" s="3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1"/>
      <c r="D405" s="3"/>
      <c r="E405" s="1"/>
      <c r="F405" s="3"/>
      <c r="G405" s="1"/>
      <c r="H405" s="3"/>
      <c r="I405" s="1"/>
      <c r="J405" s="3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1"/>
      <c r="D406" s="3"/>
      <c r="E406" s="1"/>
      <c r="F406" s="3"/>
      <c r="G406" s="1"/>
      <c r="H406" s="3"/>
      <c r="I406" s="1"/>
      <c r="J406" s="3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1"/>
      <c r="D407" s="3"/>
      <c r="E407" s="1"/>
      <c r="F407" s="3"/>
      <c r="G407" s="1"/>
      <c r="H407" s="3"/>
      <c r="I407" s="1"/>
      <c r="J407" s="3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1"/>
      <c r="D408" s="3"/>
      <c r="E408" s="1"/>
      <c r="F408" s="3"/>
      <c r="G408" s="1"/>
      <c r="H408" s="3"/>
      <c r="I408" s="1"/>
      <c r="J408" s="3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1"/>
      <c r="D409" s="3"/>
      <c r="E409" s="1"/>
      <c r="F409" s="3"/>
      <c r="G409" s="1"/>
      <c r="H409" s="3"/>
      <c r="I409" s="1"/>
      <c r="J409" s="3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1"/>
      <c r="D410" s="3"/>
      <c r="E410" s="1"/>
      <c r="F410" s="3"/>
      <c r="G410" s="1"/>
      <c r="H410" s="3"/>
      <c r="I410" s="1"/>
      <c r="J410" s="3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1"/>
      <c r="D411" s="3"/>
      <c r="E411" s="1"/>
      <c r="F411" s="3"/>
      <c r="G411" s="1"/>
      <c r="H411" s="3"/>
      <c r="I411" s="1"/>
      <c r="J411" s="3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1"/>
      <c r="D412" s="3"/>
      <c r="E412" s="1"/>
      <c r="F412" s="3"/>
      <c r="G412" s="1"/>
      <c r="H412" s="3"/>
      <c r="I412" s="1"/>
      <c r="J412" s="3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1"/>
      <c r="D413" s="3"/>
      <c r="E413" s="1"/>
      <c r="F413" s="3"/>
      <c r="G413" s="1"/>
      <c r="H413" s="3"/>
      <c r="I413" s="1"/>
      <c r="J413" s="3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1"/>
      <c r="D414" s="3"/>
      <c r="E414" s="1"/>
      <c r="F414" s="3"/>
      <c r="G414" s="1"/>
      <c r="H414" s="3"/>
      <c r="I414" s="1"/>
      <c r="J414" s="3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1"/>
      <c r="D415" s="3"/>
      <c r="E415" s="1"/>
      <c r="F415" s="3"/>
      <c r="G415" s="1"/>
      <c r="H415" s="3"/>
      <c r="I415" s="1"/>
      <c r="J415" s="3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1"/>
      <c r="D416" s="3"/>
      <c r="E416" s="1"/>
      <c r="F416" s="3"/>
      <c r="G416" s="1"/>
      <c r="H416" s="3"/>
      <c r="I416" s="1"/>
      <c r="J416" s="3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1"/>
      <c r="D417" s="3"/>
      <c r="E417" s="1"/>
      <c r="F417" s="3"/>
      <c r="G417" s="1"/>
      <c r="H417" s="3"/>
      <c r="I417" s="1"/>
      <c r="J417" s="3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1"/>
      <c r="D418" s="3"/>
      <c r="E418" s="1"/>
      <c r="F418" s="3"/>
      <c r="G418" s="1"/>
      <c r="H418" s="3"/>
      <c r="I418" s="1"/>
      <c r="J418" s="3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1"/>
      <c r="D419" s="3"/>
      <c r="E419" s="1"/>
      <c r="F419" s="3"/>
      <c r="G419" s="1"/>
      <c r="H419" s="3"/>
      <c r="I419" s="1"/>
      <c r="J419" s="3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1"/>
      <c r="D420" s="3"/>
      <c r="E420" s="1"/>
      <c r="F420" s="3"/>
      <c r="G420" s="1"/>
      <c r="H420" s="3"/>
      <c r="I420" s="1"/>
      <c r="J420" s="3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1"/>
      <c r="D421" s="3"/>
      <c r="E421" s="1"/>
      <c r="F421" s="3"/>
      <c r="G421" s="1"/>
      <c r="H421" s="3"/>
      <c r="I421" s="1"/>
      <c r="J421" s="3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1"/>
      <c r="D422" s="3"/>
      <c r="E422" s="1"/>
      <c r="F422" s="3"/>
      <c r="G422" s="1"/>
      <c r="H422" s="3"/>
      <c r="I422" s="1"/>
      <c r="J422" s="3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1"/>
      <c r="D423" s="3"/>
      <c r="E423" s="1"/>
      <c r="F423" s="3"/>
      <c r="G423" s="1"/>
      <c r="H423" s="3"/>
      <c r="I423" s="1"/>
      <c r="J423" s="3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1"/>
      <c r="D424" s="3"/>
      <c r="E424" s="1"/>
      <c r="F424" s="3"/>
      <c r="G424" s="1"/>
      <c r="H424" s="3"/>
      <c r="I424" s="1"/>
      <c r="J424" s="3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1"/>
      <c r="D425" s="3"/>
      <c r="E425" s="1"/>
      <c r="F425" s="3"/>
      <c r="G425" s="1"/>
      <c r="H425" s="3"/>
      <c r="I425" s="1"/>
      <c r="J425" s="3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1"/>
      <c r="D426" s="3"/>
      <c r="E426" s="1"/>
      <c r="F426" s="3"/>
      <c r="G426" s="1"/>
      <c r="H426" s="3"/>
      <c r="I426" s="1"/>
      <c r="J426" s="3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1"/>
      <c r="D427" s="3"/>
      <c r="E427" s="1"/>
      <c r="F427" s="3"/>
      <c r="G427" s="1"/>
      <c r="H427" s="3"/>
      <c r="I427" s="1"/>
      <c r="J427" s="3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1"/>
      <c r="D428" s="3"/>
      <c r="E428" s="1"/>
      <c r="F428" s="3"/>
      <c r="G428" s="1"/>
      <c r="H428" s="3"/>
      <c r="I428" s="1"/>
      <c r="J428" s="3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1"/>
      <c r="D429" s="3"/>
      <c r="E429" s="1"/>
      <c r="F429" s="3"/>
      <c r="G429" s="1"/>
      <c r="H429" s="3"/>
      <c r="I429" s="1"/>
      <c r="J429" s="3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1"/>
      <c r="D430" s="3"/>
      <c r="E430" s="1"/>
      <c r="F430" s="3"/>
      <c r="G430" s="1"/>
      <c r="H430" s="3"/>
      <c r="I430" s="1"/>
      <c r="J430" s="3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1"/>
      <c r="D431" s="3"/>
      <c r="E431" s="1"/>
      <c r="F431" s="3"/>
      <c r="G431" s="1"/>
      <c r="H431" s="3"/>
      <c r="I431" s="1"/>
      <c r="J431" s="3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1"/>
      <c r="D432" s="3"/>
      <c r="E432" s="1"/>
      <c r="F432" s="3"/>
      <c r="G432" s="1"/>
      <c r="H432" s="3"/>
      <c r="I432" s="1"/>
      <c r="J432" s="3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1"/>
      <c r="D433" s="3"/>
      <c r="E433" s="1"/>
      <c r="F433" s="3"/>
      <c r="G433" s="1"/>
      <c r="H433" s="3"/>
      <c r="I433" s="1"/>
      <c r="J433" s="3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1"/>
      <c r="D434" s="3"/>
      <c r="E434" s="1"/>
      <c r="F434" s="3"/>
      <c r="G434" s="1"/>
      <c r="H434" s="3"/>
      <c r="I434" s="1"/>
      <c r="J434" s="3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1"/>
      <c r="D435" s="3"/>
      <c r="E435" s="1"/>
      <c r="F435" s="3"/>
      <c r="G435" s="1"/>
      <c r="H435" s="3"/>
      <c r="I435" s="1"/>
      <c r="J435" s="3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1"/>
      <c r="D436" s="3"/>
      <c r="E436" s="1"/>
      <c r="F436" s="3"/>
      <c r="G436" s="1"/>
      <c r="H436" s="3"/>
      <c r="I436" s="1"/>
      <c r="J436" s="3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1"/>
      <c r="D437" s="3"/>
      <c r="E437" s="1"/>
      <c r="F437" s="3"/>
      <c r="G437" s="1"/>
      <c r="H437" s="3"/>
      <c r="I437" s="1"/>
      <c r="J437" s="3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1"/>
      <c r="D438" s="3"/>
      <c r="E438" s="1"/>
      <c r="F438" s="3"/>
      <c r="G438" s="1"/>
      <c r="H438" s="3"/>
      <c r="I438" s="1"/>
      <c r="J438" s="3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1"/>
      <c r="D439" s="3"/>
      <c r="E439" s="1"/>
      <c r="F439" s="3"/>
      <c r="G439" s="1"/>
      <c r="H439" s="3"/>
      <c r="I439" s="1"/>
      <c r="J439" s="3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1"/>
      <c r="D440" s="3"/>
      <c r="E440" s="1"/>
      <c r="F440" s="3"/>
      <c r="G440" s="1"/>
      <c r="H440" s="3"/>
      <c r="I440" s="1"/>
      <c r="J440" s="3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1"/>
      <c r="D441" s="3"/>
      <c r="E441" s="1"/>
      <c r="F441" s="3"/>
      <c r="G441" s="1"/>
      <c r="H441" s="3"/>
      <c r="I441" s="1"/>
      <c r="J441" s="3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1"/>
      <c r="D442" s="3"/>
      <c r="E442" s="1"/>
      <c r="F442" s="3"/>
      <c r="G442" s="1"/>
      <c r="H442" s="3"/>
      <c r="I442" s="1"/>
      <c r="J442" s="3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1"/>
      <c r="D443" s="3"/>
      <c r="E443" s="1"/>
      <c r="F443" s="3"/>
      <c r="G443" s="1"/>
      <c r="H443" s="3"/>
      <c r="I443" s="1"/>
      <c r="J443" s="3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1"/>
      <c r="D444" s="3"/>
      <c r="E444" s="1"/>
      <c r="F444" s="3"/>
      <c r="G444" s="1"/>
      <c r="H444" s="3"/>
      <c r="I444" s="1"/>
      <c r="J444" s="3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1"/>
      <c r="D445" s="3"/>
      <c r="E445" s="1"/>
      <c r="F445" s="3"/>
      <c r="G445" s="1"/>
      <c r="H445" s="3"/>
      <c r="I445" s="1"/>
      <c r="J445" s="3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1"/>
      <c r="D446" s="3"/>
      <c r="E446" s="1"/>
      <c r="F446" s="3"/>
      <c r="G446" s="1"/>
      <c r="H446" s="3"/>
      <c r="I446" s="1"/>
      <c r="J446" s="3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1"/>
      <c r="D447" s="3"/>
      <c r="E447" s="1"/>
      <c r="F447" s="3"/>
      <c r="G447" s="1"/>
      <c r="H447" s="3"/>
      <c r="I447" s="1"/>
      <c r="J447" s="3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1"/>
      <c r="D448" s="3"/>
      <c r="E448" s="1"/>
      <c r="F448" s="3"/>
      <c r="G448" s="1"/>
      <c r="H448" s="3"/>
      <c r="I448" s="1"/>
      <c r="J448" s="3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1"/>
      <c r="D449" s="3"/>
      <c r="E449" s="1"/>
      <c r="F449" s="3"/>
      <c r="G449" s="1"/>
      <c r="H449" s="3"/>
      <c r="I449" s="1"/>
      <c r="J449" s="3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1"/>
      <c r="D450" s="3"/>
      <c r="E450" s="1"/>
      <c r="F450" s="3"/>
      <c r="G450" s="1"/>
      <c r="H450" s="3"/>
      <c r="I450" s="1"/>
      <c r="J450" s="3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1"/>
      <c r="D451" s="3"/>
      <c r="E451" s="1"/>
      <c r="F451" s="3"/>
      <c r="G451" s="1"/>
      <c r="H451" s="3"/>
      <c r="I451" s="1"/>
      <c r="J451" s="3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1"/>
      <c r="D452" s="3"/>
      <c r="E452" s="1"/>
      <c r="F452" s="3"/>
      <c r="G452" s="1"/>
      <c r="H452" s="3"/>
      <c r="I452" s="1"/>
      <c r="J452" s="3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1"/>
      <c r="D453" s="3"/>
      <c r="E453" s="1"/>
      <c r="F453" s="3"/>
      <c r="G453" s="1"/>
      <c r="H453" s="3"/>
      <c r="I453" s="1"/>
      <c r="J453" s="3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1"/>
      <c r="D454" s="3"/>
      <c r="E454" s="1"/>
      <c r="F454" s="3"/>
      <c r="G454" s="1"/>
      <c r="H454" s="3"/>
      <c r="I454" s="1"/>
      <c r="J454" s="3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1"/>
      <c r="D455" s="3"/>
      <c r="E455" s="1"/>
      <c r="F455" s="3"/>
      <c r="G455" s="1"/>
      <c r="H455" s="3"/>
      <c r="I455" s="1"/>
      <c r="J455" s="3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1"/>
      <c r="D456" s="3"/>
      <c r="E456" s="1"/>
      <c r="F456" s="3"/>
      <c r="G456" s="1"/>
      <c r="H456" s="3"/>
      <c r="I456" s="1"/>
      <c r="J456" s="3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1"/>
      <c r="D457" s="3"/>
      <c r="E457" s="1"/>
      <c r="F457" s="3"/>
      <c r="G457" s="1"/>
      <c r="H457" s="3"/>
      <c r="I457" s="1"/>
      <c r="J457" s="3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1"/>
      <c r="D458" s="3"/>
      <c r="E458" s="1"/>
      <c r="F458" s="3"/>
      <c r="G458" s="1"/>
      <c r="H458" s="3"/>
      <c r="I458" s="1"/>
      <c r="J458" s="3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1"/>
      <c r="D459" s="3"/>
      <c r="E459" s="1"/>
      <c r="F459" s="3"/>
      <c r="G459" s="1"/>
      <c r="H459" s="3"/>
      <c r="I459" s="1"/>
      <c r="J459" s="3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1"/>
      <c r="D460" s="3"/>
      <c r="E460" s="1"/>
      <c r="F460" s="3"/>
      <c r="G460" s="1"/>
      <c r="H460" s="3"/>
      <c r="I460" s="1"/>
      <c r="J460" s="3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1"/>
      <c r="D461" s="3"/>
      <c r="E461" s="1"/>
      <c r="F461" s="3"/>
      <c r="G461" s="1"/>
      <c r="H461" s="3"/>
      <c r="I461" s="1"/>
      <c r="J461" s="3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1"/>
      <c r="D462" s="3"/>
      <c r="E462" s="1"/>
      <c r="F462" s="3"/>
      <c r="G462" s="1"/>
      <c r="H462" s="3"/>
      <c r="I462" s="1"/>
      <c r="J462" s="3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1"/>
      <c r="D463" s="3"/>
      <c r="E463" s="1"/>
      <c r="F463" s="3"/>
      <c r="G463" s="1"/>
      <c r="H463" s="3"/>
      <c r="I463" s="1"/>
      <c r="J463" s="3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1"/>
      <c r="D464" s="3"/>
      <c r="E464" s="1"/>
      <c r="F464" s="3"/>
      <c r="G464" s="1"/>
      <c r="H464" s="3"/>
      <c r="I464" s="1"/>
      <c r="J464" s="3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1"/>
      <c r="D465" s="3"/>
      <c r="E465" s="1"/>
      <c r="F465" s="3"/>
      <c r="G465" s="1"/>
      <c r="H465" s="3"/>
      <c r="I465" s="1"/>
      <c r="J465" s="3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1"/>
      <c r="D466" s="3"/>
      <c r="E466" s="1"/>
      <c r="F466" s="3"/>
      <c r="G466" s="1"/>
      <c r="H466" s="3"/>
      <c r="I466" s="1"/>
      <c r="J466" s="3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1"/>
      <c r="D467" s="3"/>
      <c r="E467" s="1"/>
      <c r="F467" s="3"/>
      <c r="G467" s="1"/>
      <c r="H467" s="3"/>
      <c r="I467" s="1"/>
      <c r="J467" s="3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1"/>
      <c r="D468" s="3"/>
      <c r="E468" s="1"/>
      <c r="F468" s="3"/>
      <c r="G468" s="1"/>
      <c r="H468" s="3"/>
      <c r="I468" s="1"/>
      <c r="J468" s="3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1"/>
      <c r="D469" s="3"/>
      <c r="E469" s="1"/>
      <c r="F469" s="3"/>
      <c r="G469" s="1"/>
      <c r="H469" s="3"/>
      <c r="I469" s="1"/>
      <c r="J469" s="3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1"/>
      <c r="D470" s="3"/>
      <c r="E470" s="1"/>
      <c r="F470" s="3"/>
      <c r="G470" s="1"/>
      <c r="H470" s="3"/>
      <c r="I470" s="1"/>
      <c r="J470" s="3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1"/>
      <c r="D471" s="3"/>
      <c r="E471" s="1"/>
      <c r="F471" s="3"/>
      <c r="G471" s="1"/>
      <c r="H471" s="3"/>
      <c r="I471" s="1"/>
      <c r="J471" s="3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1"/>
      <c r="D472" s="3"/>
      <c r="E472" s="1"/>
      <c r="F472" s="3"/>
      <c r="G472" s="1"/>
      <c r="H472" s="3"/>
      <c r="I472" s="1"/>
      <c r="J472" s="3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1"/>
      <c r="D473" s="3"/>
      <c r="E473" s="1"/>
      <c r="F473" s="3"/>
      <c r="G473" s="1"/>
      <c r="H473" s="3"/>
      <c r="I473" s="1"/>
      <c r="J473" s="3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1"/>
      <c r="D474" s="3"/>
      <c r="E474" s="1"/>
      <c r="F474" s="3"/>
      <c r="G474" s="1"/>
      <c r="H474" s="3"/>
      <c r="I474" s="1"/>
      <c r="J474" s="3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1"/>
      <c r="D475" s="3"/>
      <c r="E475" s="1"/>
      <c r="F475" s="3"/>
      <c r="G475" s="1"/>
      <c r="H475" s="3"/>
      <c r="I475" s="1"/>
      <c r="J475" s="3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1"/>
      <c r="D476" s="3"/>
      <c r="E476" s="1"/>
      <c r="F476" s="3"/>
      <c r="G476" s="1"/>
      <c r="H476" s="3"/>
      <c r="I476" s="1"/>
      <c r="J476" s="3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1"/>
      <c r="D477" s="3"/>
      <c r="E477" s="1"/>
      <c r="F477" s="3"/>
      <c r="G477" s="1"/>
      <c r="H477" s="3"/>
      <c r="I477" s="1"/>
      <c r="J477" s="3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1"/>
      <c r="D478" s="3"/>
      <c r="E478" s="1"/>
      <c r="F478" s="3"/>
      <c r="G478" s="1"/>
      <c r="H478" s="3"/>
      <c r="I478" s="1"/>
      <c r="J478" s="3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1"/>
      <c r="D479" s="3"/>
      <c r="E479" s="1"/>
      <c r="F479" s="3"/>
      <c r="G479" s="1"/>
      <c r="H479" s="3"/>
      <c r="I479" s="1"/>
      <c r="J479" s="3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1"/>
      <c r="D480" s="3"/>
      <c r="E480" s="1"/>
      <c r="F480" s="3"/>
      <c r="G480" s="1"/>
      <c r="H480" s="3"/>
      <c r="I480" s="1"/>
      <c r="J480" s="3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1"/>
      <c r="D481" s="3"/>
      <c r="E481" s="1"/>
      <c r="F481" s="3"/>
      <c r="G481" s="1"/>
      <c r="H481" s="3"/>
      <c r="I481" s="1"/>
      <c r="J481" s="3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1"/>
      <c r="D482" s="3"/>
      <c r="E482" s="1"/>
      <c r="F482" s="3"/>
      <c r="G482" s="1"/>
      <c r="H482" s="3"/>
      <c r="I482" s="1"/>
      <c r="J482" s="3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1"/>
      <c r="D483" s="3"/>
      <c r="E483" s="1"/>
      <c r="F483" s="3"/>
      <c r="G483" s="1"/>
      <c r="H483" s="3"/>
      <c r="I483" s="1"/>
      <c r="J483" s="3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1"/>
      <c r="D484" s="3"/>
      <c r="E484" s="1"/>
      <c r="F484" s="3"/>
      <c r="G484" s="1"/>
      <c r="H484" s="3"/>
      <c r="I484" s="1"/>
      <c r="J484" s="3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1"/>
      <c r="D485" s="3"/>
      <c r="E485" s="1"/>
      <c r="F485" s="3"/>
      <c r="G485" s="1"/>
      <c r="H485" s="3"/>
      <c r="I485" s="1"/>
      <c r="J485" s="3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1"/>
      <c r="D486" s="3"/>
      <c r="E486" s="1"/>
      <c r="F486" s="3"/>
      <c r="G486" s="1"/>
      <c r="H486" s="3"/>
      <c r="I486" s="1"/>
      <c r="J486" s="3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1"/>
      <c r="D487" s="3"/>
      <c r="E487" s="1"/>
      <c r="F487" s="3"/>
      <c r="G487" s="1"/>
      <c r="H487" s="3"/>
      <c r="I487" s="1"/>
      <c r="J487" s="3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1"/>
      <c r="D488" s="3"/>
      <c r="E488" s="1"/>
      <c r="F488" s="3"/>
      <c r="G488" s="1"/>
      <c r="H488" s="3"/>
      <c r="I488" s="1"/>
      <c r="J488" s="3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1"/>
      <c r="D489" s="3"/>
      <c r="E489" s="1"/>
      <c r="F489" s="3"/>
      <c r="G489" s="1"/>
      <c r="H489" s="3"/>
      <c r="I489" s="1"/>
      <c r="J489" s="3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1"/>
      <c r="D490" s="3"/>
      <c r="E490" s="1"/>
      <c r="F490" s="3"/>
      <c r="G490" s="1"/>
      <c r="H490" s="3"/>
      <c r="I490" s="1"/>
      <c r="J490" s="3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1"/>
      <c r="D491" s="3"/>
      <c r="E491" s="1"/>
      <c r="F491" s="3"/>
      <c r="G491" s="1"/>
      <c r="H491" s="3"/>
      <c r="I491" s="1"/>
      <c r="J491" s="3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1"/>
      <c r="D492" s="3"/>
      <c r="E492" s="1"/>
      <c r="F492" s="3"/>
      <c r="G492" s="1"/>
      <c r="H492" s="3"/>
      <c r="I492" s="1"/>
      <c r="J492" s="3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1"/>
      <c r="D493" s="3"/>
      <c r="E493" s="1"/>
      <c r="F493" s="3"/>
      <c r="G493" s="1"/>
      <c r="H493" s="3"/>
      <c r="I493" s="1"/>
      <c r="J493" s="3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1"/>
      <c r="D494" s="3"/>
      <c r="E494" s="1"/>
      <c r="F494" s="3"/>
      <c r="G494" s="1"/>
      <c r="H494" s="3"/>
      <c r="I494" s="1"/>
      <c r="J494" s="3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1"/>
      <c r="D495" s="3"/>
      <c r="E495" s="1"/>
      <c r="F495" s="3"/>
      <c r="G495" s="1"/>
      <c r="H495" s="3"/>
      <c r="I495" s="1"/>
      <c r="J495" s="3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1"/>
      <c r="D496" s="3"/>
      <c r="E496" s="1"/>
      <c r="F496" s="3"/>
      <c r="G496" s="1"/>
      <c r="H496" s="3"/>
      <c r="I496" s="1"/>
      <c r="J496" s="3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1"/>
      <c r="D497" s="3"/>
      <c r="E497" s="1"/>
      <c r="F497" s="3"/>
      <c r="G497" s="1"/>
      <c r="H497" s="3"/>
      <c r="I497" s="1"/>
      <c r="J497" s="3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1"/>
      <c r="D498" s="3"/>
      <c r="E498" s="1"/>
      <c r="F498" s="3"/>
      <c r="G498" s="1"/>
      <c r="H498" s="3"/>
      <c r="I498" s="1"/>
      <c r="J498" s="3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1"/>
      <c r="D499" s="3"/>
      <c r="E499" s="1"/>
      <c r="F499" s="3"/>
      <c r="G499" s="1"/>
      <c r="H499" s="3"/>
      <c r="I499" s="1"/>
      <c r="J499" s="3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1"/>
      <c r="D500" s="3"/>
      <c r="E500" s="1"/>
      <c r="F500" s="3"/>
      <c r="G500" s="1"/>
      <c r="H500" s="3"/>
      <c r="I500" s="1"/>
      <c r="J500" s="3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1"/>
      <c r="D501" s="3"/>
      <c r="E501" s="1"/>
      <c r="F501" s="3"/>
      <c r="G501" s="1"/>
      <c r="H501" s="3"/>
      <c r="I501" s="1"/>
      <c r="J501" s="3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1"/>
      <c r="D502" s="3"/>
      <c r="E502" s="1"/>
      <c r="F502" s="3"/>
      <c r="G502" s="1"/>
      <c r="H502" s="3"/>
      <c r="I502" s="1"/>
      <c r="J502" s="3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1"/>
      <c r="D503" s="3"/>
      <c r="E503" s="1"/>
      <c r="F503" s="3"/>
      <c r="G503" s="1"/>
      <c r="H503" s="3"/>
      <c r="I503" s="1"/>
      <c r="J503" s="3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1"/>
      <c r="D504" s="3"/>
      <c r="E504" s="1"/>
      <c r="F504" s="3"/>
      <c r="G504" s="1"/>
      <c r="H504" s="3"/>
      <c r="I504" s="1"/>
      <c r="J504" s="3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1"/>
      <c r="D505" s="3"/>
      <c r="E505" s="1"/>
      <c r="F505" s="3"/>
      <c r="G505" s="1"/>
      <c r="H505" s="3"/>
      <c r="I505" s="1"/>
      <c r="J505" s="3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1"/>
      <c r="D506" s="3"/>
      <c r="E506" s="1"/>
      <c r="F506" s="3"/>
      <c r="G506" s="1"/>
      <c r="H506" s="3"/>
      <c r="I506" s="1"/>
      <c r="J506" s="3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1"/>
      <c r="D507" s="3"/>
      <c r="E507" s="1"/>
      <c r="F507" s="3"/>
      <c r="G507" s="1"/>
      <c r="H507" s="3"/>
      <c r="I507" s="1"/>
      <c r="J507" s="3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1"/>
      <c r="D508" s="3"/>
      <c r="E508" s="1"/>
      <c r="F508" s="3"/>
      <c r="G508" s="1"/>
      <c r="H508" s="3"/>
      <c r="I508" s="1"/>
      <c r="J508" s="3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1"/>
      <c r="D509" s="3"/>
      <c r="E509" s="1"/>
      <c r="F509" s="3"/>
      <c r="G509" s="1"/>
      <c r="H509" s="3"/>
      <c r="I509" s="1"/>
      <c r="J509" s="3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1"/>
      <c r="D510" s="3"/>
      <c r="E510" s="1"/>
      <c r="F510" s="3"/>
      <c r="G510" s="1"/>
      <c r="H510" s="3"/>
      <c r="I510" s="1"/>
      <c r="J510" s="3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1"/>
      <c r="D511" s="3"/>
      <c r="E511" s="1"/>
      <c r="F511" s="3"/>
      <c r="G511" s="1"/>
      <c r="H511" s="3"/>
      <c r="I511" s="1"/>
      <c r="J511" s="3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1"/>
      <c r="D512" s="3"/>
      <c r="E512" s="1"/>
      <c r="F512" s="3"/>
      <c r="G512" s="1"/>
      <c r="H512" s="3"/>
      <c r="I512" s="1"/>
      <c r="J512" s="3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1"/>
      <c r="D513" s="3"/>
      <c r="E513" s="1"/>
      <c r="F513" s="3"/>
      <c r="G513" s="1"/>
      <c r="H513" s="3"/>
      <c r="I513" s="1"/>
      <c r="J513" s="3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1"/>
      <c r="D514" s="3"/>
      <c r="E514" s="1"/>
      <c r="F514" s="3"/>
      <c r="G514" s="1"/>
      <c r="H514" s="3"/>
      <c r="I514" s="1"/>
      <c r="J514" s="3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1"/>
      <c r="D515" s="3"/>
      <c r="E515" s="1"/>
      <c r="F515" s="3"/>
      <c r="G515" s="1"/>
      <c r="H515" s="3"/>
      <c r="I515" s="1"/>
      <c r="J515" s="3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1"/>
      <c r="D516" s="3"/>
      <c r="E516" s="1"/>
      <c r="F516" s="3"/>
      <c r="G516" s="1"/>
      <c r="H516" s="3"/>
      <c r="I516" s="1"/>
      <c r="J516" s="3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1"/>
      <c r="D517" s="3"/>
      <c r="E517" s="1"/>
      <c r="F517" s="3"/>
      <c r="G517" s="1"/>
      <c r="H517" s="3"/>
      <c r="I517" s="1"/>
      <c r="J517" s="3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1"/>
      <c r="D518" s="3"/>
      <c r="E518" s="1"/>
      <c r="F518" s="3"/>
      <c r="G518" s="1"/>
      <c r="H518" s="3"/>
      <c r="I518" s="1"/>
      <c r="J518" s="3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1"/>
      <c r="D519" s="3"/>
      <c r="E519" s="1"/>
      <c r="F519" s="3"/>
      <c r="G519" s="1"/>
      <c r="H519" s="3"/>
      <c r="I519" s="1"/>
      <c r="J519" s="3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1"/>
      <c r="D520" s="3"/>
      <c r="E520" s="1"/>
      <c r="F520" s="3"/>
      <c r="G520" s="1"/>
      <c r="H520" s="3"/>
      <c r="I520" s="1"/>
      <c r="J520" s="3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1"/>
      <c r="D521" s="3"/>
      <c r="E521" s="1"/>
      <c r="F521" s="3"/>
      <c r="G521" s="1"/>
      <c r="H521" s="3"/>
      <c r="I521" s="1"/>
      <c r="J521" s="3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1"/>
      <c r="D522" s="3"/>
      <c r="E522" s="1"/>
      <c r="F522" s="3"/>
      <c r="G522" s="1"/>
      <c r="H522" s="3"/>
      <c r="I522" s="1"/>
      <c r="J522" s="3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1"/>
      <c r="D523" s="3"/>
      <c r="E523" s="1"/>
      <c r="F523" s="3"/>
      <c r="G523" s="1"/>
      <c r="H523" s="3"/>
      <c r="I523" s="1"/>
      <c r="J523" s="3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1"/>
      <c r="D524" s="3"/>
      <c r="E524" s="1"/>
      <c r="F524" s="3"/>
      <c r="G524" s="1"/>
      <c r="H524" s="3"/>
      <c r="I524" s="1"/>
      <c r="J524" s="3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1"/>
      <c r="D525" s="3"/>
      <c r="E525" s="1"/>
      <c r="F525" s="3"/>
      <c r="G525" s="1"/>
      <c r="H525" s="3"/>
      <c r="I525" s="1"/>
      <c r="J525" s="3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1"/>
      <c r="D526" s="3"/>
      <c r="E526" s="1"/>
      <c r="F526" s="3"/>
      <c r="G526" s="1"/>
      <c r="H526" s="3"/>
      <c r="I526" s="1"/>
      <c r="J526" s="3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1"/>
      <c r="D527" s="3"/>
      <c r="E527" s="1"/>
      <c r="F527" s="3"/>
      <c r="G527" s="1"/>
      <c r="H527" s="3"/>
      <c r="I527" s="1"/>
      <c r="J527" s="3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1"/>
      <c r="D528" s="3"/>
      <c r="E528" s="1"/>
      <c r="F528" s="3"/>
      <c r="G528" s="1"/>
      <c r="H528" s="3"/>
      <c r="I528" s="1"/>
      <c r="J528" s="3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1"/>
      <c r="D529" s="3"/>
      <c r="E529" s="1"/>
      <c r="F529" s="3"/>
      <c r="G529" s="1"/>
      <c r="H529" s="3"/>
      <c r="I529" s="1"/>
      <c r="J529" s="3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1"/>
      <c r="D530" s="3"/>
      <c r="E530" s="1"/>
      <c r="F530" s="3"/>
      <c r="G530" s="1"/>
      <c r="H530" s="3"/>
      <c r="I530" s="1"/>
      <c r="J530" s="3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1"/>
      <c r="D531" s="3"/>
      <c r="E531" s="1"/>
      <c r="F531" s="3"/>
      <c r="G531" s="1"/>
      <c r="H531" s="3"/>
      <c r="I531" s="1"/>
      <c r="J531" s="3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1"/>
      <c r="D532" s="3"/>
      <c r="E532" s="1"/>
      <c r="F532" s="3"/>
      <c r="G532" s="1"/>
      <c r="H532" s="3"/>
      <c r="I532" s="1"/>
      <c r="J532" s="3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1"/>
      <c r="D533" s="3"/>
      <c r="E533" s="1"/>
      <c r="F533" s="3"/>
      <c r="G533" s="1"/>
      <c r="H533" s="3"/>
      <c r="I533" s="1"/>
      <c r="J533" s="3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1"/>
      <c r="D534" s="3"/>
      <c r="E534" s="1"/>
      <c r="F534" s="3"/>
      <c r="G534" s="1"/>
      <c r="H534" s="3"/>
      <c r="I534" s="1"/>
      <c r="J534" s="3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1"/>
      <c r="D535" s="3"/>
      <c r="E535" s="1"/>
      <c r="F535" s="3"/>
      <c r="G535" s="1"/>
      <c r="H535" s="3"/>
      <c r="I535" s="1"/>
      <c r="J535" s="3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1"/>
      <c r="D536" s="3"/>
      <c r="E536" s="1"/>
      <c r="F536" s="3"/>
      <c r="G536" s="1"/>
      <c r="H536" s="3"/>
      <c r="I536" s="1"/>
      <c r="J536" s="3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1"/>
      <c r="D537" s="3"/>
      <c r="E537" s="1"/>
      <c r="F537" s="3"/>
      <c r="G537" s="1"/>
      <c r="H537" s="3"/>
      <c r="I537" s="1"/>
      <c r="J537" s="3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1"/>
      <c r="D538" s="3"/>
      <c r="E538" s="1"/>
      <c r="F538" s="3"/>
      <c r="G538" s="1"/>
      <c r="H538" s="3"/>
      <c r="I538" s="1"/>
      <c r="J538" s="3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1"/>
      <c r="D539" s="3"/>
      <c r="E539" s="1"/>
      <c r="F539" s="3"/>
      <c r="G539" s="1"/>
      <c r="H539" s="3"/>
      <c r="I539" s="1"/>
      <c r="J539" s="3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1"/>
      <c r="D540" s="3"/>
      <c r="E540" s="1"/>
      <c r="F540" s="3"/>
      <c r="G540" s="1"/>
      <c r="H540" s="3"/>
      <c r="I540" s="1"/>
      <c r="J540" s="3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1"/>
      <c r="D541" s="3"/>
      <c r="E541" s="1"/>
      <c r="F541" s="3"/>
      <c r="G541" s="1"/>
      <c r="H541" s="3"/>
      <c r="I541" s="1"/>
      <c r="J541" s="3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1"/>
      <c r="D542" s="3"/>
      <c r="E542" s="1"/>
      <c r="F542" s="3"/>
      <c r="G542" s="1"/>
      <c r="H542" s="3"/>
      <c r="I542" s="1"/>
      <c r="J542" s="3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1"/>
      <c r="D543" s="3"/>
      <c r="E543" s="1"/>
      <c r="F543" s="3"/>
      <c r="G543" s="1"/>
      <c r="H543" s="3"/>
      <c r="I543" s="1"/>
      <c r="J543" s="3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1"/>
      <c r="D544" s="3"/>
      <c r="E544" s="1"/>
      <c r="F544" s="3"/>
      <c r="G544" s="1"/>
      <c r="H544" s="3"/>
      <c r="I544" s="1"/>
      <c r="J544" s="3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1"/>
      <c r="D545" s="3"/>
      <c r="E545" s="1"/>
      <c r="F545" s="3"/>
      <c r="G545" s="1"/>
      <c r="H545" s="3"/>
      <c r="I545" s="1"/>
      <c r="J545" s="3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1"/>
      <c r="D546" s="3"/>
      <c r="E546" s="1"/>
      <c r="F546" s="3"/>
      <c r="G546" s="1"/>
      <c r="H546" s="3"/>
      <c r="I546" s="1"/>
      <c r="J546" s="3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1"/>
      <c r="D547" s="3"/>
      <c r="E547" s="1"/>
      <c r="F547" s="3"/>
      <c r="G547" s="1"/>
      <c r="H547" s="3"/>
      <c r="I547" s="1"/>
      <c r="J547" s="3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1"/>
      <c r="D548" s="3"/>
      <c r="E548" s="1"/>
      <c r="F548" s="3"/>
      <c r="G548" s="1"/>
      <c r="H548" s="3"/>
      <c r="I548" s="1"/>
      <c r="J548" s="3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1"/>
      <c r="D549" s="3"/>
      <c r="E549" s="1"/>
      <c r="F549" s="3"/>
      <c r="G549" s="1"/>
      <c r="H549" s="3"/>
      <c r="I549" s="1"/>
      <c r="J549" s="3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1"/>
      <c r="D550" s="3"/>
      <c r="E550" s="1"/>
      <c r="F550" s="3"/>
      <c r="G550" s="1"/>
      <c r="H550" s="3"/>
      <c r="I550" s="1"/>
      <c r="J550" s="3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1"/>
      <c r="D551" s="3"/>
      <c r="E551" s="1"/>
      <c r="F551" s="3"/>
      <c r="G551" s="1"/>
      <c r="H551" s="3"/>
      <c r="I551" s="1"/>
      <c r="J551" s="3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1"/>
      <c r="D552" s="3"/>
      <c r="E552" s="1"/>
      <c r="F552" s="3"/>
      <c r="G552" s="1"/>
      <c r="H552" s="3"/>
      <c r="I552" s="1"/>
      <c r="J552" s="3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1"/>
      <c r="D553" s="3"/>
      <c r="E553" s="1"/>
      <c r="F553" s="3"/>
      <c r="G553" s="1"/>
      <c r="H553" s="3"/>
      <c r="I553" s="1"/>
      <c r="J553" s="3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1"/>
      <c r="D554" s="3"/>
      <c r="E554" s="1"/>
      <c r="F554" s="3"/>
      <c r="G554" s="1"/>
      <c r="H554" s="3"/>
      <c r="I554" s="1"/>
      <c r="J554" s="3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1"/>
      <c r="D555" s="3"/>
      <c r="E555" s="1"/>
      <c r="F555" s="3"/>
      <c r="G555" s="1"/>
      <c r="H555" s="3"/>
      <c r="I555" s="1"/>
      <c r="J555" s="3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1"/>
      <c r="D556" s="3"/>
      <c r="E556" s="1"/>
      <c r="F556" s="3"/>
      <c r="G556" s="1"/>
      <c r="H556" s="3"/>
      <c r="I556" s="1"/>
      <c r="J556" s="3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1"/>
      <c r="D557" s="3"/>
      <c r="E557" s="1"/>
      <c r="F557" s="3"/>
      <c r="G557" s="1"/>
      <c r="H557" s="3"/>
      <c r="I557" s="1"/>
      <c r="J557" s="3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1"/>
      <c r="D558" s="3"/>
      <c r="E558" s="1"/>
      <c r="F558" s="3"/>
      <c r="G558" s="1"/>
      <c r="H558" s="3"/>
      <c r="I558" s="1"/>
      <c r="J558" s="3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1"/>
      <c r="D559" s="3"/>
      <c r="E559" s="1"/>
      <c r="F559" s="3"/>
      <c r="G559" s="1"/>
      <c r="H559" s="3"/>
      <c r="I559" s="1"/>
      <c r="J559" s="3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1"/>
      <c r="D560" s="3"/>
      <c r="E560" s="1"/>
      <c r="F560" s="3"/>
      <c r="G560" s="1"/>
      <c r="H560" s="3"/>
      <c r="I560" s="1"/>
      <c r="J560" s="3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1"/>
      <c r="D561" s="3"/>
      <c r="E561" s="1"/>
      <c r="F561" s="3"/>
      <c r="G561" s="1"/>
      <c r="H561" s="3"/>
      <c r="I561" s="1"/>
      <c r="J561" s="3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1"/>
      <c r="D562" s="3"/>
      <c r="E562" s="1"/>
      <c r="F562" s="3"/>
      <c r="G562" s="1"/>
      <c r="H562" s="3"/>
      <c r="I562" s="1"/>
      <c r="J562" s="3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1"/>
      <c r="D563" s="3"/>
      <c r="E563" s="1"/>
      <c r="F563" s="3"/>
      <c r="G563" s="1"/>
      <c r="H563" s="3"/>
      <c r="I563" s="1"/>
      <c r="J563" s="3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1"/>
      <c r="D564" s="3"/>
      <c r="E564" s="1"/>
      <c r="F564" s="3"/>
      <c r="G564" s="1"/>
      <c r="H564" s="3"/>
      <c r="I564" s="1"/>
      <c r="J564" s="3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1"/>
      <c r="D565" s="3"/>
      <c r="E565" s="1"/>
      <c r="F565" s="3"/>
      <c r="G565" s="1"/>
      <c r="H565" s="3"/>
      <c r="I565" s="1"/>
      <c r="J565" s="3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1"/>
      <c r="D566" s="3"/>
      <c r="E566" s="1"/>
      <c r="F566" s="3"/>
      <c r="G566" s="1"/>
      <c r="H566" s="3"/>
      <c r="I566" s="1"/>
      <c r="J566" s="3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1"/>
      <c r="D567" s="3"/>
      <c r="E567" s="1"/>
      <c r="F567" s="3"/>
      <c r="G567" s="1"/>
      <c r="H567" s="3"/>
      <c r="I567" s="1"/>
      <c r="J567" s="3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1"/>
      <c r="D568" s="3"/>
      <c r="E568" s="1"/>
      <c r="F568" s="3"/>
      <c r="G568" s="1"/>
      <c r="H568" s="3"/>
      <c r="I568" s="1"/>
      <c r="J568" s="3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1"/>
      <c r="D569" s="3"/>
      <c r="E569" s="1"/>
      <c r="F569" s="3"/>
      <c r="G569" s="1"/>
      <c r="H569" s="3"/>
      <c r="I569" s="1"/>
      <c r="J569" s="3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1"/>
      <c r="D570" s="3"/>
      <c r="E570" s="1"/>
      <c r="F570" s="3"/>
      <c r="G570" s="1"/>
      <c r="H570" s="3"/>
      <c r="I570" s="1"/>
      <c r="J570" s="3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1"/>
      <c r="D571" s="3"/>
      <c r="E571" s="1"/>
      <c r="F571" s="3"/>
      <c r="G571" s="1"/>
      <c r="H571" s="3"/>
      <c r="I571" s="1"/>
      <c r="J571" s="3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1"/>
      <c r="D572" s="3"/>
      <c r="E572" s="1"/>
      <c r="F572" s="3"/>
      <c r="G572" s="1"/>
      <c r="H572" s="3"/>
      <c r="I572" s="1"/>
      <c r="J572" s="3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1"/>
      <c r="D573" s="3"/>
      <c r="E573" s="1"/>
      <c r="F573" s="3"/>
      <c r="G573" s="1"/>
      <c r="H573" s="3"/>
      <c r="I573" s="1"/>
      <c r="J573" s="3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1"/>
      <c r="D574" s="3"/>
      <c r="E574" s="1"/>
      <c r="F574" s="3"/>
      <c r="G574" s="1"/>
      <c r="H574" s="3"/>
      <c r="I574" s="1"/>
      <c r="J574" s="3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1"/>
      <c r="D575" s="3"/>
      <c r="E575" s="1"/>
      <c r="F575" s="3"/>
      <c r="G575" s="1"/>
      <c r="H575" s="3"/>
      <c r="I575" s="1"/>
      <c r="J575" s="3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1"/>
      <c r="D576" s="3"/>
      <c r="E576" s="1"/>
      <c r="F576" s="3"/>
      <c r="G576" s="1"/>
      <c r="H576" s="3"/>
      <c r="I576" s="1"/>
      <c r="J576" s="3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1"/>
      <c r="D577" s="3"/>
      <c r="E577" s="1"/>
      <c r="F577" s="3"/>
      <c r="G577" s="1"/>
      <c r="H577" s="3"/>
      <c r="I577" s="1"/>
      <c r="J577" s="3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1"/>
      <c r="D578" s="3"/>
      <c r="E578" s="1"/>
      <c r="F578" s="3"/>
      <c r="G578" s="1"/>
      <c r="H578" s="3"/>
      <c r="I578" s="1"/>
      <c r="J578" s="3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1"/>
      <c r="D579" s="3"/>
      <c r="E579" s="1"/>
      <c r="F579" s="3"/>
      <c r="G579" s="1"/>
      <c r="H579" s="3"/>
      <c r="I579" s="1"/>
      <c r="J579" s="3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1"/>
      <c r="D580" s="3"/>
      <c r="E580" s="1"/>
      <c r="F580" s="3"/>
      <c r="G580" s="1"/>
      <c r="H580" s="3"/>
      <c r="I580" s="1"/>
      <c r="J580" s="3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1"/>
      <c r="D581" s="3"/>
      <c r="E581" s="1"/>
      <c r="F581" s="3"/>
      <c r="G581" s="1"/>
      <c r="H581" s="3"/>
      <c r="I581" s="1"/>
      <c r="J581" s="3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1"/>
      <c r="D582" s="3"/>
      <c r="E582" s="1"/>
      <c r="F582" s="3"/>
      <c r="G582" s="1"/>
      <c r="H582" s="3"/>
      <c r="I582" s="1"/>
      <c r="J582" s="3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1"/>
      <c r="D583" s="3"/>
      <c r="E583" s="1"/>
      <c r="F583" s="3"/>
      <c r="G583" s="1"/>
      <c r="H583" s="3"/>
      <c r="I583" s="1"/>
      <c r="J583" s="3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1"/>
      <c r="D584" s="3"/>
      <c r="E584" s="1"/>
      <c r="F584" s="3"/>
      <c r="G584" s="1"/>
      <c r="H584" s="3"/>
      <c r="I584" s="1"/>
      <c r="J584" s="3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1"/>
      <c r="D585" s="3"/>
      <c r="E585" s="1"/>
      <c r="F585" s="3"/>
      <c r="G585" s="1"/>
      <c r="H585" s="3"/>
      <c r="I585" s="1"/>
      <c r="J585" s="3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1"/>
      <c r="D586" s="3"/>
      <c r="E586" s="1"/>
      <c r="F586" s="3"/>
      <c r="G586" s="1"/>
      <c r="H586" s="3"/>
      <c r="I586" s="1"/>
      <c r="J586" s="3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1"/>
      <c r="D587" s="3"/>
      <c r="E587" s="1"/>
      <c r="F587" s="3"/>
      <c r="G587" s="1"/>
      <c r="H587" s="3"/>
      <c r="I587" s="1"/>
      <c r="J587" s="3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1"/>
      <c r="D588" s="3"/>
      <c r="E588" s="1"/>
      <c r="F588" s="3"/>
      <c r="G588" s="1"/>
      <c r="H588" s="3"/>
      <c r="I588" s="1"/>
      <c r="J588" s="3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1"/>
      <c r="D589" s="3"/>
      <c r="E589" s="1"/>
      <c r="F589" s="3"/>
      <c r="G589" s="1"/>
      <c r="H589" s="3"/>
      <c r="I589" s="1"/>
      <c r="J589" s="3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1"/>
      <c r="D590" s="3"/>
      <c r="E590" s="1"/>
      <c r="F590" s="3"/>
      <c r="G590" s="1"/>
      <c r="H590" s="3"/>
      <c r="I590" s="1"/>
      <c r="J590" s="3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1"/>
      <c r="D591" s="3"/>
      <c r="E591" s="1"/>
      <c r="F591" s="3"/>
      <c r="G591" s="1"/>
      <c r="H591" s="3"/>
      <c r="I591" s="1"/>
      <c r="J591" s="3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1"/>
      <c r="D592" s="3"/>
      <c r="E592" s="1"/>
      <c r="F592" s="3"/>
      <c r="G592" s="1"/>
      <c r="H592" s="3"/>
      <c r="I592" s="1"/>
      <c r="J592" s="3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1"/>
      <c r="D593" s="3"/>
      <c r="E593" s="1"/>
      <c r="F593" s="3"/>
      <c r="G593" s="1"/>
      <c r="H593" s="3"/>
      <c r="I593" s="1"/>
      <c r="J593" s="3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1"/>
      <c r="D594" s="3"/>
      <c r="E594" s="1"/>
      <c r="F594" s="3"/>
      <c r="G594" s="1"/>
      <c r="H594" s="3"/>
      <c r="I594" s="1"/>
      <c r="J594" s="3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1"/>
      <c r="D595" s="3"/>
      <c r="E595" s="1"/>
      <c r="F595" s="3"/>
      <c r="G595" s="1"/>
      <c r="H595" s="3"/>
      <c r="I595" s="1"/>
      <c r="J595" s="3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1"/>
      <c r="D596" s="3"/>
      <c r="E596" s="1"/>
      <c r="F596" s="3"/>
      <c r="G596" s="1"/>
      <c r="H596" s="3"/>
      <c r="I596" s="1"/>
      <c r="J596" s="3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1"/>
      <c r="D597" s="3"/>
      <c r="E597" s="1"/>
      <c r="F597" s="3"/>
      <c r="G597" s="1"/>
      <c r="H597" s="3"/>
      <c r="I597" s="1"/>
      <c r="J597" s="3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1"/>
      <c r="D598" s="3"/>
      <c r="E598" s="1"/>
      <c r="F598" s="3"/>
      <c r="G598" s="1"/>
      <c r="H598" s="3"/>
      <c r="I598" s="1"/>
      <c r="J598" s="3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1"/>
      <c r="D599" s="3"/>
      <c r="E599" s="1"/>
      <c r="F599" s="3"/>
      <c r="G599" s="1"/>
      <c r="H599" s="3"/>
      <c r="I599" s="1"/>
      <c r="J599" s="3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1"/>
      <c r="D600" s="3"/>
      <c r="E600" s="1"/>
      <c r="F600" s="3"/>
      <c r="G600" s="1"/>
      <c r="H600" s="3"/>
      <c r="I600" s="1"/>
      <c r="J600" s="3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1"/>
      <c r="D601" s="3"/>
      <c r="E601" s="1"/>
      <c r="F601" s="3"/>
      <c r="G601" s="1"/>
      <c r="H601" s="3"/>
      <c r="I601" s="1"/>
      <c r="J601" s="3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1"/>
      <c r="D602" s="3"/>
      <c r="E602" s="1"/>
      <c r="F602" s="3"/>
      <c r="G602" s="1"/>
      <c r="H602" s="3"/>
      <c r="I602" s="1"/>
      <c r="J602" s="3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1"/>
      <c r="D603" s="3"/>
      <c r="E603" s="1"/>
      <c r="F603" s="3"/>
      <c r="G603" s="1"/>
      <c r="H603" s="3"/>
      <c r="I603" s="1"/>
      <c r="J603" s="3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1"/>
      <c r="D604" s="3"/>
      <c r="E604" s="1"/>
      <c r="F604" s="3"/>
      <c r="G604" s="1"/>
      <c r="H604" s="3"/>
      <c r="I604" s="1"/>
      <c r="J604" s="3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1"/>
      <c r="D605" s="3"/>
      <c r="E605" s="1"/>
      <c r="F605" s="3"/>
      <c r="G605" s="1"/>
      <c r="H605" s="3"/>
      <c r="I605" s="1"/>
      <c r="J605" s="3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1"/>
      <c r="D606" s="3"/>
      <c r="E606" s="1"/>
      <c r="F606" s="3"/>
      <c r="G606" s="1"/>
      <c r="H606" s="3"/>
      <c r="I606" s="1"/>
      <c r="J606" s="3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1"/>
      <c r="D607" s="3"/>
      <c r="E607" s="1"/>
      <c r="F607" s="3"/>
      <c r="G607" s="1"/>
      <c r="H607" s="3"/>
      <c r="I607" s="1"/>
      <c r="J607" s="3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1"/>
      <c r="D608" s="3"/>
      <c r="E608" s="1"/>
      <c r="F608" s="3"/>
      <c r="G608" s="1"/>
      <c r="H608" s="3"/>
      <c r="I608" s="1"/>
      <c r="J608" s="3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1"/>
      <c r="D609" s="3"/>
      <c r="E609" s="1"/>
      <c r="F609" s="3"/>
      <c r="G609" s="1"/>
      <c r="H609" s="3"/>
      <c r="I609" s="1"/>
      <c r="J609" s="3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1"/>
      <c r="D610" s="3"/>
      <c r="E610" s="1"/>
      <c r="F610" s="3"/>
      <c r="G610" s="1"/>
      <c r="H610" s="3"/>
      <c r="I610" s="1"/>
      <c r="J610" s="3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1"/>
      <c r="D611" s="3"/>
      <c r="E611" s="1"/>
      <c r="F611" s="3"/>
      <c r="G611" s="1"/>
      <c r="H611" s="3"/>
      <c r="I611" s="1"/>
      <c r="J611" s="3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1"/>
      <c r="D612" s="3"/>
      <c r="E612" s="1"/>
      <c r="F612" s="3"/>
      <c r="G612" s="1"/>
      <c r="H612" s="3"/>
      <c r="I612" s="1"/>
      <c r="J612" s="3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1"/>
      <c r="D613" s="3"/>
      <c r="E613" s="1"/>
      <c r="F613" s="3"/>
      <c r="G613" s="1"/>
      <c r="H613" s="3"/>
      <c r="I613" s="1"/>
      <c r="J613" s="3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1"/>
      <c r="D614" s="3"/>
      <c r="E614" s="1"/>
      <c r="F614" s="3"/>
      <c r="G614" s="1"/>
      <c r="H614" s="3"/>
      <c r="I614" s="1"/>
      <c r="J614" s="3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1"/>
      <c r="D615" s="3"/>
      <c r="E615" s="1"/>
      <c r="F615" s="3"/>
      <c r="G615" s="1"/>
      <c r="H615" s="3"/>
      <c r="I615" s="1"/>
      <c r="J615" s="3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1"/>
      <c r="D616" s="3"/>
      <c r="E616" s="1"/>
      <c r="F616" s="3"/>
      <c r="G616" s="1"/>
      <c r="H616" s="3"/>
      <c r="I616" s="1"/>
      <c r="J616" s="3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1"/>
      <c r="D617" s="3"/>
      <c r="E617" s="1"/>
      <c r="F617" s="3"/>
      <c r="G617" s="1"/>
      <c r="H617" s="3"/>
      <c r="I617" s="1"/>
      <c r="J617" s="3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1"/>
      <c r="D618" s="3"/>
      <c r="E618" s="1"/>
      <c r="F618" s="3"/>
      <c r="G618" s="1"/>
      <c r="H618" s="3"/>
      <c r="I618" s="1"/>
      <c r="J618" s="3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1"/>
      <c r="D619" s="3"/>
      <c r="E619" s="1"/>
      <c r="F619" s="3"/>
      <c r="G619" s="1"/>
      <c r="H619" s="3"/>
      <c r="I619" s="1"/>
      <c r="J619" s="3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1"/>
      <c r="D620" s="3"/>
      <c r="E620" s="1"/>
      <c r="F620" s="3"/>
      <c r="G620" s="1"/>
      <c r="H620" s="3"/>
      <c r="I620" s="1"/>
      <c r="J620" s="3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1"/>
      <c r="D621" s="3"/>
      <c r="E621" s="1"/>
      <c r="F621" s="3"/>
      <c r="G621" s="1"/>
      <c r="H621" s="3"/>
      <c r="I621" s="1"/>
      <c r="J621" s="3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1"/>
      <c r="D622" s="3"/>
      <c r="E622" s="1"/>
      <c r="F622" s="3"/>
      <c r="G622" s="1"/>
      <c r="H622" s="3"/>
      <c r="I622" s="1"/>
      <c r="J622" s="3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1"/>
      <c r="D623" s="3"/>
      <c r="E623" s="1"/>
      <c r="F623" s="3"/>
      <c r="G623" s="1"/>
      <c r="H623" s="3"/>
      <c r="I623" s="1"/>
      <c r="J623" s="3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1"/>
      <c r="D624" s="3"/>
      <c r="E624" s="1"/>
      <c r="F624" s="3"/>
      <c r="G624" s="1"/>
      <c r="H624" s="3"/>
      <c r="I624" s="1"/>
      <c r="J624" s="3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1"/>
      <c r="D625" s="3"/>
      <c r="E625" s="1"/>
      <c r="F625" s="3"/>
      <c r="G625" s="1"/>
      <c r="H625" s="3"/>
      <c r="I625" s="1"/>
      <c r="J625" s="3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1"/>
      <c r="D626" s="3"/>
      <c r="E626" s="1"/>
      <c r="F626" s="3"/>
      <c r="G626" s="1"/>
      <c r="H626" s="3"/>
      <c r="I626" s="1"/>
      <c r="J626" s="3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1"/>
      <c r="D627" s="3"/>
      <c r="E627" s="1"/>
      <c r="F627" s="3"/>
      <c r="G627" s="1"/>
      <c r="H627" s="3"/>
      <c r="I627" s="1"/>
      <c r="J627" s="3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1"/>
      <c r="D628" s="3"/>
      <c r="E628" s="1"/>
      <c r="F628" s="3"/>
      <c r="G628" s="1"/>
      <c r="H628" s="3"/>
      <c r="I628" s="1"/>
      <c r="J628" s="3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1"/>
      <c r="D629" s="3"/>
      <c r="E629" s="1"/>
      <c r="F629" s="3"/>
      <c r="G629" s="1"/>
      <c r="H629" s="3"/>
      <c r="I629" s="1"/>
      <c r="J629" s="3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1"/>
      <c r="D630" s="3"/>
      <c r="E630" s="1"/>
      <c r="F630" s="3"/>
      <c r="G630" s="1"/>
      <c r="H630" s="3"/>
      <c r="I630" s="1"/>
      <c r="J630" s="3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1"/>
      <c r="D631" s="3"/>
      <c r="E631" s="1"/>
      <c r="F631" s="3"/>
      <c r="G631" s="1"/>
      <c r="H631" s="3"/>
      <c r="I631" s="1"/>
      <c r="J631" s="3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1"/>
      <c r="D632" s="3"/>
      <c r="E632" s="1"/>
      <c r="F632" s="3"/>
      <c r="G632" s="1"/>
      <c r="H632" s="3"/>
      <c r="I632" s="1"/>
      <c r="J632" s="3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1"/>
      <c r="D633" s="3"/>
      <c r="E633" s="1"/>
      <c r="F633" s="3"/>
      <c r="G633" s="1"/>
      <c r="H633" s="3"/>
      <c r="I633" s="1"/>
      <c r="J633" s="3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1"/>
      <c r="D634" s="3"/>
      <c r="E634" s="1"/>
      <c r="F634" s="3"/>
      <c r="G634" s="1"/>
      <c r="H634" s="3"/>
      <c r="I634" s="1"/>
      <c r="J634" s="3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1"/>
      <c r="D635" s="3"/>
      <c r="E635" s="1"/>
      <c r="F635" s="3"/>
      <c r="G635" s="1"/>
      <c r="H635" s="3"/>
      <c r="I635" s="1"/>
      <c r="J635" s="3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1"/>
      <c r="D636" s="3"/>
      <c r="E636" s="1"/>
      <c r="F636" s="3"/>
      <c r="G636" s="1"/>
      <c r="H636" s="3"/>
      <c r="I636" s="1"/>
      <c r="J636" s="3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1"/>
      <c r="D637" s="3"/>
      <c r="E637" s="1"/>
      <c r="F637" s="3"/>
      <c r="G637" s="1"/>
      <c r="H637" s="3"/>
      <c r="I637" s="1"/>
      <c r="J637" s="3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1"/>
      <c r="D638" s="3"/>
      <c r="E638" s="1"/>
      <c r="F638" s="3"/>
      <c r="G638" s="1"/>
      <c r="H638" s="3"/>
      <c r="I638" s="1"/>
      <c r="J638" s="3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1"/>
      <c r="D639" s="3"/>
      <c r="E639" s="1"/>
      <c r="F639" s="3"/>
      <c r="G639" s="1"/>
      <c r="H639" s="3"/>
      <c r="I639" s="1"/>
      <c r="J639" s="3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1"/>
      <c r="D640" s="3"/>
      <c r="E640" s="1"/>
      <c r="F640" s="3"/>
      <c r="G640" s="1"/>
      <c r="H640" s="3"/>
      <c r="I640" s="1"/>
      <c r="J640" s="3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1"/>
      <c r="D641" s="3"/>
      <c r="E641" s="1"/>
      <c r="F641" s="3"/>
      <c r="G641" s="1"/>
      <c r="H641" s="3"/>
      <c r="I641" s="1"/>
      <c r="J641" s="3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1"/>
      <c r="D642" s="3"/>
      <c r="E642" s="1"/>
      <c r="F642" s="3"/>
      <c r="G642" s="1"/>
      <c r="H642" s="3"/>
      <c r="I642" s="1"/>
      <c r="J642" s="3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1"/>
      <c r="D643" s="3"/>
      <c r="E643" s="1"/>
      <c r="F643" s="3"/>
      <c r="G643" s="1"/>
      <c r="H643" s="3"/>
      <c r="I643" s="1"/>
      <c r="J643" s="3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1"/>
      <c r="D644" s="3"/>
      <c r="E644" s="1"/>
      <c r="F644" s="3"/>
      <c r="G644" s="1"/>
      <c r="H644" s="3"/>
      <c r="I644" s="1"/>
      <c r="J644" s="3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1"/>
      <c r="D645" s="3"/>
      <c r="E645" s="1"/>
      <c r="F645" s="3"/>
      <c r="G645" s="1"/>
      <c r="H645" s="3"/>
      <c r="I645" s="1"/>
      <c r="J645" s="3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1"/>
      <c r="D646" s="3"/>
      <c r="E646" s="1"/>
      <c r="F646" s="3"/>
      <c r="G646" s="1"/>
      <c r="H646" s="3"/>
      <c r="I646" s="1"/>
      <c r="J646" s="3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1"/>
      <c r="D647" s="3"/>
      <c r="E647" s="1"/>
      <c r="F647" s="3"/>
      <c r="G647" s="1"/>
      <c r="H647" s="3"/>
      <c r="I647" s="1"/>
      <c r="J647" s="3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1"/>
      <c r="D648" s="3"/>
      <c r="E648" s="1"/>
      <c r="F648" s="3"/>
      <c r="G648" s="1"/>
      <c r="H648" s="3"/>
      <c r="I648" s="1"/>
      <c r="J648" s="3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1"/>
      <c r="D649" s="3"/>
      <c r="E649" s="1"/>
      <c r="F649" s="3"/>
      <c r="G649" s="1"/>
      <c r="H649" s="3"/>
      <c r="I649" s="1"/>
      <c r="J649" s="3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1"/>
      <c r="D650" s="3"/>
      <c r="E650" s="1"/>
      <c r="F650" s="3"/>
      <c r="G650" s="1"/>
      <c r="H650" s="3"/>
      <c r="I650" s="1"/>
      <c r="J650" s="3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1"/>
      <c r="D651" s="3"/>
      <c r="E651" s="1"/>
      <c r="F651" s="3"/>
      <c r="G651" s="1"/>
      <c r="H651" s="3"/>
      <c r="I651" s="1"/>
      <c r="J651" s="3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1"/>
      <c r="D652" s="3"/>
      <c r="E652" s="1"/>
      <c r="F652" s="3"/>
      <c r="G652" s="1"/>
      <c r="H652" s="3"/>
      <c r="I652" s="1"/>
      <c r="J652" s="3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1"/>
      <c r="D653" s="3"/>
      <c r="E653" s="1"/>
      <c r="F653" s="3"/>
      <c r="G653" s="1"/>
      <c r="H653" s="3"/>
      <c r="I653" s="1"/>
      <c r="J653" s="3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1"/>
      <c r="D654" s="3"/>
      <c r="E654" s="1"/>
      <c r="F654" s="3"/>
      <c r="G654" s="1"/>
      <c r="H654" s="3"/>
      <c r="I654" s="1"/>
      <c r="J654" s="3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1"/>
      <c r="D655" s="3"/>
      <c r="E655" s="1"/>
      <c r="F655" s="3"/>
      <c r="G655" s="1"/>
      <c r="H655" s="3"/>
      <c r="I655" s="1"/>
      <c r="J655" s="3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1"/>
      <c r="D656" s="3"/>
      <c r="E656" s="1"/>
      <c r="F656" s="3"/>
      <c r="G656" s="1"/>
      <c r="H656" s="3"/>
      <c r="I656" s="1"/>
      <c r="J656" s="3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1"/>
      <c r="D657" s="3"/>
      <c r="E657" s="1"/>
      <c r="F657" s="3"/>
      <c r="G657" s="1"/>
      <c r="H657" s="3"/>
      <c r="I657" s="1"/>
      <c r="J657" s="3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1"/>
      <c r="D658" s="3"/>
      <c r="E658" s="1"/>
      <c r="F658" s="3"/>
      <c r="G658" s="1"/>
      <c r="H658" s="3"/>
      <c r="I658" s="1"/>
      <c r="J658" s="3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1"/>
      <c r="D659" s="3"/>
      <c r="E659" s="1"/>
      <c r="F659" s="3"/>
      <c r="G659" s="1"/>
      <c r="H659" s="3"/>
      <c r="I659" s="1"/>
      <c r="J659" s="3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1"/>
      <c r="D660" s="3"/>
      <c r="E660" s="1"/>
      <c r="F660" s="3"/>
      <c r="G660" s="1"/>
      <c r="H660" s="3"/>
      <c r="I660" s="1"/>
      <c r="J660" s="3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1"/>
      <c r="D661" s="3"/>
      <c r="E661" s="1"/>
      <c r="F661" s="3"/>
      <c r="G661" s="1"/>
      <c r="H661" s="3"/>
      <c r="I661" s="1"/>
      <c r="J661" s="3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1"/>
      <c r="D662" s="3"/>
      <c r="E662" s="1"/>
      <c r="F662" s="3"/>
      <c r="G662" s="1"/>
      <c r="H662" s="3"/>
      <c r="I662" s="1"/>
      <c r="J662" s="3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1"/>
      <c r="D663" s="3"/>
      <c r="E663" s="1"/>
      <c r="F663" s="3"/>
      <c r="G663" s="1"/>
      <c r="H663" s="3"/>
      <c r="I663" s="1"/>
      <c r="J663" s="3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1"/>
      <c r="D664" s="3"/>
      <c r="E664" s="1"/>
      <c r="F664" s="3"/>
      <c r="G664" s="1"/>
      <c r="H664" s="3"/>
      <c r="I664" s="1"/>
      <c r="J664" s="3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1"/>
      <c r="D665" s="3"/>
      <c r="E665" s="1"/>
      <c r="F665" s="3"/>
      <c r="G665" s="1"/>
      <c r="H665" s="3"/>
      <c r="I665" s="1"/>
      <c r="J665" s="3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1"/>
      <c r="D666" s="3"/>
      <c r="E666" s="1"/>
      <c r="F666" s="3"/>
      <c r="G666" s="1"/>
      <c r="H666" s="3"/>
      <c r="I666" s="1"/>
      <c r="J666" s="3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1"/>
      <c r="D667" s="3"/>
      <c r="E667" s="1"/>
      <c r="F667" s="3"/>
      <c r="G667" s="1"/>
      <c r="H667" s="3"/>
      <c r="I667" s="1"/>
      <c r="J667" s="3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1"/>
      <c r="D668" s="3"/>
      <c r="E668" s="1"/>
      <c r="F668" s="3"/>
      <c r="G668" s="1"/>
      <c r="H668" s="3"/>
      <c r="I668" s="1"/>
      <c r="J668" s="3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1"/>
      <c r="D669" s="3"/>
      <c r="E669" s="1"/>
      <c r="F669" s="3"/>
      <c r="G669" s="1"/>
      <c r="H669" s="3"/>
      <c r="I669" s="1"/>
      <c r="J669" s="3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1"/>
      <c r="D670" s="3"/>
      <c r="E670" s="1"/>
      <c r="F670" s="3"/>
      <c r="G670" s="1"/>
      <c r="H670" s="3"/>
      <c r="I670" s="1"/>
      <c r="J670" s="3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1"/>
      <c r="D671" s="3"/>
      <c r="E671" s="1"/>
      <c r="F671" s="3"/>
      <c r="G671" s="1"/>
      <c r="H671" s="3"/>
      <c r="I671" s="1"/>
      <c r="J671" s="3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1"/>
      <c r="D672" s="3"/>
      <c r="E672" s="1"/>
      <c r="F672" s="3"/>
      <c r="G672" s="1"/>
      <c r="H672" s="3"/>
      <c r="I672" s="1"/>
      <c r="J672" s="3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1"/>
      <c r="D673" s="3"/>
      <c r="E673" s="1"/>
      <c r="F673" s="3"/>
      <c r="G673" s="1"/>
      <c r="H673" s="3"/>
      <c r="I673" s="1"/>
      <c r="J673" s="3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1"/>
      <c r="D674" s="3"/>
      <c r="E674" s="1"/>
      <c r="F674" s="3"/>
      <c r="G674" s="1"/>
      <c r="H674" s="3"/>
      <c r="I674" s="1"/>
      <c r="J674" s="3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1"/>
      <c r="D675" s="3"/>
      <c r="E675" s="1"/>
      <c r="F675" s="3"/>
      <c r="G675" s="1"/>
      <c r="H675" s="3"/>
      <c r="I675" s="1"/>
      <c r="J675" s="3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1"/>
      <c r="D676" s="3"/>
      <c r="E676" s="1"/>
      <c r="F676" s="3"/>
      <c r="G676" s="1"/>
      <c r="H676" s="3"/>
      <c r="I676" s="1"/>
      <c r="J676" s="3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1"/>
      <c r="D677" s="3"/>
      <c r="E677" s="1"/>
      <c r="F677" s="3"/>
      <c r="G677" s="1"/>
      <c r="H677" s="3"/>
      <c r="I677" s="1"/>
      <c r="J677" s="3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1"/>
      <c r="D678" s="3"/>
      <c r="E678" s="1"/>
      <c r="F678" s="3"/>
      <c r="G678" s="1"/>
      <c r="H678" s="3"/>
      <c r="I678" s="1"/>
      <c r="J678" s="3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1"/>
      <c r="D679" s="3"/>
      <c r="E679" s="1"/>
      <c r="F679" s="3"/>
      <c r="G679" s="1"/>
      <c r="H679" s="3"/>
      <c r="I679" s="1"/>
      <c r="J679" s="3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1"/>
      <c r="D680" s="3"/>
      <c r="E680" s="1"/>
      <c r="F680" s="3"/>
      <c r="G680" s="1"/>
      <c r="H680" s="3"/>
      <c r="I680" s="1"/>
      <c r="J680" s="3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1"/>
      <c r="D681" s="3"/>
      <c r="E681" s="1"/>
      <c r="F681" s="3"/>
      <c r="G681" s="1"/>
      <c r="H681" s="3"/>
      <c r="I681" s="1"/>
      <c r="J681" s="3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1"/>
      <c r="D682" s="3"/>
      <c r="E682" s="1"/>
      <c r="F682" s="3"/>
      <c r="G682" s="1"/>
      <c r="H682" s="3"/>
      <c r="I682" s="1"/>
      <c r="J682" s="3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1"/>
      <c r="D683" s="3"/>
      <c r="E683" s="1"/>
      <c r="F683" s="3"/>
      <c r="G683" s="1"/>
      <c r="H683" s="3"/>
      <c r="I683" s="1"/>
      <c r="J683" s="3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1"/>
      <c r="D684" s="3"/>
      <c r="E684" s="1"/>
      <c r="F684" s="3"/>
      <c r="G684" s="1"/>
      <c r="H684" s="3"/>
      <c r="I684" s="1"/>
      <c r="J684" s="3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1"/>
      <c r="D685" s="3"/>
      <c r="E685" s="1"/>
      <c r="F685" s="3"/>
      <c r="G685" s="1"/>
      <c r="H685" s="3"/>
      <c r="I685" s="1"/>
      <c r="J685" s="3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1"/>
      <c r="D686" s="3"/>
      <c r="E686" s="1"/>
      <c r="F686" s="3"/>
      <c r="G686" s="1"/>
      <c r="H686" s="3"/>
      <c r="I686" s="1"/>
      <c r="J686" s="3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1"/>
      <c r="D687" s="3"/>
      <c r="E687" s="1"/>
      <c r="F687" s="3"/>
      <c r="G687" s="1"/>
      <c r="H687" s="3"/>
      <c r="I687" s="1"/>
      <c r="J687" s="3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1"/>
      <c r="D688" s="3"/>
      <c r="E688" s="1"/>
      <c r="F688" s="3"/>
      <c r="G688" s="1"/>
      <c r="H688" s="3"/>
      <c r="I688" s="1"/>
      <c r="J688" s="3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1"/>
      <c r="D689" s="3"/>
      <c r="E689" s="1"/>
      <c r="F689" s="3"/>
      <c r="G689" s="1"/>
      <c r="H689" s="3"/>
      <c r="I689" s="1"/>
      <c r="J689" s="3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1"/>
      <c r="D690" s="3"/>
      <c r="E690" s="1"/>
      <c r="F690" s="3"/>
      <c r="G690" s="1"/>
      <c r="H690" s="3"/>
      <c r="I690" s="1"/>
      <c r="J690" s="3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1"/>
      <c r="D691" s="3"/>
      <c r="E691" s="1"/>
      <c r="F691" s="3"/>
      <c r="G691" s="1"/>
      <c r="H691" s="3"/>
      <c r="I691" s="1"/>
      <c r="J691" s="3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1"/>
      <c r="D692" s="3"/>
      <c r="E692" s="1"/>
      <c r="F692" s="3"/>
      <c r="G692" s="1"/>
      <c r="H692" s="3"/>
      <c r="I692" s="1"/>
      <c r="J692" s="3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1"/>
      <c r="D693" s="3"/>
      <c r="E693" s="1"/>
      <c r="F693" s="3"/>
      <c r="G693" s="1"/>
      <c r="H693" s="3"/>
      <c r="I693" s="1"/>
      <c r="J693" s="3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1"/>
      <c r="D694" s="3"/>
      <c r="E694" s="1"/>
      <c r="F694" s="3"/>
      <c r="G694" s="1"/>
      <c r="H694" s="3"/>
      <c r="I694" s="1"/>
      <c r="J694" s="3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1"/>
      <c r="D695" s="3"/>
      <c r="E695" s="1"/>
      <c r="F695" s="3"/>
      <c r="G695" s="1"/>
      <c r="H695" s="3"/>
      <c r="I695" s="1"/>
      <c r="J695" s="3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1"/>
      <c r="D696" s="3"/>
      <c r="E696" s="1"/>
      <c r="F696" s="3"/>
      <c r="G696" s="1"/>
      <c r="H696" s="3"/>
      <c r="I696" s="1"/>
      <c r="J696" s="3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1"/>
      <c r="D697" s="3"/>
      <c r="E697" s="1"/>
      <c r="F697" s="3"/>
      <c r="G697" s="1"/>
      <c r="H697" s="3"/>
      <c r="I697" s="1"/>
      <c r="J697" s="3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1"/>
      <c r="D698" s="3"/>
      <c r="E698" s="1"/>
      <c r="F698" s="3"/>
      <c r="G698" s="1"/>
      <c r="H698" s="3"/>
      <c r="I698" s="1"/>
      <c r="J698" s="3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1"/>
      <c r="D699" s="3"/>
      <c r="E699" s="1"/>
      <c r="F699" s="3"/>
      <c r="G699" s="1"/>
      <c r="H699" s="3"/>
      <c r="I699" s="1"/>
      <c r="J699" s="3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1"/>
      <c r="D700" s="3"/>
      <c r="E700" s="1"/>
      <c r="F700" s="3"/>
      <c r="G700" s="1"/>
      <c r="H700" s="3"/>
      <c r="I700" s="1"/>
      <c r="J700" s="3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1"/>
      <c r="D701" s="3"/>
      <c r="E701" s="1"/>
      <c r="F701" s="3"/>
      <c r="G701" s="1"/>
      <c r="H701" s="3"/>
      <c r="I701" s="1"/>
      <c r="J701" s="3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1"/>
      <c r="D702" s="3"/>
      <c r="E702" s="1"/>
      <c r="F702" s="3"/>
      <c r="G702" s="1"/>
      <c r="H702" s="3"/>
      <c r="I702" s="1"/>
      <c r="J702" s="3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1"/>
      <c r="D703" s="3"/>
      <c r="E703" s="1"/>
      <c r="F703" s="3"/>
      <c r="G703" s="1"/>
      <c r="H703" s="3"/>
      <c r="I703" s="1"/>
      <c r="J703" s="3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1"/>
      <c r="D704" s="3"/>
      <c r="E704" s="1"/>
      <c r="F704" s="3"/>
      <c r="G704" s="1"/>
      <c r="H704" s="3"/>
      <c r="I704" s="1"/>
      <c r="J704" s="3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1"/>
      <c r="D705" s="3"/>
      <c r="E705" s="1"/>
      <c r="F705" s="3"/>
      <c r="G705" s="1"/>
      <c r="H705" s="3"/>
      <c r="I705" s="1"/>
      <c r="J705" s="3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1"/>
      <c r="D706" s="3"/>
      <c r="E706" s="1"/>
      <c r="F706" s="3"/>
      <c r="G706" s="1"/>
      <c r="H706" s="3"/>
      <c r="I706" s="1"/>
      <c r="J706" s="3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1"/>
      <c r="D707" s="3"/>
      <c r="E707" s="1"/>
      <c r="F707" s="3"/>
      <c r="G707" s="1"/>
      <c r="H707" s="3"/>
      <c r="I707" s="1"/>
      <c r="J707" s="3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1"/>
      <c r="D708" s="3"/>
      <c r="E708" s="1"/>
      <c r="F708" s="3"/>
      <c r="G708" s="1"/>
      <c r="H708" s="3"/>
      <c r="I708" s="1"/>
      <c r="J708" s="3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1"/>
      <c r="D709" s="3"/>
      <c r="E709" s="1"/>
      <c r="F709" s="3"/>
      <c r="G709" s="1"/>
      <c r="H709" s="3"/>
      <c r="I709" s="1"/>
      <c r="J709" s="3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1"/>
      <c r="D710" s="3"/>
      <c r="E710" s="1"/>
      <c r="F710" s="3"/>
      <c r="G710" s="1"/>
      <c r="H710" s="3"/>
      <c r="I710" s="1"/>
      <c r="J710" s="3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1"/>
      <c r="D711" s="3"/>
      <c r="E711" s="1"/>
      <c r="F711" s="3"/>
      <c r="G711" s="1"/>
      <c r="H711" s="3"/>
      <c r="I711" s="1"/>
      <c r="J711" s="3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1"/>
      <c r="D712" s="3"/>
      <c r="E712" s="1"/>
      <c r="F712" s="3"/>
      <c r="G712" s="1"/>
      <c r="H712" s="3"/>
      <c r="I712" s="1"/>
      <c r="J712" s="3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1"/>
      <c r="D713" s="3"/>
      <c r="E713" s="1"/>
      <c r="F713" s="3"/>
      <c r="G713" s="1"/>
      <c r="H713" s="3"/>
      <c r="I713" s="1"/>
      <c r="J713" s="3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1"/>
      <c r="D714" s="3"/>
      <c r="E714" s="1"/>
      <c r="F714" s="3"/>
      <c r="G714" s="1"/>
      <c r="H714" s="3"/>
      <c r="I714" s="1"/>
      <c r="J714" s="3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1"/>
      <c r="D715" s="3"/>
      <c r="E715" s="1"/>
      <c r="F715" s="3"/>
      <c r="G715" s="1"/>
      <c r="H715" s="3"/>
      <c r="I715" s="1"/>
      <c r="J715" s="3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1"/>
      <c r="D716" s="3"/>
      <c r="E716" s="1"/>
      <c r="F716" s="3"/>
      <c r="G716" s="1"/>
      <c r="H716" s="3"/>
      <c r="I716" s="1"/>
      <c r="J716" s="3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1"/>
      <c r="D717" s="3"/>
      <c r="E717" s="1"/>
      <c r="F717" s="3"/>
      <c r="G717" s="1"/>
      <c r="H717" s="3"/>
      <c r="I717" s="1"/>
      <c r="J717" s="3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1"/>
      <c r="D718" s="3"/>
      <c r="E718" s="1"/>
      <c r="F718" s="3"/>
      <c r="G718" s="1"/>
      <c r="H718" s="3"/>
      <c r="I718" s="1"/>
      <c r="J718" s="3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1"/>
      <c r="D719" s="3"/>
      <c r="E719" s="1"/>
      <c r="F719" s="3"/>
      <c r="G719" s="1"/>
      <c r="H719" s="3"/>
      <c r="I719" s="1"/>
      <c r="J719" s="3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1"/>
      <c r="D720" s="3"/>
      <c r="E720" s="1"/>
      <c r="F720" s="3"/>
      <c r="G720" s="1"/>
      <c r="H720" s="3"/>
      <c r="I720" s="1"/>
      <c r="J720" s="3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1"/>
      <c r="D721" s="3"/>
      <c r="E721" s="1"/>
      <c r="F721" s="3"/>
      <c r="G721" s="1"/>
      <c r="H721" s="3"/>
      <c r="I721" s="1"/>
      <c r="J721" s="3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1"/>
      <c r="D722" s="3"/>
      <c r="E722" s="1"/>
      <c r="F722" s="3"/>
      <c r="G722" s="1"/>
      <c r="H722" s="3"/>
      <c r="I722" s="1"/>
      <c r="J722" s="3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1"/>
      <c r="D723" s="3"/>
      <c r="E723" s="1"/>
      <c r="F723" s="3"/>
      <c r="G723" s="1"/>
      <c r="H723" s="3"/>
      <c r="I723" s="1"/>
      <c r="J723" s="3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1"/>
      <c r="D724" s="3"/>
      <c r="E724" s="1"/>
      <c r="F724" s="3"/>
      <c r="G724" s="1"/>
      <c r="H724" s="3"/>
      <c r="I724" s="1"/>
      <c r="J724" s="3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1"/>
      <c r="D725" s="3"/>
      <c r="E725" s="1"/>
      <c r="F725" s="3"/>
      <c r="G725" s="1"/>
      <c r="H725" s="3"/>
      <c r="I725" s="1"/>
      <c r="J725" s="3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1"/>
      <c r="D726" s="3"/>
      <c r="E726" s="1"/>
      <c r="F726" s="3"/>
      <c r="G726" s="1"/>
      <c r="H726" s="3"/>
      <c r="I726" s="1"/>
      <c r="J726" s="3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1"/>
      <c r="D727" s="3"/>
      <c r="E727" s="1"/>
      <c r="F727" s="3"/>
      <c r="G727" s="1"/>
      <c r="H727" s="3"/>
      <c r="I727" s="1"/>
      <c r="J727" s="3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1"/>
      <c r="D728" s="3"/>
      <c r="E728" s="1"/>
      <c r="F728" s="3"/>
      <c r="G728" s="1"/>
      <c r="H728" s="3"/>
      <c r="I728" s="1"/>
      <c r="J728" s="3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1"/>
      <c r="D729" s="3"/>
      <c r="E729" s="1"/>
      <c r="F729" s="3"/>
      <c r="G729" s="1"/>
      <c r="H729" s="3"/>
      <c r="I729" s="1"/>
      <c r="J729" s="3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1"/>
      <c r="D730" s="3"/>
      <c r="E730" s="1"/>
      <c r="F730" s="3"/>
      <c r="G730" s="1"/>
      <c r="H730" s="3"/>
      <c r="I730" s="1"/>
      <c r="J730" s="3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1"/>
      <c r="D731" s="3"/>
      <c r="E731" s="1"/>
      <c r="F731" s="3"/>
      <c r="G731" s="1"/>
      <c r="H731" s="3"/>
      <c r="I731" s="1"/>
      <c r="J731" s="3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1"/>
      <c r="D732" s="3"/>
      <c r="E732" s="1"/>
      <c r="F732" s="3"/>
      <c r="G732" s="1"/>
      <c r="H732" s="3"/>
      <c r="I732" s="1"/>
      <c r="J732" s="3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1"/>
      <c r="D733" s="3"/>
      <c r="E733" s="1"/>
      <c r="F733" s="3"/>
      <c r="G733" s="1"/>
      <c r="H733" s="3"/>
      <c r="I733" s="1"/>
      <c r="J733" s="3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1"/>
      <c r="D734" s="3"/>
      <c r="E734" s="1"/>
      <c r="F734" s="3"/>
      <c r="G734" s="1"/>
      <c r="H734" s="3"/>
      <c r="I734" s="1"/>
      <c r="J734" s="3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1"/>
      <c r="D735" s="3"/>
      <c r="E735" s="1"/>
      <c r="F735" s="3"/>
      <c r="G735" s="1"/>
      <c r="H735" s="3"/>
      <c r="I735" s="1"/>
      <c r="J735" s="3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1"/>
      <c r="D736" s="3"/>
      <c r="E736" s="1"/>
      <c r="F736" s="3"/>
      <c r="G736" s="1"/>
      <c r="H736" s="3"/>
      <c r="I736" s="1"/>
      <c r="J736" s="3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1"/>
      <c r="D737" s="3"/>
      <c r="E737" s="1"/>
      <c r="F737" s="3"/>
      <c r="G737" s="1"/>
      <c r="H737" s="3"/>
      <c r="I737" s="1"/>
      <c r="J737" s="3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1"/>
      <c r="D738" s="3"/>
      <c r="E738" s="1"/>
      <c r="F738" s="3"/>
      <c r="G738" s="1"/>
      <c r="H738" s="3"/>
      <c r="I738" s="1"/>
      <c r="J738" s="3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1"/>
      <c r="D739" s="3"/>
      <c r="E739" s="1"/>
      <c r="F739" s="3"/>
      <c r="G739" s="1"/>
      <c r="H739" s="3"/>
      <c r="I739" s="1"/>
      <c r="J739" s="3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1"/>
      <c r="D740" s="3"/>
      <c r="E740" s="1"/>
      <c r="F740" s="3"/>
      <c r="G740" s="1"/>
      <c r="H740" s="3"/>
      <c r="I740" s="1"/>
      <c r="J740" s="3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1"/>
      <c r="D741" s="3"/>
      <c r="E741" s="1"/>
      <c r="F741" s="3"/>
      <c r="G741" s="1"/>
      <c r="H741" s="3"/>
      <c r="I741" s="1"/>
      <c r="J741" s="3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1"/>
      <c r="D742" s="3"/>
      <c r="E742" s="1"/>
      <c r="F742" s="3"/>
      <c r="G742" s="1"/>
      <c r="H742" s="3"/>
      <c r="I742" s="1"/>
      <c r="J742" s="3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1"/>
      <c r="D743" s="3"/>
      <c r="E743" s="1"/>
      <c r="F743" s="3"/>
      <c r="G743" s="1"/>
      <c r="H743" s="3"/>
      <c r="I743" s="1"/>
      <c r="J743" s="3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1"/>
      <c r="D744" s="3"/>
      <c r="E744" s="1"/>
      <c r="F744" s="3"/>
      <c r="G744" s="1"/>
      <c r="H744" s="3"/>
      <c r="I744" s="1"/>
      <c r="J744" s="3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1"/>
      <c r="D745" s="3"/>
      <c r="E745" s="1"/>
      <c r="F745" s="3"/>
      <c r="G745" s="1"/>
      <c r="H745" s="3"/>
      <c r="I745" s="1"/>
      <c r="J745" s="3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1"/>
      <c r="D746" s="3"/>
      <c r="E746" s="1"/>
      <c r="F746" s="3"/>
      <c r="G746" s="1"/>
      <c r="H746" s="3"/>
      <c r="I746" s="1"/>
      <c r="J746" s="3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1"/>
      <c r="D747" s="3"/>
      <c r="E747" s="1"/>
      <c r="F747" s="3"/>
      <c r="G747" s="1"/>
      <c r="H747" s="3"/>
      <c r="I747" s="1"/>
      <c r="J747" s="3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1"/>
      <c r="D748" s="3"/>
      <c r="E748" s="1"/>
      <c r="F748" s="3"/>
      <c r="G748" s="1"/>
      <c r="H748" s="3"/>
      <c r="I748" s="1"/>
      <c r="J748" s="3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1"/>
      <c r="D749" s="3"/>
      <c r="E749" s="1"/>
      <c r="F749" s="3"/>
      <c r="G749" s="1"/>
      <c r="H749" s="3"/>
      <c r="I749" s="1"/>
      <c r="J749" s="3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1"/>
      <c r="D750" s="3"/>
      <c r="E750" s="1"/>
      <c r="F750" s="3"/>
      <c r="G750" s="1"/>
      <c r="H750" s="3"/>
      <c r="I750" s="1"/>
      <c r="J750" s="3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1"/>
      <c r="D751" s="3"/>
      <c r="E751" s="1"/>
      <c r="F751" s="3"/>
      <c r="G751" s="1"/>
      <c r="H751" s="3"/>
      <c r="I751" s="1"/>
      <c r="J751" s="3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1"/>
      <c r="D752" s="3"/>
      <c r="E752" s="1"/>
      <c r="F752" s="3"/>
      <c r="G752" s="1"/>
      <c r="H752" s="3"/>
      <c r="I752" s="1"/>
      <c r="J752" s="3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1"/>
      <c r="D753" s="3"/>
      <c r="E753" s="1"/>
      <c r="F753" s="3"/>
      <c r="G753" s="1"/>
      <c r="H753" s="3"/>
      <c r="I753" s="1"/>
      <c r="J753" s="3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1"/>
      <c r="D754" s="3"/>
      <c r="E754" s="1"/>
      <c r="F754" s="3"/>
      <c r="G754" s="1"/>
      <c r="H754" s="3"/>
      <c r="I754" s="1"/>
      <c r="J754" s="3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1"/>
      <c r="D755" s="3"/>
      <c r="E755" s="1"/>
      <c r="F755" s="3"/>
      <c r="G755" s="1"/>
      <c r="H755" s="3"/>
      <c r="I755" s="1"/>
      <c r="J755" s="3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1"/>
      <c r="D756" s="3"/>
      <c r="E756" s="1"/>
      <c r="F756" s="3"/>
      <c r="G756" s="1"/>
      <c r="H756" s="3"/>
      <c r="I756" s="1"/>
      <c r="J756" s="3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1"/>
      <c r="D757" s="3"/>
      <c r="E757" s="1"/>
      <c r="F757" s="3"/>
      <c r="G757" s="1"/>
      <c r="H757" s="3"/>
      <c r="I757" s="1"/>
      <c r="J757" s="3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1"/>
      <c r="D758" s="3"/>
      <c r="E758" s="1"/>
      <c r="F758" s="3"/>
      <c r="G758" s="1"/>
      <c r="H758" s="3"/>
      <c r="I758" s="1"/>
      <c r="J758" s="3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1"/>
      <c r="D759" s="3"/>
      <c r="E759" s="1"/>
      <c r="F759" s="3"/>
      <c r="G759" s="1"/>
      <c r="H759" s="3"/>
      <c r="I759" s="1"/>
      <c r="J759" s="3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1"/>
      <c r="D760" s="3"/>
      <c r="E760" s="1"/>
      <c r="F760" s="3"/>
      <c r="G760" s="1"/>
      <c r="H760" s="3"/>
      <c r="I760" s="1"/>
      <c r="J760" s="3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1"/>
      <c r="D761" s="3"/>
      <c r="E761" s="1"/>
      <c r="F761" s="3"/>
      <c r="G761" s="1"/>
      <c r="H761" s="3"/>
      <c r="I761" s="1"/>
      <c r="J761" s="3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1"/>
      <c r="D762" s="3"/>
      <c r="E762" s="1"/>
      <c r="F762" s="3"/>
      <c r="G762" s="1"/>
      <c r="H762" s="3"/>
      <c r="I762" s="1"/>
      <c r="J762" s="3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1"/>
      <c r="D763" s="3"/>
      <c r="E763" s="1"/>
      <c r="F763" s="3"/>
      <c r="G763" s="1"/>
      <c r="H763" s="3"/>
      <c r="I763" s="1"/>
      <c r="J763" s="3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1"/>
      <c r="D764" s="3"/>
      <c r="E764" s="1"/>
      <c r="F764" s="3"/>
      <c r="G764" s="1"/>
      <c r="H764" s="3"/>
      <c r="I764" s="1"/>
      <c r="J764" s="3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1"/>
      <c r="D765" s="3"/>
      <c r="E765" s="1"/>
      <c r="F765" s="3"/>
      <c r="G765" s="1"/>
      <c r="H765" s="3"/>
      <c r="I765" s="1"/>
      <c r="J765" s="3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1"/>
      <c r="D766" s="3"/>
      <c r="E766" s="1"/>
      <c r="F766" s="3"/>
      <c r="G766" s="1"/>
      <c r="H766" s="3"/>
      <c r="I766" s="1"/>
      <c r="J766" s="3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1"/>
      <c r="D767" s="3"/>
      <c r="E767" s="1"/>
      <c r="F767" s="3"/>
      <c r="G767" s="1"/>
      <c r="H767" s="3"/>
      <c r="I767" s="1"/>
      <c r="J767" s="3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1"/>
      <c r="D768" s="3"/>
      <c r="E768" s="1"/>
      <c r="F768" s="3"/>
      <c r="G768" s="1"/>
      <c r="H768" s="3"/>
      <c r="I768" s="1"/>
      <c r="J768" s="3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1"/>
      <c r="D769" s="3"/>
      <c r="E769" s="1"/>
      <c r="F769" s="3"/>
      <c r="G769" s="1"/>
      <c r="H769" s="3"/>
      <c r="I769" s="1"/>
      <c r="J769" s="3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1"/>
      <c r="D770" s="3"/>
      <c r="E770" s="1"/>
      <c r="F770" s="3"/>
      <c r="G770" s="1"/>
      <c r="H770" s="3"/>
      <c r="I770" s="1"/>
      <c r="J770" s="3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1"/>
      <c r="D771" s="3"/>
      <c r="E771" s="1"/>
      <c r="F771" s="3"/>
      <c r="G771" s="1"/>
      <c r="H771" s="3"/>
      <c r="I771" s="1"/>
      <c r="J771" s="3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1"/>
      <c r="D772" s="3"/>
      <c r="E772" s="1"/>
      <c r="F772" s="3"/>
      <c r="G772" s="1"/>
      <c r="H772" s="3"/>
      <c r="I772" s="1"/>
      <c r="J772" s="3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1"/>
      <c r="D773" s="3"/>
      <c r="E773" s="1"/>
      <c r="F773" s="3"/>
      <c r="G773" s="1"/>
      <c r="H773" s="3"/>
      <c r="I773" s="1"/>
      <c r="J773" s="3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1"/>
      <c r="D774" s="3"/>
      <c r="E774" s="1"/>
      <c r="F774" s="3"/>
      <c r="G774" s="1"/>
      <c r="H774" s="3"/>
      <c r="I774" s="1"/>
      <c r="J774" s="3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1"/>
      <c r="D775" s="3"/>
      <c r="E775" s="1"/>
      <c r="F775" s="3"/>
      <c r="G775" s="1"/>
      <c r="H775" s="3"/>
      <c r="I775" s="1"/>
      <c r="J775" s="3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1"/>
      <c r="D776" s="3"/>
      <c r="E776" s="1"/>
      <c r="F776" s="3"/>
      <c r="G776" s="1"/>
      <c r="H776" s="3"/>
      <c r="I776" s="1"/>
      <c r="J776" s="3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1"/>
      <c r="D777" s="3"/>
      <c r="E777" s="1"/>
      <c r="F777" s="3"/>
      <c r="G777" s="1"/>
      <c r="H777" s="3"/>
      <c r="I777" s="1"/>
      <c r="J777" s="3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1"/>
      <c r="D778" s="3"/>
      <c r="E778" s="1"/>
      <c r="F778" s="3"/>
      <c r="G778" s="1"/>
      <c r="H778" s="3"/>
      <c r="I778" s="1"/>
      <c r="J778" s="3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1"/>
      <c r="D779" s="3"/>
      <c r="E779" s="1"/>
      <c r="F779" s="3"/>
      <c r="G779" s="1"/>
      <c r="H779" s="3"/>
      <c r="I779" s="1"/>
      <c r="J779" s="3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1"/>
      <c r="D780" s="3"/>
      <c r="E780" s="1"/>
      <c r="F780" s="3"/>
      <c r="G780" s="1"/>
      <c r="H780" s="3"/>
      <c r="I780" s="1"/>
      <c r="J780" s="3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1"/>
      <c r="D781" s="3"/>
      <c r="E781" s="1"/>
      <c r="F781" s="3"/>
      <c r="G781" s="1"/>
      <c r="H781" s="3"/>
      <c r="I781" s="1"/>
      <c r="J781" s="3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1"/>
      <c r="D782" s="3"/>
      <c r="E782" s="1"/>
      <c r="F782" s="3"/>
      <c r="G782" s="1"/>
      <c r="H782" s="3"/>
      <c r="I782" s="1"/>
      <c r="J782" s="3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1"/>
      <c r="D783" s="3"/>
      <c r="E783" s="1"/>
      <c r="F783" s="3"/>
      <c r="G783" s="1"/>
      <c r="H783" s="3"/>
      <c r="I783" s="1"/>
      <c r="J783" s="3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1"/>
      <c r="D784" s="3"/>
      <c r="E784" s="1"/>
      <c r="F784" s="3"/>
      <c r="G784" s="1"/>
      <c r="H784" s="3"/>
      <c r="I784" s="1"/>
      <c r="J784" s="3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1"/>
      <c r="D785" s="3"/>
      <c r="E785" s="1"/>
      <c r="F785" s="3"/>
      <c r="G785" s="1"/>
      <c r="H785" s="3"/>
      <c r="I785" s="1"/>
      <c r="J785" s="3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1"/>
      <c r="D786" s="3"/>
      <c r="E786" s="1"/>
      <c r="F786" s="3"/>
      <c r="G786" s="1"/>
      <c r="H786" s="3"/>
      <c r="I786" s="1"/>
      <c r="J786" s="3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1"/>
      <c r="D787" s="3"/>
      <c r="E787" s="1"/>
      <c r="F787" s="3"/>
      <c r="G787" s="1"/>
      <c r="H787" s="3"/>
      <c r="I787" s="1"/>
      <c r="J787" s="3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1"/>
      <c r="D788" s="3"/>
      <c r="E788" s="1"/>
      <c r="F788" s="3"/>
      <c r="G788" s="1"/>
      <c r="H788" s="3"/>
      <c r="I788" s="1"/>
      <c r="J788" s="3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1"/>
      <c r="D789" s="3"/>
      <c r="E789" s="1"/>
      <c r="F789" s="3"/>
      <c r="G789" s="1"/>
      <c r="H789" s="3"/>
      <c r="I789" s="1"/>
      <c r="J789" s="3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1"/>
      <c r="D790" s="3"/>
      <c r="E790" s="1"/>
      <c r="F790" s="3"/>
      <c r="G790" s="1"/>
      <c r="H790" s="3"/>
      <c r="I790" s="1"/>
      <c r="J790" s="3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1"/>
      <c r="D791" s="3"/>
      <c r="E791" s="1"/>
      <c r="F791" s="3"/>
      <c r="G791" s="1"/>
      <c r="H791" s="3"/>
      <c r="I791" s="1"/>
      <c r="J791" s="3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1"/>
      <c r="D792" s="3"/>
      <c r="E792" s="1"/>
      <c r="F792" s="3"/>
      <c r="G792" s="1"/>
      <c r="H792" s="3"/>
      <c r="I792" s="1"/>
      <c r="J792" s="3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1"/>
      <c r="D793" s="3"/>
      <c r="E793" s="1"/>
      <c r="F793" s="3"/>
      <c r="G793" s="1"/>
      <c r="H793" s="3"/>
      <c r="I793" s="1"/>
      <c r="J793" s="3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1"/>
      <c r="D794" s="3"/>
      <c r="E794" s="1"/>
      <c r="F794" s="3"/>
      <c r="G794" s="1"/>
      <c r="H794" s="3"/>
      <c r="I794" s="1"/>
      <c r="J794" s="3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1"/>
      <c r="D795" s="3"/>
      <c r="E795" s="1"/>
      <c r="F795" s="3"/>
      <c r="G795" s="1"/>
      <c r="H795" s="3"/>
      <c r="I795" s="1"/>
      <c r="J795" s="3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1"/>
      <c r="D796" s="3"/>
      <c r="E796" s="1"/>
      <c r="F796" s="3"/>
      <c r="G796" s="1"/>
      <c r="H796" s="3"/>
      <c r="I796" s="1"/>
      <c r="J796" s="3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1"/>
      <c r="D797" s="3"/>
      <c r="E797" s="1"/>
      <c r="F797" s="3"/>
      <c r="G797" s="1"/>
      <c r="H797" s="3"/>
      <c r="I797" s="1"/>
      <c r="J797" s="3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1"/>
      <c r="D798" s="3"/>
      <c r="E798" s="1"/>
      <c r="F798" s="3"/>
      <c r="G798" s="1"/>
      <c r="H798" s="3"/>
      <c r="I798" s="1"/>
      <c r="J798" s="3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1"/>
      <c r="D799" s="3"/>
      <c r="E799" s="1"/>
      <c r="F799" s="3"/>
      <c r="G799" s="1"/>
      <c r="H799" s="3"/>
      <c r="I799" s="1"/>
      <c r="J799" s="3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1"/>
      <c r="D800" s="3"/>
      <c r="E800" s="1"/>
      <c r="F800" s="3"/>
      <c r="G800" s="1"/>
      <c r="H800" s="3"/>
      <c r="I800" s="1"/>
      <c r="J800" s="3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1"/>
      <c r="D801" s="3"/>
      <c r="E801" s="1"/>
      <c r="F801" s="3"/>
      <c r="G801" s="1"/>
      <c r="H801" s="3"/>
      <c r="I801" s="1"/>
      <c r="J801" s="3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1"/>
      <c r="D802" s="3"/>
      <c r="E802" s="1"/>
      <c r="F802" s="3"/>
      <c r="G802" s="1"/>
      <c r="H802" s="3"/>
      <c r="I802" s="1"/>
      <c r="J802" s="3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1"/>
      <c r="D803" s="3"/>
      <c r="E803" s="1"/>
      <c r="F803" s="3"/>
      <c r="G803" s="1"/>
      <c r="H803" s="3"/>
      <c r="I803" s="1"/>
      <c r="J803" s="3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1"/>
      <c r="D804" s="3"/>
      <c r="E804" s="1"/>
      <c r="F804" s="3"/>
      <c r="G804" s="1"/>
      <c r="H804" s="3"/>
      <c r="I804" s="1"/>
      <c r="J804" s="3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1"/>
      <c r="D805" s="3"/>
      <c r="E805" s="1"/>
      <c r="F805" s="3"/>
      <c r="G805" s="1"/>
      <c r="H805" s="3"/>
      <c r="I805" s="1"/>
      <c r="J805" s="3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1"/>
      <c r="D806" s="3"/>
      <c r="E806" s="1"/>
      <c r="F806" s="3"/>
      <c r="G806" s="1"/>
      <c r="H806" s="3"/>
      <c r="I806" s="1"/>
      <c r="J806" s="3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1"/>
      <c r="D807" s="3"/>
      <c r="E807" s="1"/>
      <c r="F807" s="3"/>
      <c r="G807" s="1"/>
      <c r="H807" s="3"/>
      <c r="I807" s="1"/>
      <c r="J807" s="3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1"/>
      <c r="D808" s="3"/>
      <c r="E808" s="1"/>
      <c r="F808" s="3"/>
      <c r="G808" s="1"/>
      <c r="H808" s="3"/>
      <c r="I808" s="1"/>
      <c r="J808" s="3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1"/>
      <c r="D809" s="3"/>
      <c r="E809" s="1"/>
      <c r="F809" s="3"/>
      <c r="G809" s="1"/>
      <c r="H809" s="3"/>
      <c r="I809" s="1"/>
      <c r="J809" s="3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1"/>
      <c r="D810" s="3"/>
      <c r="E810" s="1"/>
      <c r="F810" s="3"/>
      <c r="G810" s="1"/>
      <c r="H810" s="3"/>
      <c r="I810" s="1"/>
      <c r="J810" s="3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1"/>
      <c r="D811" s="3"/>
      <c r="E811" s="1"/>
      <c r="F811" s="3"/>
      <c r="G811" s="1"/>
      <c r="H811" s="3"/>
      <c r="I811" s="1"/>
      <c r="J811" s="3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1"/>
      <c r="D812" s="3"/>
      <c r="E812" s="1"/>
      <c r="F812" s="3"/>
      <c r="G812" s="1"/>
      <c r="H812" s="3"/>
      <c r="I812" s="1"/>
      <c r="J812" s="3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1"/>
      <c r="D813" s="3"/>
      <c r="E813" s="1"/>
      <c r="F813" s="3"/>
      <c r="G813" s="1"/>
      <c r="H813" s="3"/>
      <c r="I813" s="1"/>
      <c r="J813" s="3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1"/>
      <c r="D814" s="3"/>
      <c r="E814" s="1"/>
      <c r="F814" s="3"/>
      <c r="G814" s="1"/>
      <c r="H814" s="3"/>
      <c r="I814" s="1"/>
      <c r="J814" s="3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1"/>
      <c r="D815" s="3"/>
      <c r="E815" s="1"/>
      <c r="F815" s="3"/>
      <c r="G815" s="1"/>
      <c r="H815" s="3"/>
      <c r="I815" s="1"/>
      <c r="J815" s="3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1"/>
      <c r="D816" s="3"/>
      <c r="E816" s="1"/>
      <c r="F816" s="3"/>
      <c r="G816" s="1"/>
      <c r="H816" s="3"/>
      <c r="I816" s="1"/>
      <c r="J816" s="3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1"/>
      <c r="D817" s="3"/>
      <c r="E817" s="1"/>
      <c r="F817" s="3"/>
      <c r="G817" s="1"/>
      <c r="H817" s="3"/>
      <c r="I817" s="1"/>
      <c r="J817" s="3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1"/>
      <c r="D818" s="3"/>
      <c r="E818" s="1"/>
      <c r="F818" s="3"/>
      <c r="G818" s="1"/>
      <c r="H818" s="3"/>
      <c r="I818" s="1"/>
      <c r="J818" s="3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1"/>
      <c r="D819" s="3"/>
      <c r="E819" s="1"/>
      <c r="F819" s="3"/>
      <c r="G819" s="1"/>
      <c r="H819" s="3"/>
      <c r="I819" s="1"/>
      <c r="J819" s="3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1"/>
      <c r="D820" s="3"/>
      <c r="E820" s="1"/>
      <c r="F820" s="3"/>
      <c r="G820" s="1"/>
      <c r="H820" s="3"/>
      <c r="I820" s="1"/>
      <c r="J820" s="3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1"/>
      <c r="D821" s="3"/>
      <c r="E821" s="1"/>
      <c r="F821" s="3"/>
      <c r="G821" s="1"/>
      <c r="H821" s="3"/>
      <c r="I821" s="1"/>
      <c r="J821" s="3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1"/>
      <c r="D822" s="3"/>
      <c r="E822" s="1"/>
      <c r="F822" s="3"/>
      <c r="G822" s="1"/>
      <c r="H822" s="3"/>
      <c r="I822" s="1"/>
      <c r="J822" s="3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1"/>
      <c r="D823" s="3"/>
      <c r="E823" s="1"/>
      <c r="F823" s="3"/>
      <c r="G823" s="1"/>
      <c r="H823" s="3"/>
      <c r="I823" s="1"/>
      <c r="J823" s="3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1"/>
      <c r="D824" s="3"/>
      <c r="E824" s="1"/>
      <c r="F824" s="3"/>
      <c r="G824" s="1"/>
      <c r="H824" s="3"/>
      <c r="I824" s="1"/>
      <c r="J824" s="3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1"/>
      <c r="D825" s="3"/>
      <c r="E825" s="1"/>
      <c r="F825" s="3"/>
      <c r="G825" s="1"/>
      <c r="H825" s="3"/>
      <c r="I825" s="1"/>
      <c r="J825" s="3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1"/>
      <c r="D826" s="3"/>
      <c r="E826" s="1"/>
      <c r="F826" s="3"/>
      <c r="G826" s="1"/>
      <c r="H826" s="3"/>
      <c r="I826" s="1"/>
      <c r="J826" s="3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1"/>
      <c r="D827" s="3"/>
      <c r="E827" s="1"/>
      <c r="F827" s="3"/>
      <c r="G827" s="1"/>
      <c r="H827" s="3"/>
      <c r="I827" s="1"/>
      <c r="J827" s="3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1"/>
      <c r="D828" s="3"/>
      <c r="E828" s="1"/>
      <c r="F828" s="3"/>
      <c r="G828" s="1"/>
      <c r="H828" s="3"/>
      <c r="I828" s="1"/>
      <c r="J828" s="3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1"/>
      <c r="D829" s="3"/>
      <c r="E829" s="1"/>
      <c r="F829" s="3"/>
      <c r="G829" s="1"/>
      <c r="H829" s="3"/>
      <c r="I829" s="1"/>
      <c r="J829" s="3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1"/>
      <c r="D830" s="3"/>
      <c r="E830" s="1"/>
      <c r="F830" s="3"/>
      <c r="G830" s="1"/>
      <c r="H830" s="3"/>
      <c r="I830" s="1"/>
      <c r="J830" s="3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1"/>
      <c r="D831" s="3"/>
      <c r="E831" s="1"/>
      <c r="F831" s="3"/>
      <c r="G831" s="1"/>
      <c r="H831" s="3"/>
      <c r="I831" s="1"/>
      <c r="J831" s="3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1"/>
      <c r="D832" s="3"/>
      <c r="E832" s="1"/>
      <c r="F832" s="3"/>
      <c r="G832" s="1"/>
      <c r="H832" s="3"/>
      <c r="I832" s="1"/>
      <c r="J832" s="3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1"/>
      <c r="D833" s="3"/>
      <c r="E833" s="1"/>
      <c r="F833" s="3"/>
      <c r="G833" s="1"/>
      <c r="H833" s="3"/>
      <c r="I833" s="1"/>
      <c r="J833" s="3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1"/>
      <c r="D834" s="3"/>
      <c r="E834" s="1"/>
      <c r="F834" s="3"/>
      <c r="G834" s="1"/>
      <c r="H834" s="3"/>
      <c r="I834" s="1"/>
      <c r="J834" s="3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1"/>
      <c r="D835" s="3"/>
      <c r="E835" s="1"/>
      <c r="F835" s="3"/>
      <c r="G835" s="1"/>
      <c r="H835" s="3"/>
      <c r="I835" s="1"/>
      <c r="J835" s="3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1"/>
      <c r="D836" s="3"/>
      <c r="E836" s="1"/>
      <c r="F836" s="3"/>
      <c r="G836" s="1"/>
      <c r="H836" s="3"/>
      <c r="I836" s="1"/>
      <c r="J836" s="3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1"/>
      <c r="D837" s="3"/>
      <c r="E837" s="1"/>
      <c r="F837" s="3"/>
      <c r="G837" s="1"/>
      <c r="H837" s="3"/>
      <c r="I837" s="1"/>
      <c r="J837" s="3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1"/>
      <c r="D838" s="3"/>
      <c r="E838" s="1"/>
      <c r="F838" s="3"/>
      <c r="G838" s="1"/>
      <c r="H838" s="3"/>
      <c r="I838" s="1"/>
      <c r="J838" s="3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1"/>
      <c r="D839" s="3"/>
      <c r="E839" s="1"/>
      <c r="F839" s="3"/>
      <c r="G839" s="1"/>
      <c r="H839" s="3"/>
      <c r="I839" s="1"/>
      <c r="J839" s="3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1"/>
      <c r="D840" s="3"/>
      <c r="E840" s="1"/>
      <c r="F840" s="3"/>
      <c r="G840" s="1"/>
      <c r="H840" s="3"/>
      <c r="I840" s="1"/>
      <c r="J840" s="3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1"/>
      <c r="D841" s="3"/>
      <c r="E841" s="1"/>
      <c r="F841" s="3"/>
      <c r="G841" s="1"/>
      <c r="H841" s="3"/>
      <c r="I841" s="1"/>
      <c r="J841" s="3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1"/>
      <c r="D842" s="3"/>
      <c r="E842" s="1"/>
      <c r="F842" s="3"/>
      <c r="G842" s="1"/>
      <c r="H842" s="3"/>
      <c r="I842" s="1"/>
      <c r="J842" s="3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1"/>
      <c r="D843" s="3"/>
      <c r="E843" s="1"/>
      <c r="F843" s="3"/>
      <c r="G843" s="1"/>
      <c r="H843" s="3"/>
      <c r="I843" s="1"/>
      <c r="J843" s="3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1"/>
      <c r="D844" s="3"/>
      <c r="E844" s="1"/>
      <c r="F844" s="3"/>
      <c r="G844" s="1"/>
      <c r="H844" s="3"/>
      <c r="I844" s="1"/>
      <c r="J844" s="3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1"/>
      <c r="D845" s="3"/>
      <c r="E845" s="1"/>
      <c r="F845" s="3"/>
      <c r="G845" s="1"/>
      <c r="H845" s="3"/>
      <c r="I845" s="1"/>
      <c r="J845" s="3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1"/>
      <c r="D846" s="3"/>
      <c r="E846" s="1"/>
      <c r="F846" s="3"/>
      <c r="G846" s="1"/>
      <c r="H846" s="3"/>
      <c r="I846" s="1"/>
      <c r="J846" s="3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1"/>
      <c r="D847" s="3"/>
      <c r="E847" s="1"/>
      <c r="F847" s="3"/>
      <c r="G847" s="1"/>
      <c r="H847" s="3"/>
      <c r="I847" s="1"/>
      <c r="J847" s="3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1"/>
      <c r="D848" s="3"/>
      <c r="E848" s="1"/>
      <c r="F848" s="3"/>
      <c r="G848" s="1"/>
      <c r="H848" s="3"/>
      <c r="I848" s="1"/>
      <c r="J848" s="3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1"/>
      <c r="D849" s="3"/>
      <c r="E849" s="1"/>
      <c r="F849" s="3"/>
      <c r="G849" s="1"/>
      <c r="H849" s="3"/>
      <c r="I849" s="1"/>
      <c r="J849" s="3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1"/>
      <c r="D850" s="3"/>
      <c r="E850" s="1"/>
      <c r="F850" s="3"/>
      <c r="G850" s="1"/>
      <c r="H850" s="3"/>
      <c r="I850" s="1"/>
      <c r="J850" s="3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1"/>
      <c r="D851" s="3"/>
      <c r="E851" s="1"/>
      <c r="F851" s="3"/>
      <c r="G851" s="1"/>
      <c r="H851" s="3"/>
      <c r="I851" s="1"/>
      <c r="J851" s="3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1"/>
      <c r="D852" s="3"/>
      <c r="E852" s="1"/>
      <c r="F852" s="3"/>
      <c r="G852" s="1"/>
      <c r="H852" s="3"/>
      <c r="I852" s="1"/>
      <c r="J852" s="3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1"/>
      <c r="D853" s="3"/>
      <c r="E853" s="1"/>
      <c r="F853" s="3"/>
      <c r="G853" s="1"/>
      <c r="H853" s="3"/>
      <c r="I853" s="1"/>
      <c r="J853" s="3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1"/>
      <c r="D854" s="3"/>
      <c r="E854" s="1"/>
      <c r="F854" s="3"/>
      <c r="G854" s="1"/>
      <c r="H854" s="3"/>
      <c r="I854" s="1"/>
      <c r="J854" s="3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1"/>
      <c r="D855" s="3"/>
      <c r="E855" s="1"/>
      <c r="F855" s="3"/>
      <c r="G855" s="1"/>
      <c r="H855" s="3"/>
      <c r="I855" s="1"/>
      <c r="J855" s="3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1"/>
      <c r="D856" s="3"/>
      <c r="E856" s="1"/>
      <c r="F856" s="3"/>
      <c r="G856" s="1"/>
      <c r="H856" s="3"/>
      <c r="I856" s="1"/>
      <c r="J856" s="3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1"/>
      <c r="D857" s="3"/>
      <c r="E857" s="1"/>
      <c r="F857" s="3"/>
      <c r="G857" s="1"/>
      <c r="H857" s="3"/>
      <c r="I857" s="1"/>
      <c r="J857" s="3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1"/>
      <c r="D858" s="3"/>
      <c r="E858" s="1"/>
      <c r="F858" s="3"/>
      <c r="G858" s="1"/>
      <c r="H858" s="3"/>
      <c r="I858" s="1"/>
      <c r="J858" s="3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1"/>
      <c r="D859" s="3"/>
      <c r="E859" s="1"/>
      <c r="F859" s="3"/>
      <c r="G859" s="1"/>
      <c r="H859" s="3"/>
      <c r="I859" s="1"/>
      <c r="J859" s="3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1"/>
      <c r="D860" s="3"/>
      <c r="E860" s="1"/>
      <c r="F860" s="3"/>
      <c r="G860" s="1"/>
      <c r="H860" s="3"/>
      <c r="I860" s="1"/>
      <c r="J860" s="3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1"/>
      <c r="D861" s="3"/>
      <c r="E861" s="1"/>
      <c r="F861" s="3"/>
      <c r="G861" s="1"/>
      <c r="H861" s="3"/>
      <c r="I861" s="1"/>
      <c r="J861" s="3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1"/>
      <c r="D862" s="3"/>
      <c r="E862" s="1"/>
      <c r="F862" s="3"/>
      <c r="G862" s="1"/>
      <c r="H862" s="3"/>
      <c r="I862" s="1"/>
      <c r="J862" s="3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1"/>
      <c r="D863" s="3"/>
      <c r="E863" s="1"/>
      <c r="F863" s="3"/>
      <c r="G863" s="1"/>
      <c r="H863" s="3"/>
      <c r="I863" s="1"/>
      <c r="J863" s="3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1"/>
      <c r="D864" s="3"/>
      <c r="E864" s="1"/>
      <c r="F864" s="3"/>
      <c r="G864" s="1"/>
      <c r="H864" s="3"/>
      <c r="I864" s="1"/>
      <c r="J864" s="3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1"/>
      <c r="D865" s="3"/>
      <c r="E865" s="1"/>
      <c r="F865" s="3"/>
      <c r="G865" s="1"/>
      <c r="H865" s="3"/>
      <c r="I865" s="1"/>
      <c r="J865" s="3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1"/>
      <c r="D866" s="3"/>
      <c r="E866" s="1"/>
      <c r="F866" s="3"/>
      <c r="G866" s="1"/>
      <c r="H866" s="3"/>
      <c r="I866" s="1"/>
      <c r="J866" s="3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1"/>
      <c r="D867" s="3"/>
      <c r="E867" s="1"/>
      <c r="F867" s="3"/>
      <c r="G867" s="1"/>
      <c r="H867" s="3"/>
      <c r="I867" s="1"/>
      <c r="J867" s="3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1"/>
      <c r="D868" s="3"/>
      <c r="E868" s="1"/>
      <c r="F868" s="3"/>
      <c r="G868" s="1"/>
      <c r="H868" s="3"/>
      <c r="I868" s="1"/>
      <c r="J868" s="3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1"/>
      <c r="D869" s="3"/>
      <c r="E869" s="1"/>
      <c r="F869" s="3"/>
      <c r="G869" s="1"/>
      <c r="H869" s="3"/>
      <c r="I869" s="1"/>
      <c r="J869" s="3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1"/>
      <c r="D870" s="3"/>
      <c r="E870" s="1"/>
      <c r="F870" s="3"/>
      <c r="G870" s="1"/>
      <c r="H870" s="3"/>
      <c r="I870" s="1"/>
      <c r="J870" s="3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1"/>
      <c r="D871" s="3"/>
      <c r="E871" s="1"/>
      <c r="F871" s="3"/>
      <c r="G871" s="1"/>
      <c r="H871" s="3"/>
      <c r="I871" s="1"/>
      <c r="J871" s="3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1"/>
      <c r="D872" s="3"/>
      <c r="E872" s="1"/>
      <c r="F872" s="3"/>
      <c r="G872" s="1"/>
      <c r="H872" s="3"/>
      <c r="I872" s="1"/>
      <c r="J872" s="3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1"/>
      <c r="D873" s="3"/>
      <c r="E873" s="1"/>
      <c r="F873" s="3"/>
      <c r="G873" s="1"/>
      <c r="H873" s="3"/>
      <c r="I873" s="1"/>
      <c r="J873" s="3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1"/>
      <c r="D874" s="3"/>
      <c r="E874" s="1"/>
      <c r="F874" s="3"/>
      <c r="G874" s="1"/>
      <c r="H874" s="3"/>
      <c r="I874" s="1"/>
      <c r="J874" s="3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1"/>
      <c r="D875" s="3"/>
      <c r="E875" s="1"/>
      <c r="F875" s="3"/>
      <c r="G875" s="1"/>
      <c r="H875" s="3"/>
      <c r="I875" s="1"/>
      <c r="J875" s="3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1"/>
      <c r="D876" s="3"/>
      <c r="E876" s="1"/>
      <c r="F876" s="3"/>
      <c r="G876" s="1"/>
      <c r="H876" s="3"/>
      <c r="I876" s="1"/>
      <c r="J876" s="3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1"/>
      <c r="D877" s="3"/>
      <c r="E877" s="1"/>
      <c r="F877" s="3"/>
      <c r="G877" s="1"/>
      <c r="H877" s="3"/>
      <c r="I877" s="1"/>
      <c r="J877" s="3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1"/>
      <c r="D878" s="3"/>
      <c r="E878" s="1"/>
      <c r="F878" s="3"/>
      <c r="G878" s="1"/>
      <c r="H878" s="3"/>
      <c r="I878" s="1"/>
      <c r="J878" s="3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1"/>
      <c r="D879" s="3"/>
      <c r="E879" s="1"/>
      <c r="F879" s="3"/>
      <c r="G879" s="1"/>
      <c r="H879" s="3"/>
      <c r="I879" s="1"/>
      <c r="J879" s="3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1"/>
      <c r="D880" s="3"/>
      <c r="E880" s="1"/>
      <c r="F880" s="3"/>
      <c r="G880" s="1"/>
      <c r="H880" s="3"/>
      <c r="I880" s="1"/>
      <c r="J880" s="3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1"/>
      <c r="D881" s="3"/>
      <c r="E881" s="1"/>
      <c r="F881" s="3"/>
      <c r="G881" s="1"/>
      <c r="H881" s="3"/>
      <c r="I881" s="1"/>
      <c r="J881" s="3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1"/>
      <c r="D882" s="3"/>
      <c r="E882" s="1"/>
      <c r="F882" s="3"/>
      <c r="G882" s="1"/>
      <c r="H882" s="3"/>
      <c r="I882" s="1"/>
      <c r="J882" s="3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1"/>
      <c r="D883" s="3"/>
      <c r="E883" s="1"/>
      <c r="F883" s="3"/>
      <c r="G883" s="1"/>
      <c r="H883" s="3"/>
      <c r="I883" s="1"/>
      <c r="J883" s="3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1"/>
      <c r="D884" s="3"/>
      <c r="E884" s="1"/>
      <c r="F884" s="3"/>
      <c r="G884" s="1"/>
      <c r="H884" s="3"/>
      <c r="I884" s="1"/>
      <c r="J884" s="3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1"/>
      <c r="D885" s="3"/>
      <c r="E885" s="1"/>
      <c r="F885" s="3"/>
      <c r="G885" s="1"/>
      <c r="H885" s="3"/>
      <c r="I885" s="1"/>
      <c r="J885" s="3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1"/>
      <c r="D886" s="3"/>
      <c r="E886" s="1"/>
      <c r="F886" s="3"/>
      <c r="G886" s="1"/>
      <c r="H886" s="3"/>
      <c r="I886" s="1"/>
      <c r="J886" s="3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1"/>
      <c r="D887" s="3"/>
      <c r="E887" s="1"/>
      <c r="F887" s="3"/>
      <c r="G887" s="1"/>
      <c r="H887" s="3"/>
      <c r="I887" s="1"/>
      <c r="J887" s="3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1"/>
      <c r="D888" s="3"/>
      <c r="E888" s="1"/>
      <c r="F888" s="3"/>
      <c r="G888" s="1"/>
      <c r="H888" s="3"/>
      <c r="I888" s="1"/>
      <c r="J888" s="3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1"/>
      <c r="D889" s="3"/>
      <c r="E889" s="1"/>
      <c r="F889" s="3"/>
      <c r="G889" s="1"/>
      <c r="H889" s="3"/>
      <c r="I889" s="1"/>
      <c r="J889" s="3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1"/>
      <c r="D890" s="3"/>
      <c r="E890" s="1"/>
      <c r="F890" s="3"/>
      <c r="G890" s="1"/>
      <c r="H890" s="3"/>
      <c r="I890" s="1"/>
      <c r="J890" s="3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1"/>
      <c r="D891" s="3"/>
      <c r="E891" s="1"/>
      <c r="F891" s="3"/>
      <c r="G891" s="1"/>
      <c r="H891" s="3"/>
      <c r="I891" s="1"/>
      <c r="J891" s="3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1"/>
      <c r="D892" s="3"/>
      <c r="E892" s="1"/>
      <c r="F892" s="3"/>
      <c r="G892" s="1"/>
      <c r="H892" s="3"/>
      <c r="I892" s="1"/>
      <c r="J892" s="3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1"/>
      <c r="D893" s="3"/>
      <c r="E893" s="1"/>
      <c r="F893" s="3"/>
      <c r="G893" s="1"/>
      <c r="H893" s="3"/>
      <c r="I893" s="1"/>
      <c r="J893" s="3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1"/>
      <c r="D894" s="3"/>
      <c r="E894" s="1"/>
      <c r="F894" s="3"/>
      <c r="G894" s="1"/>
      <c r="H894" s="3"/>
      <c r="I894" s="1"/>
      <c r="J894" s="3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1"/>
      <c r="D895" s="3"/>
      <c r="E895" s="1"/>
      <c r="F895" s="3"/>
      <c r="G895" s="1"/>
      <c r="H895" s="3"/>
      <c r="I895" s="1"/>
      <c r="J895" s="3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1"/>
      <c r="D896" s="3"/>
      <c r="E896" s="1"/>
      <c r="F896" s="3"/>
      <c r="G896" s="1"/>
      <c r="H896" s="3"/>
      <c r="I896" s="1"/>
      <c r="J896" s="3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1"/>
      <c r="D897" s="3"/>
      <c r="E897" s="1"/>
      <c r="F897" s="3"/>
      <c r="G897" s="1"/>
      <c r="H897" s="3"/>
      <c r="I897" s="1"/>
      <c r="J897" s="3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1"/>
      <c r="D898" s="3"/>
      <c r="E898" s="1"/>
      <c r="F898" s="3"/>
      <c r="G898" s="1"/>
      <c r="H898" s="3"/>
      <c r="I898" s="1"/>
      <c r="J898" s="3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1"/>
      <c r="D899" s="3"/>
      <c r="E899" s="1"/>
      <c r="F899" s="3"/>
      <c r="G899" s="1"/>
      <c r="H899" s="3"/>
      <c r="I899" s="1"/>
      <c r="J899" s="3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1"/>
      <c r="D900" s="3"/>
      <c r="E900" s="1"/>
      <c r="F900" s="3"/>
      <c r="G900" s="1"/>
      <c r="H900" s="3"/>
      <c r="I900" s="1"/>
      <c r="J900" s="3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1"/>
      <c r="D901" s="3"/>
      <c r="E901" s="1"/>
      <c r="F901" s="3"/>
      <c r="G901" s="1"/>
      <c r="H901" s="3"/>
      <c r="I901" s="1"/>
      <c r="J901" s="3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1"/>
      <c r="D902" s="3"/>
      <c r="E902" s="1"/>
      <c r="F902" s="3"/>
      <c r="G902" s="1"/>
      <c r="H902" s="3"/>
      <c r="I902" s="1"/>
      <c r="J902" s="3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1"/>
      <c r="D903" s="3"/>
      <c r="E903" s="1"/>
      <c r="F903" s="3"/>
      <c r="G903" s="1"/>
      <c r="H903" s="3"/>
      <c r="I903" s="1"/>
      <c r="J903" s="3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1"/>
      <c r="D904" s="3"/>
      <c r="E904" s="1"/>
      <c r="F904" s="3"/>
      <c r="G904" s="1"/>
      <c r="H904" s="3"/>
      <c r="I904" s="1"/>
      <c r="J904" s="3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1"/>
      <c r="D905" s="3"/>
      <c r="E905" s="1"/>
      <c r="F905" s="3"/>
      <c r="G905" s="1"/>
      <c r="H905" s="3"/>
      <c r="I905" s="1"/>
      <c r="J905" s="3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1"/>
      <c r="D906" s="3"/>
      <c r="E906" s="1"/>
      <c r="F906" s="3"/>
      <c r="G906" s="1"/>
      <c r="H906" s="3"/>
      <c r="I906" s="1"/>
      <c r="J906" s="3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1"/>
      <c r="D907" s="3"/>
      <c r="E907" s="1"/>
      <c r="F907" s="3"/>
      <c r="G907" s="1"/>
      <c r="H907" s="3"/>
      <c r="I907" s="1"/>
      <c r="J907" s="3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1"/>
      <c r="D908" s="3"/>
      <c r="E908" s="1"/>
      <c r="F908" s="3"/>
      <c r="G908" s="1"/>
      <c r="H908" s="3"/>
      <c r="I908" s="1"/>
      <c r="J908" s="3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1"/>
      <c r="D909" s="3"/>
      <c r="E909" s="1"/>
      <c r="F909" s="3"/>
      <c r="G909" s="1"/>
      <c r="H909" s="3"/>
      <c r="I909" s="1"/>
      <c r="J909" s="3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1"/>
      <c r="D910" s="3"/>
      <c r="E910" s="1"/>
      <c r="F910" s="3"/>
      <c r="G910" s="1"/>
      <c r="H910" s="3"/>
      <c r="I910" s="1"/>
      <c r="J910" s="3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1"/>
      <c r="D911" s="3"/>
      <c r="E911" s="1"/>
      <c r="F911" s="3"/>
      <c r="G911" s="1"/>
      <c r="H911" s="3"/>
      <c r="I911" s="1"/>
      <c r="J911" s="3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1"/>
      <c r="D912" s="3"/>
      <c r="E912" s="1"/>
      <c r="F912" s="3"/>
      <c r="G912" s="1"/>
      <c r="H912" s="3"/>
      <c r="I912" s="1"/>
      <c r="J912" s="3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1"/>
      <c r="D913" s="3"/>
      <c r="E913" s="1"/>
      <c r="F913" s="3"/>
      <c r="G913" s="1"/>
      <c r="H913" s="3"/>
      <c r="I913" s="1"/>
      <c r="J913" s="3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1"/>
      <c r="D914" s="3"/>
      <c r="E914" s="1"/>
      <c r="F914" s="3"/>
      <c r="G914" s="1"/>
      <c r="H914" s="3"/>
      <c r="I914" s="1"/>
      <c r="J914" s="3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1"/>
      <c r="D915" s="3"/>
      <c r="E915" s="1"/>
      <c r="F915" s="3"/>
      <c r="G915" s="1"/>
      <c r="H915" s="3"/>
      <c r="I915" s="1"/>
      <c r="J915" s="3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1"/>
      <c r="D916" s="3"/>
      <c r="E916" s="1"/>
      <c r="F916" s="3"/>
      <c r="G916" s="1"/>
      <c r="H916" s="3"/>
      <c r="I916" s="1"/>
      <c r="J916" s="3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1"/>
      <c r="D917" s="3"/>
      <c r="E917" s="1"/>
      <c r="F917" s="3"/>
      <c r="G917" s="1"/>
      <c r="H917" s="3"/>
      <c r="I917" s="1"/>
      <c r="J917" s="3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1"/>
      <c r="D918" s="3"/>
      <c r="E918" s="1"/>
      <c r="F918" s="3"/>
      <c r="G918" s="1"/>
      <c r="H918" s="3"/>
      <c r="I918" s="1"/>
      <c r="J918" s="3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1"/>
      <c r="D919" s="3"/>
      <c r="E919" s="1"/>
      <c r="F919" s="3"/>
      <c r="G919" s="1"/>
      <c r="H919" s="3"/>
      <c r="I919" s="1"/>
      <c r="J919" s="3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1"/>
      <c r="D920" s="3"/>
      <c r="E920" s="1"/>
      <c r="F920" s="3"/>
      <c r="G920" s="1"/>
      <c r="H920" s="3"/>
      <c r="I920" s="1"/>
      <c r="J920" s="3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1"/>
      <c r="D921" s="3"/>
      <c r="E921" s="1"/>
      <c r="F921" s="3"/>
      <c r="G921" s="1"/>
      <c r="H921" s="3"/>
      <c r="I921" s="1"/>
      <c r="J921" s="3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1"/>
      <c r="D922" s="3"/>
      <c r="E922" s="1"/>
      <c r="F922" s="3"/>
      <c r="G922" s="1"/>
      <c r="H922" s="3"/>
      <c r="I922" s="1"/>
      <c r="J922" s="3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1"/>
      <c r="D923" s="3"/>
      <c r="E923" s="1"/>
      <c r="F923" s="3"/>
      <c r="G923" s="1"/>
      <c r="H923" s="3"/>
      <c r="I923" s="1"/>
      <c r="J923" s="3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1"/>
      <c r="D924" s="3"/>
      <c r="E924" s="1"/>
      <c r="F924" s="3"/>
      <c r="G924" s="1"/>
      <c r="H924" s="3"/>
      <c r="I924" s="1"/>
      <c r="J924" s="3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1"/>
      <c r="D925" s="3"/>
      <c r="E925" s="1"/>
      <c r="F925" s="3"/>
      <c r="G925" s="1"/>
      <c r="H925" s="3"/>
      <c r="I925" s="1"/>
      <c r="J925" s="3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1"/>
      <c r="D926" s="3"/>
      <c r="E926" s="1"/>
      <c r="F926" s="3"/>
      <c r="G926" s="1"/>
      <c r="H926" s="3"/>
      <c r="I926" s="1"/>
      <c r="J926" s="3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1"/>
      <c r="D927" s="3"/>
      <c r="E927" s="1"/>
      <c r="F927" s="3"/>
      <c r="G927" s="1"/>
      <c r="H927" s="3"/>
      <c r="I927" s="1"/>
      <c r="J927" s="3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1"/>
      <c r="D928" s="3"/>
      <c r="E928" s="1"/>
      <c r="F928" s="3"/>
      <c r="G928" s="1"/>
      <c r="H928" s="3"/>
      <c r="I928" s="1"/>
      <c r="J928" s="3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1"/>
      <c r="D929" s="3"/>
      <c r="E929" s="1"/>
      <c r="F929" s="3"/>
      <c r="G929" s="1"/>
      <c r="H929" s="3"/>
      <c r="I929" s="1"/>
      <c r="J929" s="3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1"/>
      <c r="D930" s="3"/>
      <c r="E930" s="1"/>
      <c r="F930" s="3"/>
      <c r="G930" s="1"/>
      <c r="H930" s="3"/>
      <c r="I930" s="1"/>
      <c r="J930" s="3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1"/>
      <c r="D931" s="3"/>
      <c r="E931" s="1"/>
      <c r="F931" s="3"/>
      <c r="G931" s="1"/>
      <c r="H931" s="3"/>
      <c r="I931" s="1"/>
      <c r="J931" s="3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1"/>
      <c r="D932" s="3"/>
      <c r="E932" s="1"/>
      <c r="F932" s="3"/>
      <c r="G932" s="1"/>
      <c r="H932" s="3"/>
      <c r="I932" s="1"/>
      <c r="J932" s="3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1"/>
      <c r="D933" s="3"/>
      <c r="E933" s="1"/>
      <c r="F933" s="3"/>
      <c r="G933" s="1"/>
      <c r="H933" s="3"/>
      <c r="I933" s="1"/>
      <c r="J933" s="3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1"/>
      <c r="D934" s="3"/>
      <c r="E934" s="1"/>
      <c r="F934" s="3"/>
      <c r="G934" s="1"/>
      <c r="H934" s="3"/>
      <c r="I934" s="1"/>
      <c r="J934" s="3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1"/>
      <c r="D935" s="3"/>
      <c r="E935" s="1"/>
      <c r="F935" s="3"/>
      <c r="G935" s="1"/>
      <c r="H935" s="3"/>
      <c r="I935" s="1"/>
      <c r="J935" s="3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1"/>
      <c r="D936" s="3"/>
      <c r="E936" s="1"/>
      <c r="F936" s="3"/>
      <c r="G936" s="1"/>
      <c r="H936" s="3"/>
      <c r="I936" s="1"/>
      <c r="J936" s="3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1"/>
      <c r="D937" s="3"/>
      <c r="E937" s="1"/>
      <c r="F937" s="3"/>
      <c r="G937" s="1"/>
      <c r="H937" s="3"/>
      <c r="I937" s="1"/>
      <c r="J937" s="3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1"/>
      <c r="D938" s="3"/>
      <c r="E938" s="1"/>
      <c r="F938" s="3"/>
      <c r="G938" s="1"/>
      <c r="H938" s="3"/>
      <c r="I938" s="1"/>
      <c r="J938" s="3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1"/>
      <c r="D939" s="3"/>
      <c r="E939" s="1"/>
      <c r="F939" s="3"/>
      <c r="G939" s="1"/>
      <c r="H939" s="3"/>
      <c r="I939" s="1"/>
      <c r="J939" s="3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1"/>
      <c r="D940" s="3"/>
      <c r="E940" s="1"/>
      <c r="F940" s="3"/>
      <c r="G940" s="1"/>
      <c r="H940" s="3"/>
      <c r="I940" s="1"/>
      <c r="J940" s="3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1"/>
      <c r="D941" s="3"/>
      <c r="E941" s="1"/>
      <c r="F941" s="3"/>
      <c r="G941" s="1"/>
      <c r="H941" s="3"/>
      <c r="I941" s="1"/>
      <c r="J941" s="3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1"/>
      <c r="D942" s="3"/>
      <c r="E942" s="1"/>
      <c r="F942" s="3"/>
      <c r="G942" s="1"/>
      <c r="H942" s="3"/>
      <c r="I942" s="1"/>
      <c r="J942" s="3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1"/>
      <c r="D943" s="3"/>
      <c r="E943" s="1"/>
      <c r="F943" s="3"/>
      <c r="G943" s="1"/>
      <c r="H943" s="3"/>
      <c r="I943" s="1"/>
      <c r="J943" s="3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1"/>
      <c r="D944" s="3"/>
      <c r="E944" s="1"/>
      <c r="F944" s="3"/>
      <c r="G944" s="1"/>
      <c r="H944" s="3"/>
      <c r="I944" s="1"/>
      <c r="J944" s="3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1"/>
      <c r="D945" s="3"/>
      <c r="E945" s="1"/>
      <c r="F945" s="3"/>
      <c r="G945" s="1"/>
      <c r="H945" s="3"/>
      <c r="I945" s="1"/>
      <c r="J945" s="3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1"/>
      <c r="D946" s="3"/>
      <c r="E946" s="1"/>
      <c r="F946" s="3"/>
      <c r="G946" s="1"/>
      <c r="H946" s="3"/>
      <c r="I946" s="1"/>
      <c r="J946" s="3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1"/>
      <c r="D947" s="3"/>
      <c r="E947" s="1"/>
      <c r="F947" s="3"/>
      <c r="G947" s="1"/>
      <c r="H947" s="3"/>
      <c r="I947" s="1"/>
      <c r="J947" s="3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1"/>
      <c r="D948" s="3"/>
      <c r="E948" s="1"/>
      <c r="F948" s="3"/>
      <c r="G948" s="1"/>
      <c r="H948" s="3"/>
      <c r="I948" s="1"/>
      <c r="J948" s="3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1"/>
      <c r="D949" s="3"/>
      <c r="E949" s="1"/>
      <c r="F949" s="3"/>
      <c r="G949" s="1"/>
      <c r="H949" s="3"/>
      <c r="I949" s="1"/>
      <c r="J949" s="3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1"/>
      <c r="D950" s="3"/>
      <c r="E950" s="1"/>
      <c r="F950" s="3"/>
      <c r="G950" s="1"/>
      <c r="H950" s="3"/>
      <c r="I950" s="1"/>
      <c r="J950" s="3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1"/>
      <c r="D951" s="3"/>
      <c r="E951" s="1"/>
      <c r="F951" s="3"/>
      <c r="G951" s="1"/>
      <c r="H951" s="3"/>
      <c r="I951" s="1"/>
      <c r="J951" s="3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1"/>
      <c r="D952" s="3"/>
      <c r="E952" s="1"/>
      <c r="F952" s="3"/>
      <c r="G952" s="1"/>
      <c r="H952" s="3"/>
      <c r="I952" s="1"/>
      <c r="J952" s="3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1"/>
      <c r="D953" s="3"/>
      <c r="E953" s="1"/>
      <c r="F953" s="3"/>
      <c r="G953" s="1"/>
      <c r="H953" s="3"/>
      <c r="I953" s="1"/>
      <c r="J953" s="3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1"/>
      <c r="D954" s="3"/>
      <c r="E954" s="1"/>
      <c r="F954" s="3"/>
      <c r="G954" s="1"/>
      <c r="H954" s="3"/>
      <c r="I954" s="1"/>
      <c r="J954" s="3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1"/>
      <c r="D955" s="3"/>
      <c r="E955" s="1"/>
      <c r="F955" s="3"/>
      <c r="G955" s="1"/>
      <c r="H955" s="3"/>
      <c r="I955" s="1"/>
      <c r="J955" s="3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1"/>
      <c r="D956" s="3"/>
      <c r="E956" s="1"/>
      <c r="F956" s="3"/>
      <c r="G956" s="1"/>
      <c r="H956" s="3"/>
      <c r="I956" s="1"/>
      <c r="J956" s="3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1"/>
      <c r="D957" s="3"/>
      <c r="E957" s="1"/>
      <c r="F957" s="3"/>
      <c r="G957" s="1"/>
      <c r="H957" s="3"/>
      <c r="I957" s="1"/>
      <c r="J957" s="3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1"/>
      <c r="D958" s="3"/>
      <c r="E958" s="1"/>
      <c r="F958" s="3"/>
      <c r="G958" s="1"/>
      <c r="H958" s="3"/>
      <c r="I958" s="1"/>
      <c r="J958" s="3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1"/>
      <c r="D959" s="3"/>
      <c r="E959" s="1"/>
      <c r="F959" s="3"/>
      <c r="G959" s="1"/>
      <c r="H959" s="3"/>
      <c r="I959" s="1"/>
      <c r="J959" s="3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1"/>
      <c r="D960" s="3"/>
      <c r="E960" s="1"/>
      <c r="F960" s="3"/>
      <c r="G960" s="1"/>
      <c r="H960" s="3"/>
      <c r="I960" s="1"/>
      <c r="J960" s="3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1"/>
      <c r="D961" s="3"/>
      <c r="E961" s="1"/>
      <c r="F961" s="3"/>
      <c r="G961" s="1"/>
      <c r="H961" s="3"/>
      <c r="I961" s="1"/>
      <c r="J961" s="3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1"/>
      <c r="D962" s="3"/>
      <c r="E962" s="1"/>
      <c r="F962" s="3"/>
      <c r="G962" s="1"/>
      <c r="H962" s="3"/>
      <c r="I962" s="1"/>
      <c r="J962" s="3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1"/>
      <c r="D963" s="3"/>
      <c r="E963" s="1"/>
      <c r="F963" s="3"/>
      <c r="G963" s="1"/>
      <c r="H963" s="3"/>
      <c r="I963" s="1"/>
      <c r="J963" s="3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1"/>
      <c r="D964" s="3"/>
      <c r="E964" s="1"/>
      <c r="F964" s="3"/>
      <c r="G964" s="1"/>
      <c r="H964" s="3"/>
      <c r="I964" s="1"/>
      <c r="J964" s="3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1"/>
      <c r="D965" s="3"/>
      <c r="E965" s="1"/>
      <c r="F965" s="3"/>
      <c r="G965" s="1"/>
      <c r="H965" s="3"/>
      <c r="I965" s="1"/>
      <c r="J965" s="3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1"/>
      <c r="D966" s="3"/>
      <c r="E966" s="1"/>
      <c r="F966" s="3"/>
      <c r="G966" s="1"/>
      <c r="H966" s="3"/>
      <c r="I966" s="1"/>
      <c r="J966" s="3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1"/>
      <c r="D967" s="3"/>
      <c r="E967" s="1"/>
      <c r="F967" s="3"/>
      <c r="G967" s="1"/>
      <c r="H967" s="3"/>
      <c r="I967" s="1"/>
      <c r="J967" s="3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1"/>
      <c r="D968" s="3"/>
      <c r="E968" s="1"/>
      <c r="F968" s="3"/>
      <c r="G968" s="1"/>
      <c r="H968" s="3"/>
      <c r="I968" s="1"/>
      <c r="J968" s="3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1"/>
      <c r="D969" s="3"/>
      <c r="E969" s="1"/>
      <c r="F969" s="3"/>
      <c r="G969" s="1"/>
      <c r="H969" s="3"/>
      <c r="I969" s="1"/>
      <c r="J969" s="3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1"/>
      <c r="D970" s="3"/>
      <c r="E970" s="1"/>
      <c r="F970" s="3"/>
      <c r="G970" s="1"/>
      <c r="H970" s="3"/>
      <c r="I970" s="1"/>
      <c r="J970" s="3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1"/>
      <c r="D971" s="3"/>
      <c r="E971" s="1"/>
      <c r="F971" s="3"/>
      <c r="G971" s="1"/>
      <c r="H971" s="3"/>
      <c r="I971" s="1"/>
      <c r="J971" s="3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1"/>
      <c r="D972" s="3"/>
      <c r="E972" s="1"/>
      <c r="F972" s="3"/>
      <c r="G972" s="1"/>
      <c r="H972" s="3"/>
      <c r="I972" s="1"/>
      <c r="J972" s="3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1"/>
      <c r="D973" s="3"/>
      <c r="E973" s="1"/>
      <c r="F973" s="3"/>
      <c r="G973" s="1"/>
      <c r="H973" s="3"/>
      <c r="I973" s="1"/>
      <c r="J973" s="3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1"/>
      <c r="D974" s="3"/>
      <c r="E974" s="1"/>
      <c r="F974" s="3"/>
      <c r="G974" s="1"/>
      <c r="H974" s="3"/>
      <c r="I974" s="1"/>
      <c r="J974" s="3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1"/>
      <c r="D975" s="3"/>
      <c r="E975" s="1"/>
      <c r="F975" s="3"/>
      <c r="G975" s="1"/>
      <c r="H975" s="3"/>
      <c r="I975" s="1"/>
      <c r="J975" s="3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1"/>
      <c r="D976" s="3"/>
      <c r="E976" s="1"/>
      <c r="F976" s="3"/>
      <c r="G976" s="1"/>
      <c r="H976" s="3"/>
      <c r="I976" s="1"/>
      <c r="J976" s="3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1"/>
      <c r="D977" s="3"/>
      <c r="E977" s="1"/>
      <c r="F977" s="3"/>
      <c r="G977" s="1"/>
      <c r="H977" s="3"/>
      <c r="I977" s="1"/>
      <c r="J977" s="3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1"/>
      <c r="D978" s="3"/>
      <c r="E978" s="1"/>
      <c r="F978" s="3"/>
      <c r="G978" s="1"/>
      <c r="H978" s="3"/>
      <c r="I978" s="1"/>
      <c r="J978" s="3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1"/>
      <c r="D979" s="3"/>
      <c r="E979" s="1"/>
      <c r="F979" s="3"/>
      <c r="G979" s="1"/>
      <c r="H979" s="3"/>
      <c r="I979" s="1"/>
      <c r="J979" s="3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1"/>
      <c r="D980" s="3"/>
      <c r="E980" s="1"/>
      <c r="F980" s="3"/>
      <c r="G980" s="1"/>
      <c r="H980" s="3"/>
      <c r="I980" s="1"/>
      <c r="J980" s="3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1"/>
      <c r="D981" s="3"/>
      <c r="E981" s="1"/>
      <c r="F981" s="3"/>
      <c r="G981" s="1"/>
      <c r="H981" s="3"/>
      <c r="I981" s="1"/>
      <c r="J981" s="3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1"/>
      <c r="D982" s="3"/>
      <c r="E982" s="1"/>
      <c r="F982" s="3"/>
      <c r="G982" s="1"/>
      <c r="H982" s="3"/>
      <c r="I982" s="1"/>
      <c r="J982" s="3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1"/>
      <c r="D983" s="3"/>
      <c r="E983" s="1"/>
      <c r="F983" s="3"/>
      <c r="G983" s="1"/>
      <c r="H983" s="3"/>
      <c r="I983" s="1"/>
      <c r="J983" s="3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1"/>
      <c r="D984" s="3"/>
      <c r="E984" s="1"/>
      <c r="F984" s="3"/>
      <c r="G984" s="1"/>
      <c r="H984" s="3"/>
      <c r="I984" s="1"/>
      <c r="J984" s="3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1"/>
      <c r="D985" s="3"/>
      <c r="E985" s="1"/>
      <c r="F985" s="3"/>
      <c r="G985" s="1"/>
      <c r="H985" s="3"/>
      <c r="I985" s="1"/>
      <c r="J985" s="3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1"/>
      <c r="D986" s="3"/>
      <c r="E986" s="1"/>
      <c r="F986" s="3"/>
      <c r="G986" s="1"/>
      <c r="H986" s="3"/>
      <c r="I986" s="1"/>
      <c r="J986" s="3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1"/>
      <c r="D987" s="3"/>
      <c r="E987" s="1"/>
      <c r="F987" s="3"/>
      <c r="G987" s="1"/>
      <c r="H987" s="3"/>
      <c r="I987" s="1"/>
      <c r="J987" s="3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1"/>
      <c r="D988" s="3"/>
      <c r="E988" s="1"/>
      <c r="F988" s="3"/>
      <c r="G988" s="1"/>
      <c r="H988" s="3"/>
      <c r="I988" s="1"/>
      <c r="J988" s="3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1"/>
      <c r="D989" s="3"/>
      <c r="E989" s="1"/>
      <c r="F989" s="3"/>
      <c r="G989" s="1"/>
      <c r="H989" s="3"/>
      <c r="I989" s="1"/>
      <c r="J989" s="3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1"/>
      <c r="D990" s="3"/>
      <c r="E990" s="1"/>
      <c r="F990" s="3"/>
      <c r="G990" s="1"/>
      <c r="H990" s="3"/>
      <c r="I990" s="1"/>
      <c r="J990" s="3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1"/>
      <c r="D991" s="3"/>
      <c r="E991" s="1"/>
      <c r="F991" s="3"/>
      <c r="G991" s="1"/>
      <c r="H991" s="3"/>
      <c r="I991" s="1"/>
      <c r="J991" s="3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1"/>
      <c r="D992" s="3"/>
      <c r="E992" s="1"/>
      <c r="F992" s="3"/>
      <c r="G992" s="1"/>
      <c r="H992" s="3"/>
      <c r="I992" s="1"/>
      <c r="J992" s="3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1"/>
      <c r="D993" s="3"/>
      <c r="E993" s="1"/>
      <c r="F993" s="3"/>
      <c r="G993" s="1"/>
      <c r="H993" s="3"/>
      <c r="I993" s="1"/>
      <c r="J993" s="3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1"/>
      <c r="D994" s="3"/>
      <c r="E994" s="1"/>
      <c r="F994" s="3"/>
      <c r="G994" s="1"/>
      <c r="H994" s="3"/>
      <c r="I994" s="1"/>
      <c r="J994" s="3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1"/>
      <c r="D995" s="3"/>
      <c r="E995" s="1"/>
      <c r="F995" s="3"/>
      <c r="G995" s="1"/>
      <c r="H995" s="3"/>
      <c r="I995" s="1"/>
      <c r="J995" s="3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1"/>
      <c r="D996" s="3"/>
      <c r="E996" s="1"/>
      <c r="F996" s="3"/>
      <c r="G996" s="1"/>
      <c r="H996" s="3"/>
      <c r="I996" s="1"/>
      <c r="J996" s="3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1"/>
      <c r="D997" s="3"/>
      <c r="E997" s="1"/>
      <c r="F997" s="3"/>
      <c r="G997" s="1"/>
      <c r="H997" s="3"/>
      <c r="I997" s="1"/>
      <c r="J997" s="3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1"/>
      <c r="D998" s="3"/>
      <c r="E998" s="1"/>
      <c r="F998" s="3"/>
      <c r="G998" s="1"/>
      <c r="H998" s="3"/>
      <c r="I998" s="1"/>
      <c r="J998" s="3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1"/>
      <c r="D999" s="3"/>
      <c r="E999" s="1"/>
      <c r="F999" s="3"/>
      <c r="G999" s="1"/>
      <c r="H999" s="3"/>
      <c r="I999" s="1"/>
      <c r="J999" s="3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1"/>
      <c r="D1000" s="3"/>
      <c r="E1000" s="1"/>
      <c r="F1000" s="3"/>
      <c r="G1000" s="1"/>
      <c r="H1000" s="3"/>
      <c r="I1000" s="1"/>
      <c r="J1000" s="3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1.33203125" customWidth="1"/>
    <col min="2" max="2" width="11.6640625" customWidth="1"/>
    <col min="3" max="3" width="12" customWidth="1"/>
    <col min="4" max="4" width="10.109375" customWidth="1"/>
    <col min="5" max="5" width="11.33203125" customWidth="1"/>
    <col min="6" max="7" width="9" customWidth="1"/>
    <col min="8" max="26" width="8.6640625" customWidth="1"/>
  </cols>
  <sheetData>
    <row r="1" spans="1:26" ht="14.25" customHeight="1">
      <c r="A1" s="1"/>
      <c r="B1" s="2"/>
      <c r="C1" s="27">
        <v>0.8</v>
      </c>
      <c r="D1" s="28"/>
      <c r="E1" s="28"/>
      <c r="F1" s="29"/>
      <c r="G1" s="28"/>
    </row>
    <row r="2" spans="1:26" ht="14.25" customHeight="1">
      <c r="A2" s="1"/>
      <c r="B2" s="2"/>
      <c r="C2" s="28"/>
      <c r="D2" s="27">
        <v>0.2</v>
      </c>
      <c r="E2" s="28"/>
      <c r="F2" s="29"/>
      <c r="G2" s="28"/>
    </row>
    <row r="3" spans="1:26" ht="14.25" customHeight="1">
      <c r="A3" s="1"/>
      <c r="B3" s="2"/>
      <c r="C3" s="50" t="s">
        <v>15</v>
      </c>
      <c r="D3" s="51"/>
      <c r="E3" s="52"/>
      <c r="F3" s="29"/>
      <c r="G3" s="28"/>
    </row>
    <row r="4" spans="1:26" ht="14.25" customHeight="1">
      <c r="A4" s="6" t="s">
        <v>0</v>
      </c>
      <c r="B4" s="7" t="s">
        <v>1</v>
      </c>
      <c r="C4" s="30" t="s">
        <v>16</v>
      </c>
      <c r="D4" s="30" t="s">
        <v>17</v>
      </c>
      <c r="E4" s="30" t="s">
        <v>18</v>
      </c>
      <c r="F4" s="31" t="s">
        <v>19</v>
      </c>
      <c r="G4" s="30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4.25" customHeight="1">
      <c r="A5" s="10">
        <v>33239</v>
      </c>
      <c r="B5" s="2">
        <v>1709</v>
      </c>
      <c r="C5" s="28"/>
      <c r="D5" s="28"/>
      <c r="E5" s="28"/>
      <c r="F5" s="29"/>
      <c r="G5" s="28"/>
    </row>
    <row r="6" spans="1:26" ht="14.25" customHeight="1">
      <c r="A6" s="10">
        <v>33270</v>
      </c>
      <c r="B6" s="2">
        <v>1621</v>
      </c>
      <c r="C6" s="33">
        <f>B6</f>
        <v>1621</v>
      </c>
      <c r="D6" s="33">
        <f>B6-B5</f>
        <v>-88</v>
      </c>
      <c r="E6" s="28"/>
      <c r="F6" s="29"/>
      <c r="G6" s="28"/>
    </row>
    <row r="7" spans="1:26" ht="14.25" customHeight="1">
      <c r="A7" s="10">
        <v>33298</v>
      </c>
      <c r="B7" s="2">
        <v>1973</v>
      </c>
      <c r="C7" s="28">
        <f t="shared" ref="C7:C151" si="0">$C$1*B7 + (1-$C$1)*(C6 + D6)</f>
        <v>1885</v>
      </c>
      <c r="D7" s="28">
        <f t="shared" ref="D7:D151" si="1">$D$2*(C7-C6) + (1-$D$2)*D6</f>
        <v>-17.600000000000001</v>
      </c>
      <c r="E7" s="34">
        <f t="shared" ref="E7:E152" si="2">C6+D6</f>
        <v>1533</v>
      </c>
      <c r="F7" s="35">
        <f t="shared" ref="F7:F163" si="3">ABS(B7-E7)/B7</f>
        <v>0.22301064368981247</v>
      </c>
      <c r="G7" s="28"/>
    </row>
    <row r="8" spans="1:26" ht="14.25" customHeight="1">
      <c r="A8" s="10">
        <v>33329</v>
      </c>
      <c r="B8" s="2">
        <v>1812</v>
      </c>
      <c r="C8" s="28">
        <f t="shared" si="0"/>
        <v>1823.0800000000002</v>
      </c>
      <c r="D8" s="28">
        <f t="shared" si="1"/>
        <v>-26.46399999999997</v>
      </c>
      <c r="E8" s="36">
        <f t="shared" si="2"/>
        <v>1867.4</v>
      </c>
      <c r="F8" s="35">
        <f t="shared" si="3"/>
        <v>3.0573951434878639E-2</v>
      </c>
      <c r="G8" s="28"/>
    </row>
    <row r="9" spans="1:26" ht="14.25" customHeight="1">
      <c r="A9" s="10">
        <v>33359</v>
      </c>
      <c r="B9" s="2">
        <v>1975</v>
      </c>
      <c r="C9" s="28">
        <f t="shared" si="0"/>
        <v>1939.3232</v>
      </c>
      <c r="D9" s="28">
        <f t="shared" si="1"/>
        <v>2.0774400000000028</v>
      </c>
      <c r="E9" s="36">
        <f t="shared" si="2"/>
        <v>1796.6160000000002</v>
      </c>
      <c r="F9" s="35">
        <f t="shared" si="3"/>
        <v>9.0321012658227742E-2</v>
      </c>
      <c r="G9" s="28"/>
    </row>
    <row r="10" spans="1:26" ht="14.25" customHeight="1">
      <c r="A10" s="10">
        <v>33390</v>
      </c>
      <c r="B10" s="2">
        <v>1862</v>
      </c>
      <c r="C10" s="28">
        <f t="shared" si="0"/>
        <v>1877.880128</v>
      </c>
      <c r="D10" s="28">
        <f t="shared" si="1"/>
        <v>-10.626662400000004</v>
      </c>
      <c r="E10" s="36">
        <f t="shared" si="2"/>
        <v>1941.4006400000001</v>
      </c>
      <c r="F10" s="35">
        <f t="shared" si="3"/>
        <v>4.2642663802363083E-2</v>
      </c>
      <c r="G10" s="28"/>
    </row>
    <row r="11" spans="1:26" ht="14.25" customHeight="1">
      <c r="A11" s="10">
        <v>33420</v>
      </c>
      <c r="B11" s="2">
        <v>1940</v>
      </c>
      <c r="C11" s="28">
        <f t="shared" si="0"/>
        <v>1925.4506931199999</v>
      </c>
      <c r="D11" s="28">
        <f t="shared" si="1"/>
        <v>1.0127831039999684</v>
      </c>
      <c r="E11" s="36">
        <f t="shared" si="2"/>
        <v>1867.2534656</v>
      </c>
      <c r="F11" s="35">
        <f t="shared" si="3"/>
        <v>3.7498213608247406E-2</v>
      </c>
      <c r="G11" s="28"/>
    </row>
    <row r="12" spans="1:26" ht="14.25" customHeight="1">
      <c r="A12" s="10">
        <v>33451</v>
      </c>
      <c r="B12" s="2">
        <v>2013</v>
      </c>
      <c r="C12" s="28">
        <f t="shared" si="0"/>
        <v>1995.6926952448</v>
      </c>
      <c r="D12" s="28">
        <f t="shared" si="1"/>
        <v>14.858626908160003</v>
      </c>
      <c r="E12" s="36">
        <f t="shared" si="2"/>
        <v>1926.4634762239998</v>
      </c>
      <c r="F12" s="35">
        <f t="shared" si="3"/>
        <v>4.2988834463984202E-2</v>
      </c>
      <c r="G12" s="28"/>
    </row>
    <row r="13" spans="1:26" ht="14.25" customHeight="1">
      <c r="A13" s="10">
        <v>33482</v>
      </c>
      <c r="B13" s="2">
        <v>1596</v>
      </c>
      <c r="C13" s="28">
        <f t="shared" si="0"/>
        <v>1678.9102644305922</v>
      </c>
      <c r="D13" s="28">
        <f t="shared" si="1"/>
        <v>-51.46958463631357</v>
      </c>
      <c r="E13" s="36">
        <f t="shared" si="2"/>
        <v>2010.55132215296</v>
      </c>
      <c r="F13" s="35">
        <f t="shared" si="3"/>
        <v>0.25974393618606517</v>
      </c>
      <c r="G13" s="28"/>
    </row>
    <row r="14" spans="1:26" ht="14.25" customHeight="1">
      <c r="A14" s="10">
        <v>33512</v>
      </c>
      <c r="B14" s="2">
        <v>1725</v>
      </c>
      <c r="C14" s="28">
        <f t="shared" si="0"/>
        <v>1705.4881359588558</v>
      </c>
      <c r="D14" s="28">
        <f t="shared" si="1"/>
        <v>-35.860093403398139</v>
      </c>
      <c r="E14" s="36">
        <f t="shared" si="2"/>
        <v>1627.4406797942786</v>
      </c>
      <c r="F14" s="35">
        <f t="shared" si="3"/>
        <v>5.6556127655490673E-2</v>
      </c>
      <c r="G14" s="28"/>
    </row>
    <row r="15" spans="1:26" ht="14.25" customHeight="1">
      <c r="A15" s="10">
        <v>33543</v>
      </c>
      <c r="B15" s="2">
        <v>1676</v>
      </c>
      <c r="C15" s="28">
        <f t="shared" si="0"/>
        <v>1674.7256085110917</v>
      </c>
      <c r="D15" s="28">
        <f t="shared" si="1"/>
        <v>-34.840580212271334</v>
      </c>
      <c r="E15" s="36">
        <f t="shared" si="2"/>
        <v>1669.6280425554576</v>
      </c>
      <c r="F15" s="35">
        <f t="shared" si="3"/>
        <v>3.8018839167914269E-3</v>
      </c>
      <c r="G15" s="28"/>
    </row>
    <row r="16" spans="1:26" ht="14.25" customHeight="1">
      <c r="A16" s="10">
        <v>33573</v>
      </c>
      <c r="B16" s="2">
        <v>1814</v>
      </c>
      <c r="C16" s="28">
        <f t="shared" si="0"/>
        <v>1779.1770056597641</v>
      </c>
      <c r="D16" s="28">
        <f t="shared" si="1"/>
        <v>-6.9821847400825838</v>
      </c>
      <c r="E16" s="36">
        <f t="shared" si="2"/>
        <v>1639.8850282988203</v>
      </c>
      <c r="F16" s="35">
        <f t="shared" si="3"/>
        <v>9.5983997630198284E-2</v>
      </c>
      <c r="G16" s="28"/>
    </row>
    <row r="17" spans="1:7" ht="14.25" customHeight="1">
      <c r="A17" s="10">
        <v>33604</v>
      </c>
      <c r="B17" s="2">
        <v>1615</v>
      </c>
      <c r="C17" s="28">
        <f t="shared" si="0"/>
        <v>1646.4389641839362</v>
      </c>
      <c r="D17" s="28">
        <f t="shared" si="1"/>
        <v>-32.133356087231654</v>
      </c>
      <c r="E17" s="36">
        <f t="shared" si="2"/>
        <v>1772.1948209196814</v>
      </c>
      <c r="F17" s="35">
        <f t="shared" si="3"/>
        <v>9.7334254439431223E-2</v>
      </c>
      <c r="G17" s="28"/>
    </row>
    <row r="18" spans="1:7" ht="14.25" customHeight="1">
      <c r="A18" s="10">
        <v>33635</v>
      </c>
      <c r="B18" s="2">
        <v>1557</v>
      </c>
      <c r="C18" s="28">
        <f t="shared" si="0"/>
        <v>1568.4611216193409</v>
      </c>
      <c r="D18" s="28">
        <f t="shared" si="1"/>
        <v>-41.302253382704365</v>
      </c>
      <c r="E18" s="36">
        <f t="shared" si="2"/>
        <v>1614.3056080967044</v>
      </c>
      <c r="F18" s="35">
        <f t="shared" si="3"/>
        <v>3.680514328625846E-2</v>
      </c>
      <c r="G18" s="28"/>
    </row>
    <row r="19" spans="1:7" ht="14.25" customHeight="1">
      <c r="A19" s="10">
        <v>33664</v>
      </c>
      <c r="B19" s="2">
        <v>1891</v>
      </c>
      <c r="C19" s="28">
        <f t="shared" si="0"/>
        <v>1818.2317736473274</v>
      </c>
      <c r="D19" s="28">
        <f t="shared" si="1"/>
        <v>16.912327699433796</v>
      </c>
      <c r="E19" s="36">
        <f t="shared" si="2"/>
        <v>1527.1588682366366</v>
      </c>
      <c r="F19" s="35">
        <f t="shared" si="3"/>
        <v>0.19240673282039311</v>
      </c>
      <c r="G19" s="28"/>
    </row>
    <row r="20" spans="1:7" ht="14.25" customHeight="1">
      <c r="A20" s="10">
        <v>33695</v>
      </c>
      <c r="B20" s="2">
        <v>1956</v>
      </c>
      <c r="C20" s="28">
        <f t="shared" si="0"/>
        <v>1931.8288202693523</v>
      </c>
      <c r="D20" s="28">
        <f t="shared" si="1"/>
        <v>36.249271483952015</v>
      </c>
      <c r="E20" s="36">
        <f t="shared" si="2"/>
        <v>1835.1441013467611</v>
      </c>
      <c r="F20" s="35">
        <f t="shared" si="3"/>
        <v>6.1787269250122144E-2</v>
      </c>
      <c r="G20" s="28"/>
    </row>
    <row r="21" spans="1:7" ht="14.25" customHeight="1">
      <c r="A21" s="10">
        <v>33725</v>
      </c>
      <c r="B21" s="2">
        <v>1885</v>
      </c>
      <c r="C21" s="28">
        <f t="shared" si="0"/>
        <v>1901.6156183506607</v>
      </c>
      <c r="D21" s="28">
        <f t="shared" si="1"/>
        <v>22.956776803423303</v>
      </c>
      <c r="E21" s="36">
        <f t="shared" si="2"/>
        <v>1968.0780917533043</v>
      </c>
      <c r="F21" s="35">
        <f t="shared" si="3"/>
        <v>4.4073258224564621E-2</v>
      </c>
      <c r="G21" s="28"/>
    </row>
    <row r="22" spans="1:7" ht="14.25" customHeight="1">
      <c r="A22" s="10">
        <v>33756</v>
      </c>
      <c r="B22" s="2">
        <v>1623</v>
      </c>
      <c r="C22" s="28">
        <f t="shared" si="0"/>
        <v>1683.3144790308168</v>
      </c>
      <c r="D22" s="28">
        <f t="shared" si="1"/>
        <v>-25.294806421230156</v>
      </c>
      <c r="E22" s="36">
        <f t="shared" si="2"/>
        <v>1924.572395154084</v>
      </c>
      <c r="F22" s="35">
        <f t="shared" si="3"/>
        <v>0.18581170373018116</v>
      </c>
      <c r="G22" s="28"/>
    </row>
    <row r="23" spans="1:7" ht="14.25" customHeight="1">
      <c r="A23" s="10">
        <v>33786</v>
      </c>
      <c r="B23" s="2">
        <v>1903</v>
      </c>
      <c r="C23" s="28">
        <f t="shared" si="0"/>
        <v>1854.0039345219175</v>
      </c>
      <c r="D23" s="28">
        <f t="shared" si="1"/>
        <v>13.90204596123602</v>
      </c>
      <c r="E23" s="36">
        <f t="shared" si="2"/>
        <v>1658.0196726095867</v>
      </c>
      <c r="F23" s="35">
        <f t="shared" si="3"/>
        <v>0.12873375059927131</v>
      </c>
      <c r="G23" s="28"/>
    </row>
    <row r="24" spans="1:7" ht="14.25" customHeight="1">
      <c r="A24" s="10">
        <v>33817</v>
      </c>
      <c r="B24" s="2">
        <v>1997</v>
      </c>
      <c r="C24" s="28">
        <f t="shared" si="0"/>
        <v>1971.1811960966309</v>
      </c>
      <c r="D24" s="28">
        <f t="shared" si="1"/>
        <v>34.557089083931494</v>
      </c>
      <c r="E24" s="36">
        <f t="shared" si="2"/>
        <v>1867.9059804831536</v>
      </c>
      <c r="F24" s="35">
        <f t="shared" si="3"/>
        <v>6.4643975722006211E-2</v>
      </c>
      <c r="G24" s="28"/>
    </row>
    <row r="25" spans="1:7" ht="14.25" customHeight="1">
      <c r="A25" s="10">
        <v>33848</v>
      </c>
      <c r="B25" s="2">
        <v>1704</v>
      </c>
      <c r="C25" s="28">
        <f t="shared" si="0"/>
        <v>1764.3476570361124</v>
      </c>
      <c r="D25" s="28">
        <f t="shared" si="1"/>
        <v>-13.721036544958494</v>
      </c>
      <c r="E25" s="36">
        <f t="shared" si="2"/>
        <v>2005.7382851805623</v>
      </c>
      <c r="F25" s="35">
        <f t="shared" si="3"/>
        <v>0.17707645843929715</v>
      </c>
      <c r="G25" s="28"/>
    </row>
    <row r="26" spans="1:7" ht="14.25" customHeight="1">
      <c r="A26" s="10">
        <v>33878</v>
      </c>
      <c r="B26" s="2">
        <v>1810</v>
      </c>
      <c r="C26" s="28">
        <f t="shared" si="0"/>
        <v>1798.1253240982307</v>
      </c>
      <c r="D26" s="28">
        <f t="shared" si="1"/>
        <v>-4.221295823543131</v>
      </c>
      <c r="E26" s="36">
        <f t="shared" si="2"/>
        <v>1750.626620491154</v>
      </c>
      <c r="F26" s="35">
        <f t="shared" si="3"/>
        <v>3.2802972104334825E-2</v>
      </c>
      <c r="G26" s="28"/>
    </row>
    <row r="27" spans="1:7" ht="14.25" customHeight="1">
      <c r="A27" s="10">
        <v>33909</v>
      </c>
      <c r="B27" s="2">
        <v>1862</v>
      </c>
      <c r="C27" s="28">
        <f t="shared" si="0"/>
        <v>1848.3808056549376</v>
      </c>
      <c r="D27" s="28">
        <f t="shared" si="1"/>
        <v>6.6740596525068661</v>
      </c>
      <c r="E27" s="36">
        <f t="shared" si="2"/>
        <v>1793.9040282746876</v>
      </c>
      <c r="F27" s="35">
        <f t="shared" si="3"/>
        <v>3.657141338631173E-2</v>
      </c>
      <c r="G27" s="28"/>
    </row>
    <row r="28" spans="1:7" ht="14.25" customHeight="1">
      <c r="A28" s="10">
        <v>33939</v>
      </c>
      <c r="B28" s="2">
        <v>1875</v>
      </c>
      <c r="C28" s="28">
        <f t="shared" si="0"/>
        <v>1871.0109730614888</v>
      </c>
      <c r="D28" s="28">
        <f t="shared" si="1"/>
        <v>9.8652812033157353</v>
      </c>
      <c r="E28" s="36">
        <f t="shared" si="2"/>
        <v>1855.0548653074445</v>
      </c>
      <c r="F28" s="35">
        <f t="shared" si="3"/>
        <v>1.0637405169362926E-2</v>
      </c>
      <c r="G28" s="28"/>
    </row>
    <row r="29" spans="1:7" ht="14.25" customHeight="1">
      <c r="A29" s="10">
        <v>33970</v>
      </c>
      <c r="B29" s="2">
        <v>1705</v>
      </c>
      <c r="C29" s="28">
        <f t="shared" si="0"/>
        <v>1740.1752508529607</v>
      </c>
      <c r="D29" s="28">
        <f t="shared" si="1"/>
        <v>-18.274919479053029</v>
      </c>
      <c r="E29" s="36">
        <f t="shared" si="2"/>
        <v>1880.8762542648046</v>
      </c>
      <c r="F29" s="35">
        <f t="shared" si="3"/>
        <v>0.1031532283078033</v>
      </c>
      <c r="G29" s="28"/>
    </row>
    <row r="30" spans="1:7" ht="14.25" customHeight="1">
      <c r="A30" s="10">
        <v>34001</v>
      </c>
      <c r="B30" s="2">
        <v>1619</v>
      </c>
      <c r="C30" s="28">
        <f t="shared" si="0"/>
        <v>1639.5800662747815</v>
      </c>
      <c r="D30" s="28">
        <f t="shared" si="1"/>
        <v>-34.738972498878269</v>
      </c>
      <c r="E30" s="36">
        <f t="shared" si="2"/>
        <v>1721.9003313739076</v>
      </c>
      <c r="F30" s="35">
        <f t="shared" si="3"/>
        <v>6.3557956376718738E-2</v>
      </c>
      <c r="G30" s="28"/>
    </row>
    <row r="31" spans="1:7" ht="14.25" customHeight="1">
      <c r="A31" s="10">
        <v>34029</v>
      </c>
      <c r="B31" s="2">
        <v>1837</v>
      </c>
      <c r="C31" s="28">
        <f t="shared" si="0"/>
        <v>1790.5682187551806</v>
      </c>
      <c r="D31" s="28">
        <f t="shared" si="1"/>
        <v>2.4064524969772059</v>
      </c>
      <c r="E31" s="36">
        <f t="shared" si="2"/>
        <v>1604.8410937759033</v>
      </c>
      <c r="F31" s="35">
        <f t="shared" si="3"/>
        <v>0.12637937192384141</v>
      </c>
      <c r="G31" s="28"/>
    </row>
    <row r="32" spans="1:7" ht="14.25" customHeight="1">
      <c r="A32" s="10">
        <v>34060</v>
      </c>
      <c r="B32" s="2">
        <v>1957</v>
      </c>
      <c r="C32" s="28">
        <f t="shared" si="0"/>
        <v>1924.1949342504317</v>
      </c>
      <c r="D32" s="28">
        <f t="shared" si="1"/>
        <v>28.650505096631989</v>
      </c>
      <c r="E32" s="36">
        <f t="shared" si="2"/>
        <v>1792.9746712521578</v>
      </c>
      <c r="F32" s="35">
        <f t="shared" si="3"/>
        <v>8.3814679993787528E-2</v>
      </c>
      <c r="G32" s="28"/>
    </row>
    <row r="33" spans="1:7" ht="14.25" customHeight="1">
      <c r="A33" s="10">
        <v>34090</v>
      </c>
      <c r="B33" s="2">
        <v>1917</v>
      </c>
      <c r="C33" s="28">
        <f t="shared" si="0"/>
        <v>1924.1690878694128</v>
      </c>
      <c r="D33" s="28">
        <f t="shared" si="1"/>
        <v>22.915234801101803</v>
      </c>
      <c r="E33" s="36">
        <f t="shared" si="2"/>
        <v>1952.8454393470638</v>
      </c>
      <c r="F33" s="35">
        <f t="shared" si="3"/>
        <v>1.8698716404310801E-2</v>
      </c>
      <c r="G33" s="28"/>
    </row>
    <row r="34" spans="1:7" ht="14.25" customHeight="1">
      <c r="A34" s="10">
        <v>34121</v>
      </c>
      <c r="B34" s="2">
        <v>1882</v>
      </c>
      <c r="C34" s="28">
        <f t="shared" si="0"/>
        <v>1895.016864534103</v>
      </c>
      <c r="D34" s="28">
        <f t="shared" si="1"/>
        <v>12.501743173819477</v>
      </c>
      <c r="E34" s="36">
        <f t="shared" si="2"/>
        <v>1947.0843226705147</v>
      </c>
      <c r="F34" s="35">
        <f t="shared" si="3"/>
        <v>3.4582530643206516E-2</v>
      </c>
      <c r="G34" s="28"/>
    </row>
    <row r="35" spans="1:7" ht="14.25" customHeight="1">
      <c r="A35" s="10">
        <v>34151</v>
      </c>
      <c r="B35" s="2">
        <v>1933</v>
      </c>
      <c r="C35" s="28">
        <f t="shared" si="0"/>
        <v>1927.9037215415844</v>
      </c>
      <c r="D35" s="28">
        <f t="shared" si="1"/>
        <v>16.578765940551875</v>
      </c>
      <c r="E35" s="36">
        <f t="shared" si="2"/>
        <v>1907.5186077079225</v>
      </c>
      <c r="F35" s="35">
        <f t="shared" si="3"/>
        <v>1.3182303306817146E-2</v>
      </c>
      <c r="G35" s="28"/>
    </row>
    <row r="36" spans="1:7" ht="14.25" customHeight="1">
      <c r="A36" s="10">
        <v>34182</v>
      </c>
      <c r="B36" s="2">
        <v>1996</v>
      </c>
      <c r="C36" s="28">
        <f t="shared" si="0"/>
        <v>1985.6964974964274</v>
      </c>
      <c r="D36" s="28">
        <f t="shared" si="1"/>
        <v>24.821567943410084</v>
      </c>
      <c r="E36" s="36">
        <f t="shared" si="2"/>
        <v>1944.4824874821363</v>
      </c>
      <c r="F36" s="35">
        <f t="shared" si="3"/>
        <v>2.5810377012957755E-2</v>
      </c>
      <c r="G36" s="28"/>
    </row>
    <row r="37" spans="1:7" ht="14.25" customHeight="1">
      <c r="A37" s="10">
        <v>34213</v>
      </c>
      <c r="B37" s="2">
        <v>1673</v>
      </c>
      <c r="C37" s="28">
        <f t="shared" si="0"/>
        <v>1740.5036130879676</v>
      </c>
      <c r="D37" s="28">
        <f t="shared" si="1"/>
        <v>-29.181322526963896</v>
      </c>
      <c r="E37" s="36">
        <f t="shared" si="2"/>
        <v>2010.5180654398375</v>
      </c>
      <c r="F37" s="35">
        <f t="shared" si="3"/>
        <v>0.20174421126111031</v>
      </c>
      <c r="G37" s="28"/>
    </row>
    <row r="38" spans="1:7" ht="14.25" customHeight="1">
      <c r="A38" s="10">
        <v>34243</v>
      </c>
      <c r="B38" s="2">
        <v>1753</v>
      </c>
      <c r="C38" s="28">
        <f t="shared" si="0"/>
        <v>1744.6644581122007</v>
      </c>
      <c r="D38" s="28">
        <f t="shared" si="1"/>
        <v>-22.512889016724493</v>
      </c>
      <c r="E38" s="36">
        <f t="shared" si="2"/>
        <v>1711.3222905610037</v>
      </c>
      <c r="F38" s="35">
        <f t="shared" si="3"/>
        <v>2.3775076690813645E-2</v>
      </c>
      <c r="G38" s="28"/>
    </row>
    <row r="39" spans="1:7" ht="14.25" customHeight="1">
      <c r="A39" s="10">
        <v>34274</v>
      </c>
      <c r="B39" s="2">
        <v>1720</v>
      </c>
      <c r="C39" s="28">
        <f t="shared" si="0"/>
        <v>1720.4303138190951</v>
      </c>
      <c r="D39" s="28">
        <f t="shared" si="1"/>
        <v>-22.857140072000714</v>
      </c>
      <c r="E39" s="36">
        <f t="shared" si="2"/>
        <v>1722.1515690954761</v>
      </c>
      <c r="F39" s="35">
        <f t="shared" si="3"/>
        <v>1.2509122648117058E-3</v>
      </c>
      <c r="G39" s="28"/>
    </row>
    <row r="40" spans="1:7" ht="14.25" customHeight="1">
      <c r="A40" s="10">
        <v>34304</v>
      </c>
      <c r="B40" s="2">
        <v>1734</v>
      </c>
      <c r="C40" s="28">
        <f t="shared" si="0"/>
        <v>1726.7146347494188</v>
      </c>
      <c r="D40" s="28">
        <f t="shared" si="1"/>
        <v>-17.028847871535834</v>
      </c>
      <c r="E40" s="36">
        <f t="shared" si="2"/>
        <v>1697.5731737470944</v>
      </c>
      <c r="F40" s="35">
        <f t="shared" si="3"/>
        <v>2.1007396916323865E-2</v>
      </c>
      <c r="G40" s="28"/>
    </row>
    <row r="41" spans="1:7" ht="14.25" customHeight="1">
      <c r="A41" s="10">
        <v>34335</v>
      </c>
      <c r="B41" s="2">
        <v>1563</v>
      </c>
      <c r="C41" s="28">
        <f t="shared" si="0"/>
        <v>1592.3371573755767</v>
      </c>
      <c r="D41" s="28">
        <f t="shared" si="1"/>
        <v>-40.498573771997094</v>
      </c>
      <c r="E41" s="36">
        <f t="shared" si="2"/>
        <v>1709.6857868778829</v>
      </c>
      <c r="F41" s="35">
        <f t="shared" si="3"/>
        <v>9.3848871962816979E-2</v>
      </c>
      <c r="G41" s="28"/>
    </row>
    <row r="42" spans="1:7" ht="14.25" customHeight="1">
      <c r="A42" s="10">
        <v>34366</v>
      </c>
      <c r="B42" s="2">
        <v>1574</v>
      </c>
      <c r="C42" s="28">
        <f t="shared" si="0"/>
        <v>1569.5677167207159</v>
      </c>
      <c r="D42" s="28">
        <f t="shared" si="1"/>
        <v>-36.952747148569834</v>
      </c>
      <c r="E42" s="36">
        <f t="shared" si="2"/>
        <v>1551.8385836035795</v>
      </c>
      <c r="F42" s="35">
        <f t="shared" si="3"/>
        <v>1.4079680048551755E-2</v>
      </c>
      <c r="G42" s="28"/>
    </row>
    <row r="43" spans="1:7" ht="14.25" customHeight="1">
      <c r="A43" s="10">
        <v>34394</v>
      </c>
      <c r="B43" s="2">
        <v>1903</v>
      </c>
      <c r="C43" s="28">
        <f t="shared" si="0"/>
        <v>1828.9229939144293</v>
      </c>
      <c r="D43" s="28">
        <f t="shared" si="1"/>
        <v>22.308857719886809</v>
      </c>
      <c r="E43" s="36">
        <f t="shared" si="2"/>
        <v>1532.614969572146</v>
      </c>
      <c r="F43" s="35">
        <f t="shared" si="3"/>
        <v>0.19463217573718022</v>
      </c>
      <c r="G43" s="28"/>
    </row>
    <row r="44" spans="1:7" ht="14.25" customHeight="1">
      <c r="A44" s="10">
        <v>34425</v>
      </c>
      <c r="B44" s="2">
        <v>1834</v>
      </c>
      <c r="C44" s="28">
        <f t="shared" si="0"/>
        <v>1837.4463703268632</v>
      </c>
      <c r="D44" s="28">
        <f t="shared" si="1"/>
        <v>19.551761458396228</v>
      </c>
      <c r="E44" s="36">
        <f t="shared" si="2"/>
        <v>1851.2318516343162</v>
      </c>
      <c r="F44" s="35">
        <f t="shared" si="3"/>
        <v>9.3957751550251753E-3</v>
      </c>
      <c r="G44" s="28"/>
    </row>
    <row r="45" spans="1:7" ht="14.25" customHeight="1">
      <c r="A45" s="10">
        <v>34455</v>
      </c>
      <c r="B45" s="2">
        <v>1831</v>
      </c>
      <c r="C45" s="28">
        <f t="shared" si="0"/>
        <v>1836.199626357052</v>
      </c>
      <c r="D45" s="28">
        <f t="shared" si="1"/>
        <v>15.392060372754747</v>
      </c>
      <c r="E45" s="36">
        <f t="shared" si="2"/>
        <v>1856.9981317852594</v>
      </c>
      <c r="F45" s="35">
        <f t="shared" si="3"/>
        <v>1.4198870445253618E-2</v>
      </c>
      <c r="G45" s="28"/>
    </row>
    <row r="46" spans="1:7" ht="14.25" customHeight="1">
      <c r="A46" s="10">
        <v>34486</v>
      </c>
      <c r="B46" s="2">
        <v>1776</v>
      </c>
      <c r="C46" s="28">
        <f t="shared" si="0"/>
        <v>1791.1183373459614</v>
      </c>
      <c r="D46" s="28">
        <f t="shared" si="1"/>
        <v>3.2973904959856828</v>
      </c>
      <c r="E46" s="36">
        <f t="shared" si="2"/>
        <v>1851.5916867298067</v>
      </c>
      <c r="F46" s="35">
        <f t="shared" si="3"/>
        <v>4.2562886672188473E-2</v>
      </c>
      <c r="G46" s="28"/>
    </row>
    <row r="47" spans="1:7" ht="14.25" customHeight="1">
      <c r="A47" s="10">
        <v>34516</v>
      </c>
      <c r="B47" s="2">
        <v>1868</v>
      </c>
      <c r="C47" s="28">
        <f t="shared" si="0"/>
        <v>1853.2831455683895</v>
      </c>
      <c r="D47" s="28">
        <f t="shared" si="1"/>
        <v>15.070874041274161</v>
      </c>
      <c r="E47" s="36">
        <f t="shared" si="2"/>
        <v>1794.415727841947</v>
      </c>
      <c r="F47" s="35">
        <f t="shared" si="3"/>
        <v>3.9392008649921283E-2</v>
      </c>
      <c r="G47" s="28"/>
    </row>
    <row r="48" spans="1:7" ht="14.25" customHeight="1">
      <c r="A48" s="10">
        <v>34547</v>
      </c>
      <c r="B48" s="2">
        <v>1907</v>
      </c>
      <c r="C48" s="28">
        <f t="shared" si="0"/>
        <v>1899.2708039219328</v>
      </c>
      <c r="D48" s="28">
        <f t="shared" si="1"/>
        <v>21.254230903728001</v>
      </c>
      <c r="E48" s="36">
        <f t="shared" si="2"/>
        <v>1868.3540196096637</v>
      </c>
      <c r="F48" s="35">
        <f t="shared" si="3"/>
        <v>2.0265327944591644E-2</v>
      </c>
      <c r="G48" s="28"/>
    </row>
    <row r="49" spans="1:7" ht="14.25" customHeight="1">
      <c r="A49" s="10">
        <v>34578</v>
      </c>
      <c r="B49" s="2">
        <v>1686</v>
      </c>
      <c r="C49" s="28">
        <f t="shared" si="0"/>
        <v>1732.9050069651323</v>
      </c>
      <c r="D49" s="28">
        <f t="shared" si="1"/>
        <v>-16.269774668377703</v>
      </c>
      <c r="E49" s="36">
        <f t="shared" si="2"/>
        <v>1920.5250348256609</v>
      </c>
      <c r="F49" s="35">
        <f t="shared" si="3"/>
        <v>0.13910144414333386</v>
      </c>
      <c r="G49" s="28"/>
    </row>
    <row r="50" spans="1:7" ht="14.25" customHeight="1">
      <c r="A50" s="10">
        <v>34608</v>
      </c>
      <c r="B50" s="2">
        <v>1779</v>
      </c>
      <c r="C50" s="28">
        <f t="shared" si="0"/>
        <v>1766.5270464593509</v>
      </c>
      <c r="D50" s="28">
        <f t="shared" si="1"/>
        <v>-6.291411835858443</v>
      </c>
      <c r="E50" s="36">
        <f t="shared" si="2"/>
        <v>1716.6352322967546</v>
      </c>
      <c r="F50" s="35">
        <f t="shared" si="3"/>
        <v>3.5056080777541E-2</v>
      </c>
      <c r="G50" s="28"/>
    </row>
    <row r="51" spans="1:7" ht="14.25" customHeight="1">
      <c r="A51" s="10">
        <v>34639</v>
      </c>
      <c r="B51" s="2">
        <v>1776</v>
      </c>
      <c r="C51" s="28">
        <f t="shared" si="0"/>
        <v>1772.8471269246986</v>
      </c>
      <c r="D51" s="28">
        <f t="shared" si="1"/>
        <v>-3.7691133756172146</v>
      </c>
      <c r="E51" s="36">
        <f t="shared" si="2"/>
        <v>1760.2356346234924</v>
      </c>
      <c r="F51" s="35">
        <f t="shared" si="3"/>
        <v>8.8763318561416744E-3</v>
      </c>
      <c r="G51" s="28"/>
    </row>
    <row r="52" spans="1:7" ht="14.25" customHeight="1">
      <c r="A52" s="10">
        <v>34669</v>
      </c>
      <c r="B52" s="2">
        <v>1783</v>
      </c>
      <c r="C52" s="28">
        <f t="shared" si="0"/>
        <v>1780.2156027098163</v>
      </c>
      <c r="D52" s="28">
        <f t="shared" si="1"/>
        <v>-1.5415955434702411</v>
      </c>
      <c r="E52" s="36">
        <f t="shared" si="2"/>
        <v>1769.0780135490813</v>
      </c>
      <c r="F52" s="35">
        <f t="shared" si="3"/>
        <v>7.8081808474025046E-3</v>
      </c>
      <c r="G52" s="28"/>
    </row>
    <row r="53" spans="1:7" ht="14.25" customHeight="1">
      <c r="A53" s="10">
        <v>34700</v>
      </c>
      <c r="B53" s="2">
        <v>1548</v>
      </c>
      <c r="C53" s="28">
        <f t="shared" si="0"/>
        <v>1594.1348014332693</v>
      </c>
      <c r="D53" s="28">
        <f t="shared" si="1"/>
        <v>-38.449436690085584</v>
      </c>
      <c r="E53" s="36">
        <f t="shared" si="2"/>
        <v>1778.674007166346</v>
      </c>
      <c r="F53" s="35">
        <f t="shared" si="3"/>
        <v>0.14901421651572738</v>
      </c>
      <c r="G53" s="28"/>
    </row>
    <row r="54" spans="1:7" ht="14.25" customHeight="1">
      <c r="A54" s="10">
        <v>34731</v>
      </c>
      <c r="B54" s="2">
        <v>1497</v>
      </c>
      <c r="C54" s="28">
        <f t="shared" si="0"/>
        <v>1508.7370729486368</v>
      </c>
      <c r="D54" s="28">
        <f t="shared" si="1"/>
        <v>-47.839095048994984</v>
      </c>
      <c r="E54" s="36">
        <f t="shared" si="2"/>
        <v>1555.6853647431838</v>
      </c>
      <c r="F54" s="35">
        <f t="shared" si="3"/>
        <v>3.9201980456368572E-2</v>
      </c>
      <c r="G54" s="28"/>
    </row>
    <row r="55" spans="1:7" ht="14.25" customHeight="1">
      <c r="A55" s="10">
        <v>34759</v>
      </c>
      <c r="B55" s="2">
        <v>1798</v>
      </c>
      <c r="C55" s="28">
        <f t="shared" si="0"/>
        <v>1730.5795955799283</v>
      </c>
      <c r="D55" s="28">
        <f t="shared" si="1"/>
        <v>6.0972284870623241</v>
      </c>
      <c r="E55" s="36">
        <f t="shared" si="2"/>
        <v>1460.8979778996418</v>
      </c>
      <c r="F55" s="35">
        <f t="shared" si="3"/>
        <v>0.18748722030053294</v>
      </c>
      <c r="G55" s="28"/>
    </row>
    <row r="56" spans="1:7" ht="14.25" customHeight="1">
      <c r="A56" s="10">
        <v>34790</v>
      </c>
      <c r="B56" s="2">
        <v>1733</v>
      </c>
      <c r="C56" s="28">
        <f t="shared" si="0"/>
        <v>1733.7353648133981</v>
      </c>
      <c r="D56" s="28">
        <f t="shared" si="1"/>
        <v>5.5089366363438108</v>
      </c>
      <c r="E56" s="36">
        <f t="shared" si="2"/>
        <v>1736.6768240669905</v>
      </c>
      <c r="F56" s="35">
        <f t="shared" si="3"/>
        <v>2.1216526641607315E-3</v>
      </c>
      <c r="G56" s="28"/>
    </row>
    <row r="57" spans="1:7" ht="14.25" customHeight="1">
      <c r="A57" s="10">
        <v>34820</v>
      </c>
      <c r="B57" s="2">
        <v>1772</v>
      </c>
      <c r="C57" s="28">
        <f t="shared" si="0"/>
        <v>1765.4488602899485</v>
      </c>
      <c r="D57" s="28">
        <f t="shared" si="1"/>
        <v>10.74984840438513</v>
      </c>
      <c r="E57" s="36">
        <f t="shared" si="2"/>
        <v>1739.2443014497419</v>
      </c>
      <c r="F57" s="35">
        <f t="shared" si="3"/>
        <v>1.848515719540525E-2</v>
      </c>
      <c r="G57" s="28"/>
    </row>
    <row r="58" spans="1:7" ht="14.25" customHeight="1">
      <c r="A58" s="10">
        <v>34851</v>
      </c>
      <c r="B58" s="2">
        <v>1761</v>
      </c>
      <c r="C58" s="28">
        <f t="shared" si="0"/>
        <v>1764.0397417388667</v>
      </c>
      <c r="D58" s="28">
        <f t="shared" si="1"/>
        <v>8.3180550132917546</v>
      </c>
      <c r="E58" s="36">
        <f t="shared" si="2"/>
        <v>1776.1987086943336</v>
      </c>
      <c r="F58" s="35">
        <f t="shared" si="3"/>
        <v>8.6307261183041564E-3</v>
      </c>
      <c r="G58" s="28"/>
    </row>
    <row r="59" spans="1:7" ht="14.25" customHeight="1">
      <c r="A59" s="10">
        <v>34881</v>
      </c>
      <c r="B59" s="2">
        <v>1792</v>
      </c>
      <c r="C59" s="28">
        <f t="shared" si="0"/>
        <v>1788.0715593504317</v>
      </c>
      <c r="D59" s="28">
        <f t="shared" si="1"/>
        <v>11.460807532946401</v>
      </c>
      <c r="E59" s="36">
        <f t="shared" si="2"/>
        <v>1772.3577967521585</v>
      </c>
      <c r="F59" s="35">
        <f t="shared" si="3"/>
        <v>1.0961050919554413E-2</v>
      </c>
      <c r="G59" s="28"/>
    </row>
    <row r="60" spans="1:7" ht="14.25" customHeight="1">
      <c r="A60" s="10">
        <v>34912</v>
      </c>
      <c r="B60" s="2">
        <v>1875</v>
      </c>
      <c r="C60" s="28">
        <f t="shared" si="0"/>
        <v>1859.9064733766754</v>
      </c>
      <c r="D60" s="28">
        <f t="shared" si="1"/>
        <v>23.535628831605869</v>
      </c>
      <c r="E60" s="36">
        <f t="shared" si="2"/>
        <v>1799.532366883378</v>
      </c>
      <c r="F60" s="35">
        <f t="shared" si="3"/>
        <v>4.0249404328865056E-2</v>
      </c>
      <c r="G60" s="28"/>
    </row>
    <row r="61" spans="1:7" ht="14.25" customHeight="1">
      <c r="A61" s="10">
        <v>34943</v>
      </c>
      <c r="B61" s="2">
        <v>1571</v>
      </c>
      <c r="C61" s="28">
        <f t="shared" si="0"/>
        <v>1633.4884204416564</v>
      </c>
      <c r="D61" s="28">
        <f t="shared" si="1"/>
        <v>-26.455107521719103</v>
      </c>
      <c r="E61" s="36">
        <f t="shared" si="2"/>
        <v>1883.4421022082813</v>
      </c>
      <c r="F61" s="35">
        <f t="shared" si="3"/>
        <v>0.19888103259597792</v>
      </c>
      <c r="G61" s="28"/>
    </row>
    <row r="62" spans="1:7" ht="14.25" customHeight="1">
      <c r="A62" s="10">
        <v>34973</v>
      </c>
      <c r="B62" s="2">
        <v>1647</v>
      </c>
      <c r="C62" s="28">
        <f t="shared" si="0"/>
        <v>1639.0066625839875</v>
      </c>
      <c r="D62" s="28">
        <f t="shared" si="1"/>
        <v>-20.060437588909078</v>
      </c>
      <c r="E62" s="36">
        <f t="shared" si="2"/>
        <v>1607.0333129199373</v>
      </c>
      <c r="F62" s="35">
        <f t="shared" si="3"/>
        <v>2.4266355239868052E-2</v>
      </c>
      <c r="G62" s="28"/>
    </row>
    <row r="63" spans="1:7" ht="14.25" customHeight="1">
      <c r="A63" s="10">
        <v>35004</v>
      </c>
      <c r="B63" s="2">
        <v>1673</v>
      </c>
      <c r="C63" s="28">
        <f t="shared" si="0"/>
        <v>1662.1892449990157</v>
      </c>
      <c r="D63" s="28">
        <f t="shared" si="1"/>
        <v>-11.41183358812161</v>
      </c>
      <c r="E63" s="36">
        <f t="shared" si="2"/>
        <v>1618.9462249950784</v>
      </c>
      <c r="F63" s="35">
        <f t="shared" si="3"/>
        <v>3.2309488944962099E-2</v>
      </c>
      <c r="G63" s="28"/>
    </row>
    <row r="64" spans="1:7" ht="14.25" customHeight="1">
      <c r="A64" s="10">
        <v>35034</v>
      </c>
      <c r="B64" s="2">
        <v>1657</v>
      </c>
      <c r="C64" s="28">
        <f t="shared" si="0"/>
        <v>1655.7554822821789</v>
      </c>
      <c r="D64" s="28">
        <f t="shared" si="1"/>
        <v>-10.416219413864644</v>
      </c>
      <c r="E64" s="36">
        <f t="shared" si="2"/>
        <v>1650.777411410894</v>
      </c>
      <c r="F64" s="35">
        <f t="shared" si="3"/>
        <v>3.7553340911924884E-3</v>
      </c>
      <c r="G64" s="28"/>
    </row>
    <row r="65" spans="1:7" ht="14.25" customHeight="1">
      <c r="A65" s="10">
        <v>35065</v>
      </c>
      <c r="B65" s="2">
        <v>1382</v>
      </c>
      <c r="C65" s="28">
        <f t="shared" si="0"/>
        <v>1434.6678525736629</v>
      </c>
      <c r="D65" s="28">
        <f t="shared" si="1"/>
        <v>-52.55050147279492</v>
      </c>
      <c r="E65" s="36">
        <f t="shared" si="2"/>
        <v>1645.3392628683143</v>
      </c>
      <c r="F65" s="35">
        <f t="shared" si="3"/>
        <v>0.19054939426071948</v>
      </c>
      <c r="G65" s="28"/>
    </row>
    <row r="66" spans="1:7" ht="14.25" customHeight="1">
      <c r="A66" s="10">
        <v>35096</v>
      </c>
      <c r="B66" s="2">
        <v>1361</v>
      </c>
      <c r="C66" s="28">
        <f t="shared" si="0"/>
        <v>1365.2234702201736</v>
      </c>
      <c r="D66" s="28">
        <f t="shared" si="1"/>
        <v>-55.929277648933805</v>
      </c>
      <c r="E66" s="36">
        <f t="shared" si="2"/>
        <v>1382.1173511008681</v>
      </c>
      <c r="F66" s="35">
        <f t="shared" si="3"/>
        <v>1.5516055180652508E-2</v>
      </c>
      <c r="G66" s="28"/>
    </row>
    <row r="67" spans="1:7" ht="14.25" customHeight="1">
      <c r="A67" s="10">
        <v>35125</v>
      </c>
      <c r="B67" s="2">
        <v>1559</v>
      </c>
      <c r="C67" s="28">
        <f t="shared" si="0"/>
        <v>1509.058838514248</v>
      </c>
      <c r="D67" s="28">
        <f t="shared" si="1"/>
        <v>-15.976348460332158</v>
      </c>
      <c r="E67" s="36">
        <f t="shared" si="2"/>
        <v>1309.2941925712398</v>
      </c>
      <c r="F67" s="35">
        <f t="shared" si="3"/>
        <v>0.16017049867143052</v>
      </c>
      <c r="G67" s="28"/>
    </row>
    <row r="68" spans="1:7" ht="14.25" customHeight="1">
      <c r="A68" s="10">
        <v>35156</v>
      </c>
      <c r="B68" s="2">
        <v>1608</v>
      </c>
      <c r="C68" s="28">
        <f t="shared" si="0"/>
        <v>1585.0164980107832</v>
      </c>
      <c r="D68" s="28">
        <f t="shared" si="1"/>
        <v>2.4104531310413027</v>
      </c>
      <c r="E68" s="36">
        <f t="shared" si="2"/>
        <v>1493.0824900539158</v>
      </c>
      <c r="F68" s="35">
        <f t="shared" si="3"/>
        <v>7.1466113150549904E-2</v>
      </c>
      <c r="G68" s="28"/>
    </row>
    <row r="69" spans="1:7" ht="14.25" customHeight="1">
      <c r="A69" s="10">
        <v>35186</v>
      </c>
      <c r="B69" s="2">
        <v>1697</v>
      </c>
      <c r="C69" s="28">
        <f t="shared" si="0"/>
        <v>1675.085390228365</v>
      </c>
      <c r="D69" s="28">
        <f t="shared" si="1"/>
        <v>19.942140948349412</v>
      </c>
      <c r="E69" s="36">
        <f t="shared" si="2"/>
        <v>1587.4269511418245</v>
      </c>
      <c r="F69" s="35">
        <f t="shared" si="3"/>
        <v>6.4568679350722177E-2</v>
      </c>
      <c r="G69" s="28"/>
    </row>
    <row r="70" spans="1:7" ht="14.25" customHeight="1">
      <c r="A70" s="10">
        <v>35217</v>
      </c>
      <c r="B70" s="2">
        <v>1693</v>
      </c>
      <c r="C70" s="28">
        <f t="shared" si="0"/>
        <v>1693.405506235343</v>
      </c>
      <c r="D70" s="28">
        <f t="shared" si="1"/>
        <v>19.617735960075123</v>
      </c>
      <c r="E70" s="36">
        <f t="shared" si="2"/>
        <v>1695.0275311767143</v>
      </c>
      <c r="F70" s="35">
        <f t="shared" si="3"/>
        <v>1.1975966785081626E-3</v>
      </c>
      <c r="G70" s="28"/>
    </row>
    <row r="71" spans="1:7" ht="14.25" customHeight="1">
      <c r="A71" s="10">
        <v>35247</v>
      </c>
      <c r="B71" s="2">
        <v>1836</v>
      </c>
      <c r="C71" s="28">
        <f t="shared" si="0"/>
        <v>1811.4046484390838</v>
      </c>
      <c r="D71" s="28">
        <f t="shared" si="1"/>
        <v>39.294017208808263</v>
      </c>
      <c r="E71" s="36">
        <f t="shared" si="2"/>
        <v>1713.0232421954181</v>
      </c>
      <c r="F71" s="35">
        <f t="shared" si="3"/>
        <v>6.6980804904456376E-2</v>
      </c>
      <c r="G71" s="28"/>
    </row>
    <row r="72" spans="1:7" ht="14.25" customHeight="1">
      <c r="A72" s="10">
        <v>35278</v>
      </c>
      <c r="B72" s="2">
        <v>1943</v>
      </c>
      <c r="C72" s="28">
        <f t="shared" si="0"/>
        <v>1924.5397331295785</v>
      </c>
      <c r="D72" s="28">
        <f t="shared" si="1"/>
        <v>54.062230705145566</v>
      </c>
      <c r="E72" s="36">
        <f t="shared" si="2"/>
        <v>1850.6986656478921</v>
      </c>
      <c r="F72" s="35">
        <f t="shared" si="3"/>
        <v>4.7504546758676228E-2</v>
      </c>
      <c r="G72" s="28"/>
    </row>
    <row r="73" spans="1:7" ht="14.25" customHeight="1">
      <c r="A73" s="10">
        <v>35309</v>
      </c>
      <c r="B73" s="2">
        <v>1551</v>
      </c>
      <c r="C73" s="28">
        <f t="shared" si="0"/>
        <v>1636.520392766945</v>
      </c>
      <c r="D73" s="28">
        <f t="shared" si="1"/>
        <v>-14.354083508410262</v>
      </c>
      <c r="E73" s="36">
        <f t="shared" si="2"/>
        <v>1978.6019638347241</v>
      </c>
      <c r="F73" s="35">
        <f t="shared" si="3"/>
        <v>0.27569436739827469</v>
      </c>
      <c r="G73" s="28"/>
    </row>
    <row r="74" spans="1:7" ht="14.25" customHeight="1">
      <c r="A74" s="10">
        <v>35339</v>
      </c>
      <c r="B74" s="2">
        <v>1687</v>
      </c>
      <c r="C74" s="28">
        <f t="shared" si="0"/>
        <v>1674.033261851707</v>
      </c>
      <c r="D74" s="28">
        <f t="shared" si="1"/>
        <v>-3.9806929897757923</v>
      </c>
      <c r="E74" s="36">
        <f t="shared" si="2"/>
        <v>1622.1663092585347</v>
      </c>
      <c r="F74" s="35">
        <f t="shared" si="3"/>
        <v>3.8431351951076026E-2</v>
      </c>
      <c r="G74" s="28"/>
    </row>
    <row r="75" spans="1:7" ht="14.25" customHeight="1">
      <c r="A75" s="10">
        <v>35370</v>
      </c>
      <c r="B75" s="2">
        <v>1576</v>
      </c>
      <c r="C75" s="28">
        <f t="shared" si="0"/>
        <v>1594.8105137723865</v>
      </c>
      <c r="D75" s="28">
        <f t="shared" si="1"/>
        <v>-19.029104007684751</v>
      </c>
      <c r="E75" s="36">
        <f t="shared" si="2"/>
        <v>1670.0525688619311</v>
      </c>
      <c r="F75" s="35">
        <f t="shared" si="3"/>
        <v>5.9678025927621288E-2</v>
      </c>
      <c r="G75" s="28"/>
    </row>
    <row r="76" spans="1:7" ht="14.25" customHeight="1">
      <c r="A76" s="10">
        <v>35400</v>
      </c>
      <c r="B76" s="2">
        <v>1700</v>
      </c>
      <c r="C76" s="28">
        <f t="shared" si="0"/>
        <v>1675.1562819529404</v>
      </c>
      <c r="D76" s="28">
        <f t="shared" si="1"/>
        <v>0.84587042996298578</v>
      </c>
      <c r="E76" s="36">
        <f t="shared" si="2"/>
        <v>1575.7814097647017</v>
      </c>
      <c r="F76" s="35">
        <f t="shared" si="3"/>
        <v>7.3069758961940165E-2</v>
      </c>
      <c r="G76" s="28"/>
    </row>
    <row r="77" spans="1:7" ht="14.25" customHeight="1">
      <c r="A77" s="10">
        <v>35431</v>
      </c>
      <c r="B77" s="2">
        <v>1397</v>
      </c>
      <c r="C77" s="28">
        <f t="shared" si="0"/>
        <v>1452.8004304765807</v>
      </c>
      <c r="D77" s="28">
        <f t="shared" si="1"/>
        <v>-43.794473951301555</v>
      </c>
      <c r="E77" s="36">
        <f t="shared" si="2"/>
        <v>1676.0021523829034</v>
      </c>
      <c r="F77" s="35">
        <f t="shared" si="3"/>
        <v>0.19971521287251498</v>
      </c>
      <c r="G77" s="28"/>
    </row>
    <row r="78" spans="1:7" ht="14.25" customHeight="1">
      <c r="A78" s="10">
        <v>35462</v>
      </c>
      <c r="B78" s="2">
        <v>1372</v>
      </c>
      <c r="C78" s="28">
        <f t="shared" si="0"/>
        <v>1379.4011913050558</v>
      </c>
      <c r="D78" s="28">
        <f t="shared" si="1"/>
        <v>-49.71542699534622</v>
      </c>
      <c r="E78" s="36">
        <f t="shared" si="2"/>
        <v>1409.0059565252791</v>
      </c>
      <c r="F78" s="35">
        <f t="shared" si="3"/>
        <v>2.6972271519882719E-2</v>
      </c>
      <c r="G78" s="28"/>
    </row>
    <row r="79" spans="1:7" ht="14.25" customHeight="1">
      <c r="A79" s="10">
        <v>35490</v>
      </c>
      <c r="B79" s="2">
        <v>1708</v>
      </c>
      <c r="C79" s="28">
        <f t="shared" si="0"/>
        <v>1632.3371528619418</v>
      </c>
      <c r="D79" s="28">
        <f t="shared" si="1"/>
        <v>10.814850715100228</v>
      </c>
      <c r="E79" s="36">
        <f t="shared" si="2"/>
        <v>1329.6857643097096</v>
      </c>
      <c r="F79" s="35">
        <f t="shared" si="3"/>
        <v>0.22149545415122388</v>
      </c>
      <c r="G79" s="28"/>
    </row>
    <row r="80" spans="1:7" ht="14.25" customHeight="1">
      <c r="A80" s="10">
        <v>35521</v>
      </c>
      <c r="B80" s="2">
        <v>1655</v>
      </c>
      <c r="C80" s="28">
        <f t="shared" si="0"/>
        <v>1652.6304007154083</v>
      </c>
      <c r="D80" s="28">
        <f t="shared" si="1"/>
        <v>12.710530142773479</v>
      </c>
      <c r="E80" s="36">
        <f t="shared" si="2"/>
        <v>1643.152003577042</v>
      </c>
      <c r="F80" s="35">
        <f t="shared" si="3"/>
        <v>7.1589102253522517E-3</v>
      </c>
      <c r="G80" s="28"/>
    </row>
    <row r="81" spans="1:7" ht="14.25" customHeight="1">
      <c r="A81" s="10">
        <v>35551</v>
      </c>
      <c r="B81" s="2">
        <v>1763</v>
      </c>
      <c r="C81" s="28">
        <f t="shared" si="0"/>
        <v>1743.4681861716363</v>
      </c>
      <c r="D81" s="28">
        <f t="shared" si="1"/>
        <v>28.335981205464375</v>
      </c>
      <c r="E81" s="36">
        <f t="shared" si="2"/>
        <v>1665.3409308581818</v>
      </c>
      <c r="F81" s="35">
        <f t="shared" si="3"/>
        <v>5.5393686410560541E-2</v>
      </c>
      <c r="G81" s="28"/>
    </row>
    <row r="82" spans="1:7" ht="14.25" customHeight="1">
      <c r="A82" s="10">
        <v>35582</v>
      </c>
      <c r="B82" s="2">
        <v>1776</v>
      </c>
      <c r="C82" s="28">
        <f t="shared" si="0"/>
        <v>1775.1608334754203</v>
      </c>
      <c r="D82" s="28">
        <f t="shared" si="1"/>
        <v>29.00731442512831</v>
      </c>
      <c r="E82" s="36">
        <f t="shared" si="2"/>
        <v>1771.8041673771006</v>
      </c>
      <c r="F82" s="35">
        <f t="shared" si="3"/>
        <v>2.3625183687496555E-3</v>
      </c>
      <c r="G82" s="28"/>
    </row>
    <row r="83" spans="1:7" ht="14.25" customHeight="1">
      <c r="A83" s="10">
        <v>35612</v>
      </c>
      <c r="B83" s="2">
        <v>1934</v>
      </c>
      <c r="C83" s="28">
        <f t="shared" si="0"/>
        <v>1908.0336295801096</v>
      </c>
      <c r="D83" s="28">
        <f t="shared" si="1"/>
        <v>49.780410761040514</v>
      </c>
      <c r="E83" s="36">
        <f t="shared" si="2"/>
        <v>1804.1681479005485</v>
      </c>
      <c r="F83" s="35">
        <f t="shared" si="3"/>
        <v>6.7131257548837364E-2</v>
      </c>
      <c r="G83" s="28"/>
    </row>
    <row r="84" spans="1:7" ht="14.25" customHeight="1">
      <c r="A84" s="10">
        <v>35643</v>
      </c>
      <c r="B84" s="2">
        <v>2008</v>
      </c>
      <c r="C84" s="28">
        <f t="shared" si="0"/>
        <v>1997.9628080682301</v>
      </c>
      <c r="D84" s="28">
        <f t="shared" si="1"/>
        <v>57.810164306456507</v>
      </c>
      <c r="E84" s="36">
        <f t="shared" si="2"/>
        <v>1957.8140403411501</v>
      </c>
      <c r="F84" s="35">
        <f t="shared" si="3"/>
        <v>2.4993007798232034E-2</v>
      </c>
      <c r="G84" s="28"/>
    </row>
    <row r="85" spans="1:7" ht="14.25" customHeight="1">
      <c r="A85" s="10">
        <v>35674</v>
      </c>
      <c r="B85" s="2">
        <v>1616</v>
      </c>
      <c r="C85" s="28">
        <f t="shared" si="0"/>
        <v>1703.9545944749375</v>
      </c>
      <c r="D85" s="28">
        <f t="shared" si="1"/>
        <v>-12.553511273493307</v>
      </c>
      <c r="E85" s="36">
        <f t="shared" si="2"/>
        <v>2055.7729723746866</v>
      </c>
      <c r="F85" s="35">
        <f t="shared" si="3"/>
        <v>0.27213674033087037</v>
      </c>
      <c r="G85" s="28"/>
    </row>
    <row r="86" spans="1:7" ht="14.25" customHeight="1">
      <c r="A86" s="10">
        <v>35704</v>
      </c>
      <c r="B86" s="2">
        <v>1774</v>
      </c>
      <c r="C86" s="28">
        <f t="shared" si="0"/>
        <v>1757.4802166402887</v>
      </c>
      <c r="D86" s="28">
        <f t="shared" si="1"/>
        <v>0.66231541427560536</v>
      </c>
      <c r="E86" s="36">
        <f t="shared" si="2"/>
        <v>1691.4010832014442</v>
      </c>
      <c r="F86" s="35">
        <f t="shared" si="3"/>
        <v>4.6560832468182538E-2</v>
      </c>
      <c r="G86" s="28"/>
    </row>
    <row r="87" spans="1:7" ht="14.25" customHeight="1">
      <c r="A87" s="10">
        <v>35735</v>
      </c>
      <c r="B87" s="2">
        <v>1732</v>
      </c>
      <c r="C87" s="28">
        <f t="shared" si="0"/>
        <v>1737.2285064109128</v>
      </c>
      <c r="D87" s="28">
        <f t="shared" si="1"/>
        <v>-3.5204897144547016</v>
      </c>
      <c r="E87" s="36">
        <f t="shared" si="2"/>
        <v>1758.1425320545643</v>
      </c>
      <c r="F87" s="35">
        <f t="shared" si="3"/>
        <v>1.5093840678154906E-2</v>
      </c>
      <c r="G87" s="28"/>
    </row>
    <row r="88" spans="1:7" ht="14.25" customHeight="1">
      <c r="A88" s="10">
        <v>35765</v>
      </c>
      <c r="B88" s="2">
        <v>1797</v>
      </c>
      <c r="C88" s="28">
        <f t="shared" si="0"/>
        <v>1784.3416033392916</v>
      </c>
      <c r="D88" s="28">
        <f t="shared" si="1"/>
        <v>6.6062276141120009</v>
      </c>
      <c r="E88" s="36">
        <f t="shared" si="2"/>
        <v>1733.7080166964581</v>
      </c>
      <c r="F88" s="35">
        <f t="shared" si="3"/>
        <v>3.5220914470529704E-2</v>
      </c>
      <c r="G88" s="28"/>
    </row>
    <row r="89" spans="1:7" ht="14.25" customHeight="1">
      <c r="A89" s="10">
        <v>35796</v>
      </c>
      <c r="B89" s="2">
        <v>1570</v>
      </c>
      <c r="C89" s="28">
        <f t="shared" si="0"/>
        <v>1614.1895661906806</v>
      </c>
      <c r="D89" s="28">
        <f t="shared" si="1"/>
        <v>-28.745425338432611</v>
      </c>
      <c r="E89" s="36">
        <f t="shared" si="2"/>
        <v>1790.9478309534036</v>
      </c>
      <c r="F89" s="35">
        <f t="shared" si="3"/>
        <v>0.14073110251809146</v>
      </c>
      <c r="G89" s="28"/>
    </row>
    <row r="90" spans="1:7" ht="14.25" customHeight="1">
      <c r="A90" s="10">
        <v>35827</v>
      </c>
      <c r="B90" s="2">
        <v>1413</v>
      </c>
      <c r="C90" s="28">
        <f t="shared" si="0"/>
        <v>1447.4888281704496</v>
      </c>
      <c r="D90" s="28">
        <f t="shared" si="1"/>
        <v>-56.336487874792297</v>
      </c>
      <c r="E90" s="36">
        <f t="shared" si="2"/>
        <v>1585.444140852248</v>
      </c>
      <c r="F90" s="35">
        <f t="shared" si="3"/>
        <v>0.12204114709996319</v>
      </c>
      <c r="G90" s="28"/>
    </row>
    <row r="91" spans="1:7" ht="14.25" customHeight="1">
      <c r="A91" s="10">
        <v>35855</v>
      </c>
      <c r="B91" s="2">
        <v>1755</v>
      </c>
      <c r="C91" s="28">
        <f t="shared" si="0"/>
        <v>1682.2304680591315</v>
      </c>
      <c r="D91" s="28">
        <f t="shared" si="1"/>
        <v>1.8791376779025413</v>
      </c>
      <c r="E91" s="36">
        <f t="shared" si="2"/>
        <v>1391.1523402956573</v>
      </c>
      <c r="F91" s="35">
        <f t="shared" si="3"/>
        <v>0.20732060382013831</v>
      </c>
      <c r="G91" s="28"/>
    </row>
    <row r="92" spans="1:7" ht="14.25" customHeight="1">
      <c r="A92" s="10">
        <v>35886</v>
      </c>
      <c r="B92" s="2">
        <v>1825</v>
      </c>
      <c r="C92" s="28">
        <f t="shared" si="0"/>
        <v>1796.8219211474068</v>
      </c>
      <c r="D92" s="28">
        <f t="shared" si="1"/>
        <v>24.4216007599771</v>
      </c>
      <c r="E92" s="36">
        <f t="shared" si="2"/>
        <v>1684.1096057370339</v>
      </c>
      <c r="F92" s="35">
        <f t="shared" si="3"/>
        <v>7.7200216034501959E-2</v>
      </c>
      <c r="G92" s="28"/>
    </row>
    <row r="93" spans="1:7" ht="14.25" customHeight="1">
      <c r="A93" s="10">
        <v>35916</v>
      </c>
      <c r="B93" s="2">
        <v>1843</v>
      </c>
      <c r="C93" s="28">
        <f t="shared" si="0"/>
        <v>1838.6487043814768</v>
      </c>
      <c r="D93" s="28">
        <f t="shared" si="1"/>
        <v>27.902637254795689</v>
      </c>
      <c r="E93" s="36">
        <f t="shared" si="2"/>
        <v>1821.2435219073839</v>
      </c>
      <c r="F93" s="35">
        <f t="shared" si="3"/>
        <v>1.1804925714930078E-2</v>
      </c>
      <c r="G93" s="28"/>
    </row>
    <row r="94" spans="1:7" ht="14.25" customHeight="1">
      <c r="A94" s="10">
        <v>35947</v>
      </c>
      <c r="B94" s="2">
        <v>1826</v>
      </c>
      <c r="C94" s="28">
        <f t="shared" si="0"/>
        <v>1834.1102683272547</v>
      </c>
      <c r="D94" s="28">
        <f t="shared" si="1"/>
        <v>21.414422592992139</v>
      </c>
      <c r="E94" s="36">
        <f t="shared" si="2"/>
        <v>1866.5513416362726</v>
      </c>
      <c r="F94" s="35">
        <f t="shared" si="3"/>
        <v>2.2207744598177755E-2</v>
      </c>
      <c r="G94" s="28"/>
    </row>
    <row r="95" spans="1:7" ht="14.25" customHeight="1">
      <c r="A95" s="10">
        <v>35977</v>
      </c>
      <c r="B95" s="2">
        <v>1968</v>
      </c>
      <c r="C95" s="28">
        <f t="shared" si="0"/>
        <v>1945.5049381840495</v>
      </c>
      <c r="D95" s="28">
        <f t="shared" si="1"/>
        <v>39.410472045752662</v>
      </c>
      <c r="E95" s="36">
        <f t="shared" si="2"/>
        <v>1855.5246909202469</v>
      </c>
      <c r="F95" s="35">
        <f t="shared" si="3"/>
        <v>5.7152087947028994E-2</v>
      </c>
      <c r="G95" s="28"/>
    </row>
    <row r="96" spans="1:7" ht="14.25" customHeight="1">
      <c r="A96" s="10">
        <v>36008</v>
      </c>
      <c r="B96" s="2">
        <v>1922</v>
      </c>
      <c r="C96" s="28">
        <f t="shared" si="0"/>
        <v>1934.5830820459605</v>
      </c>
      <c r="D96" s="28">
        <f t="shared" si="1"/>
        <v>29.344006408984335</v>
      </c>
      <c r="E96" s="36">
        <f t="shared" si="2"/>
        <v>1984.9154102298021</v>
      </c>
      <c r="F96" s="35">
        <f t="shared" si="3"/>
        <v>3.2734344552446455E-2</v>
      </c>
      <c r="G96" s="28"/>
    </row>
    <row r="97" spans="1:7" ht="14.25" customHeight="1">
      <c r="A97" s="10">
        <v>36039</v>
      </c>
      <c r="B97" s="2">
        <v>1670</v>
      </c>
      <c r="C97" s="28">
        <f t="shared" si="0"/>
        <v>1728.7854176909889</v>
      </c>
      <c r="D97" s="28">
        <f t="shared" si="1"/>
        <v>-17.684327743806858</v>
      </c>
      <c r="E97" s="36">
        <f t="shared" si="2"/>
        <v>1963.9270884549449</v>
      </c>
      <c r="F97" s="35">
        <f t="shared" si="3"/>
        <v>0.17600424458379932</v>
      </c>
      <c r="G97" s="28"/>
    </row>
    <row r="98" spans="1:7" ht="14.25" customHeight="1">
      <c r="A98" s="10">
        <v>36069</v>
      </c>
      <c r="B98" s="2">
        <v>1791</v>
      </c>
      <c r="C98" s="28">
        <f t="shared" si="0"/>
        <v>1775.0202179894366</v>
      </c>
      <c r="D98" s="28">
        <f t="shared" si="1"/>
        <v>-4.9005021353559499</v>
      </c>
      <c r="E98" s="36">
        <f t="shared" si="2"/>
        <v>1711.1010899471821</v>
      </c>
      <c r="F98" s="35">
        <f t="shared" si="3"/>
        <v>4.4611340062991556E-2</v>
      </c>
      <c r="G98" s="28"/>
    </row>
    <row r="99" spans="1:7" ht="14.25" customHeight="1">
      <c r="A99" s="10">
        <v>36100</v>
      </c>
      <c r="B99" s="2">
        <v>1817</v>
      </c>
      <c r="C99" s="28">
        <f t="shared" si="0"/>
        <v>1807.6239431708161</v>
      </c>
      <c r="D99" s="28">
        <f t="shared" si="1"/>
        <v>2.6003433279911516</v>
      </c>
      <c r="E99" s="36">
        <f t="shared" si="2"/>
        <v>1770.1197158540806</v>
      </c>
      <c r="F99" s="35">
        <f t="shared" si="3"/>
        <v>2.5800926882729447E-2</v>
      </c>
      <c r="G99" s="28"/>
    </row>
    <row r="100" spans="1:7" ht="14.25" customHeight="1">
      <c r="A100" s="10">
        <v>36130</v>
      </c>
      <c r="B100" s="2">
        <v>1847</v>
      </c>
      <c r="C100" s="28">
        <f t="shared" si="0"/>
        <v>1839.6448572997615</v>
      </c>
      <c r="D100" s="28">
        <f t="shared" si="1"/>
        <v>8.484457488181997</v>
      </c>
      <c r="E100" s="36">
        <f t="shared" si="2"/>
        <v>1810.2242864988073</v>
      </c>
      <c r="F100" s="35">
        <f t="shared" si="3"/>
        <v>1.9911052247532614E-2</v>
      </c>
      <c r="G100" s="28"/>
    </row>
    <row r="101" spans="1:7" ht="14.25" customHeight="1">
      <c r="A101" s="10">
        <v>36161</v>
      </c>
      <c r="B101" s="2">
        <v>1599</v>
      </c>
      <c r="C101" s="28">
        <f t="shared" si="0"/>
        <v>1648.8258629575887</v>
      </c>
      <c r="D101" s="28">
        <f t="shared" si="1"/>
        <v>-31.376232877888963</v>
      </c>
      <c r="E101" s="36">
        <f t="shared" si="2"/>
        <v>1848.1293147879435</v>
      </c>
      <c r="F101" s="35">
        <f t="shared" si="3"/>
        <v>0.15580319874167822</v>
      </c>
      <c r="G101" s="28"/>
    </row>
    <row r="102" spans="1:7" ht="14.25" customHeight="1">
      <c r="A102" s="10">
        <v>36192</v>
      </c>
      <c r="B102" s="2">
        <v>1549</v>
      </c>
      <c r="C102" s="28">
        <f t="shared" si="0"/>
        <v>1562.6899260159398</v>
      </c>
      <c r="D102" s="28">
        <f t="shared" si="1"/>
        <v>-42.328173690640952</v>
      </c>
      <c r="E102" s="36">
        <f t="shared" si="2"/>
        <v>1617.4496300796998</v>
      </c>
      <c r="F102" s="35">
        <f t="shared" si="3"/>
        <v>4.4189561058553761E-2</v>
      </c>
      <c r="G102" s="28"/>
    </row>
    <row r="103" spans="1:7" ht="14.25" customHeight="1">
      <c r="A103" s="10">
        <v>36220</v>
      </c>
      <c r="B103" s="2">
        <v>1832</v>
      </c>
      <c r="C103" s="28">
        <f t="shared" si="0"/>
        <v>1769.6723504650599</v>
      </c>
      <c r="D103" s="28">
        <f t="shared" si="1"/>
        <v>7.5339459373112589</v>
      </c>
      <c r="E103" s="36">
        <f t="shared" si="2"/>
        <v>1520.3617523252988</v>
      </c>
      <c r="F103" s="35">
        <f t="shared" si="3"/>
        <v>0.17010821379623431</v>
      </c>
      <c r="G103" s="28"/>
    </row>
    <row r="104" spans="1:7" ht="14.25" customHeight="1">
      <c r="A104" s="10">
        <v>36251</v>
      </c>
      <c r="B104" s="2">
        <v>1840</v>
      </c>
      <c r="C104" s="28">
        <f t="shared" si="0"/>
        <v>1827.4412592804742</v>
      </c>
      <c r="D104" s="28">
        <f t="shared" si="1"/>
        <v>17.580938512931869</v>
      </c>
      <c r="E104" s="36">
        <f t="shared" si="2"/>
        <v>1777.2062964023712</v>
      </c>
      <c r="F104" s="35">
        <f t="shared" si="3"/>
        <v>3.4127012824798256E-2</v>
      </c>
      <c r="G104" s="28"/>
    </row>
    <row r="105" spans="1:7" ht="14.25" customHeight="1">
      <c r="A105" s="10">
        <v>36281</v>
      </c>
      <c r="B105" s="2">
        <v>1846</v>
      </c>
      <c r="C105" s="28">
        <f t="shared" si="0"/>
        <v>1845.8044395586812</v>
      </c>
      <c r="D105" s="28">
        <f t="shared" si="1"/>
        <v>17.737386865986892</v>
      </c>
      <c r="E105" s="36">
        <f t="shared" si="2"/>
        <v>1845.0221977934061</v>
      </c>
      <c r="F105" s="35">
        <f t="shared" si="3"/>
        <v>5.2968700248855823E-4</v>
      </c>
      <c r="G105" s="28"/>
    </row>
    <row r="106" spans="1:7" ht="14.25" customHeight="1">
      <c r="A106" s="10">
        <v>36312</v>
      </c>
      <c r="B106" s="2">
        <v>1865</v>
      </c>
      <c r="C106" s="28">
        <f t="shared" si="0"/>
        <v>1864.7083652849335</v>
      </c>
      <c r="D106" s="28">
        <f t="shared" si="1"/>
        <v>17.970694638039973</v>
      </c>
      <c r="E106" s="36">
        <f t="shared" si="2"/>
        <v>1863.5418264246682</v>
      </c>
      <c r="F106" s="35">
        <f t="shared" si="3"/>
        <v>7.8186250688031336E-4</v>
      </c>
      <c r="G106" s="28"/>
    </row>
    <row r="107" spans="1:7" ht="14.25" customHeight="1">
      <c r="A107" s="10">
        <v>36342</v>
      </c>
      <c r="B107" s="2">
        <v>1966</v>
      </c>
      <c r="C107" s="28">
        <f t="shared" si="0"/>
        <v>1949.3358119845948</v>
      </c>
      <c r="D107" s="28">
        <f t="shared" si="1"/>
        <v>31.302045050364235</v>
      </c>
      <c r="E107" s="36">
        <f t="shared" si="2"/>
        <v>1882.6790599229735</v>
      </c>
      <c r="F107" s="35">
        <f t="shared" si="3"/>
        <v>4.2380946122597421E-2</v>
      </c>
      <c r="G107" s="28"/>
    </row>
    <row r="108" spans="1:7" ht="14.25" customHeight="1">
      <c r="A108" s="10">
        <v>36373</v>
      </c>
      <c r="B108" s="2">
        <v>1949</v>
      </c>
      <c r="C108" s="28">
        <f t="shared" si="0"/>
        <v>1955.3275714069919</v>
      </c>
      <c r="D108" s="28">
        <f t="shared" si="1"/>
        <v>26.239987924770805</v>
      </c>
      <c r="E108" s="36">
        <f t="shared" si="2"/>
        <v>1980.6378570349591</v>
      </c>
      <c r="F108" s="35">
        <f t="shared" si="3"/>
        <v>1.6232866616192457E-2</v>
      </c>
      <c r="G108" s="28"/>
    </row>
    <row r="109" spans="1:7" ht="14.25" customHeight="1">
      <c r="A109" s="10">
        <v>36404</v>
      </c>
      <c r="B109" s="2">
        <v>1607</v>
      </c>
      <c r="C109" s="28">
        <f t="shared" si="0"/>
        <v>1681.9135118663526</v>
      </c>
      <c r="D109" s="28">
        <f t="shared" si="1"/>
        <v>-33.690821568311215</v>
      </c>
      <c r="E109" s="36">
        <f t="shared" si="2"/>
        <v>1981.5675593317626</v>
      </c>
      <c r="F109" s="35">
        <f t="shared" si="3"/>
        <v>0.23308497780445711</v>
      </c>
      <c r="G109" s="28"/>
    </row>
    <row r="110" spans="1:7" ht="14.25" customHeight="1">
      <c r="A110" s="10">
        <v>36434</v>
      </c>
      <c r="B110" s="2">
        <v>1804</v>
      </c>
      <c r="C110" s="28">
        <f t="shared" si="0"/>
        <v>1772.8445380596081</v>
      </c>
      <c r="D110" s="28">
        <f t="shared" si="1"/>
        <v>-8.7664520159978636</v>
      </c>
      <c r="E110" s="36">
        <f t="shared" si="2"/>
        <v>1648.2226902980412</v>
      </c>
      <c r="F110" s="35">
        <f t="shared" si="3"/>
        <v>8.6351058593103519E-2</v>
      </c>
      <c r="G110" s="28"/>
    </row>
    <row r="111" spans="1:7" ht="14.25" customHeight="1">
      <c r="A111" s="10">
        <v>36465</v>
      </c>
      <c r="B111" s="2">
        <v>1850</v>
      </c>
      <c r="C111" s="28">
        <f t="shared" si="0"/>
        <v>1832.815617208722</v>
      </c>
      <c r="D111" s="28">
        <f t="shared" si="1"/>
        <v>4.9810542170244796</v>
      </c>
      <c r="E111" s="36">
        <f t="shared" si="2"/>
        <v>1764.0780860436103</v>
      </c>
      <c r="F111" s="35">
        <f t="shared" si="3"/>
        <v>4.6444277814264724E-2</v>
      </c>
      <c r="G111" s="28"/>
    </row>
    <row r="112" spans="1:7" ht="14.25" customHeight="1">
      <c r="A112" s="10">
        <v>36495</v>
      </c>
      <c r="B112" s="2">
        <v>1836</v>
      </c>
      <c r="C112" s="28">
        <f t="shared" si="0"/>
        <v>1836.3593342851493</v>
      </c>
      <c r="D112" s="28">
        <f t="shared" si="1"/>
        <v>4.6935867889050549</v>
      </c>
      <c r="E112" s="36">
        <f t="shared" si="2"/>
        <v>1837.7966714257464</v>
      </c>
      <c r="F112" s="35">
        <f t="shared" si="3"/>
        <v>9.7857920792285063E-4</v>
      </c>
      <c r="G112" s="28"/>
    </row>
    <row r="113" spans="1:7" ht="14.25" customHeight="1">
      <c r="A113" s="10">
        <v>36526</v>
      </c>
      <c r="B113" s="2">
        <v>1542</v>
      </c>
      <c r="C113" s="28">
        <f t="shared" si="0"/>
        <v>1601.8105842148109</v>
      </c>
      <c r="D113" s="28">
        <f t="shared" si="1"/>
        <v>-43.154880582943647</v>
      </c>
      <c r="E113" s="36">
        <f t="shared" si="2"/>
        <v>1841.0529210740544</v>
      </c>
      <c r="F113" s="35">
        <f t="shared" si="3"/>
        <v>0.19393834051495099</v>
      </c>
      <c r="G113" s="28"/>
    </row>
    <row r="114" spans="1:7" ht="14.25" customHeight="1">
      <c r="A114" s="10">
        <v>36557</v>
      </c>
      <c r="B114" s="2">
        <v>1617</v>
      </c>
      <c r="C114" s="28">
        <f t="shared" si="0"/>
        <v>1605.3311407263736</v>
      </c>
      <c r="D114" s="28">
        <f t="shared" si="1"/>
        <v>-33.819793164042373</v>
      </c>
      <c r="E114" s="36">
        <f t="shared" si="2"/>
        <v>1558.6557036318673</v>
      </c>
      <c r="F114" s="35">
        <f t="shared" si="3"/>
        <v>3.6081815935765461E-2</v>
      </c>
      <c r="G114" s="28"/>
    </row>
    <row r="115" spans="1:7" ht="14.25" customHeight="1">
      <c r="A115" s="10">
        <v>36586</v>
      </c>
      <c r="B115" s="2">
        <v>1920</v>
      </c>
      <c r="C115" s="28">
        <f t="shared" si="0"/>
        <v>1850.3022695124662</v>
      </c>
      <c r="D115" s="28">
        <f t="shared" si="1"/>
        <v>21.938391225984617</v>
      </c>
      <c r="E115" s="36">
        <f t="shared" si="2"/>
        <v>1571.5113475623314</v>
      </c>
      <c r="F115" s="35">
        <f t="shared" si="3"/>
        <v>0.18150450647795241</v>
      </c>
      <c r="G115" s="28"/>
    </row>
    <row r="116" spans="1:7" ht="14.25" customHeight="1">
      <c r="A116" s="10">
        <v>36617</v>
      </c>
      <c r="B116" s="2">
        <v>1971</v>
      </c>
      <c r="C116" s="28">
        <f t="shared" si="0"/>
        <v>1951.2481321476903</v>
      </c>
      <c r="D116" s="28">
        <f t="shared" si="1"/>
        <v>37.739885507832511</v>
      </c>
      <c r="E116" s="36">
        <f t="shared" si="2"/>
        <v>1872.2406607384507</v>
      </c>
      <c r="F116" s="35">
        <f t="shared" si="3"/>
        <v>5.0106209671004188E-2</v>
      </c>
      <c r="G116" s="28"/>
    </row>
    <row r="117" spans="1:7" ht="14.25" customHeight="1">
      <c r="A117" s="10">
        <v>36647</v>
      </c>
      <c r="B117" s="2">
        <v>1992</v>
      </c>
      <c r="C117" s="28">
        <f t="shared" si="0"/>
        <v>1991.3976035311046</v>
      </c>
      <c r="D117" s="28">
        <f t="shared" si="1"/>
        <v>38.221802682948862</v>
      </c>
      <c r="E117" s="36">
        <f t="shared" si="2"/>
        <v>1988.9880176555228</v>
      </c>
      <c r="F117" s="35">
        <f t="shared" si="3"/>
        <v>1.5120393295568505E-3</v>
      </c>
      <c r="G117" s="28"/>
    </row>
    <row r="118" spans="1:7" ht="14.25" customHeight="1">
      <c r="A118" s="10">
        <v>36678</v>
      </c>
      <c r="B118" s="2">
        <v>2010</v>
      </c>
      <c r="C118" s="28">
        <f t="shared" si="0"/>
        <v>2013.9238812428107</v>
      </c>
      <c r="D118" s="28">
        <f t="shared" si="1"/>
        <v>35.082697688700321</v>
      </c>
      <c r="E118" s="36">
        <f t="shared" si="2"/>
        <v>2029.6194062140535</v>
      </c>
      <c r="F118" s="35">
        <f t="shared" si="3"/>
        <v>9.76089861395695E-3</v>
      </c>
      <c r="G118" s="28"/>
    </row>
    <row r="119" spans="1:7" ht="14.25" customHeight="1">
      <c r="A119" s="10">
        <v>36708</v>
      </c>
      <c r="B119" s="2">
        <v>2054</v>
      </c>
      <c r="C119" s="28">
        <f t="shared" si="0"/>
        <v>2053.0013157863023</v>
      </c>
      <c r="D119" s="28">
        <f t="shared" si="1"/>
        <v>35.881645059658574</v>
      </c>
      <c r="E119" s="36">
        <f t="shared" si="2"/>
        <v>2049.0065789315108</v>
      </c>
      <c r="F119" s="35">
        <f t="shared" si="3"/>
        <v>2.4310716010171223E-3</v>
      </c>
      <c r="G119" s="28"/>
    </row>
    <row r="120" spans="1:7" ht="14.25" customHeight="1">
      <c r="A120" s="10">
        <v>36739</v>
      </c>
      <c r="B120" s="2">
        <v>2097</v>
      </c>
      <c r="C120" s="28">
        <f t="shared" si="0"/>
        <v>2095.376592169192</v>
      </c>
      <c r="D120" s="28">
        <f t="shared" si="1"/>
        <v>37.180371324304815</v>
      </c>
      <c r="E120" s="36">
        <f t="shared" si="2"/>
        <v>2088.882960845961</v>
      </c>
      <c r="F120" s="35">
        <f t="shared" si="3"/>
        <v>3.8707864349256309E-3</v>
      </c>
      <c r="G120" s="28"/>
    </row>
    <row r="121" spans="1:7" ht="14.25" customHeight="1">
      <c r="A121" s="10">
        <v>36770</v>
      </c>
      <c r="B121" s="2">
        <v>1824</v>
      </c>
      <c r="C121" s="28">
        <f t="shared" si="0"/>
        <v>1885.7113926986995</v>
      </c>
      <c r="D121" s="28">
        <f t="shared" si="1"/>
        <v>-12.188742834654661</v>
      </c>
      <c r="E121" s="36">
        <f t="shared" si="2"/>
        <v>2132.5569634934968</v>
      </c>
      <c r="F121" s="35">
        <f t="shared" si="3"/>
        <v>0.16916500191529432</v>
      </c>
      <c r="G121" s="28"/>
    </row>
    <row r="122" spans="1:7" ht="14.25" customHeight="1">
      <c r="A122" s="10">
        <v>36800</v>
      </c>
      <c r="B122" s="2">
        <v>1977</v>
      </c>
      <c r="C122" s="28">
        <f t="shared" si="0"/>
        <v>1956.304529972809</v>
      </c>
      <c r="D122" s="28">
        <f t="shared" si="1"/>
        <v>4.3676331870981695</v>
      </c>
      <c r="E122" s="36">
        <f t="shared" si="2"/>
        <v>1873.5226498640448</v>
      </c>
      <c r="F122" s="35">
        <f t="shared" si="3"/>
        <v>5.2340591874534777E-2</v>
      </c>
      <c r="G122" s="28"/>
    </row>
    <row r="123" spans="1:7" ht="14.25" customHeight="1">
      <c r="A123" s="10">
        <v>36831</v>
      </c>
      <c r="B123" s="2">
        <v>1981</v>
      </c>
      <c r="C123" s="28">
        <f t="shared" si="0"/>
        <v>1976.9344326319815</v>
      </c>
      <c r="D123" s="28">
        <f t="shared" si="1"/>
        <v>7.6200870815130477</v>
      </c>
      <c r="E123" s="36">
        <f t="shared" si="2"/>
        <v>1960.6721631599071</v>
      </c>
      <c r="F123" s="35">
        <f t="shared" si="3"/>
        <v>1.0261401736543621E-2</v>
      </c>
      <c r="G123" s="28"/>
    </row>
    <row r="124" spans="1:7" ht="14.25" customHeight="1">
      <c r="A124" s="10">
        <v>36861</v>
      </c>
      <c r="B124" s="2">
        <v>2000</v>
      </c>
      <c r="C124" s="28">
        <f t="shared" si="0"/>
        <v>1996.910903942699</v>
      </c>
      <c r="D124" s="28">
        <f t="shared" si="1"/>
        <v>10.091363927353928</v>
      </c>
      <c r="E124" s="36">
        <f t="shared" si="2"/>
        <v>1984.5545197134945</v>
      </c>
      <c r="F124" s="35">
        <f t="shared" si="3"/>
        <v>7.7227401432527357E-3</v>
      </c>
      <c r="G124" s="28"/>
    </row>
    <row r="125" spans="1:7" ht="14.25" customHeight="1">
      <c r="A125" s="14">
        <v>44562</v>
      </c>
      <c r="B125" s="2">
        <v>1683</v>
      </c>
      <c r="C125" s="28">
        <f t="shared" si="0"/>
        <v>1747.8004535740106</v>
      </c>
      <c r="D125" s="28">
        <f t="shared" si="1"/>
        <v>-41.74899893185453</v>
      </c>
      <c r="E125" s="36">
        <f t="shared" si="2"/>
        <v>2007.0022678700529</v>
      </c>
      <c r="F125" s="35">
        <f t="shared" si="3"/>
        <v>0.19251471650032856</v>
      </c>
      <c r="G125" s="28"/>
    </row>
    <row r="126" spans="1:7" ht="14.25" customHeight="1">
      <c r="A126" s="14">
        <v>44593</v>
      </c>
      <c r="B126" s="2">
        <v>1663</v>
      </c>
      <c r="C126" s="28">
        <f t="shared" si="0"/>
        <v>1671.6102909284314</v>
      </c>
      <c r="D126" s="28">
        <f t="shared" si="1"/>
        <v>-48.637231674599477</v>
      </c>
      <c r="E126" s="36">
        <f t="shared" si="2"/>
        <v>1706.0514546421562</v>
      </c>
      <c r="F126" s="35">
        <f t="shared" si="3"/>
        <v>2.5887826002499194E-2</v>
      </c>
      <c r="G126" s="28"/>
    </row>
    <row r="127" spans="1:7" ht="14.25" customHeight="1">
      <c r="A127" s="14">
        <v>44621</v>
      </c>
      <c r="B127" s="2">
        <v>2008</v>
      </c>
      <c r="C127" s="28">
        <f t="shared" si="0"/>
        <v>1930.9946118507664</v>
      </c>
      <c r="D127" s="28">
        <f t="shared" si="1"/>
        <v>12.96707884478743</v>
      </c>
      <c r="E127" s="36">
        <f t="shared" si="2"/>
        <v>1622.9730592538319</v>
      </c>
      <c r="F127" s="35">
        <f t="shared" si="3"/>
        <v>0.19174648443534267</v>
      </c>
      <c r="G127" s="28"/>
    </row>
    <row r="128" spans="1:7" ht="14.25" customHeight="1">
      <c r="A128" s="14">
        <v>44652</v>
      </c>
      <c r="B128" s="2">
        <v>2024</v>
      </c>
      <c r="C128" s="28">
        <f t="shared" si="0"/>
        <v>2007.9923381391109</v>
      </c>
      <c r="D128" s="28">
        <f t="shared" si="1"/>
        <v>25.773208333498836</v>
      </c>
      <c r="E128" s="36">
        <f t="shared" si="2"/>
        <v>1943.9616906955539</v>
      </c>
      <c r="F128" s="35">
        <f t="shared" si="3"/>
        <v>3.9544619221564277E-2</v>
      </c>
      <c r="G128" s="28"/>
    </row>
    <row r="129" spans="1:7" ht="14.25" customHeight="1">
      <c r="A129" s="14">
        <v>44682</v>
      </c>
      <c r="B129" s="2">
        <v>2047</v>
      </c>
      <c r="C129" s="28">
        <f t="shared" si="0"/>
        <v>2044.353109294522</v>
      </c>
      <c r="D129" s="28">
        <f t="shared" si="1"/>
        <v>27.890720897881302</v>
      </c>
      <c r="E129" s="36">
        <f t="shared" si="2"/>
        <v>2033.7655464726097</v>
      </c>
      <c r="F129" s="35">
        <f t="shared" si="3"/>
        <v>6.4652923924720636E-3</v>
      </c>
      <c r="G129" s="28"/>
    </row>
    <row r="130" spans="1:7" ht="14.25" customHeight="1">
      <c r="A130" s="14">
        <v>44713</v>
      </c>
      <c r="B130" s="2">
        <v>2073</v>
      </c>
      <c r="C130" s="28">
        <f t="shared" si="0"/>
        <v>2072.8487660384808</v>
      </c>
      <c r="D130" s="28">
        <f t="shared" si="1"/>
        <v>28.011708067096794</v>
      </c>
      <c r="E130" s="36">
        <f t="shared" si="2"/>
        <v>2072.2438301924035</v>
      </c>
      <c r="F130" s="35">
        <f t="shared" si="3"/>
        <v>3.6477077066884075E-4</v>
      </c>
      <c r="G130" s="28"/>
    </row>
    <row r="131" spans="1:7" ht="14.25" customHeight="1">
      <c r="A131" s="14">
        <v>44743</v>
      </c>
      <c r="B131" s="2">
        <v>2127</v>
      </c>
      <c r="C131" s="28">
        <f t="shared" si="0"/>
        <v>2121.7720948211154</v>
      </c>
      <c r="D131" s="28">
        <f t="shared" si="1"/>
        <v>32.194032210204355</v>
      </c>
      <c r="E131" s="36">
        <f t="shared" si="2"/>
        <v>2100.8604741055774</v>
      </c>
      <c r="F131" s="35">
        <f t="shared" si="3"/>
        <v>1.2289386880311521E-2</v>
      </c>
      <c r="G131" s="28"/>
    </row>
    <row r="132" spans="1:7" ht="14.25" customHeight="1">
      <c r="A132" s="14">
        <v>44774</v>
      </c>
      <c r="B132" s="2">
        <v>2203</v>
      </c>
      <c r="C132" s="28">
        <f t="shared" si="0"/>
        <v>2193.193225406264</v>
      </c>
      <c r="D132" s="28">
        <f t="shared" si="1"/>
        <v>40.039451885193202</v>
      </c>
      <c r="E132" s="36">
        <f t="shared" si="2"/>
        <v>2153.96612703132</v>
      </c>
      <c r="F132" s="35">
        <f t="shared" si="3"/>
        <v>2.2257772568624622E-2</v>
      </c>
      <c r="G132" s="28"/>
    </row>
    <row r="133" spans="1:7" ht="14.25" customHeight="1">
      <c r="A133" s="14">
        <v>44805</v>
      </c>
      <c r="B133" s="2">
        <v>1708</v>
      </c>
      <c r="C133" s="28">
        <f t="shared" si="0"/>
        <v>1813.0465354582914</v>
      </c>
      <c r="D133" s="28">
        <f t="shared" si="1"/>
        <v>-43.997776481439963</v>
      </c>
      <c r="E133" s="36">
        <f t="shared" si="2"/>
        <v>2233.2326772914571</v>
      </c>
      <c r="F133" s="35">
        <f t="shared" si="3"/>
        <v>0.30751327710272663</v>
      </c>
      <c r="G133" s="28"/>
    </row>
    <row r="134" spans="1:7" ht="14.25" customHeight="1">
      <c r="A134" s="14">
        <v>44835</v>
      </c>
      <c r="B134" s="2">
        <v>1951</v>
      </c>
      <c r="C134" s="28">
        <f t="shared" si="0"/>
        <v>1914.6097517953704</v>
      </c>
      <c r="D134" s="28">
        <f t="shared" si="1"/>
        <v>-14.885577917736175</v>
      </c>
      <c r="E134" s="36">
        <f t="shared" si="2"/>
        <v>1769.0487589768513</v>
      </c>
      <c r="F134" s="35">
        <f t="shared" si="3"/>
        <v>9.3260502830932179E-2</v>
      </c>
      <c r="G134" s="28"/>
    </row>
    <row r="135" spans="1:7" ht="14.25" customHeight="1">
      <c r="A135" s="14">
        <v>44866</v>
      </c>
      <c r="B135" s="2">
        <v>1974</v>
      </c>
      <c r="C135" s="28">
        <f t="shared" si="0"/>
        <v>1959.1448347755268</v>
      </c>
      <c r="D135" s="28">
        <f t="shared" si="1"/>
        <v>-3.001445738157658</v>
      </c>
      <c r="E135" s="36">
        <f t="shared" si="2"/>
        <v>1899.7241738776343</v>
      </c>
      <c r="F135" s="35">
        <f t="shared" si="3"/>
        <v>3.7627064904947181E-2</v>
      </c>
      <c r="G135" s="28"/>
    </row>
    <row r="136" spans="1:7" ht="14.25" customHeight="1">
      <c r="A136" s="14">
        <v>44896</v>
      </c>
      <c r="B136" s="2">
        <v>1985</v>
      </c>
      <c r="C136" s="28">
        <f t="shared" si="0"/>
        <v>1979.2286778074738</v>
      </c>
      <c r="D136" s="28">
        <f t="shared" si="1"/>
        <v>1.6156120158632787</v>
      </c>
      <c r="E136" s="36">
        <f t="shared" si="2"/>
        <v>1956.1433890373692</v>
      </c>
      <c r="F136" s="35">
        <f t="shared" si="3"/>
        <v>1.4537335497547023E-2</v>
      </c>
      <c r="G136" s="28"/>
    </row>
    <row r="137" spans="1:7" ht="14.25" customHeight="1">
      <c r="A137" s="14">
        <v>44563</v>
      </c>
      <c r="B137" s="2">
        <v>1760</v>
      </c>
      <c r="C137" s="28">
        <f t="shared" si="0"/>
        <v>1804.1688579646673</v>
      </c>
      <c r="D137" s="28">
        <f t="shared" si="1"/>
        <v>-33.71947435587068</v>
      </c>
      <c r="E137" s="36">
        <f t="shared" si="2"/>
        <v>1980.844289823337</v>
      </c>
      <c r="F137" s="35">
        <f t="shared" si="3"/>
        <v>0.12547971012689604</v>
      </c>
      <c r="G137" s="28"/>
    </row>
    <row r="138" spans="1:7" ht="14.25" customHeight="1">
      <c r="A138" s="14">
        <v>44594</v>
      </c>
      <c r="B138" s="2">
        <v>1771</v>
      </c>
      <c r="C138" s="28">
        <f t="shared" si="0"/>
        <v>1770.8898767217595</v>
      </c>
      <c r="D138" s="28">
        <f t="shared" si="1"/>
        <v>-33.631375733278105</v>
      </c>
      <c r="E138" s="36">
        <f t="shared" si="2"/>
        <v>1770.4493836087966</v>
      </c>
      <c r="F138" s="35">
        <f t="shared" si="3"/>
        <v>3.1090705319223493E-4</v>
      </c>
      <c r="G138" s="28"/>
    </row>
    <row r="139" spans="1:7" ht="14.25" customHeight="1">
      <c r="A139" s="14">
        <v>44622</v>
      </c>
      <c r="B139" s="2">
        <v>2020</v>
      </c>
      <c r="C139" s="28">
        <f t="shared" si="0"/>
        <v>1963.4517001976963</v>
      </c>
      <c r="D139" s="28">
        <f t="shared" si="1"/>
        <v>11.607264108564873</v>
      </c>
      <c r="E139" s="36">
        <f t="shared" si="2"/>
        <v>1737.2585009884815</v>
      </c>
      <c r="F139" s="35">
        <f t="shared" si="3"/>
        <v>0.13997103911461312</v>
      </c>
      <c r="G139" s="28"/>
    </row>
    <row r="140" spans="1:7" ht="14.25" customHeight="1">
      <c r="A140" s="14">
        <v>44653</v>
      </c>
      <c r="B140" s="2">
        <v>2048</v>
      </c>
      <c r="C140" s="28">
        <f t="shared" si="0"/>
        <v>2033.4117928612523</v>
      </c>
      <c r="D140" s="28">
        <f t="shared" si="1"/>
        <v>23.277829819563099</v>
      </c>
      <c r="E140" s="36">
        <f t="shared" si="2"/>
        <v>1975.058964306261</v>
      </c>
      <c r="F140" s="35">
        <f t="shared" si="3"/>
        <v>3.561574008483348E-2</v>
      </c>
      <c r="G140" s="28"/>
    </row>
    <row r="141" spans="1:7" ht="14.25" customHeight="1">
      <c r="A141" s="14">
        <v>44683</v>
      </c>
      <c r="B141" s="2">
        <v>2069</v>
      </c>
      <c r="C141" s="28">
        <f t="shared" si="0"/>
        <v>2066.5379245361628</v>
      </c>
      <c r="D141" s="28">
        <f t="shared" si="1"/>
        <v>25.24749019063259</v>
      </c>
      <c r="E141" s="36">
        <f t="shared" si="2"/>
        <v>2056.6896226808153</v>
      </c>
      <c r="F141" s="35">
        <f t="shared" si="3"/>
        <v>5.9499165389969456E-3</v>
      </c>
      <c r="G141" s="28"/>
    </row>
    <row r="142" spans="1:7" ht="14.25" customHeight="1">
      <c r="A142" s="14">
        <v>44714</v>
      </c>
      <c r="B142" s="2">
        <v>1994</v>
      </c>
      <c r="C142" s="28">
        <f t="shared" si="0"/>
        <v>2013.5570829453591</v>
      </c>
      <c r="D142" s="28">
        <f t="shared" si="1"/>
        <v>9.6018238343453302</v>
      </c>
      <c r="E142" s="36">
        <f t="shared" si="2"/>
        <v>2091.7854147267954</v>
      </c>
      <c r="F142" s="35">
        <f t="shared" si="3"/>
        <v>4.9039826843929463E-2</v>
      </c>
      <c r="G142" s="28"/>
    </row>
    <row r="143" spans="1:7" ht="14.25" customHeight="1">
      <c r="A143" s="14">
        <v>44744</v>
      </c>
      <c r="B143" s="2">
        <v>2075</v>
      </c>
      <c r="C143" s="28">
        <f t="shared" si="0"/>
        <v>2064.6317813559408</v>
      </c>
      <c r="D143" s="28">
        <f t="shared" si="1"/>
        <v>17.896398749592613</v>
      </c>
      <c r="E143" s="36">
        <f t="shared" si="2"/>
        <v>2023.1589067797045</v>
      </c>
      <c r="F143" s="35">
        <f t="shared" si="3"/>
        <v>2.4983659383274955E-2</v>
      </c>
      <c r="G143" s="28"/>
    </row>
    <row r="144" spans="1:7" ht="14.25" customHeight="1">
      <c r="A144" s="14">
        <v>44775</v>
      </c>
      <c r="B144" s="2">
        <v>2027</v>
      </c>
      <c r="C144" s="28">
        <f t="shared" si="0"/>
        <v>2038.1056360211069</v>
      </c>
      <c r="D144" s="28">
        <f t="shared" si="1"/>
        <v>9.0118899327073052</v>
      </c>
      <c r="E144" s="36">
        <f t="shared" si="2"/>
        <v>2082.5281801055335</v>
      </c>
      <c r="F144" s="35">
        <f t="shared" si="3"/>
        <v>2.7394267442295742E-2</v>
      </c>
      <c r="G144" s="28"/>
    </row>
    <row r="145" spans="1:26" ht="14.25" customHeight="1">
      <c r="A145" s="14">
        <v>44806</v>
      </c>
      <c r="B145" s="2">
        <v>1734</v>
      </c>
      <c r="C145" s="28">
        <f t="shared" si="0"/>
        <v>1796.6235051907629</v>
      </c>
      <c r="D145" s="28">
        <f t="shared" si="1"/>
        <v>-41.086914219902951</v>
      </c>
      <c r="E145" s="36">
        <f t="shared" si="2"/>
        <v>2047.1175259538143</v>
      </c>
      <c r="F145" s="35">
        <f t="shared" si="3"/>
        <v>0.18057527448316854</v>
      </c>
      <c r="G145" s="28"/>
    </row>
    <row r="146" spans="1:26" ht="14.25" customHeight="1">
      <c r="A146" s="14">
        <v>44836</v>
      </c>
      <c r="B146" s="2">
        <v>1917</v>
      </c>
      <c r="C146" s="28">
        <f t="shared" si="0"/>
        <v>1884.7073181941721</v>
      </c>
      <c r="D146" s="28">
        <f t="shared" si="1"/>
        <v>-15.252768775240522</v>
      </c>
      <c r="E146" s="36">
        <f t="shared" si="2"/>
        <v>1755.5365909708598</v>
      </c>
      <c r="F146" s="35">
        <f t="shared" si="3"/>
        <v>8.4227130427303162E-2</v>
      </c>
      <c r="G146" s="28"/>
    </row>
    <row r="147" spans="1:26" ht="14.25" customHeight="1">
      <c r="A147" s="14">
        <v>44867</v>
      </c>
      <c r="B147" s="2">
        <v>1858</v>
      </c>
      <c r="C147" s="28">
        <f t="shared" si="0"/>
        <v>1860.2909098837863</v>
      </c>
      <c r="D147" s="28">
        <f t="shared" si="1"/>
        <v>-17.085496682269579</v>
      </c>
      <c r="E147" s="36">
        <f t="shared" si="2"/>
        <v>1869.4545494189315</v>
      </c>
      <c r="F147" s="35">
        <f t="shared" si="3"/>
        <v>6.1649889229986503E-3</v>
      </c>
      <c r="G147" s="28"/>
    </row>
    <row r="148" spans="1:26" ht="14.25" customHeight="1">
      <c r="A148" s="14">
        <v>44897</v>
      </c>
      <c r="B148" s="2">
        <v>1996</v>
      </c>
      <c r="C148" s="28">
        <f t="shared" si="0"/>
        <v>1965.4410826403034</v>
      </c>
      <c r="D148" s="28">
        <f t="shared" si="1"/>
        <v>7.3616372054877637</v>
      </c>
      <c r="E148" s="36">
        <f t="shared" si="2"/>
        <v>1843.2054132015166</v>
      </c>
      <c r="F148" s="35">
        <f t="shared" si="3"/>
        <v>7.6550394187616916E-2</v>
      </c>
      <c r="G148" s="28"/>
    </row>
    <row r="149" spans="1:26" ht="14.25" customHeight="1">
      <c r="A149" s="14">
        <v>44564</v>
      </c>
      <c r="B149" s="2">
        <v>1778</v>
      </c>
      <c r="C149" s="28">
        <f t="shared" si="0"/>
        <v>1816.9605439691582</v>
      </c>
      <c r="D149" s="28">
        <f t="shared" si="1"/>
        <v>-23.806797969838843</v>
      </c>
      <c r="E149" s="36">
        <f t="shared" si="2"/>
        <v>1972.8027198457912</v>
      </c>
      <c r="F149" s="35">
        <f t="shared" si="3"/>
        <v>0.10956283455893769</v>
      </c>
      <c r="G149" s="28"/>
    </row>
    <row r="150" spans="1:26" ht="14.25" customHeight="1">
      <c r="A150" s="14">
        <v>44595</v>
      </c>
      <c r="B150" s="2">
        <v>1749</v>
      </c>
      <c r="C150" s="28">
        <f t="shared" si="0"/>
        <v>1757.8307491998639</v>
      </c>
      <c r="D150" s="28">
        <f t="shared" si="1"/>
        <v>-30.87139732972992</v>
      </c>
      <c r="E150" s="36">
        <f t="shared" si="2"/>
        <v>1793.1537459993192</v>
      </c>
      <c r="F150" s="35">
        <f t="shared" si="3"/>
        <v>2.5245137792635333E-2</v>
      </c>
      <c r="G150" s="28"/>
    </row>
    <row r="151" spans="1:26" ht="14.25" customHeight="1">
      <c r="A151" s="14">
        <v>44623</v>
      </c>
      <c r="B151" s="2">
        <v>2066</v>
      </c>
      <c r="C151" s="28">
        <f t="shared" si="0"/>
        <v>1998.1918703740268</v>
      </c>
      <c r="D151" s="28">
        <f t="shared" si="1"/>
        <v>23.375106371048652</v>
      </c>
      <c r="E151" s="36">
        <f t="shared" si="2"/>
        <v>1726.959351870134</v>
      </c>
      <c r="F151" s="35">
        <f t="shared" si="3"/>
        <v>0.1641048635672149</v>
      </c>
      <c r="G151" s="28"/>
    </row>
    <row r="152" spans="1:26" ht="14.25" customHeight="1">
      <c r="A152" s="15">
        <v>44654</v>
      </c>
      <c r="B152" s="16">
        <v>2099</v>
      </c>
      <c r="C152" s="37"/>
      <c r="D152" s="37">
        <v>1</v>
      </c>
      <c r="E152" s="38">
        <f t="shared" si="2"/>
        <v>2021.5669767450754</v>
      </c>
      <c r="F152" s="39">
        <f t="shared" si="3"/>
        <v>3.689043509048337E-2</v>
      </c>
      <c r="G152" s="37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4.25" customHeight="1">
      <c r="A153" s="15">
        <v>44684</v>
      </c>
      <c r="B153" s="16">
        <v>2105</v>
      </c>
      <c r="C153" s="37"/>
      <c r="D153" s="37">
        <v>2</v>
      </c>
      <c r="E153" s="38">
        <f t="shared" ref="E153:E163" si="4">$C$151 + (D152*$D$151)</f>
        <v>2021.5669767450754</v>
      </c>
      <c r="F153" s="39">
        <f t="shared" si="3"/>
        <v>3.9635640501151828E-2</v>
      </c>
      <c r="G153" s="37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4.25" customHeight="1">
      <c r="A154" s="15">
        <v>44715</v>
      </c>
      <c r="B154" s="16">
        <v>2130</v>
      </c>
      <c r="C154" s="37"/>
      <c r="D154" s="37">
        <v>3</v>
      </c>
      <c r="E154" s="38">
        <f t="shared" si="4"/>
        <v>2044.9420831161242</v>
      </c>
      <c r="F154" s="39">
        <f t="shared" si="3"/>
        <v>3.9933294311678781E-2</v>
      </c>
      <c r="G154" s="37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4.25" customHeight="1">
      <c r="A155" s="15">
        <v>44745</v>
      </c>
      <c r="B155" s="16">
        <v>2223</v>
      </c>
      <c r="C155" s="37"/>
      <c r="D155" s="37">
        <v>4</v>
      </c>
      <c r="E155" s="38">
        <f t="shared" si="4"/>
        <v>2068.317189487173</v>
      </c>
      <c r="F155" s="39">
        <f t="shared" si="3"/>
        <v>6.9582910712022952E-2</v>
      </c>
      <c r="G155" s="37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4.25" customHeight="1">
      <c r="A156" s="15">
        <v>44776</v>
      </c>
      <c r="B156" s="16">
        <v>2174</v>
      </c>
      <c r="C156" s="37"/>
      <c r="D156" s="37">
        <v>5</v>
      </c>
      <c r="E156" s="38">
        <f t="shared" si="4"/>
        <v>2091.6922958582213</v>
      </c>
      <c r="F156" s="39">
        <f t="shared" si="3"/>
        <v>3.7860029504038037E-2</v>
      </c>
      <c r="G156" s="37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4.25" customHeight="1">
      <c r="A157" s="15">
        <v>44807</v>
      </c>
      <c r="B157" s="16">
        <v>1931</v>
      </c>
      <c r="C157" s="37"/>
      <c r="D157" s="37">
        <v>6</v>
      </c>
      <c r="E157" s="38">
        <f t="shared" si="4"/>
        <v>2115.0674022292701</v>
      </c>
      <c r="F157" s="39">
        <f t="shared" si="3"/>
        <v>9.5322321195893372E-2</v>
      </c>
      <c r="G157" s="37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4.25" customHeight="1">
      <c r="A158" s="15">
        <v>44837</v>
      </c>
      <c r="B158" s="16">
        <v>2121</v>
      </c>
      <c r="C158" s="37"/>
      <c r="D158" s="37">
        <v>7</v>
      </c>
      <c r="E158" s="38">
        <f t="shared" si="4"/>
        <v>2138.4425086003189</v>
      </c>
      <c r="F158" s="39">
        <f t="shared" si="3"/>
        <v>8.223719283507255E-3</v>
      </c>
      <c r="G158" s="37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4.25" customHeight="1">
      <c r="A159" s="15">
        <v>44868</v>
      </c>
      <c r="B159" s="16">
        <v>2076</v>
      </c>
      <c r="C159" s="37"/>
      <c r="D159" s="37">
        <v>8</v>
      </c>
      <c r="E159" s="38">
        <f t="shared" si="4"/>
        <v>2161.8176149713672</v>
      </c>
      <c r="F159" s="39">
        <f t="shared" si="3"/>
        <v>4.1337964822431225E-2</v>
      </c>
      <c r="G159" s="37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4.25" customHeight="1">
      <c r="A160" s="15">
        <v>44898</v>
      </c>
      <c r="B160" s="16">
        <v>2141</v>
      </c>
      <c r="C160" s="37"/>
      <c r="D160" s="37">
        <v>9</v>
      </c>
      <c r="E160" s="38">
        <f t="shared" si="4"/>
        <v>2185.192721342416</v>
      </c>
      <c r="F160" s="39">
        <f t="shared" si="3"/>
        <v>2.0641158964229803E-2</v>
      </c>
      <c r="G160" s="37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4.25" customHeight="1">
      <c r="A161" s="15">
        <v>44565</v>
      </c>
      <c r="B161" s="16">
        <v>1832</v>
      </c>
      <c r="C161" s="37"/>
      <c r="D161" s="37">
        <v>10</v>
      </c>
      <c r="E161" s="38">
        <f t="shared" si="4"/>
        <v>2208.5678277134648</v>
      </c>
      <c r="F161" s="39">
        <f t="shared" si="3"/>
        <v>0.2055501242977428</v>
      </c>
      <c r="G161" s="37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4.25" customHeight="1">
      <c r="A162" s="15">
        <v>44596</v>
      </c>
      <c r="B162" s="16">
        <v>1838</v>
      </c>
      <c r="C162" s="37"/>
      <c r="D162" s="37">
        <v>11</v>
      </c>
      <c r="E162" s="38">
        <f t="shared" si="4"/>
        <v>2231.9429340845136</v>
      </c>
      <c r="F162" s="39">
        <f t="shared" si="3"/>
        <v>0.21433239068798346</v>
      </c>
      <c r="G162" s="37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4.25" customHeight="1">
      <c r="A163" s="15">
        <v>44624</v>
      </c>
      <c r="B163" s="16">
        <v>2132</v>
      </c>
      <c r="C163" s="37"/>
      <c r="D163" s="37">
        <v>12</v>
      </c>
      <c r="E163" s="38">
        <f t="shared" si="4"/>
        <v>2255.3180404555619</v>
      </c>
      <c r="F163" s="39">
        <f t="shared" si="3"/>
        <v>5.7841482390038418E-2</v>
      </c>
      <c r="G163" s="37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8.25" customHeight="1">
      <c r="A164" s="21"/>
      <c r="B164" s="22"/>
      <c r="C164" s="41"/>
      <c r="D164" s="41"/>
      <c r="E164" s="41"/>
      <c r="F164" s="42"/>
      <c r="G164" s="41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25" customHeight="1">
      <c r="A165" s="1"/>
      <c r="B165" s="2" t="s">
        <v>12</v>
      </c>
      <c r="C165" s="28"/>
      <c r="D165" s="28"/>
      <c r="E165" s="28"/>
      <c r="F165" s="29">
        <f>AVERAGE(F7:F163)*100</f>
        <v>7.2585790132267567</v>
      </c>
      <c r="G165" s="28"/>
    </row>
    <row r="166" spans="1:26" ht="14.25" customHeight="1">
      <c r="A166" s="1"/>
      <c r="B166" s="2" t="s">
        <v>20</v>
      </c>
      <c r="C166" s="28"/>
      <c r="D166" s="28"/>
      <c r="E166" s="28"/>
      <c r="F166" s="29">
        <f>AVERAGE(F7:F151)*100</f>
        <v>7.261253502761936</v>
      </c>
      <c r="G166" s="28"/>
    </row>
    <row r="167" spans="1:26" ht="14.25" customHeight="1">
      <c r="A167" s="1"/>
      <c r="B167" s="2" t="s">
        <v>21</v>
      </c>
      <c r="C167" s="28"/>
      <c r="D167" s="28"/>
      <c r="E167" s="28"/>
      <c r="F167" s="29">
        <f>AVERAGE(F152:F163)*100</f>
        <v>7.2262622646766781</v>
      </c>
      <c r="G167" s="28"/>
    </row>
    <row r="168" spans="1:26" ht="14.25" customHeight="1">
      <c r="A168" s="1"/>
      <c r="B168" s="2"/>
      <c r="C168" s="28"/>
      <c r="D168" s="28"/>
      <c r="E168" s="28"/>
      <c r="F168" s="29"/>
      <c r="G168" s="28"/>
    </row>
    <row r="169" spans="1:26" ht="14.25" customHeight="1">
      <c r="A169" s="1"/>
      <c r="B169" s="2"/>
      <c r="C169" s="28"/>
      <c r="D169" s="28"/>
      <c r="E169" s="28"/>
      <c r="F169" s="29"/>
      <c r="G169" s="28"/>
    </row>
    <row r="170" spans="1:26" ht="14.25" customHeight="1">
      <c r="A170" s="1"/>
      <c r="B170" s="2"/>
      <c r="C170" s="28"/>
      <c r="D170" s="28"/>
      <c r="E170" s="28"/>
      <c r="F170" s="29"/>
      <c r="G170" s="28"/>
    </row>
    <row r="171" spans="1:26" ht="14.25" customHeight="1">
      <c r="A171" s="1"/>
      <c r="B171" s="2"/>
      <c r="C171" s="28"/>
      <c r="D171" s="28"/>
      <c r="E171" s="28"/>
      <c r="F171" s="29"/>
      <c r="G171" s="28"/>
    </row>
    <row r="172" spans="1:26" ht="14.25" customHeight="1">
      <c r="A172" s="1"/>
      <c r="B172" s="2"/>
      <c r="C172" s="28"/>
      <c r="D172" s="28"/>
      <c r="E172" s="28"/>
      <c r="F172" s="29"/>
      <c r="G172" s="28"/>
    </row>
    <row r="173" spans="1:26" ht="14.25" customHeight="1">
      <c r="A173" s="1"/>
      <c r="B173" s="2"/>
      <c r="C173" s="28"/>
      <c r="D173" s="28"/>
      <c r="E173" s="28"/>
      <c r="F173" s="29"/>
      <c r="G173" s="28"/>
    </row>
    <row r="174" spans="1:26" ht="14.25" customHeight="1">
      <c r="A174" s="1"/>
      <c r="B174" s="2"/>
      <c r="C174" s="28"/>
      <c r="D174" s="28"/>
      <c r="E174" s="28"/>
      <c r="F174" s="29"/>
      <c r="G174" s="28"/>
    </row>
    <row r="175" spans="1:26" ht="14.25" customHeight="1">
      <c r="A175" s="1"/>
      <c r="B175" s="2"/>
      <c r="C175" s="28"/>
      <c r="D175" s="28"/>
      <c r="E175" s="28"/>
      <c r="F175" s="29"/>
      <c r="G175" s="28"/>
    </row>
    <row r="176" spans="1:26" ht="14.25" customHeight="1">
      <c r="A176" s="1"/>
      <c r="B176" s="2"/>
      <c r="C176" s="28"/>
      <c r="D176" s="28"/>
      <c r="E176" s="28"/>
      <c r="F176" s="29"/>
      <c r="G176" s="28"/>
    </row>
    <row r="177" spans="1:7" ht="14.25" customHeight="1">
      <c r="A177" s="1"/>
      <c r="B177" s="2"/>
      <c r="C177" s="28"/>
      <c r="D177" s="28"/>
      <c r="E177" s="28"/>
      <c r="F177" s="29"/>
      <c r="G177" s="28"/>
    </row>
    <row r="178" spans="1:7" ht="14.25" customHeight="1">
      <c r="A178" s="1"/>
      <c r="B178" s="2"/>
      <c r="C178" s="28"/>
      <c r="D178" s="28"/>
      <c r="E178" s="28"/>
      <c r="F178" s="29"/>
      <c r="G178" s="28"/>
    </row>
    <row r="179" spans="1:7" ht="14.25" customHeight="1">
      <c r="A179" s="1"/>
      <c r="B179" s="2"/>
      <c r="C179" s="28"/>
      <c r="D179" s="28"/>
      <c r="E179" s="28"/>
      <c r="F179" s="29"/>
      <c r="G179" s="28"/>
    </row>
    <row r="180" spans="1:7" ht="14.25" customHeight="1">
      <c r="A180" s="1"/>
      <c r="B180" s="2"/>
      <c r="C180" s="28"/>
      <c r="D180" s="28"/>
      <c r="E180" s="28"/>
      <c r="F180" s="29"/>
      <c r="G180" s="28"/>
    </row>
    <row r="181" spans="1:7" ht="14.25" customHeight="1">
      <c r="A181" s="1"/>
      <c r="B181" s="2"/>
      <c r="C181" s="28"/>
      <c r="D181" s="28"/>
      <c r="E181" s="28"/>
      <c r="F181" s="29"/>
      <c r="G181" s="28"/>
    </row>
    <row r="182" spans="1:7" ht="14.25" customHeight="1">
      <c r="A182" s="1"/>
      <c r="B182" s="2"/>
      <c r="C182" s="28"/>
      <c r="D182" s="28"/>
      <c r="E182" s="28"/>
      <c r="F182" s="29"/>
      <c r="G182" s="28"/>
    </row>
    <row r="183" spans="1:7" ht="14.25" customHeight="1">
      <c r="A183" s="1"/>
      <c r="B183" s="2"/>
      <c r="C183" s="28"/>
      <c r="D183" s="28"/>
      <c r="E183" s="28"/>
      <c r="F183" s="29"/>
      <c r="G183" s="28"/>
    </row>
    <row r="184" spans="1:7" ht="14.25" customHeight="1">
      <c r="A184" s="1"/>
      <c r="B184" s="2"/>
      <c r="C184" s="28"/>
      <c r="D184" s="28"/>
      <c r="E184" s="28"/>
      <c r="F184" s="29"/>
      <c r="G184" s="28"/>
    </row>
    <row r="185" spans="1:7" ht="14.25" customHeight="1">
      <c r="A185" s="1"/>
      <c r="B185" s="2"/>
      <c r="C185" s="28"/>
      <c r="D185" s="28"/>
      <c r="E185" s="28"/>
      <c r="F185" s="29"/>
      <c r="G185" s="28"/>
    </row>
    <row r="186" spans="1:7" ht="14.25" customHeight="1">
      <c r="A186" s="1"/>
      <c r="B186" s="2"/>
      <c r="C186" s="28"/>
      <c r="D186" s="28"/>
      <c r="E186" s="28"/>
      <c r="F186" s="29"/>
      <c r="G186" s="28"/>
    </row>
    <row r="187" spans="1:7" ht="14.25" customHeight="1">
      <c r="A187" s="1"/>
      <c r="B187" s="2"/>
      <c r="C187" s="28"/>
      <c r="D187" s="28"/>
      <c r="E187" s="28"/>
      <c r="F187" s="29"/>
      <c r="G187" s="28"/>
    </row>
    <row r="188" spans="1:7" ht="14.25" customHeight="1">
      <c r="A188" s="1"/>
      <c r="B188" s="2"/>
      <c r="C188" s="28"/>
      <c r="D188" s="28"/>
      <c r="E188" s="28"/>
      <c r="F188" s="29"/>
      <c r="G188" s="28"/>
    </row>
    <row r="189" spans="1:7" ht="14.25" customHeight="1">
      <c r="A189" s="1"/>
      <c r="B189" s="2"/>
      <c r="C189" s="28"/>
      <c r="D189" s="28"/>
      <c r="E189" s="28"/>
      <c r="F189" s="29"/>
      <c r="G189" s="28"/>
    </row>
    <row r="190" spans="1:7" ht="14.25" customHeight="1">
      <c r="A190" s="1"/>
      <c r="B190" s="2"/>
      <c r="C190" s="28"/>
      <c r="D190" s="28"/>
      <c r="E190" s="28"/>
      <c r="F190" s="29"/>
      <c r="G190" s="28"/>
    </row>
    <row r="191" spans="1:7" ht="14.25" customHeight="1">
      <c r="A191" s="1"/>
      <c r="B191" s="2"/>
      <c r="C191" s="28"/>
      <c r="D191" s="28"/>
      <c r="E191" s="28"/>
      <c r="F191" s="29"/>
      <c r="G191" s="28"/>
    </row>
    <row r="192" spans="1:7" ht="14.25" customHeight="1">
      <c r="A192" s="1"/>
      <c r="B192" s="2"/>
      <c r="C192" s="28"/>
      <c r="D192" s="28"/>
      <c r="E192" s="28"/>
      <c r="F192" s="29"/>
      <c r="G192" s="28"/>
    </row>
    <row r="193" spans="1:7" ht="14.25" customHeight="1">
      <c r="A193" s="1"/>
      <c r="B193" s="2"/>
      <c r="C193" s="28"/>
      <c r="D193" s="28"/>
      <c r="E193" s="28"/>
      <c r="F193" s="29"/>
      <c r="G193" s="28"/>
    </row>
    <row r="194" spans="1:7" ht="14.25" customHeight="1">
      <c r="A194" s="1"/>
      <c r="B194" s="2"/>
      <c r="C194" s="28"/>
      <c r="D194" s="28"/>
      <c r="E194" s="28"/>
      <c r="F194" s="29"/>
      <c r="G194" s="28"/>
    </row>
    <row r="195" spans="1:7" ht="14.25" customHeight="1">
      <c r="A195" s="1"/>
      <c r="B195" s="2"/>
      <c r="C195" s="28"/>
      <c r="D195" s="28"/>
      <c r="E195" s="28"/>
      <c r="F195" s="29"/>
      <c r="G195" s="28"/>
    </row>
    <row r="196" spans="1:7" ht="14.25" customHeight="1">
      <c r="A196" s="1"/>
      <c r="B196" s="2"/>
      <c r="C196" s="28"/>
      <c r="D196" s="28"/>
      <c r="E196" s="28"/>
      <c r="F196" s="29"/>
      <c r="G196" s="28"/>
    </row>
    <row r="197" spans="1:7" ht="14.25" customHeight="1">
      <c r="A197" s="1"/>
      <c r="B197" s="2"/>
      <c r="C197" s="28"/>
      <c r="D197" s="28"/>
      <c r="E197" s="28"/>
      <c r="F197" s="29"/>
      <c r="G197" s="28"/>
    </row>
    <row r="198" spans="1:7" ht="14.25" customHeight="1">
      <c r="A198" s="1"/>
      <c r="B198" s="2"/>
      <c r="C198" s="28"/>
      <c r="D198" s="28"/>
      <c r="E198" s="28"/>
      <c r="F198" s="29"/>
      <c r="G198" s="28"/>
    </row>
    <row r="199" spans="1:7" ht="14.25" customHeight="1">
      <c r="A199" s="1"/>
      <c r="B199" s="2"/>
      <c r="C199" s="28"/>
      <c r="D199" s="28"/>
      <c r="E199" s="28"/>
      <c r="F199" s="29"/>
      <c r="G199" s="28"/>
    </row>
    <row r="200" spans="1:7" ht="14.25" customHeight="1">
      <c r="A200" s="1"/>
      <c r="B200" s="2"/>
      <c r="C200" s="28"/>
      <c r="D200" s="28"/>
      <c r="E200" s="28"/>
      <c r="F200" s="29"/>
      <c r="G200" s="28"/>
    </row>
    <row r="201" spans="1:7" ht="14.25" customHeight="1">
      <c r="A201" s="1"/>
      <c r="B201" s="2"/>
      <c r="C201" s="28"/>
      <c r="D201" s="28"/>
      <c r="E201" s="28"/>
      <c r="F201" s="29"/>
      <c r="G201" s="28"/>
    </row>
    <row r="202" spans="1:7" ht="14.25" customHeight="1">
      <c r="A202" s="1"/>
      <c r="B202" s="2"/>
      <c r="C202" s="28"/>
      <c r="D202" s="28"/>
      <c r="E202" s="28"/>
      <c r="F202" s="29"/>
      <c r="G202" s="28"/>
    </row>
    <row r="203" spans="1:7" ht="14.25" customHeight="1">
      <c r="A203" s="1"/>
      <c r="B203" s="2"/>
      <c r="C203" s="28"/>
      <c r="D203" s="28"/>
      <c r="E203" s="28"/>
      <c r="F203" s="29"/>
      <c r="G203" s="28"/>
    </row>
    <row r="204" spans="1:7" ht="14.25" customHeight="1">
      <c r="A204" s="1"/>
      <c r="B204" s="2"/>
      <c r="C204" s="28"/>
      <c r="D204" s="28"/>
      <c r="E204" s="28"/>
      <c r="F204" s="29"/>
      <c r="G204" s="28"/>
    </row>
    <row r="205" spans="1:7" ht="14.25" customHeight="1">
      <c r="A205" s="1"/>
      <c r="B205" s="2"/>
      <c r="C205" s="28"/>
      <c r="D205" s="28"/>
      <c r="E205" s="28"/>
      <c r="F205" s="29"/>
      <c r="G205" s="28"/>
    </row>
    <row r="206" spans="1:7" ht="14.25" customHeight="1">
      <c r="A206" s="1"/>
      <c r="B206" s="2"/>
      <c r="C206" s="28"/>
      <c r="D206" s="28"/>
      <c r="E206" s="28"/>
      <c r="F206" s="29"/>
      <c r="G206" s="28"/>
    </row>
    <row r="207" spans="1:7" ht="14.25" customHeight="1">
      <c r="A207" s="1"/>
      <c r="B207" s="2"/>
      <c r="C207" s="28"/>
      <c r="D207" s="28"/>
      <c r="E207" s="28"/>
      <c r="F207" s="29"/>
      <c r="G207" s="28"/>
    </row>
    <row r="208" spans="1:7" ht="14.25" customHeight="1">
      <c r="A208" s="1"/>
      <c r="B208" s="2"/>
      <c r="C208" s="28"/>
      <c r="D208" s="28"/>
      <c r="E208" s="28"/>
      <c r="F208" s="29"/>
      <c r="G208" s="28"/>
    </row>
    <row r="209" spans="1:7" ht="14.25" customHeight="1">
      <c r="A209" s="1"/>
      <c r="B209" s="2"/>
      <c r="C209" s="28"/>
      <c r="D209" s="28"/>
      <c r="E209" s="28"/>
      <c r="F209" s="29"/>
      <c r="G209" s="28"/>
    </row>
    <row r="210" spans="1:7" ht="14.25" customHeight="1">
      <c r="A210" s="1"/>
      <c r="B210" s="2"/>
      <c r="C210" s="28"/>
      <c r="D210" s="28"/>
      <c r="E210" s="28"/>
      <c r="F210" s="29"/>
      <c r="G210" s="28"/>
    </row>
    <row r="211" spans="1:7" ht="14.25" customHeight="1">
      <c r="A211" s="1"/>
      <c r="B211" s="2"/>
      <c r="C211" s="28"/>
      <c r="D211" s="28"/>
      <c r="E211" s="28"/>
      <c r="F211" s="29"/>
      <c r="G211" s="28"/>
    </row>
    <row r="212" spans="1:7" ht="14.25" customHeight="1">
      <c r="A212" s="1"/>
      <c r="B212" s="2"/>
      <c r="C212" s="28"/>
      <c r="D212" s="28"/>
      <c r="E212" s="28"/>
      <c r="F212" s="29"/>
      <c r="G212" s="28"/>
    </row>
    <row r="213" spans="1:7" ht="14.25" customHeight="1">
      <c r="A213" s="1"/>
      <c r="B213" s="2"/>
      <c r="C213" s="28"/>
      <c r="D213" s="28"/>
      <c r="E213" s="28"/>
      <c r="F213" s="29"/>
      <c r="G213" s="28"/>
    </row>
    <row r="214" spans="1:7" ht="14.25" customHeight="1">
      <c r="A214" s="1"/>
      <c r="B214" s="2"/>
      <c r="C214" s="28"/>
      <c r="D214" s="28"/>
      <c r="E214" s="28"/>
      <c r="F214" s="29"/>
      <c r="G214" s="28"/>
    </row>
    <row r="215" spans="1:7" ht="14.25" customHeight="1">
      <c r="A215" s="1"/>
      <c r="B215" s="2"/>
      <c r="C215" s="28"/>
      <c r="D215" s="28"/>
      <c r="E215" s="28"/>
      <c r="F215" s="29"/>
      <c r="G215" s="28"/>
    </row>
    <row r="216" spans="1:7" ht="14.25" customHeight="1">
      <c r="A216" s="1"/>
      <c r="B216" s="2"/>
      <c r="C216" s="28"/>
      <c r="D216" s="28"/>
      <c r="E216" s="28"/>
      <c r="F216" s="29"/>
      <c r="G216" s="28"/>
    </row>
    <row r="217" spans="1:7" ht="14.25" customHeight="1">
      <c r="A217" s="1"/>
      <c r="B217" s="2"/>
      <c r="C217" s="28"/>
      <c r="D217" s="28"/>
      <c r="E217" s="28"/>
      <c r="F217" s="29"/>
      <c r="G217" s="28"/>
    </row>
    <row r="218" spans="1:7" ht="14.25" customHeight="1">
      <c r="A218" s="1"/>
      <c r="B218" s="2"/>
      <c r="C218" s="28"/>
      <c r="D218" s="28"/>
      <c r="E218" s="28"/>
      <c r="F218" s="29"/>
      <c r="G218" s="28"/>
    </row>
    <row r="219" spans="1:7" ht="14.25" customHeight="1">
      <c r="A219" s="1"/>
      <c r="B219" s="2"/>
      <c r="C219" s="28"/>
      <c r="D219" s="28"/>
      <c r="E219" s="28"/>
      <c r="F219" s="29"/>
      <c r="G219" s="28"/>
    </row>
    <row r="220" spans="1:7" ht="14.25" customHeight="1">
      <c r="A220" s="1"/>
      <c r="B220" s="2"/>
      <c r="C220" s="28"/>
      <c r="D220" s="28"/>
      <c r="E220" s="28"/>
      <c r="F220" s="29"/>
      <c r="G220" s="28"/>
    </row>
    <row r="221" spans="1:7" ht="14.25" customHeight="1">
      <c r="A221" s="1"/>
      <c r="B221" s="2"/>
      <c r="C221" s="28"/>
      <c r="D221" s="28"/>
      <c r="E221" s="28"/>
      <c r="F221" s="29"/>
      <c r="G221" s="28"/>
    </row>
    <row r="222" spans="1:7" ht="14.25" customHeight="1">
      <c r="A222" s="1"/>
      <c r="B222" s="2"/>
      <c r="C222" s="28"/>
      <c r="D222" s="28"/>
      <c r="E222" s="28"/>
      <c r="F222" s="29"/>
      <c r="G222" s="28"/>
    </row>
    <row r="223" spans="1:7" ht="14.25" customHeight="1">
      <c r="A223" s="1"/>
      <c r="B223" s="2"/>
      <c r="C223" s="28"/>
      <c r="D223" s="28"/>
      <c r="E223" s="28"/>
      <c r="F223" s="29"/>
      <c r="G223" s="28"/>
    </row>
    <row r="224" spans="1:7" ht="14.25" customHeight="1">
      <c r="A224" s="1"/>
      <c r="B224" s="2"/>
      <c r="C224" s="28"/>
      <c r="D224" s="28"/>
      <c r="E224" s="28"/>
      <c r="F224" s="29"/>
      <c r="G224" s="28"/>
    </row>
    <row r="225" spans="1:7" ht="14.25" customHeight="1">
      <c r="A225" s="1"/>
      <c r="B225" s="2"/>
      <c r="C225" s="28"/>
      <c r="D225" s="28"/>
      <c r="E225" s="28"/>
      <c r="F225" s="29"/>
      <c r="G225" s="28"/>
    </row>
    <row r="226" spans="1:7" ht="14.25" customHeight="1">
      <c r="A226" s="1"/>
      <c r="B226" s="2"/>
      <c r="C226" s="28"/>
      <c r="D226" s="28"/>
      <c r="E226" s="28"/>
      <c r="F226" s="29"/>
      <c r="G226" s="28"/>
    </row>
    <row r="227" spans="1:7" ht="14.25" customHeight="1">
      <c r="A227" s="1"/>
      <c r="B227" s="2"/>
      <c r="C227" s="28"/>
      <c r="D227" s="28"/>
      <c r="E227" s="28"/>
      <c r="F227" s="29"/>
      <c r="G227" s="28"/>
    </row>
    <row r="228" spans="1:7" ht="14.25" customHeight="1">
      <c r="A228" s="1"/>
      <c r="B228" s="2"/>
      <c r="C228" s="28"/>
      <c r="D228" s="28"/>
      <c r="E228" s="28"/>
      <c r="F228" s="29"/>
      <c r="G228" s="28"/>
    </row>
    <row r="229" spans="1:7" ht="14.25" customHeight="1">
      <c r="A229" s="1"/>
      <c r="B229" s="2"/>
      <c r="C229" s="28"/>
      <c r="D229" s="28"/>
      <c r="E229" s="28"/>
      <c r="F229" s="29"/>
      <c r="G229" s="28"/>
    </row>
    <row r="230" spans="1:7" ht="14.25" customHeight="1">
      <c r="A230" s="1"/>
      <c r="B230" s="2"/>
      <c r="C230" s="28"/>
      <c r="D230" s="28"/>
      <c r="E230" s="28"/>
      <c r="F230" s="29"/>
      <c r="G230" s="28"/>
    </row>
    <row r="231" spans="1:7" ht="14.25" customHeight="1">
      <c r="A231" s="1"/>
      <c r="B231" s="2"/>
      <c r="C231" s="28"/>
      <c r="D231" s="28"/>
      <c r="E231" s="28"/>
      <c r="F231" s="29"/>
      <c r="G231" s="28"/>
    </row>
    <row r="232" spans="1:7" ht="14.25" customHeight="1">
      <c r="A232" s="1"/>
      <c r="B232" s="2"/>
      <c r="C232" s="28"/>
      <c r="D232" s="28"/>
      <c r="E232" s="28"/>
      <c r="F232" s="29"/>
      <c r="G232" s="28"/>
    </row>
    <row r="233" spans="1:7" ht="14.25" customHeight="1">
      <c r="A233" s="1"/>
      <c r="B233" s="2"/>
      <c r="C233" s="28"/>
      <c r="D233" s="28"/>
      <c r="E233" s="28"/>
      <c r="F233" s="29"/>
      <c r="G233" s="28"/>
    </row>
    <row r="234" spans="1:7" ht="14.25" customHeight="1">
      <c r="A234" s="1"/>
      <c r="B234" s="2"/>
      <c r="C234" s="28"/>
      <c r="D234" s="28"/>
      <c r="E234" s="28"/>
      <c r="F234" s="29"/>
      <c r="G234" s="28"/>
    </row>
    <row r="235" spans="1:7" ht="14.25" customHeight="1">
      <c r="A235" s="1"/>
      <c r="B235" s="2"/>
      <c r="C235" s="28"/>
      <c r="D235" s="28"/>
      <c r="E235" s="28"/>
      <c r="F235" s="29"/>
      <c r="G235" s="28"/>
    </row>
    <row r="236" spans="1:7" ht="14.25" customHeight="1">
      <c r="A236" s="1"/>
      <c r="B236" s="2"/>
      <c r="C236" s="28"/>
      <c r="D236" s="28"/>
      <c r="E236" s="28"/>
      <c r="F236" s="29"/>
      <c r="G236" s="28"/>
    </row>
    <row r="237" spans="1:7" ht="14.25" customHeight="1">
      <c r="A237" s="1"/>
      <c r="B237" s="2"/>
      <c r="C237" s="28"/>
      <c r="D237" s="28"/>
      <c r="E237" s="28"/>
      <c r="F237" s="29"/>
      <c r="G237" s="28"/>
    </row>
    <row r="238" spans="1:7" ht="14.25" customHeight="1">
      <c r="A238" s="1"/>
      <c r="B238" s="2"/>
      <c r="C238" s="28"/>
      <c r="D238" s="28"/>
      <c r="E238" s="28"/>
      <c r="F238" s="29"/>
      <c r="G238" s="28"/>
    </row>
    <row r="239" spans="1:7" ht="14.25" customHeight="1">
      <c r="A239" s="1"/>
      <c r="B239" s="2"/>
      <c r="C239" s="28"/>
      <c r="D239" s="28"/>
      <c r="E239" s="28"/>
      <c r="F239" s="29"/>
      <c r="G239" s="28"/>
    </row>
    <row r="240" spans="1:7" ht="14.25" customHeight="1">
      <c r="A240" s="1"/>
      <c r="B240" s="2"/>
      <c r="C240" s="28"/>
      <c r="D240" s="28"/>
      <c r="E240" s="28"/>
      <c r="F240" s="29"/>
      <c r="G240" s="28"/>
    </row>
    <row r="241" spans="1:7" ht="14.25" customHeight="1">
      <c r="A241" s="1"/>
      <c r="B241" s="2"/>
      <c r="C241" s="28"/>
      <c r="D241" s="28"/>
      <c r="E241" s="28"/>
      <c r="F241" s="29"/>
      <c r="G241" s="28"/>
    </row>
    <row r="242" spans="1:7" ht="14.25" customHeight="1">
      <c r="A242" s="1"/>
      <c r="B242" s="2"/>
      <c r="C242" s="28"/>
      <c r="D242" s="28"/>
      <c r="E242" s="28"/>
      <c r="F242" s="29"/>
      <c r="G242" s="28"/>
    </row>
    <row r="243" spans="1:7" ht="14.25" customHeight="1">
      <c r="A243" s="1"/>
      <c r="B243" s="2"/>
      <c r="C243" s="28"/>
      <c r="D243" s="28"/>
      <c r="E243" s="28"/>
      <c r="F243" s="29"/>
      <c r="G243" s="28"/>
    </row>
    <row r="244" spans="1:7" ht="14.25" customHeight="1">
      <c r="A244" s="1"/>
      <c r="B244" s="2"/>
      <c r="C244" s="28"/>
      <c r="D244" s="28"/>
      <c r="E244" s="28"/>
      <c r="F244" s="29"/>
      <c r="G244" s="28"/>
    </row>
    <row r="245" spans="1:7" ht="14.25" customHeight="1">
      <c r="A245" s="1"/>
      <c r="B245" s="2"/>
      <c r="C245" s="28"/>
      <c r="D245" s="28"/>
      <c r="E245" s="28"/>
      <c r="F245" s="29"/>
      <c r="G245" s="28"/>
    </row>
    <row r="246" spans="1:7" ht="14.25" customHeight="1">
      <c r="A246" s="1"/>
      <c r="B246" s="2"/>
      <c r="C246" s="28"/>
      <c r="D246" s="28"/>
      <c r="E246" s="28"/>
      <c r="F246" s="29"/>
      <c r="G246" s="28"/>
    </row>
    <row r="247" spans="1:7" ht="14.25" customHeight="1">
      <c r="A247" s="1"/>
      <c r="B247" s="2"/>
      <c r="C247" s="28"/>
      <c r="D247" s="28"/>
      <c r="E247" s="28"/>
      <c r="F247" s="29"/>
      <c r="G247" s="28"/>
    </row>
    <row r="248" spans="1:7" ht="14.25" customHeight="1">
      <c r="A248" s="1"/>
      <c r="B248" s="2"/>
      <c r="C248" s="28"/>
      <c r="D248" s="28"/>
      <c r="E248" s="28"/>
      <c r="F248" s="29"/>
      <c r="G248" s="28"/>
    </row>
    <row r="249" spans="1:7" ht="14.25" customHeight="1">
      <c r="A249" s="1"/>
      <c r="B249" s="2"/>
      <c r="C249" s="28"/>
      <c r="D249" s="28"/>
      <c r="E249" s="28"/>
      <c r="F249" s="29"/>
      <c r="G249" s="28"/>
    </row>
    <row r="250" spans="1:7" ht="14.25" customHeight="1">
      <c r="A250" s="1"/>
      <c r="B250" s="2"/>
      <c r="C250" s="28"/>
      <c r="D250" s="28"/>
      <c r="E250" s="28"/>
      <c r="F250" s="29"/>
      <c r="G250" s="28"/>
    </row>
    <row r="251" spans="1:7" ht="14.25" customHeight="1">
      <c r="A251" s="1"/>
      <c r="B251" s="2"/>
      <c r="C251" s="28"/>
      <c r="D251" s="28"/>
      <c r="E251" s="28"/>
      <c r="F251" s="29"/>
      <c r="G251" s="28"/>
    </row>
    <row r="252" spans="1:7" ht="14.25" customHeight="1">
      <c r="A252" s="1"/>
      <c r="B252" s="2"/>
      <c r="C252" s="28"/>
      <c r="D252" s="28"/>
      <c r="E252" s="28"/>
      <c r="F252" s="29"/>
      <c r="G252" s="28"/>
    </row>
    <row r="253" spans="1:7" ht="14.25" customHeight="1">
      <c r="A253" s="1"/>
      <c r="B253" s="2"/>
      <c r="C253" s="28"/>
      <c r="D253" s="28"/>
      <c r="E253" s="28"/>
      <c r="F253" s="29"/>
      <c r="G253" s="28"/>
    </row>
    <row r="254" spans="1:7" ht="14.25" customHeight="1">
      <c r="A254" s="1"/>
      <c r="B254" s="2"/>
      <c r="C254" s="28"/>
      <c r="D254" s="28"/>
      <c r="E254" s="28"/>
      <c r="F254" s="29"/>
      <c r="G254" s="28"/>
    </row>
    <row r="255" spans="1:7" ht="14.25" customHeight="1">
      <c r="A255" s="1"/>
      <c r="B255" s="2"/>
      <c r="C255" s="28"/>
      <c r="D255" s="28"/>
      <c r="E255" s="28"/>
      <c r="F255" s="29"/>
      <c r="G255" s="28"/>
    </row>
    <row r="256" spans="1:7" ht="14.25" customHeight="1">
      <c r="A256" s="1"/>
      <c r="B256" s="2"/>
      <c r="C256" s="28"/>
      <c r="D256" s="28"/>
      <c r="E256" s="28"/>
      <c r="F256" s="29"/>
      <c r="G256" s="28"/>
    </row>
    <row r="257" spans="1:7" ht="14.25" customHeight="1">
      <c r="A257" s="1"/>
      <c r="B257" s="2"/>
      <c r="C257" s="28"/>
      <c r="D257" s="28"/>
      <c r="E257" s="28"/>
      <c r="F257" s="29"/>
      <c r="G257" s="28"/>
    </row>
    <row r="258" spans="1:7" ht="14.25" customHeight="1">
      <c r="A258" s="1"/>
      <c r="B258" s="2"/>
      <c r="C258" s="28"/>
      <c r="D258" s="28"/>
      <c r="E258" s="28"/>
      <c r="F258" s="29"/>
      <c r="G258" s="28"/>
    </row>
    <row r="259" spans="1:7" ht="14.25" customHeight="1">
      <c r="A259" s="1"/>
      <c r="B259" s="2"/>
      <c r="C259" s="28"/>
      <c r="D259" s="28"/>
      <c r="E259" s="28"/>
      <c r="F259" s="29"/>
      <c r="G259" s="28"/>
    </row>
    <row r="260" spans="1:7" ht="14.25" customHeight="1">
      <c r="A260" s="1"/>
      <c r="B260" s="2"/>
      <c r="C260" s="28"/>
      <c r="D260" s="28"/>
      <c r="E260" s="28"/>
      <c r="F260" s="29"/>
      <c r="G260" s="28"/>
    </row>
    <row r="261" spans="1:7" ht="14.25" customHeight="1">
      <c r="A261" s="1"/>
      <c r="B261" s="2"/>
      <c r="C261" s="28"/>
      <c r="D261" s="28"/>
      <c r="E261" s="28"/>
      <c r="F261" s="29"/>
      <c r="G261" s="28"/>
    </row>
    <row r="262" spans="1:7" ht="14.25" customHeight="1">
      <c r="A262" s="1"/>
      <c r="B262" s="2"/>
      <c r="C262" s="28"/>
      <c r="D262" s="28"/>
      <c r="E262" s="28"/>
      <c r="F262" s="29"/>
      <c r="G262" s="28"/>
    </row>
    <row r="263" spans="1:7" ht="14.25" customHeight="1">
      <c r="A263" s="1"/>
      <c r="B263" s="2"/>
      <c r="C263" s="28"/>
      <c r="D263" s="28"/>
      <c r="E263" s="28"/>
      <c r="F263" s="29"/>
      <c r="G263" s="28"/>
    </row>
    <row r="264" spans="1:7" ht="14.25" customHeight="1">
      <c r="A264" s="1"/>
      <c r="B264" s="2"/>
      <c r="C264" s="28"/>
      <c r="D264" s="28"/>
      <c r="E264" s="28"/>
      <c r="F264" s="29"/>
      <c r="G264" s="28"/>
    </row>
    <row r="265" spans="1:7" ht="14.25" customHeight="1">
      <c r="A265" s="1"/>
      <c r="B265" s="2"/>
      <c r="C265" s="28"/>
      <c r="D265" s="28"/>
      <c r="E265" s="28"/>
      <c r="F265" s="29"/>
      <c r="G265" s="28"/>
    </row>
    <row r="266" spans="1:7" ht="14.25" customHeight="1">
      <c r="A266" s="1"/>
      <c r="B266" s="2"/>
      <c r="C266" s="28"/>
      <c r="D266" s="28"/>
      <c r="E266" s="28"/>
      <c r="F266" s="29"/>
      <c r="G266" s="28"/>
    </row>
    <row r="267" spans="1:7" ht="14.25" customHeight="1">
      <c r="A267" s="1"/>
      <c r="B267" s="2"/>
      <c r="C267" s="28"/>
      <c r="D267" s="28"/>
      <c r="E267" s="28"/>
      <c r="F267" s="29"/>
      <c r="G267" s="28"/>
    </row>
    <row r="268" spans="1:7" ht="14.25" customHeight="1">
      <c r="A268" s="1"/>
      <c r="B268" s="2"/>
      <c r="C268" s="28"/>
      <c r="D268" s="28"/>
      <c r="E268" s="28"/>
      <c r="F268" s="29"/>
      <c r="G268" s="28"/>
    </row>
    <row r="269" spans="1:7" ht="14.25" customHeight="1">
      <c r="A269" s="1"/>
      <c r="B269" s="2"/>
      <c r="C269" s="28"/>
      <c r="D269" s="28"/>
      <c r="E269" s="28"/>
      <c r="F269" s="29"/>
      <c r="G269" s="28"/>
    </row>
    <row r="270" spans="1:7" ht="14.25" customHeight="1">
      <c r="A270" s="1"/>
      <c r="B270" s="2"/>
      <c r="C270" s="28"/>
      <c r="D270" s="28"/>
      <c r="E270" s="28"/>
      <c r="F270" s="29"/>
      <c r="G270" s="28"/>
    </row>
    <row r="271" spans="1:7" ht="14.25" customHeight="1">
      <c r="A271" s="1"/>
      <c r="B271" s="2"/>
      <c r="C271" s="28"/>
      <c r="D271" s="28"/>
      <c r="E271" s="28"/>
      <c r="F271" s="29"/>
      <c r="G271" s="28"/>
    </row>
    <row r="272" spans="1:7" ht="14.25" customHeight="1">
      <c r="A272" s="1"/>
      <c r="B272" s="2"/>
      <c r="C272" s="28"/>
      <c r="D272" s="28"/>
      <c r="E272" s="28"/>
      <c r="F272" s="29"/>
      <c r="G272" s="28"/>
    </row>
    <row r="273" spans="1:7" ht="14.25" customHeight="1">
      <c r="A273" s="1"/>
      <c r="B273" s="2"/>
      <c r="C273" s="28"/>
      <c r="D273" s="28"/>
      <c r="E273" s="28"/>
      <c r="F273" s="29"/>
      <c r="G273" s="28"/>
    </row>
    <row r="274" spans="1:7" ht="14.25" customHeight="1">
      <c r="A274" s="1"/>
      <c r="B274" s="2"/>
      <c r="C274" s="28"/>
      <c r="D274" s="28"/>
      <c r="E274" s="28"/>
      <c r="F274" s="29"/>
      <c r="G274" s="28"/>
    </row>
    <row r="275" spans="1:7" ht="14.25" customHeight="1">
      <c r="A275" s="1"/>
      <c r="B275" s="2"/>
      <c r="C275" s="28"/>
      <c r="D275" s="28"/>
      <c r="E275" s="28"/>
      <c r="F275" s="29"/>
      <c r="G275" s="28"/>
    </row>
    <row r="276" spans="1:7" ht="14.25" customHeight="1">
      <c r="A276" s="1"/>
      <c r="B276" s="2"/>
      <c r="C276" s="28"/>
      <c r="D276" s="28"/>
      <c r="E276" s="28"/>
      <c r="F276" s="29"/>
      <c r="G276" s="28"/>
    </row>
    <row r="277" spans="1:7" ht="14.25" customHeight="1">
      <c r="A277" s="1"/>
      <c r="B277" s="2"/>
      <c r="C277" s="28"/>
      <c r="D277" s="28"/>
      <c r="E277" s="28"/>
      <c r="F277" s="29"/>
      <c r="G277" s="28"/>
    </row>
    <row r="278" spans="1:7" ht="14.25" customHeight="1">
      <c r="A278" s="1"/>
      <c r="B278" s="2"/>
      <c r="C278" s="28"/>
      <c r="D278" s="28"/>
      <c r="E278" s="28"/>
      <c r="F278" s="29"/>
      <c r="G278" s="28"/>
    </row>
    <row r="279" spans="1:7" ht="14.25" customHeight="1">
      <c r="A279" s="1"/>
      <c r="B279" s="2"/>
      <c r="C279" s="28"/>
      <c r="D279" s="28"/>
      <c r="E279" s="28"/>
      <c r="F279" s="29"/>
      <c r="G279" s="28"/>
    </row>
    <row r="280" spans="1:7" ht="14.25" customHeight="1">
      <c r="A280" s="1"/>
      <c r="B280" s="2"/>
      <c r="C280" s="28"/>
      <c r="D280" s="28"/>
      <c r="E280" s="28"/>
      <c r="F280" s="29"/>
      <c r="G280" s="28"/>
    </row>
    <row r="281" spans="1:7" ht="14.25" customHeight="1">
      <c r="A281" s="1"/>
      <c r="B281" s="2"/>
      <c r="C281" s="28"/>
      <c r="D281" s="28"/>
      <c r="E281" s="28"/>
      <c r="F281" s="29"/>
      <c r="G281" s="28"/>
    </row>
    <row r="282" spans="1:7" ht="14.25" customHeight="1">
      <c r="A282" s="1"/>
      <c r="B282" s="2"/>
      <c r="C282" s="28"/>
      <c r="D282" s="28"/>
      <c r="E282" s="28"/>
      <c r="F282" s="29"/>
      <c r="G282" s="28"/>
    </row>
    <row r="283" spans="1:7" ht="14.25" customHeight="1">
      <c r="A283" s="1"/>
      <c r="B283" s="2"/>
      <c r="C283" s="28"/>
      <c r="D283" s="28"/>
      <c r="E283" s="28"/>
      <c r="F283" s="29"/>
      <c r="G283" s="28"/>
    </row>
    <row r="284" spans="1:7" ht="14.25" customHeight="1">
      <c r="A284" s="1"/>
      <c r="B284" s="2"/>
      <c r="C284" s="28"/>
      <c r="D284" s="28"/>
      <c r="E284" s="28"/>
      <c r="F284" s="29"/>
      <c r="G284" s="28"/>
    </row>
    <row r="285" spans="1:7" ht="14.25" customHeight="1">
      <c r="A285" s="1"/>
      <c r="B285" s="2"/>
      <c r="C285" s="28"/>
      <c r="D285" s="28"/>
      <c r="E285" s="28"/>
      <c r="F285" s="29"/>
      <c r="G285" s="28"/>
    </row>
    <row r="286" spans="1:7" ht="14.25" customHeight="1">
      <c r="A286" s="1"/>
      <c r="B286" s="2"/>
      <c r="C286" s="28"/>
      <c r="D286" s="28"/>
      <c r="E286" s="28"/>
      <c r="F286" s="29"/>
      <c r="G286" s="28"/>
    </row>
    <row r="287" spans="1:7" ht="14.25" customHeight="1">
      <c r="A287" s="1"/>
      <c r="B287" s="2"/>
      <c r="C287" s="28"/>
      <c r="D287" s="28"/>
      <c r="E287" s="28"/>
      <c r="F287" s="29"/>
      <c r="G287" s="28"/>
    </row>
    <row r="288" spans="1:7" ht="14.25" customHeight="1">
      <c r="A288" s="1"/>
      <c r="B288" s="2"/>
      <c r="C288" s="28"/>
      <c r="D288" s="28"/>
      <c r="E288" s="28"/>
      <c r="F288" s="29"/>
      <c r="G288" s="28"/>
    </row>
    <row r="289" spans="1:7" ht="14.25" customHeight="1">
      <c r="A289" s="1"/>
      <c r="B289" s="2"/>
      <c r="C289" s="28"/>
      <c r="D289" s="28"/>
      <c r="E289" s="28"/>
      <c r="F289" s="29"/>
      <c r="G289" s="28"/>
    </row>
    <row r="290" spans="1:7" ht="14.25" customHeight="1">
      <c r="A290" s="1"/>
      <c r="B290" s="2"/>
      <c r="C290" s="28"/>
      <c r="D290" s="28"/>
      <c r="E290" s="28"/>
      <c r="F290" s="29"/>
      <c r="G290" s="28"/>
    </row>
    <row r="291" spans="1:7" ht="14.25" customHeight="1">
      <c r="A291" s="1"/>
      <c r="B291" s="2"/>
      <c r="C291" s="28"/>
      <c r="D291" s="28"/>
      <c r="E291" s="28"/>
      <c r="F291" s="29"/>
      <c r="G291" s="28"/>
    </row>
    <row r="292" spans="1:7" ht="14.25" customHeight="1">
      <c r="A292" s="1"/>
      <c r="B292" s="2"/>
      <c r="C292" s="28"/>
      <c r="D292" s="28"/>
      <c r="E292" s="28"/>
      <c r="F292" s="29"/>
      <c r="G292" s="28"/>
    </row>
    <row r="293" spans="1:7" ht="14.25" customHeight="1">
      <c r="A293" s="1"/>
      <c r="B293" s="2"/>
      <c r="C293" s="28"/>
      <c r="D293" s="28"/>
      <c r="E293" s="28"/>
      <c r="F293" s="29"/>
      <c r="G293" s="28"/>
    </row>
    <row r="294" spans="1:7" ht="14.25" customHeight="1">
      <c r="A294" s="1"/>
      <c r="B294" s="2"/>
      <c r="C294" s="28"/>
      <c r="D294" s="28"/>
      <c r="E294" s="28"/>
      <c r="F294" s="29"/>
      <c r="G294" s="28"/>
    </row>
    <row r="295" spans="1:7" ht="14.25" customHeight="1">
      <c r="A295" s="1"/>
      <c r="B295" s="2"/>
      <c r="C295" s="28"/>
      <c r="D295" s="28"/>
      <c r="E295" s="28"/>
      <c r="F295" s="29"/>
      <c r="G295" s="28"/>
    </row>
    <row r="296" spans="1:7" ht="14.25" customHeight="1">
      <c r="A296" s="1"/>
      <c r="B296" s="2"/>
      <c r="C296" s="28"/>
      <c r="D296" s="28"/>
      <c r="E296" s="28"/>
      <c r="F296" s="29"/>
      <c r="G296" s="28"/>
    </row>
    <row r="297" spans="1:7" ht="14.25" customHeight="1">
      <c r="A297" s="1"/>
      <c r="B297" s="2"/>
      <c r="C297" s="28"/>
      <c r="D297" s="28"/>
      <c r="E297" s="28"/>
      <c r="F297" s="29"/>
      <c r="G297" s="28"/>
    </row>
    <row r="298" spans="1:7" ht="14.25" customHeight="1">
      <c r="A298" s="1"/>
      <c r="B298" s="2"/>
      <c r="C298" s="28"/>
      <c r="D298" s="28"/>
      <c r="E298" s="28"/>
      <c r="F298" s="29"/>
      <c r="G298" s="28"/>
    </row>
    <row r="299" spans="1:7" ht="14.25" customHeight="1">
      <c r="A299" s="1"/>
      <c r="B299" s="2"/>
      <c r="C299" s="28"/>
      <c r="D299" s="28"/>
      <c r="E299" s="28"/>
      <c r="F299" s="29"/>
      <c r="G299" s="28"/>
    </row>
    <row r="300" spans="1:7" ht="14.25" customHeight="1">
      <c r="A300" s="1"/>
      <c r="B300" s="2"/>
      <c r="C300" s="28"/>
      <c r="D300" s="28"/>
      <c r="E300" s="28"/>
      <c r="F300" s="29"/>
      <c r="G300" s="28"/>
    </row>
    <row r="301" spans="1:7" ht="14.25" customHeight="1">
      <c r="A301" s="1"/>
      <c r="B301" s="2"/>
      <c r="C301" s="28"/>
      <c r="D301" s="28"/>
      <c r="E301" s="28"/>
      <c r="F301" s="29"/>
      <c r="G301" s="28"/>
    </row>
    <row r="302" spans="1:7" ht="14.25" customHeight="1">
      <c r="A302" s="1"/>
      <c r="B302" s="2"/>
      <c r="C302" s="28"/>
      <c r="D302" s="28"/>
      <c r="E302" s="28"/>
      <c r="F302" s="29"/>
      <c r="G302" s="28"/>
    </row>
    <row r="303" spans="1:7" ht="14.25" customHeight="1">
      <c r="A303" s="1"/>
      <c r="B303" s="2"/>
      <c r="C303" s="28"/>
      <c r="D303" s="28"/>
      <c r="E303" s="28"/>
      <c r="F303" s="29"/>
      <c r="G303" s="28"/>
    </row>
    <row r="304" spans="1:7" ht="14.25" customHeight="1">
      <c r="A304" s="1"/>
      <c r="B304" s="2"/>
      <c r="C304" s="28"/>
      <c r="D304" s="28"/>
      <c r="E304" s="28"/>
      <c r="F304" s="29"/>
      <c r="G304" s="28"/>
    </row>
    <row r="305" spans="1:7" ht="14.25" customHeight="1">
      <c r="A305" s="1"/>
      <c r="B305" s="2"/>
      <c r="C305" s="28"/>
      <c r="D305" s="28"/>
      <c r="E305" s="28"/>
      <c r="F305" s="29"/>
      <c r="G305" s="28"/>
    </row>
    <row r="306" spans="1:7" ht="14.25" customHeight="1">
      <c r="A306" s="1"/>
      <c r="B306" s="2"/>
      <c r="C306" s="28"/>
      <c r="D306" s="28"/>
      <c r="E306" s="28"/>
      <c r="F306" s="29"/>
      <c r="G306" s="28"/>
    </row>
    <row r="307" spans="1:7" ht="14.25" customHeight="1">
      <c r="A307" s="1"/>
      <c r="B307" s="2"/>
      <c r="C307" s="28"/>
      <c r="D307" s="28"/>
      <c r="E307" s="28"/>
      <c r="F307" s="29"/>
      <c r="G307" s="28"/>
    </row>
    <row r="308" spans="1:7" ht="14.25" customHeight="1">
      <c r="A308" s="1"/>
      <c r="B308" s="2"/>
      <c r="C308" s="28"/>
      <c r="D308" s="28"/>
      <c r="E308" s="28"/>
      <c r="F308" s="29"/>
      <c r="G308" s="28"/>
    </row>
    <row r="309" spans="1:7" ht="14.25" customHeight="1">
      <c r="A309" s="1"/>
      <c r="B309" s="2"/>
      <c r="C309" s="28"/>
      <c r="D309" s="28"/>
      <c r="E309" s="28"/>
      <c r="F309" s="29"/>
      <c r="G309" s="28"/>
    </row>
    <row r="310" spans="1:7" ht="14.25" customHeight="1">
      <c r="A310" s="1"/>
      <c r="B310" s="2"/>
      <c r="C310" s="28"/>
      <c r="D310" s="28"/>
      <c r="E310" s="28"/>
      <c r="F310" s="29"/>
      <c r="G310" s="28"/>
    </row>
    <row r="311" spans="1:7" ht="14.25" customHeight="1">
      <c r="A311" s="1"/>
      <c r="B311" s="2"/>
      <c r="C311" s="28"/>
      <c r="D311" s="28"/>
      <c r="E311" s="28"/>
      <c r="F311" s="29"/>
      <c r="G311" s="28"/>
    </row>
    <row r="312" spans="1:7" ht="14.25" customHeight="1">
      <c r="A312" s="1"/>
      <c r="B312" s="2"/>
      <c r="C312" s="28"/>
      <c r="D312" s="28"/>
      <c r="E312" s="28"/>
      <c r="F312" s="29"/>
      <c r="G312" s="28"/>
    </row>
    <row r="313" spans="1:7" ht="14.25" customHeight="1">
      <c r="A313" s="1"/>
      <c r="B313" s="2"/>
      <c r="C313" s="28"/>
      <c r="D313" s="28"/>
      <c r="E313" s="28"/>
      <c r="F313" s="29"/>
      <c r="G313" s="28"/>
    </row>
    <row r="314" spans="1:7" ht="14.25" customHeight="1">
      <c r="A314" s="1"/>
      <c r="B314" s="2"/>
      <c r="C314" s="28"/>
      <c r="D314" s="28"/>
      <c r="E314" s="28"/>
      <c r="F314" s="29"/>
      <c r="G314" s="28"/>
    </row>
    <row r="315" spans="1:7" ht="14.25" customHeight="1">
      <c r="A315" s="1"/>
      <c r="B315" s="2"/>
      <c r="C315" s="28"/>
      <c r="D315" s="28"/>
      <c r="E315" s="28"/>
      <c r="F315" s="29"/>
      <c r="G315" s="28"/>
    </row>
    <row r="316" spans="1:7" ht="14.25" customHeight="1">
      <c r="A316" s="1"/>
      <c r="B316" s="2"/>
      <c r="C316" s="28"/>
      <c r="D316" s="28"/>
      <c r="E316" s="28"/>
      <c r="F316" s="29"/>
      <c r="G316" s="28"/>
    </row>
    <row r="317" spans="1:7" ht="14.25" customHeight="1">
      <c r="A317" s="1"/>
      <c r="B317" s="2"/>
      <c r="C317" s="28"/>
      <c r="D317" s="28"/>
      <c r="E317" s="28"/>
      <c r="F317" s="29"/>
      <c r="G317" s="28"/>
    </row>
    <row r="318" spans="1:7" ht="14.25" customHeight="1">
      <c r="A318" s="1"/>
      <c r="B318" s="2"/>
      <c r="C318" s="28"/>
      <c r="D318" s="28"/>
      <c r="E318" s="28"/>
      <c r="F318" s="29"/>
      <c r="G318" s="28"/>
    </row>
    <row r="319" spans="1:7" ht="14.25" customHeight="1">
      <c r="A319" s="1"/>
      <c r="B319" s="2"/>
      <c r="C319" s="28"/>
      <c r="D319" s="28"/>
      <c r="E319" s="28"/>
      <c r="F319" s="29"/>
      <c r="G319" s="28"/>
    </row>
    <row r="320" spans="1:7" ht="14.25" customHeight="1">
      <c r="A320" s="1"/>
      <c r="B320" s="2"/>
      <c r="C320" s="28"/>
      <c r="D320" s="28"/>
      <c r="E320" s="28"/>
      <c r="F320" s="29"/>
      <c r="G320" s="28"/>
    </row>
    <row r="321" spans="1:7" ht="14.25" customHeight="1">
      <c r="A321" s="1"/>
      <c r="B321" s="2"/>
      <c r="C321" s="28"/>
      <c r="D321" s="28"/>
      <c r="E321" s="28"/>
      <c r="F321" s="29"/>
      <c r="G321" s="28"/>
    </row>
    <row r="322" spans="1:7" ht="14.25" customHeight="1">
      <c r="A322" s="1"/>
      <c r="B322" s="2"/>
      <c r="C322" s="28"/>
      <c r="D322" s="28"/>
      <c r="E322" s="28"/>
      <c r="F322" s="29"/>
      <c r="G322" s="28"/>
    </row>
    <row r="323" spans="1:7" ht="14.25" customHeight="1">
      <c r="A323" s="1"/>
      <c r="B323" s="2"/>
      <c r="C323" s="28"/>
      <c r="D323" s="28"/>
      <c r="E323" s="28"/>
      <c r="F323" s="29"/>
      <c r="G323" s="28"/>
    </row>
    <row r="324" spans="1:7" ht="14.25" customHeight="1">
      <c r="A324" s="1"/>
      <c r="B324" s="2"/>
      <c r="C324" s="28"/>
      <c r="D324" s="28"/>
      <c r="E324" s="28"/>
      <c r="F324" s="29"/>
      <c r="G324" s="28"/>
    </row>
    <row r="325" spans="1:7" ht="14.25" customHeight="1">
      <c r="A325" s="1"/>
      <c r="B325" s="2"/>
      <c r="C325" s="28"/>
      <c r="D325" s="28"/>
      <c r="E325" s="28"/>
      <c r="F325" s="29"/>
      <c r="G325" s="28"/>
    </row>
    <row r="326" spans="1:7" ht="14.25" customHeight="1">
      <c r="A326" s="1"/>
      <c r="B326" s="2"/>
      <c r="C326" s="28"/>
      <c r="D326" s="28"/>
      <c r="E326" s="28"/>
      <c r="F326" s="29"/>
      <c r="G326" s="28"/>
    </row>
    <row r="327" spans="1:7" ht="14.25" customHeight="1">
      <c r="A327" s="1"/>
      <c r="B327" s="2"/>
      <c r="C327" s="28"/>
      <c r="D327" s="28"/>
      <c r="E327" s="28"/>
      <c r="F327" s="29"/>
      <c r="G327" s="28"/>
    </row>
    <row r="328" spans="1:7" ht="14.25" customHeight="1">
      <c r="A328" s="1"/>
      <c r="B328" s="2"/>
      <c r="C328" s="28"/>
      <c r="D328" s="28"/>
      <c r="E328" s="28"/>
      <c r="F328" s="29"/>
      <c r="G328" s="28"/>
    </row>
    <row r="329" spans="1:7" ht="14.25" customHeight="1">
      <c r="A329" s="1"/>
      <c r="B329" s="2"/>
      <c r="C329" s="28"/>
      <c r="D329" s="28"/>
      <c r="E329" s="28"/>
      <c r="F329" s="29"/>
      <c r="G329" s="28"/>
    </row>
    <row r="330" spans="1:7" ht="14.25" customHeight="1">
      <c r="A330" s="1"/>
      <c r="B330" s="2"/>
      <c r="C330" s="28"/>
      <c r="D330" s="28"/>
      <c r="E330" s="28"/>
      <c r="F330" s="29"/>
      <c r="G330" s="28"/>
    </row>
    <row r="331" spans="1:7" ht="14.25" customHeight="1">
      <c r="A331" s="1"/>
      <c r="B331" s="2"/>
      <c r="C331" s="28"/>
      <c r="D331" s="28"/>
      <c r="E331" s="28"/>
      <c r="F331" s="29"/>
      <c r="G331" s="28"/>
    </row>
    <row r="332" spans="1:7" ht="14.25" customHeight="1">
      <c r="A332" s="1"/>
      <c r="B332" s="2"/>
      <c r="C332" s="28"/>
      <c r="D332" s="28"/>
      <c r="E332" s="28"/>
      <c r="F332" s="29"/>
      <c r="G332" s="28"/>
    </row>
    <row r="333" spans="1:7" ht="14.25" customHeight="1">
      <c r="A333" s="1"/>
      <c r="B333" s="2"/>
      <c r="C333" s="28"/>
      <c r="D333" s="28"/>
      <c r="E333" s="28"/>
      <c r="F333" s="29"/>
      <c r="G333" s="28"/>
    </row>
    <row r="334" spans="1:7" ht="14.25" customHeight="1">
      <c r="A334" s="1"/>
      <c r="B334" s="2"/>
      <c r="C334" s="28"/>
      <c r="D334" s="28"/>
      <c r="E334" s="28"/>
      <c r="F334" s="29"/>
      <c r="G334" s="28"/>
    </row>
    <row r="335" spans="1:7" ht="14.25" customHeight="1">
      <c r="A335" s="1"/>
      <c r="B335" s="2"/>
      <c r="C335" s="28"/>
      <c r="D335" s="28"/>
      <c r="E335" s="28"/>
      <c r="F335" s="29"/>
      <c r="G335" s="28"/>
    </row>
    <row r="336" spans="1:7" ht="14.25" customHeight="1">
      <c r="A336" s="1"/>
      <c r="B336" s="2"/>
      <c r="C336" s="28"/>
      <c r="D336" s="28"/>
      <c r="E336" s="28"/>
      <c r="F336" s="29"/>
      <c r="G336" s="28"/>
    </row>
    <row r="337" spans="1:7" ht="14.25" customHeight="1">
      <c r="A337" s="1"/>
      <c r="B337" s="2"/>
      <c r="C337" s="28"/>
      <c r="D337" s="28"/>
      <c r="E337" s="28"/>
      <c r="F337" s="29"/>
      <c r="G337" s="28"/>
    </row>
    <row r="338" spans="1:7" ht="14.25" customHeight="1">
      <c r="A338" s="1"/>
      <c r="B338" s="2"/>
      <c r="C338" s="28"/>
      <c r="D338" s="28"/>
      <c r="E338" s="28"/>
      <c r="F338" s="29"/>
      <c r="G338" s="28"/>
    </row>
    <row r="339" spans="1:7" ht="14.25" customHeight="1">
      <c r="A339" s="1"/>
      <c r="B339" s="2"/>
      <c r="C339" s="28"/>
      <c r="D339" s="28"/>
      <c r="E339" s="28"/>
      <c r="F339" s="29"/>
      <c r="G339" s="28"/>
    </row>
    <row r="340" spans="1:7" ht="14.25" customHeight="1">
      <c r="A340" s="1"/>
      <c r="B340" s="2"/>
      <c r="C340" s="28"/>
      <c r="D340" s="28"/>
      <c r="E340" s="28"/>
      <c r="F340" s="29"/>
      <c r="G340" s="28"/>
    </row>
    <row r="341" spans="1:7" ht="14.25" customHeight="1">
      <c r="A341" s="1"/>
      <c r="B341" s="2"/>
      <c r="C341" s="28"/>
      <c r="D341" s="28"/>
      <c r="E341" s="28"/>
      <c r="F341" s="29"/>
      <c r="G341" s="28"/>
    </row>
    <row r="342" spans="1:7" ht="14.25" customHeight="1">
      <c r="A342" s="1"/>
      <c r="B342" s="2"/>
      <c r="C342" s="28"/>
      <c r="D342" s="28"/>
      <c r="E342" s="28"/>
      <c r="F342" s="29"/>
      <c r="G342" s="28"/>
    </row>
    <row r="343" spans="1:7" ht="14.25" customHeight="1">
      <c r="A343" s="1"/>
      <c r="B343" s="2"/>
      <c r="C343" s="28"/>
      <c r="D343" s="28"/>
      <c r="E343" s="28"/>
      <c r="F343" s="29"/>
      <c r="G343" s="28"/>
    </row>
    <row r="344" spans="1:7" ht="14.25" customHeight="1">
      <c r="A344" s="1"/>
      <c r="B344" s="2"/>
      <c r="C344" s="28"/>
      <c r="D344" s="28"/>
      <c r="E344" s="28"/>
      <c r="F344" s="29"/>
      <c r="G344" s="28"/>
    </row>
    <row r="345" spans="1:7" ht="14.25" customHeight="1">
      <c r="A345" s="1"/>
      <c r="B345" s="2"/>
      <c r="C345" s="28"/>
      <c r="D345" s="28"/>
      <c r="E345" s="28"/>
      <c r="F345" s="29"/>
      <c r="G345" s="28"/>
    </row>
    <row r="346" spans="1:7" ht="14.25" customHeight="1">
      <c r="A346" s="1"/>
      <c r="B346" s="2"/>
      <c r="C346" s="28"/>
      <c r="D346" s="28"/>
      <c r="E346" s="28"/>
      <c r="F346" s="29"/>
      <c r="G346" s="28"/>
    </row>
    <row r="347" spans="1:7" ht="14.25" customHeight="1">
      <c r="A347" s="1"/>
      <c r="B347" s="2"/>
      <c r="C347" s="28"/>
      <c r="D347" s="28"/>
      <c r="E347" s="28"/>
      <c r="F347" s="29"/>
      <c r="G347" s="28"/>
    </row>
    <row r="348" spans="1:7" ht="14.25" customHeight="1">
      <c r="A348" s="1"/>
      <c r="B348" s="2"/>
      <c r="C348" s="28"/>
      <c r="D348" s="28"/>
      <c r="E348" s="28"/>
      <c r="F348" s="29"/>
      <c r="G348" s="28"/>
    </row>
    <row r="349" spans="1:7" ht="14.25" customHeight="1">
      <c r="A349" s="1"/>
      <c r="B349" s="2"/>
      <c r="C349" s="28"/>
      <c r="D349" s="28"/>
      <c r="E349" s="28"/>
      <c r="F349" s="29"/>
      <c r="G349" s="28"/>
    </row>
    <row r="350" spans="1:7" ht="14.25" customHeight="1">
      <c r="A350" s="1"/>
      <c r="B350" s="2"/>
      <c r="C350" s="28"/>
      <c r="D350" s="28"/>
      <c r="E350" s="28"/>
      <c r="F350" s="29"/>
      <c r="G350" s="28"/>
    </row>
    <row r="351" spans="1:7" ht="14.25" customHeight="1">
      <c r="A351" s="1"/>
      <c r="B351" s="2"/>
      <c r="C351" s="28"/>
      <c r="D351" s="28"/>
      <c r="E351" s="28"/>
      <c r="F351" s="29"/>
      <c r="G351" s="28"/>
    </row>
    <row r="352" spans="1:7" ht="14.25" customHeight="1">
      <c r="A352" s="1"/>
      <c r="B352" s="2"/>
      <c r="C352" s="28"/>
      <c r="D352" s="28"/>
      <c r="E352" s="28"/>
      <c r="F352" s="29"/>
      <c r="G352" s="28"/>
    </row>
    <row r="353" spans="1:7" ht="14.25" customHeight="1">
      <c r="A353" s="1"/>
      <c r="B353" s="2"/>
      <c r="C353" s="28"/>
      <c r="D353" s="28"/>
      <c r="E353" s="28"/>
      <c r="F353" s="29"/>
      <c r="G353" s="28"/>
    </row>
    <row r="354" spans="1:7" ht="14.25" customHeight="1">
      <c r="A354" s="1"/>
      <c r="B354" s="2"/>
      <c r="C354" s="28"/>
      <c r="D354" s="28"/>
      <c r="E354" s="28"/>
      <c r="F354" s="29"/>
      <c r="G354" s="28"/>
    </row>
    <row r="355" spans="1:7" ht="14.25" customHeight="1">
      <c r="A355" s="1"/>
      <c r="B355" s="2"/>
      <c r="C355" s="28"/>
      <c r="D355" s="28"/>
      <c r="E355" s="28"/>
      <c r="F355" s="29"/>
      <c r="G355" s="28"/>
    </row>
    <row r="356" spans="1:7" ht="14.25" customHeight="1">
      <c r="A356" s="1"/>
      <c r="B356" s="2"/>
      <c r="C356" s="28"/>
      <c r="D356" s="28"/>
      <c r="E356" s="28"/>
      <c r="F356" s="29"/>
      <c r="G356" s="28"/>
    </row>
    <row r="357" spans="1:7" ht="14.25" customHeight="1">
      <c r="A357" s="1"/>
      <c r="B357" s="2"/>
      <c r="C357" s="28"/>
      <c r="D357" s="28"/>
      <c r="E357" s="28"/>
      <c r="F357" s="29"/>
      <c r="G357" s="28"/>
    </row>
    <row r="358" spans="1:7" ht="14.25" customHeight="1">
      <c r="A358" s="1"/>
      <c r="B358" s="2"/>
      <c r="C358" s="28"/>
      <c r="D358" s="28"/>
      <c r="E358" s="28"/>
      <c r="F358" s="29"/>
      <c r="G358" s="28"/>
    </row>
    <row r="359" spans="1:7" ht="14.25" customHeight="1">
      <c r="A359" s="1"/>
      <c r="B359" s="2"/>
      <c r="C359" s="28"/>
      <c r="D359" s="28"/>
      <c r="E359" s="28"/>
      <c r="F359" s="29"/>
      <c r="G359" s="28"/>
    </row>
    <row r="360" spans="1:7" ht="14.25" customHeight="1">
      <c r="A360" s="1"/>
      <c r="B360" s="2"/>
      <c r="C360" s="28"/>
      <c r="D360" s="28"/>
      <c r="E360" s="28"/>
      <c r="F360" s="29"/>
      <c r="G360" s="28"/>
    </row>
    <row r="361" spans="1:7" ht="14.25" customHeight="1">
      <c r="A361" s="1"/>
      <c r="B361" s="2"/>
      <c r="C361" s="28"/>
      <c r="D361" s="28"/>
      <c r="E361" s="28"/>
      <c r="F361" s="29"/>
      <c r="G361" s="28"/>
    </row>
    <row r="362" spans="1:7" ht="14.25" customHeight="1">
      <c r="A362" s="1"/>
      <c r="B362" s="2"/>
      <c r="C362" s="28"/>
      <c r="D362" s="28"/>
      <c r="E362" s="28"/>
      <c r="F362" s="29"/>
      <c r="G362" s="28"/>
    </row>
    <row r="363" spans="1:7" ht="14.25" customHeight="1">
      <c r="A363" s="1"/>
      <c r="B363" s="2"/>
      <c r="C363" s="28"/>
      <c r="D363" s="28"/>
      <c r="E363" s="28"/>
      <c r="F363" s="29"/>
      <c r="G363" s="28"/>
    </row>
    <row r="364" spans="1:7" ht="14.25" customHeight="1">
      <c r="A364" s="1"/>
      <c r="B364" s="2"/>
      <c r="C364" s="28"/>
      <c r="D364" s="28"/>
      <c r="E364" s="28"/>
      <c r="F364" s="29"/>
      <c r="G364" s="28"/>
    </row>
    <row r="365" spans="1:7" ht="14.25" customHeight="1">
      <c r="A365" s="1"/>
      <c r="B365" s="2"/>
      <c r="C365" s="28"/>
      <c r="D365" s="28"/>
      <c r="E365" s="28"/>
      <c r="F365" s="29"/>
      <c r="G365" s="28"/>
    </row>
    <row r="366" spans="1:7" ht="14.25" customHeight="1">
      <c r="A366" s="1"/>
      <c r="B366" s="2"/>
      <c r="C366" s="28"/>
      <c r="D366" s="28"/>
      <c r="E366" s="28"/>
      <c r="F366" s="29"/>
      <c r="G366" s="28"/>
    </row>
    <row r="367" spans="1:7" ht="14.25" customHeight="1">
      <c r="A367" s="1"/>
      <c r="B367" s="2"/>
      <c r="C367" s="28"/>
      <c r="D367" s="28"/>
      <c r="E367" s="28"/>
      <c r="F367" s="29"/>
      <c r="G367" s="28"/>
    </row>
    <row r="368" spans="1:7" ht="14.25" customHeight="1">
      <c r="A368" s="1"/>
      <c r="B368" s="2"/>
      <c r="C368" s="28"/>
      <c r="D368" s="28"/>
      <c r="E368" s="28"/>
      <c r="F368" s="29"/>
      <c r="G368" s="28"/>
    </row>
    <row r="369" spans="1:7" ht="14.25" customHeight="1">
      <c r="A369" s="1"/>
      <c r="B369" s="2"/>
      <c r="C369" s="28"/>
      <c r="D369" s="28"/>
      <c r="E369" s="28"/>
      <c r="F369" s="29"/>
      <c r="G369" s="28"/>
    </row>
    <row r="370" spans="1:7" ht="14.25" customHeight="1">
      <c r="A370" s="1"/>
      <c r="B370" s="2"/>
      <c r="C370" s="28"/>
      <c r="D370" s="28"/>
      <c r="E370" s="28"/>
      <c r="F370" s="29"/>
      <c r="G370" s="28"/>
    </row>
    <row r="371" spans="1:7" ht="14.25" customHeight="1">
      <c r="A371" s="1"/>
      <c r="B371" s="2"/>
      <c r="C371" s="28"/>
      <c r="D371" s="28"/>
      <c r="E371" s="28"/>
      <c r="F371" s="29"/>
      <c r="G371" s="28"/>
    </row>
    <row r="372" spans="1:7" ht="14.25" customHeight="1">
      <c r="A372" s="1"/>
      <c r="B372" s="2"/>
      <c r="C372" s="28"/>
      <c r="D372" s="28"/>
      <c r="E372" s="28"/>
      <c r="F372" s="29"/>
      <c r="G372" s="28"/>
    </row>
    <row r="373" spans="1:7" ht="14.25" customHeight="1">
      <c r="A373" s="1"/>
      <c r="B373" s="2"/>
      <c r="C373" s="28"/>
      <c r="D373" s="28"/>
      <c r="E373" s="28"/>
      <c r="F373" s="29"/>
      <c r="G373" s="28"/>
    </row>
    <row r="374" spans="1:7" ht="14.25" customHeight="1">
      <c r="A374" s="1"/>
      <c r="B374" s="2"/>
      <c r="C374" s="28"/>
      <c r="D374" s="28"/>
      <c r="E374" s="28"/>
      <c r="F374" s="29"/>
      <c r="G374" s="28"/>
    </row>
    <row r="375" spans="1:7" ht="14.25" customHeight="1">
      <c r="A375" s="1"/>
      <c r="B375" s="2"/>
      <c r="C375" s="28"/>
      <c r="D375" s="28"/>
      <c r="E375" s="28"/>
      <c r="F375" s="29"/>
      <c r="G375" s="28"/>
    </row>
    <row r="376" spans="1:7" ht="14.25" customHeight="1">
      <c r="A376" s="1"/>
      <c r="B376" s="2"/>
      <c r="C376" s="28"/>
      <c r="D376" s="28"/>
      <c r="E376" s="28"/>
      <c r="F376" s="29"/>
      <c r="G376" s="28"/>
    </row>
    <row r="377" spans="1:7" ht="14.25" customHeight="1">
      <c r="A377" s="1"/>
      <c r="B377" s="2"/>
      <c r="C377" s="28"/>
      <c r="D377" s="28"/>
      <c r="E377" s="28"/>
      <c r="F377" s="29"/>
      <c r="G377" s="28"/>
    </row>
    <row r="378" spans="1:7" ht="14.25" customHeight="1">
      <c r="A378" s="1"/>
      <c r="B378" s="2"/>
      <c r="C378" s="28"/>
      <c r="D378" s="28"/>
      <c r="E378" s="28"/>
      <c r="F378" s="29"/>
      <c r="G378" s="28"/>
    </row>
    <row r="379" spans="1:7" ht="14.25" customHeight="1">
      <c r="A379" s="1"/>
      <c r="B379" s="2"/>
      <c r="C379" s="28"/>
      <c r="D379" s="28"/>
      <c r="E379" s="28"/>
      <c r="F379" s="29"/>
      <c r="G379" s="28"/>
    </row>
    <row r="380" spans="1:7" ht="14.25" customHeight="1">
      <c r="A380" s="1"/>
      <c r="B380" s="2"/>
      <c r="C380" s="28"/>
      <c r="D380" s="28"/>
      <c r="E380" s="28"/>
      <c r="F380" s="29"/>
      <c r="G380" s="28"/>
    </row>
    <row r="381" spans="1:7" ht="14.25" customHeight="1">
      <c r="A381" s="1"/>
      <c r="B381" s="2"/>
      <c r="C381" s="28"/>
      <c r="D381" s="28"/>
      <c r="E381" s="28"/>
      <c r="F381" s="29"/>
      <c r="G381" s="28"/>
    </row>
    <row r="382" spans="1:7" ht="14.25" customHeight="1">
      <c r="A382" s="1"/>
      <c r="B382" s="2"/>
      <c r="C382" s="28"/>
      <c r="D382" s="28"/>
      <c r="E382" s="28"/>
      <c r="F382" s="29"/>
      <c r="G382" s="28"/>
    </row>
    <row r="383" spans="1:7" ht="14.25" customHeight="1">
      <c r="A383" s="1"/>
      <c r="B383" s="2"/>
      <c r="C383" s="28"/>
      <c r="D383" s="28"/>
      <c r="E383" s="28"/>
      <c r="F383" s="29"/>
      <c r="G383" s="28"/>
    </row>
    <row r="384" spans="1:7" ht="14.25" customHeight="1">
      <c r="A384" s="1"/>
      <c r="B384" s="2"/>
      <c r="C384" s="28"/>
      <c r="D384" s="28"/>
      <c r="E384" s="28"/>
      <c r="F384" s="29"/>
      <c r="G384" s="28"/>
    </row>
    <row r="385" spans="1:7" ht="14.25" customHeight="1">
      <c r="A385" s="1"/>
      <c r="B385" s="2"/>
      <c r="C385" s="28"/>
      <c r="D385" s="28"/>
      <c r="E385" s="28"/>
      <c r="F385" s="29"/>
      <c r="G385" s="28"/>
    </row>
    <row r="386" spans="1:7" ht="14.25" customHeight="1">
      <c r="A386" s="1"/>
      <c r="B386" s="2"/>
      <c r="C386" s="28"/>
      <c r="D386" s="28"/>
      <c r="E386" s="28"/>
      <c r="F386" s="29"/>
      <c r="G386" s="28"/>
    </row>
    <row r="387" spans="1:7" ht="14.25" customHeight="1">
      <c r="A387" s="1"/>
      <c r="B387" s="2"/>
      <c r="C387" s="28"/>
      <c r="D387" s="28"/>
      <c r="E387" s="28"/>
      <c r="F387" s="29"/>
      <c r="G387" s="28"/>
    </row>
    <row r="388" spans="1:7" ht="14.25" customHeight="1">
      <c r="A388" s="1"/>
      <c r="B388" s="2"/>
      <c r="C388" s="28"/>
      <c r="D388" s="28"/>
      <c r="E388" s="28"/>
      <c r="F388" s="29"/>
      <c r="G388" s="28"/>
    </row>
    <row r="389" spans="1:7" ht="14.25" customHeight="1">
      <c r="A389" s="1"/>
      <c r="B389" s="2"/>
      <c r="C389" s="28"/>
      <c r="D389" s="28"/>
      <c r="E389" s="28"/>
      <c r="F389" s="29"/>
      <c r="G389" s="28"/>
    </row>
    <row r="390" spans="1:7" ht="14.25" customHeight="1">
      <c r="A390" s="1"/>
      <c r="B390" s="2"/>
      <c r="C390" s="28"/>
      <c r="D390" s="28"/>
      <c r="E390" s="28"/>
      <c r="F390" s="29"/>
      <c r="G390" s="28"/>
    </row>
    <row r="391" spans="1:7" ht="14.25" customHeight="1">
      <c r="A391" s="1"/>
      <c r="B391" s="2"/>
      <c r="C391" s="28"/>
      <c r="D391" s="28"/>
      <c r="E391" s="28"/>
      <c r="F391" s="29"/>
      <c r="G391" s="28"/>
    </row>
    <row r="392" spans="1:7" ht="14.25" customHeight="1">
      <c r="A392" s="1"/>
      <c r="B392" s="2"/>
      <c r="C392" s="28"/>
      <c r="D392" s="28"/>
      <c r="E392" s="28"/>
      <c r="F392" s="29"/>
      <c r="G392" s="28"/>
    </row>
    <row r="393" spans="1:7" ht="14.25" customHeight="1">
      <c r="A393" s="1"/>
      <c r="B393" s="2"/>
      <c r="C393" s="28"/>
      <c r="D393" s="28"/>
      <c r="E393" s="28"/>
      <c r="F393" s="29"/>
      <c r="G393" s="28"/>
    </row>
    <row r="394" spans="1:7" ht="14.25" customHeight="1">
      <c r="A394" s="1"/>
      <c r="B394" s="2"/>
      <c r="C394" s="28"/>
      <c r="D394" s="28"/>
      <c r="E394" s="28"/>
      <c r="F394" s="29"/>
      <c r="G394" s="28"/>
    </row>
    <row r="395" spans="1:7" ht="14.25" customHeight="1">
      <c r="A395" s="1"/>
      <c r="B395" s="2"/>
      <c r="C395" s="28"/>
      <c r="D395" s="28"/>
      <c r="E395" s="28"/>
      <c r="F395" s="29"/>
      <c r="G395" s="28"/>
    </row>
    <row r="396" spans="1:7" ht="14.25" customHeight="1">
      <c r="A396" s="1"/>
      <c r="B396" s="2"/>
      <c r="C396" s="28"/>
      <c r="D396" s="28"/>
      <c r="E396" s="28"/>
      <c r="F396" s="29"/>
      <c r="G396" s="28"/>
    </row>
    <row r="397" spans="1:7" ht="14.25" customHeight="1">
      <c r="A397" s="1"/>
      <c r="B397" s="2"/>
      <c r="C397" s="28"/>
      <c r="D397" s="28"/>
      <c r="E397" s="28"/>
      <c r="F397" s="29"/>
      <c r="G397" s="28"/>
    </row>
    <row r="398" spans="1:7" ht="14.25" customHeight="1">
      <c r="A398" s="1"/>
      <c r="B398" s="2"/>
      <c r="C398" s="28"/>
      <c r="D398" s="28"/>
      <c r="E398" s="28"/>
      <c r="F398" s="29"/>
      <c r="G398" s="28"/>
    </row>
    <row r="399" spans="1:7" ht="14.25" customHeight="1">
      <c r="A399" s="1"/>
      <c r="B399" s="2"/>
      <c r="C399" s="28"/>
      <c r="D399" s="28"/>
      <c r="E399" s="28"/>
      <c r="F399" s="29"/>
      <c r="G399" s="28"/>
    </row>
    <row r="400" spans="1:7" ht="14.25" customHeight="1">
      <c r="A400" s="1"/>
      <c r="B400" s="2"/>
      <c r="C400" s="28"/>
      <c r="D400" s="28"/>
      <c r="E400" s="28"/>
      <c r="F400" s="29"/>
      <c r="G400" s="28"/>
    </row>
    <row r="401" spans="1:7" ht="14.25" customHeight="1">
      <c r="A401" s="1"/>
      <c r="B401" s="2"/>
      <c r="C401" s="28"/>
      <c r="D401" s="28"/>
      <c r="E401" s="28"/>
      <c r="F401" s="29"/>
      <c r="G401" s="28"/>
    </row>
    <row r="402" spans="1:7" ht="14.25" customHeight="1">
      <c r="A402" s="1"/>
      <c r="B402" s="2"/>
      <c r="C402" s="28"/>
      <c r="D402" s="28"/>
      <c r="E402" s="28"/>
      <c r="F402" s="29"/>
      <c r="G402" s="28"/>
    </row>
    <row r="403" spans="1:7" ht="14.25" customHeight="1">
      <c r="A403" s="1"/>
      <c r="B403" s="2"/>
      <c r="C403" s="28"/>
      <c r="D403" s="28"/>
      <c r="E403" s="28"/>
      <c r="F403" s="29"/>
      <c r="G403" s="28"/>
    </row>
    <row r="404" spans="1:7" ht="14.25" customHeight="1">
      <c r="A404" s="1"/>
      <c r="B404" s="2"/>
      <c r="C404" s="28"/>
      <c r="D404" s="28"/>
      <c r="E404" s="28"/>
      <c r="F404" s="29"/>
      <c r="G404" s="28"/>
    </row>
    <row r="405" spans="1:7" ht="14.25" customHeight="1">
      <c r="A405" s="1"/>
      <c r="B405" s="2"/>
      <c r="C405" s="28"/>
      <c r="D405" s="28"/>
      <c r="E405" s="28"/>
      <c r="F405" s="29"/>
      <c r="G405" s="28"/>
    </row>
    <row r="406" spans="1:7" ht="14.25" customHeight="1">
      <c r="A406" s="1"/>
      <c r="B406" s="2"/>
      <c r="C406" s="28"/>
      <c r="D406" s="28"/>
      <c r="E406" s="28"/>
      <c r="F406" s="29"/>
      <c r="G406" s="28"/>
    </row>
    <row r="407" spans="1:7" ht="14.25" customHeight="1">
      <c r="A407" s="1"/>
      <c r="B407" s="2"/>
      <c r="C407" s="28"/>
      <c r="D407" s="28"/>
      <c r="E407" s="28"/>
      <c r="F407" s="29"/>
      <c r="G407" s="28"/>
    </row>
    <row r="408" spans="1:7" ht="14.25" customHeight="1">
      <c r="A408" s="1"/>
      <c r="B408" s="2"/>
      <c r="C408" s="28"/>
      <c r="D408" s="28"/>
      <c r="E408" s="28"/>
      <c r="F408" s="29"/>
      <c r="G408" s="28"/>
    </row>
    <row r="409" spans="1:7" ht="14.25" customHeight="1">
      <c r="A409" s="1"/>
      <c r="B409" s="2"/>
      <c r="C409" s="28"/>
      <c r="D409" s="28"/>
      <c r="E409" s="28"/>
      <c r="F409" s="29"/>
      <c r="G409" s="28"/>
    </row>
    <row r="410" spans="1:7" ht="14.25" customHeight="1">
      <c r="A410" s="1"/>
      <c r="B410" s="2"/>
      <c r="C410" s="28"/>
      <c r="D410" s="28"/>
      <c r="E410" s="28"/>
      <c r="F410" s="29"/>
      <c r="G410" s="28"/>
    </row>
    <row r="411" spans="1:7" ht="14.25" customHeight="1">
      <c r="A411" s="1"/>
      <c r="B411" s="2"/>
      <c r="C411" s="28"/>
      <c r="D411" s="28"/>
      <c r="E411" s="28"/>
      <c r="F411" s="29"/>
      <c r="G411" s="28"/>
    </row>
    <row r="412" spans="1:7" ht="14.25" customHeight="1">
      <c r="A412" s="1"/>
      <c r="B412" s="2"/>
      <c r="C412" s="28"/>
      <c r="D412" s="28"/>
      <c r="E412" s="28"/>
      <c r="F412" s="29"/>
      <c r="G412" s="28"/>
    </row>
    <row r="413" spans="1:7" ht="14.25" customHeight="1">
      <c r="A413" s="1"/>
      <c r="B413" s="2"/>
      <c r="C413" s="28"/>
      <c r="D413" s="28"/>
      <c r="E413" s="28"/>
      <c r="F413" s="29"/>
      <c r="G413" s="28"/>
    </row>
    <row r="414" spans="1:7" ht="14.25" customHeight="1">
      <c r="A414" s="1"/>
      <c r="B414" s="2"/>
      <c r="C414" s="28"/>
      <c r="D414" s="28"/>
      <c r="E414" s="28"/>
      <c r="F414" s="29"/>
      <c r="G414" s="28"/>
    </row>
    <row r="415" spans="1:7" ht="14.25" customHeight="1">
      <c r="A415" s="1"/>
      <c r="B415" s="2"/>
      <c r="C415" s="28"/>
      <c r="D415" s="28"/>
      <c r="E415" s="28"/>
      <c r="F415" s="29"/>
      <c r="G415" s="28"/>
    </row>
    <row r="416" spans="1:7" ht="14.25" customHeight="1">
      <c r="A416" s="1"/>
      <c r="B416" s="2"/>
      <c r="C416" s="28"/>
      <c r="D416" s="28"/>
      <c r="E416" s="28"/>
      <c r="F416" s="29"/>
      <c r="G416" s="28"/>
    </row>
    <row r="417" spans="1:7" ht="14.25" customHeight="1">
      <c r="A417" s="1"/>
      <c r="B417" s="2"/>
      <c r="C417" s="28"/>
      <c r="D417" s="28"/>
      <c r="E417" s="28"/>
      <c r="F417" s="29"/>
      <c r="G417" s="28"/>
    </row>
    <row r="418" spans="1:7" ht="14.25" customHeight="1">
      <c r="A418" s="1"/>
      <c r="B418" s="2"/>
      <c r="C418" s="28"/>
      <c r="D418" s="28"/>
      <c r="E418" s="28"/>
      <c r="F418" s="29"/>
      <c r="G418" s="28"/>
    </row>
    <row r="419" spans="1:7" ht="14.25" customHeight="1">
      <c r="A419" s="1"/>
      <c r="B419" s="2"/>
      <c r="C419" s="28"/>
      <c r="D419" s="28"/>
      <c r="E419" s="28"/>
      <c r="F419" s="29"/>
      <c r="G419" s="28"/>
    </row>
    <row r="420" spans="1:7" ht="14.25" customHeight="1">
      <c r="A420" s="1"/>
      <c r="B420" s="2"/>
      <c r="C420" s="28"/>
      <c r="D420" s="28"/>
      <c r="E420" s="28"/>
      <c r="F420" s="29"/>
      <c r="G420" s="28"/>
    </row>
    <row r="421" spans="1:7" ht="14.25" customHeight="1">
      <c r="A421" s="1"/>
      <c r="B421" s="2"/>
      <c r="C421" s="28"/>
      <c r="D421" s="28"/>
      <c r="E421" s="28"/>
      <c r="F421" s="29"/>
      <c r="G421" s="28"/>
    </row>
    <row r="422" spans="1:7" ht="14.25" customHeight="1">
      <c r="A422" s="1"/>
      <c r="B422" s="2"/>
      <c r="C422" s="28"/>
      <c r="D422" s="28"/>
      <c r="E422" s="28"/>
      <c r="F422" s="29"/>
      <c r="G422" s="28"/>
    </row>
    <row r="423" spans="1:7" ht="14.25" customHeight="1">
      <c r="A423" s="1"/>
      <c r="B423" s="2"/>
      <c r="C423" s="28"/>
      <c r="D423" s="28"/>
      <c r="E423" s="28"/>
      <c r="F423" s="29"/>
      <c r="G423" s="28"/>
    </row>
    <row r="424" spans="1:7" ht="14.25" customHeight="1">
      <c r="A424" s="1"/>
      <c r="B424" s="2"/>
      <c r="C424" s="28"/>
      <c r="D424" s="28"/>
      <c r="E424" s="28"/>
      <c r="F424" s="29"/>
      <c r="G424" s="28"/>
    </row>
    <row r="425" spans="1:7" ht="14.25" customHeight="1">
      <c r="A425" s="1"/>
      <c r="B425" s="2"/>
      <c r="C425" s="28"/>
      <c r="D425" s="28"/>
      <c r="E425" s="28"/>
      <c r="F425" s="29"/>
      <c r="G425" s="28"/>
    </row>
    <row r="426" spans="1:7" ht="14.25" customHeight="1">
      <c r="A426" s="1"/>
      <c r="B426" s="2"/>
      <c r="C426" s="28"/>
      <c r="D426" s="28"/>
      <c r="E426" s="28"/>
      <c r="F426" s="29"/>
      <c r="G426" s="28"/>
    </row>
    <row r="427" spans="1:7" ht="14.25" customHeight="1">
      <c r="A427" s="1"/>
      <c r="B427" s="2"/>
      <c r="C427" s="28"/>
      <c r="D427" s="28"/>
      <c r="E427" s="28"/>
      <c r="F427" s="29"/>
      <c r="G427" s="28"/>
    </row>
    <row r="428" spans="1:7" ht="14.25" customHeight="1">
      <c r="A428" s="1"/>
      <c r="B428" s="2"/>
      <c r="C428" s="28"/>
      <c r="D428" s="28"/>
      <c r="E428" s="28"/>
      <c r="F428" s="29"/>
      <c r="G428" s="28"/>
    </row>
    <row r="429" spans="1:7" ht="14.25" customHeight="1">
      <c r="A429" s="1"/>
      <c r="B429" s="2"/>
      <c r="C429" s="28"/>
      <c r="D429" s="28"/>
      <c r="E429" s="28"/>
      <c r="F429" s="29"/>
      <c r="G429" s="28"/>
    </row>
    <row r="430" spans="1:7" ht="14.25" customHeight="1">
      <c r="A430" s="1"/>
      <c r="B430" s="2"/>
      <c r="C430" s="28"/>
      <c r="D430" s="28"/>
      <c r="E430" s="28"/>
      <c r="F430" s="29"/>
      <c r="G430" s="28"/>
    </row>
    <row r="431" spans="1:7" ht="14.25" customHeight="1">
      <c r="A431" s="1"/>
      <c r="B431" s="2"/>
      <c r="C431" s="28"/>
      <c r="D431" s="28"/>
      <c r="E431" s="28"/>
      <c r="F431" s="29"/>
      <c r="G431" s="28"/>
    </row>
    <row r="432" spans="1:7" ht="14.25" customHeight="1">
      <c r="A432" s="1"/>
      <c r="B432" s="2"/>
      <c r="C432" s="28"/>
      <c r="D432" s="28"/>
      <c r="E432" s="28"/>
      <c r="F432" s="29"/>
      <c r="G432" s="28"/>
    </row>
    <row r="433" spans="1:7" ht="14.25" customHeight="1">
      <c r="A433" s="1"/>
      <c r="B433" s="2"/>
      <c r="C433" s="28"/>
      <c r="D433" s="28"/>
      <c r="E433" s="28"/>
      <c r="F433" s="29"/>
      <c r="G433" s="28"/>
    </row>
    <row r="434" spans="1:7" ht="14.25" customHeight="1">
      <c r="A434" s="1"/>
      <c r="B434" s="2"/>
      <c r="C434" s="28"/>
      <c r="D434" s="28"/>
      <c r="E434" s="28"/>
      <c r="F434" s="29"/>
      <c r="G434" s="28"/>
    </row>
    <row r="435" spans="1:7" ht="14.25" customHeight="1">
      <c r="A435" s="1"/>
      <c r="B435" s="2"/>
      <c r="C435" s="28"/>
      <c r="D435" s="28"/>
      <c r="E435" s="28"/>
      <c r="F435" s="29"/>
      <c r="G435" s="28"/>
    </row>
    <row r="436" spans="1:7" ht="14.25" customHeight="1">
      <c r="A436" s="1"/>
      <c r="B436" s="2"/>
      <c r="C436" s="28"/>
      <c r="D436" s="28"/>
      <c r="E436" s="28"/>
      <c r="F436" s="29"/>
      <c r="G436" s="28"/>
    </row>
    <row r="437" spans="1:7" ht="14.25" customHeight="1">
      <c r="A437" s="1"/>
      <c r="B437" s="2"/>
      <c r="C437" s="28"/>
      <c r="D437" s="28"/>
      <c r="E437" s="28"/>
      <c r="F437" s="29"/>
      <c r="G437" s="28"/>
    </row>
    <row r="438" spans="1:7" ht="14.25" customHeight="1">
      <c r="A438" s="1"/>
      <c r="B438" s="2"/>
      <c r="C438" s="28"/>
      <c r="D438" s="28"/>
      <c r="E438" s="28"/>
      <c r="F438" s="29"/>
      <c r="G438" s="28"/>
    </row>
    <row r="439" spans="1:7" ht="14.25" customHeight="1">
      <c r="A439" s="1"/>
      <c r="B439" s="2"/>
      <c r="C439" s="28"/>
      <c r="D439" s="28"/>
      <c r="E439" s="28"/>
      <c r="F439" s="29"/>
      <c r="G439" s="28"/>
    </row>
    <row r="440" spans="1:7" ht="14.25" customHeight="1">
      <c r="A440" s="1"/>
      <c r="B440" s="2"/>
      <c r="C440" s="28"/>
      <c r="D440" s="28"/>
      <c r="E440" s="28"/>
      <c r="F440" s="29"/>
      <c r="G440" s="28"/>
    </row>
    <row r="441" spans="1:7" ht="14.25" customHeight="1">
      <c r="A441" s="1"/>
      <c r="B441" s="2"/>
      <c r="C441" s="28"/>
      <c r="D441" s="28"/>
      <c r="E441" s="28"/>
      <c r="F441" s="29"/>
      <c r="G441" s="28"/>
    </row>
    <row r="442" spans="1:7" ht="14.25" customHeight="1">
      <c r="A442" s="1"/>
      <c r="B442" s="2"/>
      <c r="C442" s="28"/>
      <c r="D442" s="28"/>
      <c r="E442" s="28"/>
      <c r="F442" s="29"/>
      <c r="G442" s="28"/>
    </row>
    <row r="443" spans="1:7" ht="14.25" customHeight="1">
      <c r="A443" s="1"/>
      <c r="B443" s="2"/>
      <c r="C443" s="28"/>
      <c r="D443" s="28"/>
      <c r="E443" s="28"/>
      <c r="F443" s="29"/>
      <c r="G443" s="28"/>
    </row>
    <row r="444" spans="1:7" ht="14.25" customHeight="1">
      <c r="A444" s="1"/>
      <c r="B444" s="2"/>
      <c r="C444" s="28"/>
      <c r="D444" s="28"/>
      <c r="E444" s="28"/>
      <c r="F444" s="29"/>
      <c r="G444" s="28"/>
    </row>
    <row r="445" spans="1:7" ht="14.25" customHeight="1">
      <c r="A445" s="1"/>
      <c r="B445" s="2"/>
      <c r="C445" s="28"/>
      <c r="D445" s="28"/>
      <c r="E445" s="28"/>
      <c r="F445" s="29"/>
      <c r="G445" s="28"/>
    </row>
    <row r="446" spans="1:7" ht="14.25" customHeight="1">
      <c r="A446" s="1"/>
      <c r="B446" s="2"/>
      <c r="C446" s="28"/>
      <c r="D446" s="28"/>
      <c r="E446" s="28"/>
      <c r="F446" s="29"/>
      <c r="G446" s="28"/>
    </row>
    <row r="447" spans="1:7" ht="14.25" customHeight="1">
      <c r="A447" s="1"/>
      <c r="B447" s="2"/>
      <c r="C447" s="28"/>
      <c r="D447" s="28"/>
      <c r="E447" s="28"/>
      <c r="F447" s="29"/>
      <c r="G447" s="28"/>
    </row>
    <row r="448" spans="1:7" ht="14.25" customHeight="1">
      <c r="A448" s="1"/>
      <c r="B448" s="2"/>
      <c r="C448" s="28"/>
      <c r="D448" s="28"/>
      <c r="E448" s="28"/>
      <c r="F448" s="29"/>
      <c r="G448" s="28"/>
    </row>
    <row r="449" spans="1:7" ht="14.25" customHeight="1">
      <c r="A449" s="1"/>
      <c r="B449" s="2"/>
      <c r="C449" s="28"/>
      <c r="D449" s="28"/>
      <c r="E449" s="28"/>
      <c r="F449" s="29"/>
      <c r="G449" s="28"/>
    </row>
    <row r="450" spans="1:7" ht="14.25" customHeight="1">
      <c r="A450" s="1"/>
      <c r="B450" s="2"/>
      <c r="C450" s="28"/>
      <c r="D450" s="28"/>
      <c r="E450" s="28"/>
      <c r="F450" s="29"/>
      <c r="G450" s="28"/>
    </row>
    <row r="451" spans="1:7" ht="14.25" customHeight="1">
      <c r="A451" s="1"/>
      <c r="B451" s="2"/>
      <c r="C451" s="28"/>
      <c r="D451" s="28"/>
      <c r="E451" s="28"/>
      <c r="F451" s="29"/>
      <c r="G451" s="28"/>
    </row>
    <row r="452" spans="1:7" ht="14.25" customHeight="1">
      <c r="A452" s="1"/>
      <c r="B452" s="2"/>
      <c r="C452" s="28"/>
      <c r="D452" s="28"/>
      <c r="E452" s="28"/>
      <c r="F452" s="29"/>
      <c r="G452" s="28"/>
    </row>
    <row r="453" spans="1:7" ht="14.25" customHeight="1">
      <c r="A453" s="1"/>
      <c r="B453" s="2"/>
      <c r="C453" s="28"/>
      <c r="D453" s="28"/>
      <c r="E453" s="28"/>
      <c r="F453" s="29"/>
      <c r="G453" s="28"/>
    </row>
    <row r="454" spans="1:7" ht="14.25" customHeight="1">
      <c r="A454" s="1"/>
      <c r="B454" s="2"/>
      <c r="C454" s="28"/>
      <c r="D454" s="28"/>
      <c r="E454" s="28"/>
      <c r="F454" s="29"/>
      <c r="G454" s="28"/>
    </row>
    <row r="455" spans="1:7" ht="14.25" customHeight="1">
      <c r="A455" s="1"/>
      <c r="B455" s="2"/>
      <c r="C455" s="28"/>
      <c r="D455" s="28"/>
      <c r="E455" s="28"/>
      <c r="F455" s="29"/>
      <c r="G455" s="28"/>
    </row>
    <row r="456" spans="1:7" ht="14.25" customHeight="1">
      <c r="A456" s="1"/>
      <c r="B456" s="2"/>
      <c r="C456" s="28"/>
      <c r="D456" s="28"/>
      <c r="E456" s="28"/>
      <c r="F456" s="29"/>
      <c r="G456" s="28"/>
    </row>
    <row r="457" spans="1:7" ht="14.25" customHeight="1">
      <c r="A457" s="1"/>
      <c r="B457" s="2"/>
      <c r="C457" s="28"/>
      <c r="D457" s="28"/>
      <c r="E457" s="28"/>
      <c r="F457" s="29"/>
      <c r="G457" s="28"/>
    </row>
    <row r="458" spans="1:7" ht="14.25" customHeight="1">
      <c r="A458" s="1"/>
      <c r="B458" s="2"/>
      <c r="C458" s="28"/>
      <c r="D458" s="28"/>
      <c r="E458" s="28"/>
      <c r="F458" s="29"/>
      <c r="G458" s="28"/>
    </row>
    <row r="459" spans="1:7" ht="14.25" customHeight="1">
      <c r="A459" s="1"/>
      <c r="B459" s="2"/>
      <c r="C459" s="28"/>
      <c r="D459" s="28"/>
      <c r="E459" s="28"/>
      <c r="F459" s="29"/>
      <c r="G459" s="28"/>
    </row>
    <row r="460" spans="1:7" ht="14.25" customHeight="1">
      <c r="A460" s="1"/>
      <c r="B460" s="2"/>
      <c r="C460" s="28"/>
      <c r="D460" s="28"/>
      <c r="E460" s="28"/>
      <c r="F460" s="29"/>
      <c r="G460" s="28"/>
    </row>
    <row r="461" spans="1:7" ht="14.25" customHeight="1">
      <c r="A461" s="1"/>
      <c r="B461" s="2"/>
      <c r="C461" s="28"/>
      <c r="D461" s="28"/>
      <c r="E461" s="28"/>
      <c r="F461" s="29"/>
      <c r="G461" s="28"/>
    </row>
    <row r="462" spans="1:7" ht="14.25" customHeight="1">
      <c r="A462" s="1"/>
      <c r="B462" s="2"/>
      <c r="C462" s="28"/>
      <c r="D462" s="28"/>
      <c r="E462" s="28"/>
      <c r="F462" s="29"/>
      <c r="G462" s="28"/>
    </row>
    <row r="463" spans="1:7" ht="14.25" customHeight="1">
      <c r="A463" s="1"/>
      <c r="B463" s="2"/>
      <c r="C463" s="28"/>
      <c r="D463" s="28"/>
      <c r="E463" s="28"/>
      <c r="F463" s="29"/>
      <c r="G463" s="28"/>
    </row>
    <row r="464" spans="1:7" ht="14.25" customHeight="1">
      <c r="A464" s="1"/>
      <c r="B464" s="2"/>
      <c r="C464" s="28"/>
      <c r="D464" s="28"/>
      <c r="E464" s="28"/>
      <c r="F464" s="29"/>
      <c r="G464" s="28"/>
    </row>
    <row r="465" spans="1:7" ht="14.25" customHeight="1">
      <c r="A465" s="1"/>
      <c r="B465" s="2"/>
      <c r="C465" s="28"/>
      <c r="D465" s="28"/>
      <c r="E465" s="28"/>
      <c r="F465" s="29"/>
      <c r="G465" s="28"/>
    </row>
    <row r="466" spans="1:7" ht="14.25" customHeight="1">
      <c r="A466" s="1"/>
      <c r="B466" s="2"/>
      <c r="C466" s="28"/>
      <c r="D466" s="28"/>
      <c r="E466" s="28"/>
      <c r="F466" s="29"/>
      <c r="G466" s="28"/>
    </row>
    <row r="467" spans="1:7" ht="14.25" customHeight="1">
      <c r="A467" s="1"/>
      <c r="B467" s="2"/>
      <c r="C467" s="28"/>
      <c r="D467" s="28"/>
      <c r="E467" s="28"/>
      <c r="F467" s="29"/>
      <c r="G467" s="28"/>
    </row>
    <row r="468" spans="1:7" ht="14.25" customHeight="1">
      <c r="A468" s="1"/>
      <c r="B468" s="2"/>
      <c r="C468" s="28"/>
      <c r="D468" s="28"/>
      <c r="E468" s="28"/>
      <c r="F468" s="29"/>
      <c r="G468" s="28"/>
    </row>
    <row r="469" spans="1:7" ht="14.25" customHeight="1">
      <c r="A469" s="1"/>
      <c r="B469" s="2"/>
      <c r="C469" s="28"/>
      <c r="D469" s="28"/>
      <c r="E469" s="28"/>
      <c r="F469" s="29"/>
      <c r="G469" s="28"/>
    </row>
    <row r="470" spans="1:7" ht="14.25" customHeight="1">
      <c r="A470" s="1"/>
      <c r="B470" s="2"/>
      <c r="C470" s="28"/>
      <c r="D470" s="28"/>
      <c r="E470" s="28"/>
      <c r="F470" s="29"/>
      <c r="G470" s="28"/>
    </row>
    <row r="471" spans="1:7" ht="14.25" customHeight="1">
      <c r="A471" s="1"/>
      <c r="B471" s="2"/>
      <c r="C471" s="28"/>
      <c r="D471" s="28"/>
      <c r="E471" s="28"/>
      <c r="F471" s="29"/>
      <c r="G471" s="28"/>
    </row>
    <row r="472" spans="1:7" ht="14.25" customHeight="1">
      <c r="A472" s="1"/>
      <c r="B472" s="2"/>
      <c r="C472" s="28"/>
      <c r="D472" s="28"/>
      <c r="E472" s="28"/>
      <c r="F472" s="29"/>
      <c r="G472" s="28"/>
    </row>
    <row r="473" spans="1:7" ht="14.25" customHeight="1">
      <c r="A473" s="1"/>
      <c r="B473" s="2"/>
      <c r="C473" s="28"/>
      <c r="D473" s="28"/>
      <c r="E473" s="28"/>
      <c r="F473" s="29"/>
      <c r="G473" s="28"/>
    </row>
    <row r="474" spans="1:7" ht="14.25" customHeight="1">
      <c r="A474" s="1"/>
      <c r="B474" s="2"/>
      <c r="C474" s="28"/>
      <c r="D474" s="28"/>
      <c r="E474" s="28"/>
      <c r="F474" s="29"/>
      <c r="G474" s="28"/>
    </row>
    <row r="475" spans="1:7" ht="14.25" customHeight="1">
      <c r="A475" s="1"/>
      <c r="B475" s="2"/>
      <c r="C475" s="28"/>
      <c r="D475" s="28"/>
      <c r="E475" s="28"/>
      <c r="F475" s="29"/>
      <c r="G475" s="28"/>
    </row>
    <row r="476" spans="1:7" ht="14.25" customHeight="1">
      <c r="A476" s="1"/>
      <c r="B476" s="2"/>
      <c r="C476" s="28"/>
      <c r="D476" s="28"/>
      <c r="E476" s="28"/>
      <c r="F476" s="29"/>
      <c r="G476" s="28"/>
    </row>
    <row r="477" spans="1:7" ht="14.25" customHeight="1">
      <c r="A477" s="1"/>
      <c r="B477" s="2"/>
      <c r="C477" s="28"/>
      <c r="D477" s="28"/>
      <c r="E477" s="28"/>
      <c r="F477" s="29"/>
      <c r="G477" s="28"/>
    </row>
    <row r="478" spans="1:7" ht="14.25" customHeight="1">
      <c r="A478" s="1"/>
      <c r="B478" s="2"/>
      <c r="C478" s="28"/>
      <c r="D478" s="28"/>
      <c r="E478" s="28"/>
      <c r="F478" s="29"/>
      <c r="G478" s="28"/>
    </row>
    <row r="479" spans="1:7" ht="14.25" customHeight="1">
      <c r="A479" s="1"/>
      <c r="B479" s="2"/>
      <c r="C479" s="28"/>
      <c r="D479" s="28"/>
      <c r="E479" s="28"/>
      <c r="F479" s="29"/>
      <c r="G479" s="28"/>
    </row>
    <row r="480" spans="1:7" ht="14.25" customHeight="1">
      <c r="A480" s="1"/>
      <c r="B480" s="2"/>
      <c r="C480" s="28"/>
      <c r="D480" s="28"/>
      <c r="E480" s="28"/>
      <c r="F480" s="29"/>
      <c r="G480" s="28"/>
    </row>
    <row r="481" spans="1:7" ht="14.25" customHeight="1">
      <c r="A481" s="1"/>
      <c r="B481" s="2"/>
      <c r="C481" s="28"/>
      <c r="D481" s="28"/>
      <c r="E481" s="28"/>
      <c r="F481" s="29"/>
      <c r="G481" s="28"/>
    </row>
    <row r="482" spans="1:7" ht="14.25" customHeight="1">
      <c r="A482" s="1"/>
      <c r="B482" s="2"/>
      <c r="C482" s="28"/>
      <c r="D482" s="28"/>
      <c r="E482" s="28"/>
      <c r="F482" s="29"/>
      <c r="G482" s="28"/>
    </row>
    <row r="483" spans="1:7" ht="14.25" customHeight="1">
      <c r="A483" s="1"/>
      <c r="B483" s="2"/>
      <c r="C483" s="28"/>
      <c r="D483" s="28"/>
      <c r="E483" s="28"/>
      <c r="F483" s="29"/>
      <c r="G483" s="28"/>
    </row>
    <row r="484" spans="1:7" ht="14.25" customHeight="1">
      <c r="A484" s="1"/>
      <c r="B484" s="2"/>
      <c r="C484" s="28"/>
      <c r="D484" s="28"/>
      <c r="E484" s="28"/>
      <c r="F484" s="29"/>
      <c r="G484" s="28"/>
    </row>
    <row r="485" spans="1:7" ht="14.25" customHeight="1">
      <c r="A485" s="1"/>
      <c r="B485" s="2"/>
      <c r="C485" s="28"/>
      <c r="D485" s="28"/>
      <c r="E485" s="28"/>
      <c r="F485" s="29"/>
      <c r="G485" s="28"/>
    </row>
    <row r="486" spans="1:7" ht="14.25" customHeight="1">
      <c r="A486" s="1"/>
      <c r="B486" s="2"/>
      <c r="C486" s="28"/>
      <c r="D486" s="28"/>
      <c r="E486" s="28"/>
      <c r="F486" s="29"/>
      <c r="G486" s="28"/>
    </row>
    <row r="487" spans="1:7" ht="14.25" customHeight="1">
      <c r="A487" s="1"/>
      <c r="B487" s="2"/>
      <c r="C487" s="28"/>
      <c r="D487" s="28"/>
      <c r="E487" s="28"/>
      <c r="F487" s="29"/>
      <c r="G487" s="28"/>
    </row>
    <row r="488" spans="1:7" ht="14.25" customHeight="1">
      <c r="A488" s="1"/>
      <c r="B488" s="2"/>
      <c r="C488" s="28"/>
      <c r="D488" s="28"/>
      <c r="E488" s="28"/>
      <c r="F488" s="29"/>
      <c r="G488" s="28"/>
    </row>
    <row r="489" spans="1:7" ht="14.25" customHeight="1">
      <c r="A489" s="1"/>
      <c r="B489" s="2"/>
      <c r="C489" s="28"/>
      <c r="D489" s="28"/>
      <c r="E489" s="28"/>
      <c r="F489" s="29"/>
      <c r="G489" s="28"/>
    </row>
    <row r="490" spans="1:7" ht="14.25" customHeight="1">
      <c r="A490" s="1"/>
      <c r="B490" s="2"/>
      <c r="C490" s="28"/>
      <c r="D490" s="28"/>
      <c r="E490" s="28"/>
      <c r="F490" s="29"/>
      <c r="G490" s="28"/>
    </row>
    <row r="491" spans="1:7" ht="14.25" customHeight="1">
      <c r="A491" s="1"/>
      <c r="B491" s="2"/>
      <c r="C491" s="28"/>
      <c r="D491" s="28"/>
      <c r="E491" s="28"/>
      <c r="F491" s="29"/>
      <c r="G491" s="28"/>
    </row>
    <row r="492" spans="1:7" ht="14.25" customHeight="1">
      <c r="A492" s="1"/>
      <c r="B492" s="2"/>
      <c r="C492" s="28"/>
      <c r="D492" s="28"/>
      <c r="E492" s="28"/>
      <c r="F492" s="29"/>
      <c r="G492" s="28"/>
    </row>
    <row r="493" spans="1:7" ht="14.25" customHeight="1">
      <c r="A493" s="1"/>
      <c r="B493" s="2"/>
      <c r="C493" s="28"/>
      <c r="D493" s="28"/>
      <c r="E493" s="28"/>
      <c r="F493" s="29"/>
      <c r="G493" s="28"/>
    </row>
    <row r="494" spans="1:7" ht="14.25" customHeight="1">
      <c r="A494" s="1"/>
      <c r="B494" s="2"/>
      <c r="C494" s="28"/>
      <c r="D494" s="28"/>
      <c r="E494" s="28"/>
      <c r="F494" s="29"/>
      <c r="G494" s="28"/>
    </row>
    <row r="495" spans="1:7" ht="14.25" customHeight="1">
      <c r="A495" s="1"/>
      <c r="B495" s="2"/>
      <c r="C495" s="28"/>
      <c r="D495" s="28"/>
      <c r="E495" s="28"/>
      <c r="F495" s="29"/>
      <c r="G495" s="28"/>
    </row>
    <row r="496" spans="1:7" ht="14.25" customHeight="1">
      <c r="A496" s="1"/>
      <c r="B496" s="2"/>
      <c r="C496" s="28"/>
      <c r="D496" s="28"/>
      <c r="E496" s="28"/>
      <c r="F496" s="29"/>
      <c r="G496" s="28"/>
    </row>
    <row r="497" spans="1:7" ht="14.25" customHeight="1">
      <c r="A497" s="1"/>
      <c r="B497" s="2"/>
      <c r="C497" s="28"/>
      <c r="D497" s="28"/>
      <c r="E497" s="28"/>
      <c r="F497" s="29"/>
      <c r="G497" s="28"/>
    </row>
    <row r="498" spans="1:7" ht="14.25" customHeight="1">
      <c r="A498" s="1"/>
      <c r="B498" s="2"/>
      <c r="C498" s="28"/>
      <c r="D498" s="28"/>
      <c r="E498" s="28"/>
      <c r="F498" s="29"/>
      <c r="G498" s="28"/>
    </row>
    <row r="499" spans="1:7" ht="14.25" customHeight="1">
      <c r="A499" s="1"/>
      <c r="B499" s="2"/>
      <c r="C499" s="28"/>
      <c r="D499" s="28"/>
      <c r="E499" s="28"/>
      <c r="F499" s="29"/>
      <c r="G499" s="28"/>
    </row>
    <row r="500" spans="1:7" ht="14.25" customHeight="1">
      <c r="A500" s="1"/>
      <c r="B500" s="2"/>
      <c r="C500" s="28"/>
      <c r="D500" s="28"/>
      <c r="E500" s="28"/>
      <c r="F500" s="29"/>
      <c r="G500" s="28"/>
    </row>
    <row r="501" spans="1:7" ht="14.25" customHeight="1">
      <c r="A501" s="1"/>
      <c r="B501" s="2"/>
      <c r="C501" s="28"/>
      <c r="D501" s="28"/>
      <c r="E501" s="28"/>
      <c r="F501" s="29"/>
      <c r="G501" s="28"/>
    </row>
    <row r="502" spans="1:7" ht="14.25" customHeight="1">
      <c r="A502" s="1"/>
      <c r="B502" s="2"/>
      <c r="C502" s="28"/>
      <c r="D502" s="28"/>
      <c r="E502" s="28"/>
      <c r="F502" s="29"/>
      <c r="G502" s="28"/>
    </row>
    <row r="503" spans="1:7" ht="14.25" customHeight="1">
      <c r="A503" s="1"/>
      <c r="B503" s="2"/>
      <c r="C503" s="28"/>
      <c r="D503" s="28"/>
      <c r="E503" s="28"/>
      <c r="F503" s="29"/>
      <c r="G503" s="28"/>
    </row>
    <row r="504" spans="1:7" ht="14.25" customHeight="1">
      <c r="A504" s="1"/>
      <c r="B504" s="2"/>
      <c r="C504" s="28"/>
      <c r="D504" s="28"/>
      <c r="E504" s="28"/>
      <c r="F504" s="29"/>
      <c r="G504" s="28"/>
    </row>
    <row r="505" spans="1:7" ht="14.25" customHeight="1">
      <c r="A505" s="1"/>
      <c r="B505" s="2"/>
      <c r="C505" s="28"/>
      <c r="D505" s="28"/>
      <c r="E505" s="28"/>
      <c r="F505" s="29"/>
      <c r="G505" s="28"/>
    </row>
    <row r="506" spans="1:7" ht="14.25" customHeight="1">
      <c r="A506" s="1"/>
      <c r="B506" s="2"/>
      <c r="C506" s="28"/>
      <c r="D506" s="28"/>
      <c r="E506" s="28"/>
      <c r="F506" s="29"/>
      <c r="G506" s="28"/>
    </row>
    <row r="507" spans="1:7" ht="14.25" customHeight="1">
      <c r="A507" s="1"/>
      <c r="B507" s="2"/>
      <c r="C507" s="28"/>
      <c r="D507" s="28"/>
      <c r="E507" s="28"/>
      <c r="F507" s="29"/>
      <c r="G507" s="28"/>
    </row>
    <row r="508" spans="1:7" ht="14.25" customHeight="1">
      <c r="A508" s="1"/>
      <c r="B508" s="2"/>
      <c r="C508" s="28"/>
      <c r="D508" s="28"/>
      <c r="E508" s="28"/>
      <c r="F508" s="29"/>
      <c r="G508" s="28"/>
    </row>
    <row r="509" spans="1:7" ht="14.25" customHeight="1">
      <c r="A509" s="1"/>
      <c r="B509" s="2"/>
      <c r="C509" s="28"/>
      <c r="D509" s="28"/>
      <c r="E509" s="28"/>
      <c r="F509" s="29"/>
      <c r="G509" s="28"/>
    </row>
    <row r="510" spans="1:7" ht="14.25" customHeight="1">
      <c r="A510" s="1"/>
      <c r="B510" s="2"/>
      <c r="C510" s="28"/>
      <c r="D510" s="28"/>
      <c r="E510" s="28"/>
      <c r="F510" s="29"/>
      <c r="G510" s="28"/>
    </row>
    <row r="511" spans="1:7" ht="14.25" customHeight="1">
      <c r="A511" s="1"/>
      <c r="B511" s="2"/>
      <c r="C511" s="28"/>
      <c r="D511" s="28"/>
      <c r="E511" s="28"/>
      <c r="F511" s="29"/>
      <c r="G511" s="28"/>
    </row>
    <row r="512" spans="1:7" ht="14.25" customHeight="1">
      <c r="A512" s="1"/>
      <c r="B512" s="2"/>
      <c r="C512" s="28"/>
      <c r="D512" s="28"/>
      <c r="E512" s="28"/>
      <c r="F512" s="29"/>
      <c r="G512" s="28"/>
    </row>
    <row r="513" spans="1:7" ht="14.25" customHeight="1">
      <c r="A513" s="1"/>
      <c r="B513" s="2"/>
      <c r="C513" s="28"/>
      <c r="D513" s="28"/>
      <c r="E513" s="28"/>
      <c r="F513" s="29"/>
      <c r="G513" s="28"/>
    </row>
    <row r="514" spans="1:7" ht="14.25" customHeight="1">
      <c r="A514" s="1"/>
      <c r="B514" s="2"/>
      <c r="C514" s="28"/>
      <c r="D514" s="28"/>
      <c r="E514" s="28"/>
      <c r="F514" s="29"/>
      <c r="G514" s="28"/>
    </row>
    <row r="515" spans="1:7" ht="14.25" customHeight="1">
      <c r="A515" s="1"/>
      <c r="B515" s="2"/>
      <c r="C515" s="28"/>
      <c r="D515" s="28"/>
      <c r="E515" s="28"/>
      <c r="F515" s="29"/>
      <c r="G515" s="28"/>
    </row>
    <row r="516" spans="1:7" ht="14.25" customHeight="1">
      <c r="A516" s="1"/>
      <c r="B516" s="2"/>
      <c r="C516" s="28"/>
      <c r="D516" s="28"/>
      <c r="E516" s="28"/>
      <c r="F516" s="29"/>
      <c r="G516" s="28"/>
    </row>
    <row r="517" spans="1:7" ht="14.25" customHeight="1">
      <c r="A517" s="1"/>
      <c r="B517" s="2"/>
      <c r="C517" s="28"/>
      <c r="D517" s="28"/>
      <c r="E517" s="28"/>
      <c r="F517" s="29"/>
      <c r="G517" s="28"/>
    </row>
    <row r="518" spans="1:7" ht="14.25" customHeight="1">
      <c r="A518" s="1"/>
      <c r="B518" s="2"/>
      <c r="C518" s="28"/>
      <c r="D518" s="28"/>
      <c r="E518" s="28"/>
      <c r="F518" s="29"/>
      <c r="G518" s="28"/>
    </row>
    <row r="519" spans="1:7" ht="14.25" customHeight="1">
      <c r="A519" s="1"/>
      <c r="B519" s="2"/>
      <c r="C519" s="28"/>
      <c r="D519" s="28"/>
      <c r="E519" s="28"/>
      <c r="F519" s="29"/>
      <c r="G519" s="28"/>
    </row>
    <row r="520" spans="1:7" ht="14.25" customHeight="1">
      <c r="A520" s="1"/>
      <c r="B520" s="2"/>
      <c r="C520" s="28"/>
      <c r="D520" s="28"/>
      <c r="E520" s="28"/>
      <c r="F520" s="29"/>
      <c r="G520" s="28"/>
    </row>
    <row r="521" spans="1:7" ht="14.25" customHeight="1">
      <c r="A521" s="1"/>
      <c r="B521" s="2"/>
      <c r="C521" s="28"/>
      <c r="D521" s="28"/>
      <c r="E521" s="28"/>
      <c r="F521" s="29"/>
      <c r="G521" s="28"/>
    </row>
    <row r="522" spans="1:7" ht="14.25" customHeight="1">
      <c r="A522" s="1"/>
      <c r="B522" s="2"/>
      <c r="C522" s="28"/>
      <c r="D522" s="28"/>
      <c r="E522" s="28"/>
      <c r="F522" s="29"/>
      <c r="G522" s="28"/>
    </row>
    <row r="523" spans="1:7" ht="14.25" customHeight="1">
      <c r="A523" s="1"/>
      <c r="B523" s="2"/>
      <c r="C523" s="28"/>
      <c r="D523" s="28"/>
      <c r="E523" s="28"/>
      <c r="F523" s="29"/>
      <c r="G523" s="28"/>
    </row>
    <row r="524" spans="1:7" ht="14.25" customHeight="1">
      <c r="A524" s="1"/>
      <c r="B524" s="2"/>
      <c r="C524" s="28"/>
      <c r="D524" s="28"/>
      <c r="E524" s="28"/>
      <c r="F524" s="29"/>
      <c r="G524" s="28"/>
    </row>
    <row r="525" spans="1:7" ht="14.25" customHeight="1">
      <c r="A525" s="1"/>
      <c r="B525" s="2"/>
      <c r="C525" s="28"/>
      <c r="D525" s="28"/>
      <c r="E525" s="28"/>
      <c r="F525" s="29"/>
      <c r="G525" s="28"/>
    </row>
    <row r="526" spans="1:7" ht="14.25" customHeight="1">
      <c r="A526" s="1"/>
      <c r="B526" s="2"/>
      <c r="C526" s="28"/>
      <c r="D526" s="28"/>
      <c r="E526" s="28"/>
      <c r="F526" s="29"/>
      <c r="G526" s="28"/>
    </row>
    <row r="527" spans="1:7" ht="14.25" customHeight="1">
      <c r="A527" s="1"/>
      <c r="B527" s="2"/>
      <c r="C527" s="28"/>
      <c r="D527" s="28"/>
      <c r="E527" s="28"/>
      <c r="F527" s="29"/>
      <c r="G527" s="28"/>
    </row>
    <row r="528" spans="1:7" ht="14.25" customHeight="1">
      <c r="A528" s="1"/>
      <c r="B528" s="2"/>
      <c r="C528" s="28"/>
      <c r="D528" s="28"/>
      <c r="E528" s="28"/>
      <c r="F528" s="29"/>
      <c r="G528" s="28"/>
    </row>
    <row r="529" spans="1:7" ht="14.25" customHeight="1">
      <c r="A529" s="1"/>
      <c r="B529" s="2"/>
      <c r="C529" s="28"/>
      <c r="D529" s="28"/>
      <c r="E529" s="28"/>
      <c r="F529" s="29"/>
      <c r="G529" s="28"/>
    </row>
    <row r="530" spans="1:7" ht="14.25" customHeight="1">
      <c r="A530" s="1"/>
      <c r="B530" s="2"/>
      <c r="C530" s="28"/>
      <c r="D530" s="28"/>
      <c r="E530" s="28"/>
      <c r="F530" s="29"/>
      <c r="G530" s="28"/>
    </row>
    <row r="531" spans="1:7" ht="14.25" customHeight="1">
      <c r="A531" s="1"/>
      <c r="B531" s="2"/>
      <c r="C531" s="28"/>
      <c r="D531" s="28"/>
      <c r="E531" s="28"/>
      <c r="F531" s="29"/>
      <c r="G531" s="28"/>
    </row>
    <row r="532" spans="1:7" ht="14.25" customHeight="1">
      <c r="A532" s="1"/>
      <c r="B532" s="2"/>
      <c r="C532" s="28"/>
      <c r="D532" s="28"/>
      <c r="E532" s="28"/>
      <c r="F532" s="29"/>
      <c r="G532" s="28"/>
    </row>
    <row r="533" spans="1:7" ht="14.25" customHeight="1">
      <c r="A533" s="1"/>
      <c r="B533" s="2"/>
      <c r="C533" s="28"/>
      <c r="D533" s="28"/>
      <c r="E533" s="28"/>
      <c r="F533" s="29"/>
      <c r="G533" s="28"/>
    </row>
    <row r="534" spans="1:7" ht="14.25" customHeight="1">
      <c r="A534" s="1"/>
      <c r="B534" s="2"/>
      <c r="C534" s="28"/>
      <c r="D534" s="28"/>
      <c r="E534" s="28"/>
      <c r="F534" s="29"/>
      <c r="G534" s="28"/>
    </row>
    <row r="535" spans="1:7" ht="14.25" customHeight="1">
      <c r="A535" s="1"/>
      <c r="B535" s="2"/>
      <c r="C535" s="28"/>
      <c r="D535" s="28"/>
      <c r="E535" s="28"/>
      <c r="F535" s="29"/>
      <c r="G535" s="28"/>
    </row>
    <row r="536" spans="1:7" ht="14.25" customHeight="1">
      <c r="A536" s="1"/>
      <c r="B536" s="2"/>
      <c r="C536" s="28"/>
      <c r="D536" s="28"/>
      <c r="E536" s="28"/>
      <c r="F536" s="29"/>
      <c r="G536" s="28"/>
    </row>
    <row r="537" spans="1:7" ht="14.25" customHeight="1">
      <c r="A537" s="1"/>
      <c r="B537" s="2"/>
      <c r="C537" s="28"/>
      <c r="D537" s="28"/>
      <c r="E537" s="28"/>
      <c r="F537" s="29"/>
      <c r="G537" s="28"/>
    </row>
    <row r="538" spans="1:7" ht="14.25" customHeight="1">
      <c r="A538" s="1"/>
      <c r="B538" s="2"/>
      <c r="C538" s="28"/>
      <c r="D538" s="28"/>
      <c r="E538" s="28"/>
      <c r="F538" s="29"/>
      <c r="G538" s="28"/>
    </row>
    <row r="539" spans="1:7" ht="14.25" customHeight="1">
      <c r="A539" s="1"/>
      <c r="B539" s="2"/>
      <c r="C539" s="28"/>
      <c r="D539" s="28"/>
      <c r="E539" s="28"/>
      <c r="F539" s="29"/>
      <c r="G539" s="28"/>
    </row>
    <row r="540" spans="1:7" ht="14.25" customHeight="1">
      <c r="A540" s="1"/>
      <c r="B540" s="2"/>
      <c r="C540" s="28"/>
      <c r="D540" s="28"/>
      <c r="E540" s="28"/>
      <c r="F540" s="29"/>
      <c r="G540" s="28"/>
    </row>
    <row r="541" spans="1:7" ht="14.25" customHeight="1">
      <c r="A541" s="1"/>
      <c r="B541" s="2"/>
      <c r="C541" s="28"/>
      <c r="D541" s="28"/>
      <c r="E541" s="28"/>
      <c r="F541" s="29"/>
      <c r="G541" s="28"/>
    </row>
    <row r="542" spans="1:7" ht="14.25" customHeight="1">
      <c r="A542" s="1"/>
      <c r="B542" s="2"/>
      <c r="C542" s="28"/>
      <c r="D542" s="28"/>
      <c r="E542" s="28"/>
      <c r="F542" s="29"/>
      <c r="G542" s="28"/>
    </row>
    <row r="543" spans="1:7" ht="14.25" customHeight="1">
      <c r="A543" s="1"/>
      <c r="B543" s="2"/>
      <c r="C543" s="28"/>
      <c r="D543" s="28"/>
      <c r="E543" s="28"/>
      <c r="F543" s="29"/>
      <c r="G543" s="28"/>
    </row>
    <row r="544" spans="1:7" ht="14.25" customHeight="1">
      <c r="A544" s="1"/>
      <c r="B544" s="2"/>
      <c r="C544" s="28"/>
      <c r="D544" s="28"/>
      <c r="E544" s="28"/>
      <c r="F544" s="29"/>
      <c r="G544" s="28"/>
    </row>
    <row r="545" spans="1:7" ht="14.25" customHeight="1">
      <c r="A545" s="1"/>
      <c r="B545" s="2"/>
      <c r="C545" s="28"/>
      <c r="D545" s="28"/>
      <c r="E545" s="28"/>
      <c r="F545" s="29"/>
      <c r="G545" s="28"/>
    </row>
    <row r="546" spans="1:7" ht="14.25" customHeight="1">
      <c r="A546" s="1"/>
      <c r="B546" s="2"/>
      <c r="C546" s="28"/>
      <c r="D546" s="28"/>
      <c r="E546" s="28"/>
      <c r="F546" s="29"/>
      <c r="G546" s="28"/>
    </row>
    <row r="547" spans="1:7" ht="14.25" customHeight="1">
      <c r="A547" s="1"/>
      <c r="B547" s="2"/>
      <c r="C547" s="28"/>
      <c r="D547" s="28"/>
      <c r="E547" s="28"/>
      <c r="F547" s="29"/>
      <c r="G547" s="28"/>
    </row>
    <row r="548" spans="1:7" ht="14.25" customHeight="1">
      <c r="A548" s="1"/>
      <c r="B548" s="2"/>
      <c r="C548" s="28"/>
      <c r="D548" s="28"/>
      <c r="E548" s="28"/>
      <c r="F548" s="29"/>
      <c r="G548" s="28"/>
    </row>
    <row r="549" spans="1:7" ht="14.25" customHeight="1">
      <c r="A549" s="1"/>
      <c r="B549" s="2"/>
      <c r="C549" s="28"/>
      <c r="D549" s="28"/>
      <c r="E549" s="28"/>
      <c r="F549" s="29"/>
      <c r="G549" s="28"/>
    </row>
    <row r="550" spans="1:7" ht="14.25" customHeight="1">
      <c r="A550" s="1"/>
      <c r="B550" s="2"/>
      <c r="C550" s="28"/>
      <c r="D550" s="28"/>
      <c r="E550" s="28"/>
      <c r="F550" s="29"/>
      <c r="G550" s="28"/>
    </row>
    <row r="551" spans="1:7" ht="14.25" customHeight="1">
      <c r="A551" s="1"/>
      <c r="B551" s="2"/>
      <c r="C551" s="28"/>
      <c r="D551" s="28"/>
      <c r="E551" s="28"/>
      <c r="F551" s="29"/>
      <c r="G551" s="28"/>
    </row>
    <row r="552" spans="1:7" ht="14.25" customHeight="1">
      <c r="A552" s="1"/>
      <c r="B552" s="2"/>
      <c r="C552" s="28"/>
      <c r="D552" s="28"/>
      <c r="E552" s="28"/>
      <c r="F552" s="29"/>
      <c r="G552" s="28"/>
    </row>
    <row r="553" spans="1:7" ht="14.25" customHeight="1">
      <c r="A553" s="1"/>
      <c r="B553" s="2"/>
      <c r="C553" s="28"/>
      <c r="D553" s="28"/>
      <c r="E553" s="28"/>
      <c r="F553" s="29"/>
      <c r="G553" s="28"/>
    </row>
    <row r="554" spans="1:7" ht="14.25" customHeight="1">
      <c r="A554" s="1"/>
      <c r="B554" s="2"/>
      <c r="C554" s="28"/>
      <c r="D554" s="28"/>
      <c r="E554" s="28"/>
      <c r="F554" s="29"/>
      <c r="G554" s="28"/>
    </row>
    <row r="555" spans="1:7" ht="14.25" customHeight="1">
      <c r="A555" s="1"/>
      <c r="B555" s="2"/>
      <c r="C555" s="28"/>
      <c r="D555" s="28"/>
      <c r="E555" s="28"/>
      <c r="F555" s="29"/>
      <c r="G555" s="28"/>
    </row>
    <row r="556" spans="1:7" ht="14.25" customHeight="1">
      <c r="A556" s="1"/>
      <c r="B556" s="2"/>
      <c r="C556" s="28"/>
      <c r="D556" s="28"/>
      <c r="E556" s="28"/>
      <c r="F556" s="29"/>
      <c r="G556" s="28"/>
    </row>
    <row r="557" spans="1:7" ht="14.25" customHeight="1">
      <c r="A557" s="1"/>
      <c r="B557" s="2"/>
      <c r="C557" s="28"/>
      <c r="D557" s="28"/>
      <c r="E557" s="28"/>
      <c r="F557" s="29"/>
      <c r="G557" s="28"/>
    </row>
    <row r="558" spans="1:7" ht="14.25" customHeight="1">
      <c r="A558" s="1"/>
      <c r="B558" s="2"/>
      <c r="C558" s="28"/>
      <c r="D558" s="28"/>
      <c r="E558" s="28"/>
      <c r="F558" s="29"/>
      <c r="G558" s="28"/>
    </row>
    <row r="559" spans="1:7" ht="14.25" customHeight="1">
      <c r="A559" s="1"/>
      <c r="B559" s="2"/>
      <c r="C559" s="28"/>
      <c r="D559" s="28"/>
      <c r="E559" s="28"/>
      <c r="F559" s="29"/>
      <c r="G559" s="28"/>
    </row>
    <row r="560" spans="1:7" ht="14.25" customHeight="1">
      <c r="A560" s="1"/>
      <c r="B560" s="2"/>
      <c r="C560" s="28"/>
      <c r="D560" s="28"/>
      <c r="E560" s="28"/>
      <c r="F560" s="29"/>
      <c r="G560" s="28"/>
    </row>
    <row r="561" spans="1:7" ht="14.25" customHeight="1">
      <c r="A561" s="1"/>
      <c r="B561" s="2"/>
      <c r="C561" s="28"/>
      <c r="D561" s="28"/>
      <c r="E561" s="28"/>
      <c r="F561" s="29"/>
      <c r="G561" s="28"/>
    </row>
    <row r="562" spans="1:7" ht="14.25" customHeight="1">
      <c r="A562" s="1"/>
      <c r="B562" s="2"/>
      <c r="C562" s="28"/>
      <c r="D562" s="28"/>
      <c r="E562" s="28"/>
      <c r="F562" s="29"/>
      <c r="G562" s="28"/>
    </row>
    <row r="563" spans="1:7" ht="14.25" customHeight="1">
      <c r="A563" s="1"/>
      <c r="B563" s="2"/>
      <c r="C563" s="28"/>
      <c r="D563" s="28"/>
      <c r="E563" s="28"/>
      <c r="F563" s="29"/>
      <c r="G563" s="28"/>
    </row>
    <row r="564" spans="1:7" ht="14.25" customHeight="1">
      <c r="A564" s="1"/>
      <c r="B564" s="2"/>
      <c r="C564" s="28"/>
      <c r="D564" s="28"/>
      <c r="E564" s="28"/>
      <c r="F564" s="29"/>
      <c r="G564" s="28"/>
    </row>
    <row r="565" spans="1:7" ht="14.25" customHeight="1">
      <c r="A565" s="1"/>
      <c r="B565" s="2"/>
      <c r="C565" s="28"/>
      <c r="D565" s="28"/>
      <c r="E565" s="28"/>
      <c r="F565" s="29"/>
      <c r="G565" s="28"/>
    </row>
    <row r="566" spans="1:7" ht="14.25" customHeight="1">
      <c r="A566" s="1"/>
      <c r="B566" s="2"/>
      <c r="C566" s="28"/>
      <c r="D566" s="28"/>
      <c r="E566" s="28"/>
      <c r="F566" s="29"/>
      <c r="G566" s="28"/>
    </row>
    <row r="567" spans="1:7" ht="14.25" customHeight="1">
      <c r="A567" s="1"/>
      <c r="B567" s="2"/>
      <c r="C567" s="28"/>
      <c r="D567" s="28"/>
      <c r="E567" s="28"/>
      <c r="F567" s="29"/>
      <c r="G567" s="28"/>
    </row>
    <row r="568" spans="1:7" ht="14.25" customHeight="1">
      <c r="A568" s="1"/>
      <c r="B568" s="2"/>
      <c r="C568" s="28"/>
      <c r="D568" s="28"/>
      <c r="E568" s="28"/>
      <c r="F568" s="29"/>
      <c r="G568" s="28"/>
    </row>
    <row r="569" spans="1:7" ht="14.25" customHeight="1">
      <c r="A569" s="1"/>
      <c r="B569" s="2"/>
      <c r="C569" s="28"/>
      <c r="D569" s="28"/>
      <c r="E569" s="28"/>
      <c r="F569" s="29"/>
      <c r="G569" s="28"/>
    </row>
    <row r="570" spans="1:7" ht="14.25" customHeight="1">
      <c r="A570" s="1"/>
      <c r="B570" s="2"/>
      <c r="C570" s="28"/>
      <c r="D570" s="28"/>
      <c r="E570" s="28"/>
      <c r="F570" s="29"/>
      <c r="G570" s="28"/>
    </row>
    <row r="571" spans="1:7" ht="14.25" customHeight="1">
      <c r="A571" s="1"/>
      <c r="B571" s="2"/>
      <c r="C571" s="28"/>
      <c r="D571" s="28"/>
      <c r="E571" s="28"/>
      <c r="F571" s="29"/>
      <c r="G571" s="28"/>
    </row>
    <row r="572" spans="1:7" ht="14.25" customHeight="1">
      <c r="A572" s="1"/>
      <c r="B572" s="2"/>
      <c r="C572" s="28"/>
      <c r="D572" s="28"/>
      <c r="E572" s="28"/>
      <c r="F572" s="29"/>
      <c r="G572" s="28"/>
    </row>
    <row r="573" spans="1:7" ht="14.25" customHeight="1">
      <c r="A573" s="1"/>
      <c r="B573" s="2"/>
      <c r="C573" s="28"/>
      <c r="D573" s="28"/>
      <c r="E573" s="28"/>
      <c r="F573" s="29"/>
      <c r="G573" s="28"/>
    </row>
    <row r="574" spans="1:7" ht="14.25" customHeight="1">
      <c r="A574" s="1"/>
      <c r="B574" s="2"/>
      <c r="C574" s="28"/>
      <c r="D574" s="28"/>
      <c r="E574" s="28"/>
      <c r="F574" s="29"/>
      <c r="G574" s="28"/>
    </row>
    <row r="575" spans="1:7" ht="14.25" customHeight="1">
      <c r="A575" s="1"/>
      <c r="B575" s="2"/>
      <c r="C575" s="28"/>
      <c r="D575" s="28"/>
      <c r="E575" s="28"/>
      <c r="F575" s="29"/>
      <c r="G575" s="28"/>
    </row>
    <row r="576" spans="1:7" ht="14.25" customHeight="1">
      <c r="A576" s="1"/>
      <c r="B576" s="2"/>
      <c r="C576" s="28"/>
      <c r="D576" s="28"/>
      <c r="E576" s="28"/>
      <c r="F576" s="29"/>
      <c r="G576" s="28"/>
    </row>
    <row r="577" spans="1:7" ht="14.25" customHeight="1">
      <c r="A577" s="1"/>
      <c r="B577" s="2"/>
      <c r="C577" s="28"/>
      <c r="D577" s="28"/>
      <c r="E577" s="28"/>
      <c r="F577" s="29"/>
      <c r="G577" s="28"/>
    </row>
    <row r="578" spans="1:7" ht="14.25" customHeight="1">
      <c r="A578" s="1"/>
      <c r="B578" s="2"/>
      <c r="C578" s="28"/>
      <c r="D578" s="28"/>
      <c r="E578" s="28"/>
      <c r="F578" s="29"/>
      <c r="G578" s="28"/>
    </row>
    <row r="579" spans="1:7" ht="14.25" customHeight="1">
      <c r="A579" s="1"/>
      <c r="B579" s="2"/>
      <c r="C579" s="28"/>
      <c r="D579" s="28"/>
      <c r="E579" s="28"/>
      <c r="F579" s="29"/>
      <c r="G579" s="28"/>
    </row>
    <row r="580" spans="1:7" ht="14.25" customHeight="1">
      <c r="A580" s="1"/>
      <c r="B580" s="2"/>
      <c r="C580" s="28"/>
      <c r="D580" s="28"/>
      <c r="E580" s="28"/>
      <c r="F580" s="29"/>
      <c r="G580" s="28"/>
    </row>
    <row r="581" spans="1:7" ht="14.25" customHeight="1">
      <c r="A581" s="1"/>
      <c r="B581" s="2"/>
      <c r="C581" s="28"/>
      <c r="D581" s="28"/>
      <c r="E581" s="28"/>
      <c r="F581" s="29"/>
      <c r="G581" s="28"/>
    </row>
    <row r="582" spans="1:7" ht="14.25" customHeight="1">
      <c r="A582" s="1"/>
      <c r="B582" s="2"/>
      <c r="C582" s="28"/>
      <c r="D582" s="28"/>
      <c r="E582" s="28"/>
      <c r="F582" s="29"/>
      <c r="G582" s="28"/>
    </row>
    <row r="583" spans="1:7" ht="14.25" customHeight="1">
      <c r="A583" s="1"/>
      <c r="B583" s="2"/>
      <c r="C583" s="28"/>
      <c r="D583" s="28"/>
      <c r="E583" s="28"/>
      <c r="F583" s="29"/>
      <c r="G583" s="28"/>
    </row>
    <row r="584" spans="1:7" ht="14.25" customHeight="1">
      <c r="A584" s="1"/>
      <c r="B584" s="2"/>
      <c r="C584" s="28"/>
      <c r="D584" s="28"/>
      <c r="E584" s="28"/>
      <c r="F584" s="29"/>
      <c r="G584" s="28"/>
    </row>
    <row r="585" spans="1:7" ht="14.25" customHeight="1">
      <c r="A585" s="1"/>
      <c r="B585" s="2"/>
      <c r="C585" s="28"/>
      <c r="D585" s="28"/>
      <c r="E585" s="28"/>
      <c r="F585" s="29"/>
      <c r="G585" s="28"/>
    </row>
    <row r="586" spans="1:7" ht="14.25" customHeight="1">
      <c r="A586" s="1"/>
      <c r="B586" s="2"/>
      <c r="C586" s="28"/>
      <c r="D586" s="28"/>
      <c r="E586" s="28"/>
      <c r="F586" s="29"/>
      <c r="G586" s="28"/>
    </row>
    <row r="587" spans="1:7" ht="14.25" customHeight="1">
      <c r="A587" s="1"/>
      <c r="B587" s="2"/>
      <c r="C587" s="28"/>
      <c r="D587" s="28"/>
      <c r="E587" s="28"/>
      <c r="F587" s="29"/>
      <c r="G587" s="28"/>
    </row>
    <row r="588" spans="1:7" ht="14.25" customHeight="1">
      <c r="A588" s="1"/>
      <c r="B588" s="2"/>
      <c r="C588" s="28"/>
      <c r="D588" s="28"/>
      <c r="E588" s="28"/>
      <c r="F588" s="29"/>
      <c r="G588" s="28"/>
    </row>
    <row r="589" spans="1:7" ht="14.25" customHeight="1">
      <c r="A589" s="1"/>
      <c r="B589" s="2"/>
      <c r="C589" s="28"/>
      <c r="D589" s="28"/>
      <c r="E589" s="28"/>
      <c r="F589" s="29"/>
      <c r="G589" s="28"/>
    </row>
    <row r="590" spans="1:7" ht="14.25" customHeight="1">
      <c r="A590" s="1"/>
      <c r="B590" s="2"/>
      <c r="C590" s="28"/>
      <c r="D590" s="28"/>
      <c r="E590" s="28"/>
      <c r="F590" s="29"/>
      <c r="G590" s="28"/>
    </row>
    <row r="591" spans="1:7" ht="14.25" customHeight="1">
      <c r="A591" s="1"/>
      <c r="B591" s="2"/>
      <c r="C591" s="28"/>
      <c r="D591" s="28"/>
      <c r="E591" s="28"/>
      <c r="F591" s="29"/>
      <c r="G591" s="28"/>
    </row>
    <row r="592" spans="1:7" ht="14.25" customHeight="1">
      <c r="A592" s="1"/>
      <c r="B592" s="2"/>
      <c r="C592" s="28"/>
      <c r="D592" s="28"/>
      <c r="E592" s="28"/>
      <c r="F592" s="29"/>
      <c r="G592" s="28"/>
    </row>
    <row r="593" spans="1:7" ht="14.25" customHeight="1">
      <c r="A593" s="1"/>
      <c r="B593" s="2"/>
      <c r="C593" s="28"/>
      <c r="D593" s="28"/>
      <c r="E593" s="28"/>
      <c r="F593" s="29"/>
      <c r="G593" s="28"/>
    </row>
    <row r="594" spans="1:7" ht="14.25" customHeight="1">
      <c r="A594" s="1"/>
      <c r="B594" s="2"/>
      <c r="C594" s="28"/>
      <c r="D594" s="28"/>
      <c r="E594" s="28"/>
      <c r="F594" s="29"/>
      <c r="G594" s="28"/>
    </row>
    <row r="595" spans="1:7" ht="14.25" customHeight="1">
      <c r="A595" s="1"/>
      <c r="B595" s="2"/>
      <c r="C595" s="28"/>
      <c r="D595" s="28"/>
      <c r="E595" s="28"/>
      <c r="F595" s="29"/>
      <c r="G595" s="28"/>
    </row>
    <row r="596" spans="1:7" ht="14.25" customHeight="1">
      <c r="A596" s="1"/>
      <c r="B596" s="2"/>
      <c r="C596" s="28"/>
      <c r="D596" s="28"/>
      <c r="E596" s="28"/>
      <c r="F596" s="29"/>
      <c r="G596" s="28"/>
    </row>
    <row r="597" spans="1:7" ht="14.25" customHeight="1">
      <c r="A597" s="1"/>
      <c r="B597" s="2"/>
      <c r="C597" s="28"/>
      <c r="D597" s="28"/>
      <c r="E597" s="28"/>
      <c r="F597" s="29"/>
      <c r="G597" s="28"/>
    </row>
    <row r="598" spans="1:7" ht="14.25" customHeight="1">
      <c r="A598" s="1"/>
      <c r="B598" s="2"/>
      <c r="C598" s="28"/>
      <c r="D598" s="28"/>
      <c r="E598" s="28"/>
      <c r="F598" s="29"/>
      <c r="G598" s="28"/>
    </row>
    <row r="599" spans="1:7" ht="14.25" customHeight="1">
      <c r="A599" s="1"/>
      <c r="B599" s="2"/>
      <c r="C599" s="28"/>
      <c r="D599" s="28"/>
      <c r="E599" s="28"/>
      <c r="F599" s="29"/>
      <c r="G599" s="28"/>
    </row>
    <row r="600" spans="1:7" ht="14.25" customHeight="1">
      <c r="A600" s="1"/>
      <c r="B600" s="2"/>
      <c r="C600" s="28"/>
      <c r="D600" s="28"/>
      <c r="E600" s="28"/>
      <c r="F600" s="29"/>
      <c r="G600" s="28"/>
    </row>
    <row r="601" spans="1:7" ht="14.25" customHeight="1">
      <c r="A601" s="1"/>
      <c r="B601" s="2"/>
      <c r="C601" s="28"/>
      <c r="D601" s="28"/>
      <c r="E601" s="28"/>
      <c r="F601" s="29"/>
      <c r="G601" s="28"/>
    </row>
    <row r="602" spans="1:7" ht="14.25" customHeight="1">
      <c r="A602" s="1"/>
      <c r="B602" s="2"/>
      <c r="C602" s="28"/>
      <c r="D602" s="28"/>
      <c r="E602" s="28"/>
      <c r="F602" s="29"/>
      <c r="G602" s="28"/>
    </row>
    <row r="603" spans="1:7" ht="14.25" customHeight="1">
      <c r="A603" s="1"/>
      <c r="B603" s="2"/>
      <c r="C603" s="28"/>
      <c r="D603" s="28"/>
      <c r="E603" s="28"/>
      <c r="F603" s="29"/>
      <c r="G603" s="28"/>
    </row>
    <row r="604" spans="1:7" ht="14.25" customHeight="1">
      <c r="A604" s="1"/>
      <c r="B604" s="2"/>
      <c r="C604" s="28"/>
      <c r="D604" s="28"/>
      <c r="E604" s="28"/>
      <c r="F604" s="29"/>
      <c r="G604" s="28"/>
    </row>
    <row r="605" spans="1:7" ht="14.25" customHeight="1">
      <c r="A605" s="1"/>
      <c r="B605" s="2"/>
      <c r="C605" s="28"/>
      <c r="D605" s="28"/>
      <c r="E605" s="28"/>
      <c r="F605" s="29"/>
      <c r="G605" s="28"/>
    </row>
    <row r="606" spans="1:7" ht="14.25" customHeight="1">
      <c r="A606" s="1"/>
      <c r="B606" s="2"/>
      <c r="C606" s="28"/>
      <c r="D606" s="28"/>
      <c r="E606" s="28"/>
      <c r="F606" s="29"/>
      <c r="G606" s="28"/>
    </row>
    <row r="607" spans="1:7" ht="14.25" customHeight="1">
      <c r="A607" s="1"/>
      <c r="B607" s="2"/>
      <c r="C607" s="28"/>
      <c r="D607" s="28"/>
      <c r="E607" s="28"/>
      <c r="F607" s="29"/>
      <c r="G607" s="28"/>
    </row>
    <row r="608" spans="1:7" ht="14.25" customHeight="1">
      <c r="A608" s="1"/>
      <c r="B608" s="2"/>
      <c r="C608" s="28"/>
      <c r="D608" s="28"/>
      <c r="E608" s="28"/>
      <c r="F608" s="29"/>
      <c r="G608" s="28"/>
    </row>
    <row r="609" spans="1:7" ht="14.25" customHeight="1">
      <c r="A609" s="1"/>
      <c r="B609" s="2"/>
      <c r="C609" s="28"/>
      <c r="D609" s="28"/>
      <c r="E609" s="28"/>
      <c r="F609" s="29"/>
      <c r="G609" s="28"/>
    </row>
    <row r="610" spans="1:7" ht="14.25" customHeight="1">
      <c r="A610" s="1"/>
      <c r="B610" s="2"/>
      <c r="C610" s="28"/>
      <c r="D610" s="28"/>
      <c r="E610" s="28"/>
      <c r="F610" s="29"/>
      <c r="G610" s="28"/>
    </row>
    <row r="611" spans="1:7" ht="14.25" customHeight="1">
      <c r="A611" s="1"/>
      <c r="B611" s="2"/>
      <c r="C611" s="28"/>
      <c r="D611" s="28"/>
      <c r="E611" s="28"/>
      <c r="F611" s="29"/>
      <c r="G611" s="28"/>
    </row>
    <row r="612" spans="1:7" ht="14.25" customHeight="1">
      <c r="A612" s="1"/>
      <c r="B612" s="2"/>
      <c r="C612" s="28"/>
      <c r="D612" s="28"/>
      <c r="E612" s="28"/>
      <c r="F612" s="29"/>
      <c r="G612" s="28"/>
    </row>
    <row r="613" spans="1:7" ht="14.25" customHeight="1">
      <c r="A613" s="1"/>
      <c r="B613" s="2"/>
      <c r="C613" s="28"/>
      <c r="D613" s="28"/>
      <c r="E613" s="28"/>
      <c r="F613" s="29"/>
      <c r="G613" s="28"/>
    </row>
    <row r="614" spans="1:7" ht="14.25" customHeight="1">
      <c r="A614" s="1"/>
      <c r="B614" s="2"/>
      <c r="C614" s="28"/>
      <c r="D614" s="28"/>
      <c r="E614" s="28"/>
      <c r="F614" s="29"/>
      <c r="G614" s="28"/>
    </row>
    <row r="615" spans="1:7" ht="14.25" customHeight="1">
      <c r="A615" s="1"/>
      <c r="B615" s="2"/>
      <c r="C615" s="28"/>
      <c r="D615" s="28"/>
      <c r="E615" s="28"/>
      <c r="F615" s="29"/>
      <c r="G615" s="28"/>
    </row>
    <row r="616" spans="1:7" ht="14.25" customHeight="1">
      <c r="A616" s="1"/>
      <c r="B616" s="2"/>
      <c r="C616" s="28"/>
      <c r="D616" s="28"/>
      <c r="E616" s="28"/>
      <c r="F616" s="29"/>
      <c r="G616" s="28"/>
    </row>
    <row r="617" spans="1:7" ht="14.25" customHeight="1">
      <c r="A617" s="1"/>
      <c r="B617" s="2"/>
      <c r="C617" s="28"/>
      <c r="D617" s="28"/>
      <c r="E617" s="28"/>
      <c r="F617" s="29"/>
      <c r="G617" s="28"/>
    </row>
    <row r="618" spans="1:7" ht="14.25" customHeight="1">
      <c r="A618" s="1"/>
      <c r="B618" s="2"/>
      <c r="C618" s="28"/>
      <c r="D618" s="28"/>
      <c r="E618" s="28"/>
      <c r="F618" s="29"/>
      <c r="G618" s="28"/>
    </row>
    <row r="619" spans="1:7" ht="14.25" customHeight="1">
      <c r="A619" s="1"/>
      <c r="B619" s="2"/>
      <c r="C619" s="28"/>
      <c r="D619" s="28"/>
      <c r="E619" s="28"/>
      <c r="F619" s="29"/>
      <c r="G619" s="28"/>
    </row>
    <row r="620" spans="1:7" ht="14.25" customHeight="1">
      <c r="A620" s="1"/>
      <c r="B620" s="2"/>
      <c r="C620" s="28"/>
      <c r="D620" s="28"/>
      <c r="E620" s="28"/>
      <c r="F620" s="29"/>
      <c r="G620" s="28"/>
    </row>
    <row r="621" spans="1:7" ht="14.25" customHeight="1">
      <c r="A621" s="1"/>
      <c r="B621" s="2"/>
      <c r="C621" s="28"/>
      <c r="D621" s="28"/>
      <c r="E621" s="28"/>
      <c r="F621" s="29"/>
      <c r="G621" s="28"/>
    </row>
    <row r="622" spans="1:7" ht="14.25" customHeight="1">
      <c r="A622" s="1"/>
      <c r="B622" s="2"/>
      <c r="C622" s="28"/>
      <c r="D622" s="28"/>
      <c r="E622" s="28"/>
      <c r="F622" s="29"/>
      <c r="G622" s="28"/>
    </row>
    <row r="623" spans="1:7" ht="14.25" customHeight="1">
      <c r="A623" s="1"/>
      <c r="B623" s="2"/>
      <c r="C623" s="28"/>
      <c r="D623" s="28"/>
      <c r="E623" s="28"/>
      <c r="F623" s="29"/>
      <c r="G623" s="28"/>
    </row>
    <row r="624" spans="1:7" ht="14.25" customHeight="1">
      <c r="A624" s="1"/>
      <c r="B624" s="2"/>
      <c r="C624" s="28"/>
      <c r="D624" s="28"/>
      <c r="E624" s="28"/>
      <c r="F624" s="29"/>
      <c r="G624" s="28"/>
    </row>
    <row r="625" spans="1:7" ht="14.25" customHeight="1">
      <c r="A625" s="1"/>
      <c r="B625" s="2"/>
      <c r="C625" s="28"/>
      <c r="D625" s="28"/>
      <c r="E625" s="28"/>
      <c r="F625" s="29"/>
      <c r="G625" s="28"/>
    </row>
    <row r="626" spans="1:7" ht="14.25" customHeight="1">
      <c r="A626" s="1"/>
      <c r="B626" s="2"/>
      <c r="C626" s="28"/>
      <c r="D626" s="28"/>
      <c r="E626" s="28"/>
      <c r="F626" s="29"/>
      <c r="G626" s="28"/>
    </row>
    <row r="627" spans="1:7" ht="14.25" customHeight="1">
      <c r="A627" s="1"/>
      <c r="B627" s="2"/>
      <c r="C627" s="28"/>
      <c r="D627" s="28"/>
      <c r="E627" s="28"/>
      <c r="F627" s="29"/>
      <c r="G627" s="28"/>
    </row>
    <row r="628" spans="1:7" ht="14.25" customHeight="1">
      <c r="A628" s="1"/>
      <c r="B628" s="2"/>
      <c r="C628" s="28"/>
      <c r="D628" s="28"/>
      <c r="E628" s="28"/>
      <c r="F628" s="29"/>
      <c r="G628" s="28"/>
    </row>
    <row r="629" spans="1:7" ht="14.25" customHeight="1">
      <c r="A629" s="1"/>
      <c r="B629" s="2"/>
      <c r="C629" s="28"/>
      <c r="D629" s="28"/>
      <c r="E629" s="28"/>
      <c r="F629" s="29"/>
      <c r="G629" s="28"/>
    </row>
    <row r="630" spans="1:7" ht="14.25" customHeight="1">
      <c r="A630" s="1"/>
      <c r="B630" s="2"/>
      <c r="C630" s="28"/>
      <c r="D630" s="28"/>
      <c r="E630" s="28"/>
      <c r="F630" s="29"/>
      <c r="G630" s="28"/>
    </row>
    <row r="631" spans="1:7" ht="14.25" customHeight="1">
      <c r="A631" s="1"/>
      <c r="B631" s="2"/>
      <c r="C631" s="28"/>
      <c r="D631" s="28"/>
      <c r="E631" s="28"/>
      <c r="F631" s="29"/>
      <c r="G631" s="28"/>
    </row>
    <row r="632" spans="1:7" ht="14.25" customHeight="1">
      <c r="A632" s="1"/>
      <c r="B632" s="2"/>
      <c r="C632" s="28"/>
      <c r="D632" s="28"/>
      <c r="E632" s="28"/>
      <c r="F632" s="29"/>
      <c r="G632" s="28"/>
    </row>
    <row r="633" spans="1:7" ht="14.25" customHeight="1">
      <c r="A633" s="1"/>
      <c r="B633" s="2"/>
      <c r="C633" s="28"/>
      <c r="D633" s="28"/>
      <c r="E633" s="28"/>
      <c r="F633" s="29"/>
      <c r="G633" s="28"/>
    </row>
    <row r="634" spans="1:7" ht="14.25" customHeight="1">
      <c r="A634" s="1"/>
      <c r="B634" s="2"/>
      <c r="C634" s="28"/>
      <c r="D634" s="28"/>
      <c r="E634" s="28"/>
      <c r="F634" s="29"/>
      <c r="G634" s="28"/>
    </row>
    <row r="635" spans="1:7" ht="14.25" customHeight="1">
      <c r="A635" s="1"/>
      <c r="B635" s="2"/>
      <c r="C635" s="28"/>
      <c r="D635" s="28"/>
      <c r="E635" s="28"/>
      <c r="F635" s="29"/>
      <c r="G635" s="28"/>
    </row>
    <row r="636" spans="1:7" ht="14.25" customHeight="1">
      <c r="A636" s="1"/>
      <c r="B636" s="2"/>
      <c r="C636" s="28"/>
      <c r="D636" s="28"/>
      <c r="E636" s="28"/>
      <c r="F636" s="29"/>
      <c r="G636" s="28"/>
    </row>
    <row r="637" spans="1:7" ht="14.25" customHeight="1">
      <c r="A637" s="1"/>
      <c r="B637" s="2"/>
      <c r="C637" s="28"/>
      <c r="D637" s="28"/>
      <c r="E637" s="28"/>
      <c r="F637" s="29"/>
      <c r="G637" s="28"/>
    </row>
    <row r="638" spans="1:7" ht="14.25" customHeight="1">
      <c r="A638" s="1"/>
      <c r="B638" s="2"/>
      <c r="C638" s="28"/>
      <c r="D638" s="28"/>
      <c r="E638" s="28"/>
      <c r="F638" s="29"/>
      <c r="G638" s="28"/>
    </row>
    <row r="639" spans="1:7" ht="14.25" customHeight="1">
      <c r="A639" s="1"/>
      <c r="B639" s="2"/>
      <c r="C639" s="28"/>
      <c r="D639" s="28"/>
      <c r="E639" s="28"/>
      <c r="F639" s="29"/>
      <c r="G639" s="28"/>
    </row>
    <row r="640" spans="1:7" ht="14.25" customHeight="1">
      <c r="A640" s="1"/>
      <c r="B640" s="2"/>
      <c r="C640" s="28"/>
      <c r="D640" s="28"/>
      <c r="E640" s="28"/>
      <c r="F640" s="29"/>
      <c r="G640" s="28"/>
    </row>
    <row r="641" spans="1:7" ht="14.25" customHeight="1">
      <c r="A641" s="1"/>
      <c r="B641" s="2"/>
      <c r="C641" s="28"/>
      <c r="D641" s="28"/>
      <c r="E641" s="28"/>
      <c r="F641" s="29"/>
      <c r="G641" s="28"/>
    </row>
    <row r="642" spans="1:7" ht="14.25" customHeight="1">
      <c r="A642" s="1"/>
      <c r="B642" s="2"/>
      <c r="C642" s="28"/>
      <c r="D642" s="28"/>
      <c r="E642" s="28"/>
      <c r="F642" s="29"/>
      <c r="G642" s="28"/>
    </row>
    <row r="643" spans="1:7" ht="14.25" customHeight="1">
      <c r="A643" s="1"/>
      <c r="B643" s="2"/>
      <c r="C643" s="28"/>
      <c r="D643" s="28"/>
      <c r="E643" s="28"/>
      <c r="F643" s="29"/>
      <c r="G643" s="28"/>
    </row>
    <row r="644" spans="1:7" ht="14.25" customHeight="1">
      <c r="A644" s="1"/>
      <c r="B644" s="2"/>
      <c r="C644" s="28"/>
      <c r="D644" s="28"/>
      <c r="E644" s="28"/>
      <c r="F644" s="29"/>
      <c r="G644" s="28"/>
    </row>
    <row r="645" spans="1:7" ht="14.25" customHeight="1">
      <c r="A645" s="1"/>
      <c r="B645" s="2"/>
      <c r="C645" s="28"/>
      <c r="D645" s="28"/>
      <c r="E645" s="28"/>
      <c r="F645" s="29"/>
      <c r="G645" s="28"/>
    </row>
    <row r="646" spans="1:7" ht="14.25" customHeight="1">
      <c r="A646" s="1"/>
      <c r="B646" s="2"/>
      <c r="C646" s="28"/>
      <c r="D646" s="28"/>
      <c r="E646" s="28"/>
      <c r="F646" s="29"/>
      <c r="G646" s="28"/>
    </row>
    <row r="647" spans="1:7" ht="14.25" customHeight="1">
      <c r="A647" s="1"/>
      <c r="B647" s="2"/>
      <c r="C647" s="28"/>
      <c r="D647" s="28"/>
      <c r="E647" s="28"/>
      <c r="F647" s="29"/>
      <c r="G647" s="28"/>
    </row>
    <row r="648" spans="1:7" ht="14.25" customHeight="1">
      <c r="A648" s="1"/>
      <c r="B648" s="2"/>
      <c r="C648" s="28"/>
      <c r="D648" s="28"/>
      <c r="E648" s="28"/>
      <c r="F648" s="29"/>
      <c r="G648" s="28"/>
    </row>
    <row r="649" spans="1:7" ht="14.25" customHeight="1">
      <c r="A649" s="1"/>
      <c r="B649" s="2"/>
      <c r="C649" s="28"/>
      <c r="D649" s="28"/>
      <c r="E649" s="28"/>
      <c r="F649" s="29"/>
      <c r="G649" s="28"/>
    </row>
    <row r="650" spans="1:7" ht="14.25" customHeight="1">
      <c r="A650" s="1"/>
      <c r="B650" s="2"/>
      <c r="C650" s="28"/>
      <c r="D650" s="28"/>
      <c r="E650" s="28"/>
      <c r="F650" s="29"/>
      <c r="G650" s="28"/>
    </row>
    <row r="651" spans="1:7" ht="14.25" customHeight="1">
      <c r="A651" s="1"/>
      <c r="B651" s="2"/>
      <c r="C651" s="28"/>
      <c r="D651" s="28"/>
      <c r="E651" s="28"/>
      <c r="F651" s="29"/>
      <c r="G651" s="28"/>
    </row>
    <row r="652" spans="1:7" ht="14.25" customHeight="1">
      <c r="A652" s="1"/>
      <c r="B652" s="2"/>
      <c r="C652" s="28"/>
      <c r="D652" s="28"/>
      <c r="E652" s="28"/>
      <c r="F652" s="29"/>
      <c r="G652" s="28"/>
    </row>
    <row r="653" spans="1:7" ht="14.25" customHeight="1">
      <c r="A653" s="1"/>
      <c r="B653" s="2"/>
      <c r="C653" s="28"/>
      <c r="D653" s="28"/>
      <c r="E653" s="28"/>
      <c r="F653" s="29"/>
      <c r="G653" s="28"/>
    </row>
    <row r="654" spans="1:7" ht="14.25" customHeight="1">
      <c r="A654" s="1"/>
      <c r="B654" s="2"/>
      <c r="C654" s="28"/>
      <c r="D654" s="28"/>
      <c r="E654" s="28"/>
      <c r="F654" s="29"/>
      <c r="G654" s="28"/>
    </row>
    <row r="655" spans="1:7" ht="14.25" customHeight="1">
      <c r="A655" s="1"/>
      <c r="B655" s="2"/>
      <c r="C655" s="28"/>
      <c r="D655" s="28"/>
      <c r="E655" s="28"/>
      <c r="F655" s="29"/>
      <c r="G655" s="28"/>
    </row>
    <row r="656" spans="1:7" ht="14.25" customHeight="1">
      <c r="A656" s="1"/>
      <c r="B656" s="2"/>
      <c r="C656" s="28"/>
      <c r="D656" s="28"/>
      <c r="E656" s="28"/>
      <c r="F656" s="29"/>
      <c r="G656" s="28"/>
    </row>
    <row r="657" spans="1:7" ht="14.25" customHeight="1">
      <c r="A657" s="1"/>
      <c r="B657" s="2"/>
      <c r="C657" s="28"/>
      <c r="D657" s="28"/>
      <c r="E657" s="28"/>
      <c r="F657" s="29"/>
      <c r="G657" s="28"/>
    </row>
    <row r="658" spans="1:7" ht="14.25" customHeight="1">
      <c r="A658" s="1"/>
      <c r="B658" s="2"/>
      <c r="C658" s="28"/>
      <c r="D658" s="28"/>
      <c r="E658" s="28"/>
      <c r="F658" s="29"/>
      <c r="G658" s="28"/>
    </row>
    <row r="659" spans="1:7" ht="14.25" customHeight="1">
      <c r="A659" s="1"/>
      <c r="B659" s="2"/>
      <c r="C659" s="28"/>
      <c r="D659" s="28"/>
      <c r="E659" s="28"/>
      <c r="F659" s="29"/>
      <c r="G659" s="28"/>
    </row>
    <row r="660" spans="1:7" ht="14.25" customHeight="1">
      <c r="A660" s="1"/>
      <c r="B660" s="2"/>
      <c r="C660" s="28"/>
      <c r="D660" s="28"/>
      <c r="E660" s="28"/>
      <c r="F660" s="29"/>
      <c r="G660" s="28"/>
    </row>
    <row r="661" spans="1:7" ht="14.25" customHeight="1">
      <c r="A661" s="1"/>
      <c r="B661" s="2"/>
      <c r="C661" s="28"/>
      <c r="D661" s="28"/>
      <c r="E661" s="28"/>
      <c r="F661" s="29"/>
      <c r="G661" s="28"/>
    </row>
    <row r="662" spans="1:7" ht="14.25" customHeight="1">
      <c r="A662" s="1"/>
      <c r="B662" s="2"/>
      <c r="C662" s="28"/>
      <c r="D662" s="28"/>
      <c r="E662" s="28"/>
      <c r="F662" s="29"/>
      <c r="G662" s="28"/>
    </row>
    <row r="663" spans="1:7" ht="14.25" customHeight="1">
      <c r="A663" s="1"/>
      <c r="B663" s="2"/>
      <c r="C663" s="28"/>
      <c r="D663" s="28"/>
      <c r="E663" s="28"/>
      <c r="F663" s="29"/>
      <c r="G663" s="28"/>
    </row>
    <row r="664" spans="1:7" ht="14.25" customHeight="1">
      <c r="A664" s="1"/>
      <c r="B664" s="2"/>
      <c r="C664" s="28"/>
      <c r="D664" s="28"/>
      <c r="E664" s="28"/>
      <c r="F664" s="29"/>
      <c r="G664" s="28"/>
    </row>
    <row r="665" spans="1:7" ht="14.25" customHeight="1">
      <c r="A665" s="1"/>
      <c r="B665" s="2"/>
      <c r="C665" s="28"/>
      <c r="D665" s="28"/>
      <c r="E665" s="28"/>
      <c r="F665" s="29"/>
      <c r="G665" s="28"/>
    </row>
    <row r="666" spans="1:7" ht="14.25" customHeight="1">
      <c r="A666" s="1"/>
      <c r="B666" s="2"/>
      <c r="C666" s="28"/>
      <c r="D666" s="28"/>
      <c r="E666" s="28"/>
      <c r="F666" s="29"/>
      <c r="G666" s="28"/>
    </row>
    <row r="667" spans="1:7" ht="14.25" customHeight="1">
      <c r="A667" s="1"/>
      <c r="B667" s="2"/>
      <c r="C667" s="28"/>
      <c r="D667" s="28"/>
      <c r="E667" s="28"/>
      <c r="F667" s="29"/>
      <c r="G667" s="28"/>
    </row>
    <row r="668" spans="1:7" ht="14.25" customHeight="1">
      <c r="A668" s="1"/>
      <c r="B668" s="2"/>
      <c r="C668" s="28"/>
      <c r="D668" s="28"/>
      <c r="E668" s="28"/>
      <c r="F668" s="29"/>
      <c r="G668" s="28"/>
    </row>
    <row r="669" spans="1:7" ht="14.25" customHeight="1">
      <c r="A669" s="1"/>
      <c r="B669" s="2"/>
      <c r="C669" s="28"/>
      <c r="D669" s="28"/>
      <c r="E669" s="28"/>
      <c r="F669" s="29"/>
      <c r="G669" s="28"/>
    </row>
    <row r="670" spans="1:7" ht="14.25" customHeight="1">
      <c r="A670" s="1"/>
      <c r="B670" s="2"/>
      <c r="C670" s="28"/>
      <c r="D670" s="28"/>
      <c r="E670" s="28"/>
      <c r="F670" s="29"/>
      <c r="G670" s="28"/>
    </row>
    <row r="671" spans="1:7" ht="14.25" customHeight="1">
      <c r="A671" s="1"/>
      <c r="B671" s="2"/>
      <c r="C671" s="28"/>
      <c r="D671" s="28"/>
      <c r="E671" s="28"/>
      <c r="F671" s="29"/>
      <c r="G671" s="28"/>
    </row>
    <row r="672" spans="1:7" ht="14.25" customHeight="1">
      <c r="A672" s="1"/>
      <c r="B672" s="2"/>
      <c r="C672" s="28"/>
      <c r="D672" s="28"/>
      <c r="E672" s="28"/>
      <c r="F672" s="29"/>
      <c r="G672" s="28"/>
    </row>
    <row r="673" spans="1:7" ht="14.25" customHeight="1">
      <c r="A673" s="1"/>
      <c r="B673" s="2"/>
      <c r="C673" s="28"/>
      <c r="D673" s="28"/>
      <c r="E673" s="28"/>
      <c r="F673" s="29"/>
      <c r="G673" s="28"/>
    </row>
    <row r="674" spans="1:7" ht="14.25" customHeight="1">
      <c r="A674" s="1"/>
      <c r="B674" s="2"/>
      <c r="C674" s="28"/>
      <c r="D674" s="28"/>
      <c r="E674" s="28"/>
      <c r="F674" s="29"/>
      <c r="G674" s="28"/>
    </row>
    <row r="675" spans="1:7" ht="14.25" customHeight="1">
      <c r="A675" s="1"/>
      <c r="B675" s="2"/>
      <c r="C675" s="28"/>
      <c r="D675" s="28"/>
      <c r="E675" s="28"/>
      <c r="F675" s="29"/>
      <c r="G675" s="28"/>
    </row>
    <row r="676" spans="1:7" ht="14.25" customHeight="1">
      <c r="A676" s="1"/>
      <c r="B676" s="2"/>
      <c r="C676" s="28"/>
      <c r="D676" s="28"/>
      <c r="E676" s="28"/>
      <c r="F676" s="29"/>
      <c r="G676" s="28"/>
    </row>
    <row r="677" spans="1:7" ht="14.25" customHeight="1">
      <c r="A677" s="1"/>
      <c r="B677" s="2"/>
      <c r="C677" s="28"/>
      <c r="D677" s="28"/>
      <c r="E677" s="28"/>
      <c r="F677" s="29"/>
      <c r="G677" s="28"/>
    </row>
    <row r="678" spans="1:7" ht="14.25" customHeight="1">
      <c r="A678" s="1"/>
      <c r="B678" s="2"/>
      <c r="C678" s="28"/>
      <c r="D678" s="28"/>
      <c r="E678" s="28"/>
      <c r="F678" s="29"/>
      <c r="G678" s="28"/>
    </row>
    <row r="679" spans="1:7" ht="14.25" customHeight="1">
      <c r="A679" s="1"/>
      <c r="B679" s="2"/>
      <c r="C679" s="28"/>
      <c r="D679" s="28"/>
      <c r="E679" s="28"/>
      <c r="F679" s="29"/>
      <c r="G679" s="28"/>
    </row>
    <row r="680" spans="1:7" ht="14.25" customHeight="1">
      <c r="A680" s="1"/>
      <c r="B680" s="2"/>
      <c r="C680" s="28"/>
      <c r="D680" s="28"/>
      <c r="E680" s="28"/>
      <c r="F680" s="29"/>
      <c r="G680" s="28"/>
    </row>
    <row r="681" spans="1:7" ht="14.25" customHeight="1">
      <c r="A681" s="1"/>
      <c r="B681" s="2"/>
      <c r="C681" s="28"/>
      <c r="D681" s="28"/>
      <c r="E681" s="28"/>
      <c r="F681" s="29"/>
      <c r="G681" s="28"/>
    </row>
    <row r="682" spans="1:7" ht="14.25" customHeight="1">
      <c r="A682" s="1"/>
      <c r="B682" s="2"/>
      <c r="C682" s="28"/>
      <c r="D682" s="28"/>
      <c r="E682" s="28"/>
      <c r="F682" s="29"/>
      <c r="G682" s="28"/>
    </row>
    <row r="683" spans="1:7" ht="14.25" customHeight="1">
      <c r="A683" s="1"/>
      <c r="B683" s="2"/>
      <c r="C683" s="28"/>
      <c r="D683" s="28"/>
      <c r="E683" s="28"/>
      <c r="F683" s="29"/>
      <c r="G683" s="28"/>
    </row>
    <row r="684" spans="1:7" ht="14.25" customHeight="1">
      <c r="A684" s="1"/>
      <c r="B684" s="2"/>
      <c r="C684" s="28"/>
      <c r="D684" s="28"/>
      <c r="E684" s="28"/>
      <c r="F684" s="29"/>
      <c r="G684" s="28"/>
    </row>
    <row r="685" spans="1:7" ht="14.25" customHeight="1">
      <c r="A685" s="1"/>
      <c r="B685" s="2"/>
      <c r="C685" s="28"/>
      <c r="D685" s="28"/>
      <c r="E685" s="28"/>
      <c r="F685" s="29"/>
      <c r="G685" s="28"/>
    </row>
    <row r="686" spans="1:7" ht="14.25" customHeight="1">
      <c r="A686" s="1"/>
      <c r="B686" s="2"/>
      <c r="C686" s="28"/>
      <c r="D686" s="28"/>
      <c r="E686" s="28"/>
      <c r="F686" s="29"/>
      <c r="G686" s="28"/>
    </row>
    <row r="687" spans="1:7" ht="14.25" customHeight="1">
      <c r="A687" s="1"/>
      <c r="B687" s="2"/>
      <c r="C687" s="28"/>
      <c r="D687" s="28"/>
      <c r="E687" s="28"/>
      <c r="F687" s="29"/>
      <c r="G687" s="28"/>
    </row>
    <row r="688" spans="1:7" ht="14.25" customHeight="1">
      <c r="A688" s="1"/>
      <c r="B688" s="2"/>
      <c r="C688" s="28"/>
      <c r="D688" s="28"/>
      <c r="E688" s="28"/>
      <c r="F688" s="29"/>
      <c r="G688" s="28"/>
    </row>
    <row r="689" spans="1:7" ht="14.25" customHeight="1">
      <c r="A689" s="1"/>
      <c r="B689" s="2"/>
      <c r="C689" s="28"/>
      <c r="D689" s="28"/>
      <c r="E689" s="28"/>
      <c r="F689" s="29"/>
      <c r="G689" s="28"/>
    </row>
    <row r="690" spans="1:7" ht="14.25" customHeight="1">
      <c r="A690" s="1"/>
      <c r="B690" s="2"/>
      <c r="C690" s="28"/>
      <c r="D690" s="28"/>
      <c r="E690" s="28"/>
      <c r="F690" s="29"/>
      <c r="G690" s="28"/>
    </row>
    <row r="691" spans="1:7" ht="14.25" customHeight="1">
      <c r="A691" s="1"/>
      <c r="B691" s="2"/>
      <c r="C691" s="28"/>
      <c r="D691" s="28"/>
      <c r="E691" s="28"/>
      <c r="F691" s="29"/>
      <c r="G691" s="28"/>
    </row>
    <row r="692" spans="1:7" ht="14.25" customHeight="1">
      <c r="A692" s="1"/>
      <c r="B692" s="2"/>
      <c r="C692" s="28"/>
      <c r="D692" s="28"/>
      <c r="E692" s="28"/>
      <c r="F692" s="29"/>
      <c r="G692" s="28"/>
    </row>
    <row r="693" spans="1:7" ht="14.25" customHeight="1">
      <c r="A693" s="1"/>
      <c r="B693" s="2"/>
      <c r="C693" s="28"/>
      <c r="D693" s="28"/>
      <c r="E693" s="28"/>
      <c r="F693" s="29"/>
      <c r="G693" s="28"/>
    </row>
    <row r="694" spans="1:7" ht="14.25" customHeight="1">
      <c r="A694" s="1"/>
      <c r="B694" s="2"/>
      <c r="C694" s="28"/>
      <c r="D694" s="28"/>
      <c r="E694" s="28"/>
      <c r="F694" s="29"/>
      <c r="G694" s="28"/>
    </row>
    <row r="695" spans="1:7" ht="14.25" customHeight="1">
      <c r="A695" s="1"/>
      <c r="B695" s="2"/>
      <c r="C695" s="28"/>
      <c r="D695" s="28"/>
      <c r="E695" s="28"/>
      <c r="F695" s="29"/>
      <c r="G695" s="28"/>
    </row>
    <row r="696" spans="1:7" ht="14.25" customHeight="1">
      <c r="A696" s="1"/>
      <c r="B696" s="2"/>
      <c r="C696" s="28"/>
      <c r="D696" s="28"/>
      <c r="E696" s="28"/>
      <c r="F696" s="29"/>
      <c r="G696" s="28"/>
    </row>
    <row r="697" spans="1:7" ht="14.25" customHeight="1">
      <c r="A697" s="1"/>
      <c r="B697" s="2"/>
      <c r="C697" s="28"/>
      <c r="D697" s="28"/>
      <c r="E697" s="28"/>
      <c r="F697" s="29"/>
      <c r="G697" s="28"/>
    </row>
    <row r="698" spans="1:7" ht="14.25" customHeight="1">
      <c r="A698" s="1"/>
      <c r="B698" s="2"/>
      <c r="C698" s="28"/>
      <c r="D698" s="28"/>
      <c r="E698" s="28"/>
      <c r="F698" s="29"/>
      <c r="G698" s="28"/>
    </row>
    <row r="699" spans="1:7" ht="14.25" customHeight="1">
      <c r="A699" s="1"/>
      <c r="B699" s="2"/>
      <c r="C699" s="28"/>
      <c r="D699" s="28"/>
      <c r="E699" s="28"/>
      <c r="F699" s="29"/>
      <c r="G699" s="28"/>
    </row>
    <row r="700" spans="1:7" ht="14.25" customHeight="1">
      <c r="A700" s="1"/>
      <c r="B700" s="2"/>
      <c r="C700" s="28"/>
      <c r="D700" s="28"/>
      <c r="E700" s="28"/>
      <c r="F700" s="29"/>
      <c r="G700" s="28"/>
    </row>
    <row r="701" spans="1:7" ht="14.25" customHeight="1">
      <c r="A701" s="1"/>
      <c r="B701" s="2"/>
      <c r="C701" s="28"/>
      <c r="D701" s="28"/>
      <c r="E701" s="28"/>
      <c r="F701" s="29"/>
      <c r="G701" s="28"/>
    </row>
    <row r="702" spans="1:7" ht="14.25" customHeight="1">
      <c r="A702" s="1"/>
      <c r="B702" s="2"/>
      <c r="C702" s="28"/>
      <c r="D702" s="28"/>
      <c r="E702" s="28"/>
      <c r="F702" s="29"/>
      <c r="G702" s="28"/>
    </row>
    <row r="703" spans="1:7" ht="14.25" customHeight="1">
      <c r="A703" s="1"/>
      <c r="B703" s="2"/>
      <c r="C703" s="28"/>
      <c r="D703" s="28"/>
      <c r="E703" s="28"/>
      <c r="F703" s="29"/>
      <c r="G703" s="28"/>
    </row>
    <row r="704" spans="1:7" ht="14.25" customHeight="1">
      <c r="A704" s="1"/>
      <c r="B704" s="2"/>
      <c r="C704" s="28"/>
      <c r="D704" s="28"/>
      <c r="E704" s="28"/>
      <c r="F704" s="29"/>
      <c r="G704" s="28"/>
    </row>
    <row r="705" spans="1:7" ht="14.25" customHeight="1">
      <c r="A705" s="1"/>
      <c r="B705" s="2"/>
      <c r="C705" s="28"/>
      <c r="D705" s="28"/>
      <c r="E705" s="28"/>
      <c r="F705" s="29"/>
      <c r="G705" s="28"/>
    </row>
    <row r="706" spans="1:7" ht="14.25" customHeight="1">
      <c r="A706" s="1"/>
      <c r="B706" s="2"/>
      <c r="C706" s="28"/>
      <c r="D706" s="28"/>
      <c r="E706" s="28"/>
      <c r="F706" s="29"/>
      <c r="G706" s="28"/>
    </row>
    <row r="707" spans="1:7" ht="14.25" customHeight="1">
      <c r="A707" s="1"/>
      <c r="B707" s="2"/>
      <c r="C707" s="28"/>
      <c r="D707" s="28"/>
      <c r="E707" s="28"/>
      <c r="F707" s="29"/>
      <c r="G707" s="28"/>
    </row>
    <row r="708" spans="1:7" ht="14.25" customHeight="1">
      <c r="A708" s="1"/>
      <c r="B708" s="2"/>
      <c r="C708" s="28"/>
      <c r="D708" s="28"/>
      <c r="E708" s="28"/>
      <c r="F708" s="29"/>
      <c r="G708" s="28"/>
    </row>
    <row r="709" spans="1:7" ht="14.25" customHeight="1">
      <c r="A709" s="1"/>
      <c r="B709" s="2"/>
      <c r="C709" s="28"/>
      <c r="D709" s="28"/>
      <c r="E709" s="28"/>
      <c r="F709" s="29"/>
      <c r="G709" s="28"/>
    </row>
    <row r="710" spans="1:7" ht="14.25" customHeight="1">
      <c r="A710" s="1"/>
      <c r="B710" s="2"/>
      <c r="C710" s="28"/>
      <c r="D710" s="28"/>
      <c r="E710" s="28"/>
      <c r="F710" s="29"/>
      <c r="G710" s="28"/>
    </row>
    <row r="711" spans="1:7" ht="14.25" customHeight="1">
      <c r="A711" s="1"/>
      <c r="B711" s="2"/>
      <c r="C711" s="28"/>
      <c r="D711" s="28"/>
      <c r="E711" s="28"/>
      <c r="F711" s="29"/>
      <c r="G711" s="28"/>
    </row>
    <row r="712" spans="1:7" ht="14.25" customHeight="1">
      <c r="A712" s="1"/>
      <c r="B712" s="2"/>
      <c r="C712" s="28"/>
      <c r="D712" s="28"/>
      <c r="E712" s="28"/>
      <c r="F712" s="29"/>
      <c r="G712" s="28"/>
    </row>
    <row r="713" spans="1:7" ht="14.25" customHeight="1">
      <c r="A713" s="1"/>
      <c r="B713" s="2"/>
      <c r="C713" s="28"/>
      <c r="D713" s="28"/>
      <c r="E713" s="28"/>
      <c r="F713" s="29"/>
      <c r="G713" s="28"/>
    </row>
    <row r="714" spans="1:7" ht="14.25" customHeight="1">
      <c r="A714" s="1"/>
      <c r="B714" s="2"/>
      <c r="C714" s="28"/>
      <c r="D714" s="28"/>
      <c r="E714" s="28"/>
      <c r="F714" s="29"/>
      <c r="G714" s="28"/>
    </row>
    <row r="715" spans="1:7" ht="14.25" customHeight="1">
      <c r="A715" s="1"/>
      <c r="B715" s="2"/>
      <c r="C715" s="28"/>
      <c r="D715" s="28"/>
      <c r="E715" s="28"/>
      <c r="F715" s="29"/>
      <c r="G715" s="28"/>
    </row>
    <row r="716" spans="1:7" ht="14.25" customHeight="1">
      <c r="A716" s="1"/>
      <c r="B716" s="2"/>
      <c r="C716" s="28"/>
      <c r="D716" s="28"/>
      <c r="E716" s="28"/>
      <c r="F716" s="29"/>
      <c r="G716" s="28"/>
    </row>
    <row r="717" spans="1:7" ht="14.25" customHeight="1">
      <c r="A717" s="1"/>
      <c r="B717" s="2"/>
      <c r="C717" s="28"/>
      <c r="D717" s="28"/>
      <c r="E717" s="28"/>
      <c r="F717" s="29"/>
      <c r="G717" s="28"/>
    </row>
    <row r="718" spans="1:7" ht="14.25" customHeight="1">
      <c r="A718" s="1"/>
      <c r="B718" s="2"/>
      <c r="C718" s="28"/>
      <c r="D718" s="28"/>
      <c r="E718" s="28"/>
      <c r="F718" s="29"/>
      <c r="G718" s="28"/>
    </row>
    <row r="719" spans="1:7" ht="14.25" customHeight="1">
      <c r="A719" s="1"/>
      <c r="B719" s="2"/>
      <c r="C719" s="28"/>
      <c r="D719" s="28"/>
      <c r="E719" s="28"/>
      <c r="F719" s="29"/>
      <c r="G719" s="28"/>
    </row>
    <row r="720" spans="1:7" ht="14.25" customHeight="1">
      <c r="A720" s="1"/>
      <c r="B720" s="2"/>
      <c r="C720" s="28"/>
      <c r="D720" s="28"/>
      <c r="E720" s="28"/>
      <c r="F720" s="29"/>
      <c r="G720" s="28"/>
    </row>
    <row r="721" spans="1:7" ht="14.25" customHeight="1">
      <c r="A721" s="1"/>
      <c r="B721" s="2"/>
      <c r="C721" s="28"/>
      <c r="D721" s="28"/>
      <c r="E721" s="28"/>
      <c r="F721" s="29"/>
      <c r="G721" s="28"/>
    </row>
    <row r="722" spans="1:7" ht="14.25" customHeight="1">
      <c r="A722" s="1"/>
      <c r="B722" s="2"/>
      <c r="C722" s="28"/>
      <c r="D722" s="28"/>
      <c r="E722" s="28"/>
      <c r="F722" s="29"/>
      <c r="G722" s="28"/>
    </row>
    <row r="723" spans="1:7" ht="14.25" customHeight="1">
      <c r="A723" s="1"/>
      <c r="B723" s="2"/>
      <c r="C723" s="28"/>
      <c r="D723" s="28"/>
      <c r="E723" s="28"/>
      <c r="F723" s="29"/>
      <c r="G723" s="28"/>
    </row>
    <row r="724" spans="1:7" ht="14.25" customHeight="1">
      <c r="A724" s="1"/>
      <c r="B724" s="2"/>
      <c r="C724" s="28"/>
      <c r="D724" s="28"/>
      <c r="E724" s="28"/>
      <c r="F724" s="29"/>
      <c r="G724" s="28"/>
    </row>
    <row r="725" spans="1:7" ht="14.25" customHeight="1">
      <c r="A725" s="1"/>
      <c r="B725" s="2"/>
      <c r="C725" s="28"/>
      <c r="D725" s="28"/>
      <c r="E725" s="28"/>
      <c r="F725" s="29"/>
      <c r="G725" s="28"/>
    </row>
    <row r="726" spans="1:7" ht="14.25" customHeight="1">
      <c r="A726" s="1"/>
      <c r="B726" s="2"/>
      <c r="C726" s="28"/>
      <c r="D726" s="28"/>
      <c r="E726" s="28"/>
      <c r="F726" s="29"/>
      <c r="G726" s="28"/>
    </row>
    <row r="727" spans="1:7" ht="14.25" customHeight="1">
      <c r="A727" s="1"/>
      <c r="B727" s="2"/>
      <c r="C727" s="28"/>
      <c r="D727" s="28"/>
      <c r="E727" s="28"/>
      <c r="F727" s="29"/>
      <c r="G727" s="28"/>
    </row>
    <row r="728" spans="1:7" ht="14.25" customHeight="1">
      <c r="A728" s="1"/>
      <c r="B728" s="2"/>
      <c r="C728" s="28"/>
      <c r="D728" s="28"/>
      <c r="E728" s="28"/>
      <c r="F728" s="29"/>
      <c r="G728" s="28"/>
    </row>
    <row r="729" spans="1:7" ht="14.25" customHeight="1">
      <c r="A729" s="1"/>
      <c r="B729" s="2"/>
      <c r="C729" s="28"/>
      <c r="D729" s="28"/>
      <c r="E729" s="28"/>
      <c r="F729" s="29"/>
      <c r="G729" s="28"/>
    </row>
    <row r="730" spans="1:7" ht="14.25" customHeight="1">
      <c r="A730" s="1"/>
      <c r="B730" s="2"/>
      <c r="C730" s="28"/>
      <c r="D730" s="28"/>
      <c r="E730" s="28"/>
      <c r="F730" s="29"/>
      <c r="G730" s="28"/>
    </row>
    <row r="731" spans="1:7" ht="14.25" customHeight="1">
      <c r="A731" s="1"/>
      <c r="B731" s="2"/>
      <c r="C731" s="28"/>
      <c r="D731" s="28"/>
      <c r="E731" s="28"/>
      <c r="F731" s="29"/>
      <c r="G731" s="28"/>
    </row>
    <row r="732" spans="1:7" ht="14.25" customHeight="1">
      <c r="A732" s="1"/>
      <c r="B732" s="2"/>
      <c r="C732" s="28"/>
      <c r="D732" s="28"/>
      <c r="E732" s="28"/>
      <c r="F732" s="29"/>
      <c r="G732" s="28"/>
    </row>
    <row r="733" spans="1:7" ht="14.25" customHeight="1">
      <c r="A733" s="1"/>
      <c r="B733" s="2"/>
      <c r="C733" s="28"/>
      <c r="D733" s="28"/>
      <c r="E733" s="28"/>
      <c r="F733" s="29"/>
      <c r="G733" s="28"/>
    </row>
    <row r="734" spans="1:7" ht="14.25" customHeight="1">
      <c r="A734" s="1"/>
      <c r="B734" s="2"/>
      <c r="C734" s="28"/>
      <c r="D734" s="28"/>
      <c r="E734" s="28"/>
      <c r="F734" s="29"/>
      <c r="G734" s="28"/>
    </row>
    <row r="735" spans="1:7" ht="14.25" customHeight="1">
      <c r="A735" s="1"/>
      <c r="B735" s="2"/>
      <c r="C735" s="28"/>
      <c r="D735" s="28"/>
      <c r="E735" s="28"/>
      <c r="F735" s="29"/>
      <c r="G735" s="28"/>
    </row>
    <row r="736" spans="1:7" ht="14.25" customHeight="1">
      <c r="A736" s="1"/>
      <c r="B736" s="2"/>
      <c r="C736" s="28"/>
      <c r="D736" s="28"/>
      <c r="E736" s="28"/>
      <c r="F736" s="29"/>
      <c r="G736" s="28"/>
    </row>
    <row r="737" spans="1:7" ht="14.25" customHeight="1">
      <c r="A737" s="1"/>
      <c r="B737" s="2"/>
      <c r="C737" s="28"/>
      <c r="D737" s="28"/>
      <c r="E737" s="28"/>
      <c r="F737" s="29"/>
      <c r="G737" s="28"/>
    </row>
    <row r="738" spans="1:7" ht="14.25" customHeight="1">
      <c r="A738" s="1"/>
      <c r="B738" s="2"/>
      <c r="C738" s="28"/>
      <c r="D738" s="28"/>
      <c r="E738" s="28"/>
      <c r="F738" s="29"/>
      <c r="G738" s="28"/>
    </row>
    <row r="739" spans="1:7" ht="14.25" customHeight="1">
      <c r="A739" s="1"/>
      <c r="B739" s="2"/>
      <c r="C739" s="28"/>
      <c r="D739" s="28"/>
      <c r="E739" s="28"/>
      <c r="F739" s="29"/>
      <c r="G739" s="28"/>
    </row>
    <row r="740" spans="1:7" ht="14.25" customHeight="1">
      <c r="A740" s="1"/>
      <c r="B740" s="2"/>
      <c r="C740" s="28"/>
      <c r="D740" s="28"/>
      <c r="E740" s="28"/>
      <c r="F740" s="29"/>
      <c r="G740" s="28"/>
    </row>
    <row r="741" spans="1:7" ht="14.25" customHeight="1">
      <c r="A741" s="1"/>
      <c r="B741" s="2"/>
      <c r="C741" s="28"/>
      <c r="D741" s="28"/>
      <c r="E741" s="28"/>
      <c r="F741" s="29"/>
      <c r="G741" s="28"/>
    </row>
    <row r="742" spans="1:7" ht="14.25" customHeight="1">
      <c r="A742" s="1"/>
      <c r="B742" s="2"/>
      <c r="C742" s="28"/>
      <c r="D742" s="28"/>
      <c r="E742" s="28"/>
      <c r="F742" s="29"/>
      <c r="G742" s="28"/>
    </row>
    <row r="743" spans="1:7" ht="14.25" customHeight="1">
      <c r="A743" s="1"/>
      <c r="B743" s="2"/>
      <c r="C743" s="28"/>
      <c r="D743" s="28"/>
      <c r="E743" s="28"/>
      <c r="F743" s="29"/>
      <c r="G743" s="28"/>
    </row>
    <row r="744" spans="1:7" ht="14.25" customHeight="1">
      <c r="A744" s="1"/>
      <c r="B744" s="2"/>
      <c r="C744" s="28"/>
      <c r="D744" s="28"/>
      <c r="E744" s="28"/>
      <c r="F744" s="29"/>
      <c r="G744" s="28"/>
    </row>
    <row r="745" spans="1:7" ht="14.25" customHeight="1">
      <c r="A745" s="1"/>
      <c r="B745" s="2"/>
      <c r="C745" s="28"/>
      <c r="D745" s="28"/>
      <c r="E745" s="28"/>
      <c r="F745" s="29"/>
      <c r="G745" s="28"/>
    </row>
    <row r="746" spans="1:7" ht="14.25" customHeight="1">
      <c r="A746" s="1"/>
      <c r="B746" s="2"/>
      <c r="C746" s="28"/>
      <c r="D746" s="28"/>
      <c r="E746" s="28"/>
      <c r="F746" s="29"/>
      <c r="G746" s="28"/>
    </row>
    <row r="747" spans="1:7" ht="14.25" customHeight="1">
      <c r="A747" s="1"/>
      <c r="B747" s="2"/>
      <c r="C747" s="28"/>
      <c r="D747" s="28"/>
      <c r="E747" s="28"/>
      <c r="F747" s="29"/>
      <c r="G747" s="28"/>
    </row>
    <row r="748" spans="1:7" ht="14.25" customHeight="1">
      <c r="A748" s="1"/>
      <c r="B748" s="2"/>
      <c r="C748" s="28"/>
      <c r="D748" s="28"/>
      <c r="E748" s="28"/>
      <c r="F748" s="29"/>
      <c r="G748" s="28"/>
    </row>
    <row r="749" spans="1:7" ht="14.25" customHeight="1">
      <c r="A749" s="1"/>
      <c r="B749" s="2"/>
      <c r="C749" s="28"/>
      <c r="D749" s="28"/>
      <c r="E749" s="28"/>
      <c r="F749" s="29"/>
      <c r="G749" s="28"/>
    </row>
    <row r="750" spans="1:7" ht="14.25" customHeight="1">
      <c r="A750" s="1"/>
      <c r="B750" s="2"/>
      <c r="C750" s="28"/>
      <c r="D750" s="28"/>
      <c r="E750" s="28"/>
      <c r="F750" s="29"/>
      <c r="G750" s="28"/>
    </row>
    <row r="751" spans="1:7" ht="14.25" customHeight="1">
      <c r="A751" s="1"/>
      <c r="B751" s="2"/>
      <c r="C751" s="28"/>
      <c r="D751" s="28"/>
      <c r="E751" s="28"/>
      <c r="F751" s="29"/>
      <c r="G751" s="28"/>
    </row>
    <row r="752" spans="1:7" ht="14.25" customHeight="1">
      <c r="A752" s="1"/>
      <c r="B752" s="2"/>
      <c r="C752" s="28"/>
      <c r="D752" s="28"/>
      <c r="E752" s="28"/>
      <c r="F752" s="29"/>
      <c r="G752" s="28"/>
    </row>
    <row r="753" spans="1:7" ht="14.25" customHeight="1">
      <c r="A753" s="1"/>
      <c r="B753" s="2"/>
      <c r="C753" s="28"/>
      <c r="D753" s="28"/>
      <c r="E753" s="28"/>
      <c r="F753" s="29"/>
      <c r="G753" s="28"/>
    </row>
    <row r="754" spans="1:7" ht="14.25" customHeight="1">
      <c r="A754" s="1"/>
      <c r="B754" s="2"/>
      <c r="C754" s="28"/>
      <c r="D754" s="28"/>
      <c r="E754" s="28"/>
      <c r="F754" s="29"/>
      <c r="G754" s="28"/>
    </row>
    <row r="755" spans="1:7" ht="14.25" customHeight="1">
      <c r="A755" s="1"/>
      <c r="B755" s="2"/>
      <c r="C755" s="28"/>
      <c r="D755" s="28"/>
      <c r="E755" s="28"/>
      <c r="F755" s="29"/>
      <c r="G755" s="28"/>
    </row>
    <row r="756" spans="1:7" ht="14.25" customHeight="1">
      <c r="A756" s="1"/>
      <c r="B756" s="2"/>
      <c r="C756" s="28"/>
      <c r="D756" s="28"/>
      <c r="E756" s="28"/>
      <c r="F756" s="29"/>
      <c r="G756" s="28"/>
    </row>
    <row r="757" spans="1:7" ht="14.25" customHeight="1">
      <c r="A757" s="1"/>
      <c r="B757" s="2"/>
      <c r="C757" s="28"/>
      <c r="D757" s="28"/>
      <c r="E757" s="28"/>
      <c r="F757" s="29"/>
      <c r="G757" s="28"/>
    </row>
    <row r="758" spans="1:7" ht="14.25" customHeight="1">
      <c r="A758" s="1"/>
      <c r="B758" s="2"/>
      <c r="C758" s="28"/>
      <c r="D758" s="28"/>
      <c r="E758" s="28"/>
      <c r="F758" s="29"/>
      <c r="G758" s="28"/>
    </row>
    <row r="759" spans="1:7" ht="14.25" customHeight="1">
      <c r="A759" s="1"/>
      <c r="B759" s="2"/>
      <c r="C759" s="28"/>
      <c r="D759" s="28"/>
      <c r="E759" s="28"/>
      <c r="F759" s="29"/>
      <c r="G759" s="28"/>
    </row>
    <row r="760" spans="1:7" ht="14.25" customHeight="1">
      <c r="A760" s="1"/>
      <c r="B760" s="2"/>
      <c r="C760" s="28"/>
      <c r="D760" s="28"/>
      <c r="E760" s="28"/>
      <c r="F760" s="29"/>
      <c r="G760" s="28"/>
    </row>
    <row r="761" spans="1:7" ht="14.25" customHeight="1">
      <c r="A761" s="1"/>
      <c r="B761" s="2"/>
      <c r="C761" s="28"/>
      <c r="D761" s="28"/>
      <c r="E761" s="28"/>
      <c r="F761" s="29"/>
      <c r="G761" s="28"/>
    </row>
    <row r="762" spans="1:7" ht="14.25" customHeight="1">
      <c r="A762" s="1"/>
      <c r="B762" s="2"/>
      <c r="C762" s="28"/>
      <c r="D762" s="28"/>
      <c r="E762" s="28"/>
      <c r="F762" s="29"/>
      <c r="G762" s="28"/>
    </row>
    <row r="763" spans="1:7" ht="14.25" customHeight="1">
      <c r="A763" s="1"/>
      <c r="B763" s="2"/>
      <c r="C763" s="28"/>
      <c r="D763" s="28"/>
      <c r="E763" s="28"/>
      <c r="F763" s="29"/>
      <c r="G763" s="28"/>
    </row>
    <row r="764" spans="1:7" ht="14.25" customHeight="1">
      <c r="A764" s="1"/>
      <c r="B764" s="2"/>
      <c r="C764" s="28"/>
      <c r="D764" s="28"/>
      <c r="E764" s="28"/>
      <c r="F764" s="29"/>
      <c r="G764" s="28"/>
    </row>
    <row r="765" spans="1:7" ht="14.25" customHeight="1">
      <c r="A765" s="1"/>
      <c r="B765" s="2"/>
      <c r="C765" s="28"/>
      <c r="D765" s="28"/>
      <c r="E765" s="28"/>
      <c r="F765" s="29"/>
      <c r="G765" s="28"/>
    </row>
    <row r="766" spans="1:7" ht="14.25" customHeight="1">
      <c r="A766" s="1"/>
      <c r="B766" s="2"/>
      <c r="C766" s="28"/>
      <c r="D766" s="28"/>
      <c r="E766" s="28"/>
      <c r="F766" s="29"/>
      <c r="G766" s="28"/>
    </row>
    <row r="767" spans="1:7" ht="14.25" customHeight="1">
      <c r="A767" s="1"/>
      <c r="B767" s="2"/>
      <c r="C767" s="28"/>
      <c r="D767" s="28"/>
      <c r="E767" s="28"/>
      <c r="F767" s="29"/>
      <c r="G767" s="28"/>
    </row>
    <row r="768" spans="1:7" ht="14.25" customHeight="1">
      <c r="A768" s="1"/>
      <c r="B768" s="2"/>
      <c r="C768" s="28"/>
      <c r="D768" s="28"/>
      <c r="E768" s="28"/>
      <c r="F768" s="29"/>
      <c r="G768" s="28"/>
    </row>
    <row r="769" spans="1:7" ht="14.25" customHeight="1">
      <c r="A769" s="1"/>
      <c r="B769" s="2"/>
      <c r="C769" s="28"/>
      <c r="D769" s="28"/>
      <c r="E769" s="28"/>
      <c r="F769" s="29"/>
      <c r="G769" s="28"/>
    </row>
    <row r="770" spans="1:7" ht="14.25" customHeight="1">
      <c r="A770" s="1"/>
      <c r="B770" s="2"/>
      <c r="C770" s="28"/>
      <c r="D770" s="28"/>
      <c r="E770" s="28"/>
      <c r="F770" s="29"/>
      <c r="G770" s="28"/>
    </row>
    <row r="771" spans="1:7" ht="14.25" customHeight="1">
      <c r="A771" s="1"/>
      <c r="B771" s="2"/>
      <c r="C771" s="28"/>
      <c r="D771" s="28"/>
      <c r="E771" s="28"/>
      <c r="F771" s="29"/>
      <c r="G771" s="28"/>
    </row>
    <row r="772" spans="1:7" ht="14.25" customHeight="1">
      <c r="A772" s="1"/>
      <c r="B772" s="2"/>
      <c r="C772" s="28"/>
      <c r="D772" s="28"/>
      <c r="E772" s="28"/>
      <c r="F772" s="29"/>
      <c r="G772" s="28"/>
    </row>
    <row r="773" spans="1:7" ht="14.25" customHeight="1">
      <c r="A773" s="1"/>
      <c r="B773" s="2"/>
      <c r="C773" s="28"/>
      <c r="D773" s="28"/>
      <c r="E773" s="28"/>
      <c r="F773" s="29"/>
      <c r="G773" s="28"/>
    </row>
    <row r="774" spans="1:7" ht="14.25" customHeight="1">
      <c r="A774" s="1"/>
      <c r="B774" s="2"/>
      <c r="C774" s="28"/>
      <c r="D774" s="28"/>
      <c r="E774" s="28"/>
      <c r="F774" s="29"/>
      <c r="G774" s="28"/>
    </row>
    <row r="775" spans="1:7" ht="14.25" customHeight="1">
      <c r="A775" s="1"/>
      <c r="B775" s="2"/>
      <c r="C775" s="28"/>
      <c r="D775" s="28"/>
      <c r="E775" s="28"/>
      <c r="F775" s="29"/>
      <c r="G775" s="28"/>
    </row>
    <row r="776" spans="1:7" ht="14.25" customHeight="1">
      <c r="A776" s="1"/>
      <c r="B776" s="2"/>
      <c r="C776" s="28"/>
      <c r="D776" s="28"/>
      <c r="E776" s="28"/>
      <c r="F776" s="29"/>
      <c r="G776" s="28"/>
    </row>
    <row r="777" spans="1:7" ht="14.25" customHeight="1">
      <c r="A777" s="1"/>
      <c r="B777" s="2"/>
      <c r="C777" s="28"/>
      <c r="D777" s="28"/>
      <c r="E777" s="28"/>
      <c r="F777" s="29"/>
      <c r="G777" s="28"/>
    </row>
    <row r="778" spans="1:7" ht="14.25" customHeight="1">
      <c r="A778" s="1"/>
      <c r="B778" s="2"/>
      <c r="C778" s="28"/>
      <c r="D778" s="28"/>
      <c r="E778" s="28"/>
      <c r="F778" s="29"/>
      <c r="G778" s="28"/>
    </row>
    <row r="779" spans="1:7" ht="14.25" customHeight="1">
      <c r="A779" s="1"/>
      <c r="B779" s="2"/>
      <c r="C779" s="28"/>
      <c r="D779" s="28"/>
      <c r="E779" s="28"/>
      <c r="F779" s="29"/>
      <c r="G779" s="28"/>
    </row>
    <row r="780" spans="1:7" ht="14.25" customHeight="1">
      <c r="A780" s="1"/>
      <c r="B780" s="2"/>
      <c r="C780" s="28"/>
      <c r="D780" s="28"/>
      <c r="E780" s="28"/>
      <c r="F780" s="29"/>
      <c r="G780" s="28"/>
    </row>
    <row r="781" spans="1:7" ht="14.25" customHeight="1">
      <c r="A781" s="1"/>
      <c r="B781" s="2"/>
      <c r="C781" s="28"/>
      <c r="D781" s="28"/>
      <c r="E781" s="28"/>
      <c r="F781" s="29"/>
      <c r="G781" s="28"/>
    </row>
    <row r="782" spans="1:7" ht="14.25" customHeight="1">
      <c r="A782" s="1"/>
      <c r="B782" s="2"/>
      <c r="C782" s="28"/>
      <c r="D782" s="28"/>
      <c r="E782" s="28"/>
      <c r="F782" s="29"/>
      <c r="G782" s="28"/>
    </row>
    <row r="783" spans="1:7" ht="14.25" customHeight="1">
      <c r="A783" s="1"/>
      <c r="B783" s="2"/>
      <c r="C783" s="28"/>
      <c r="D783" s="28"/>
      <c r="E783" s="28"/>
      <c r="F783" s="29"/>
      <c r="G783" s="28"/>
    </row>
    <row r="784" spans="1:7" ht="14.25" customHeight="1">
      <c r="A784" s="1"/>
      <c r="B784" s="2"/>
      <c r="C784" s="28"/>
      <c r="D784" s="28"/>
      <c r="E784" s="28"/>
      <c r="F784" s="29"/>
      <c r="G784" s="28"/>
    </row>
    <row r="785" spans="1:7" ht="14.25" customHeight="1">
      <c r="A785" s="1"/>
      <c r="B785" s="2"/>
      <c r="C785" s="28"/>
      <c r="D785" s="28"/>
      <c r="E785" s="28"/>
      <c r="F785" s="29"/>
      <c r="G785" s="28"/>
    </row>
    <row r="786" spans="1:7" ht="14.25" customHeight="1">
      <c r="A786" s="1"/>
      <c r="B786" s="2"/>
      <c r="C786" s="28"/>
      <c r="D786" s="28"/>
      <c r="E786" s="28"/>
      <c r="F786" s="29"/>
      <c r="G786" s="28"/>
    </row>
    <row r="787" spans="1:7" ht="14.25" customHeight="1">
      <c r="A787" s="1"/>
      <c r="B787" s="2"/>
      <c r="C787" s="28"/>
      <c r="D787" s="28"/>
      <c r="E787" s="28"/>
      <c r="F787" s="29"/>
      <c r="G787" s="28"/>
    </row>
    <row r="788" spans="1:7" ht="14.25" customHeight="1">
      <c r="A788" s="1"/>
      <c r="B788" s="2"/>
      <c r="C788" s="28"/>
      <c r="D788" s="28"/>
      <c r="E788" s="28"/>
      <c r="F788" s="29"/>
      <c r="G788" s="28"/>
    </row>
    <row r="789" spans="1:7" ht="14.25" customHeight="1">
      <c r="A789" s="1"/>
      <c r="B789" s="2"/>
      <c r="C789" s="28"/>
      <c r="D789" s="28"/>
      <c r="E789" s="28"/>
      <c r="F789" s="29"/>
      <c r="G789" s="28"/>
    </row>
    <row r="790" spans="1:7" ht="14.25" customHeight="1">
      <c r="A790" s="1"/>
      <c r="B790" s="2"/>
      <c r="C790" s="28"/>
      <c r="D790" s="28"/>
      <c r="E790" s="28"/>
      <c r="F790" s="29"/>
      <c r="G790" s="28"/>
    </row>
    <row r="791" spans="1:7" ht="14.25" customHeight="1">
      <c r="A791" s="1"/>
      <c r="B791" s="2"/>
      <c r="C791" s="28"/>
      <c r="D791" s="28"/>
      <c r="E791" s="28"/>
      <c r="F791" s="29"/>
      <c r="G791" s="28"/>
    </row>
    <row r="792" spans="1:7" ht="14.25" customHeight="1">
      <c r="A792" s="1"/>
      <c r="B792" s="2"/>
      <c r="C792" s="28"/>
      <c r="D792" s="28"/>
      <c r="E792" s="28"/>
      <c r="F792" s="29"/>
      <c r="G792" s="28"/>
    </row>
    <row r="793" spans="1:7" ht="14.25" customHeight="1">
      <c r="A793" s="1"/>
      <c r="B793" s="2"/>
      <c r="C793" s="28"/>
      <c r="D793" s="28"/>
      <c r="E793" s="28"/>
      <c r="F793" s="29"/>
      <c r="G793" s="28"/>
    </row>
    <row r="794" spans="1:7" ht="14.25" customHeight="1">
      <c r="A794" s="1"/>
      <c r="B794" s="2"/>
      <c r="C794" s="28"/>
      <c r="D794" s="28"/>
      <c r="E794" s="28"/>
      <c r="F794" s="29"/>
      <c r="G794" s="28"/>
    </row>
    <row r="795" spans="1:7" ht="14.25" customHeight="1">
      <c r="A795" s="1"/>
      <c r="B795" s="2"/>
      <c r="C795" s="28"/>
      <c r="D795" s="28"/>
      <c r="E795" s="28"/>
      <c r="F795" s="29"/>
      <c r="G795" s="28"/>
    </row>
    <row r="796" spans="1:7" ht="14.25" customHeight="1">
      <c r="A796" s="1"/>
      <c r="B796" s="2"/>
      <c r="C796" s="28"/>
      <c r="D796" s="28"/>
      <c r="E796" s="28"/>
      <c r="F796" s="29"/>
      <c r="G796" s="28"/>
    </row>
    <row r="797" spans="1:7" ht="14.25" customHeight="1">
      <c r="A797" s="1"/>
      <c r="B797" s="2"/>
      <c r="C797" s="28"/>
      <c r="D797" s="28"/>
      <c r="E797" s="28"/>
      <c r="F797" s="29"/>
      <c r="G797" s="28"/>
    </row>
    <row r="798" spans="1:7" ht="14.25" customHeight="1">
      <c r="A798" s="1"/>
      <c r="B798" s="2"/>
      <c r="C798" s="28"/>
      <c r="D798" s="28"/>
      <c r="E798" s="28"/>
      <c r="F798" s="29"/>
      <c r="G798" s="28"/>
    </row>
    <row r="799" spans="1:7" ht="14.25" customHeight="1">
      <c r="A799" s="1"/>
      <c r="B799" s="2"/>
      <c r="C799" s="28"/>
      <c r="D799" s="28"/>
      <c r="E799" s="28"/>
      <c r="F799" s="29"/>
      <c r="G799" s="28"/>
    </row>
    <row r="800" spans="1:7" ht="14.25" customHeight="1">
      <c r="A800" s="1"/>
      <c r="B800" s="2"/>
      <c r="C800" s="28"/>
      <c r="D800" s="28"/>
      <c r="E800" s="28"/>
      <c r="F800" s="29"/>
      <c r="G800" s="28"/>
    </row>
    <row r="801" spans="1:7" ht="14.25" customHeight="1">
      <c r="A801" s="1"/>
      <c r="B801" s="2"/>
      <c r="C801" s="28"/>
      <c r="D801" s="28"/>
      <c r="E801" s="28"/>
      <c r="F801" s="29"/>
      <c r="G801" s="28"/>
    </row>
    <row r="802" spans="1:7" ht="14.25" customHeight="1">
      <c r="A802" s="1"/>
      <c r="B802" s="2"/>
      <c r="C802" s="28"/>
      <c r="D802" s="28"/>
      <c r="E802" s="28"/>
      <c r="F802" s="29"/>
      <c r="G802" s="28"/>
    </row>
    <row r="803" spans="1:7" ht="14.25" customHeight="1">
      <c r="A803" s="1"/>
      <c r="B803" s="2"/>
      <c r="C803" s="28"/>
      <c r="D803" s="28"/>
      <c r="E803" s="28"/>
      <c r="F803" s="29"/>
      <c r="G803" s="28"/>
    </row>
    <row r="804" spans="1:7" ht="14.25" customHeight="1">
      <c r="A804" s="1"/>
      <c r="B804" s="2"/>
      <c r="C804" s="28"/>
      <c r="D804" s="28"/>
      <c r="E804" s="28"/>
      <c r="F804" s="29"/>
      <c r="G804" s="28"/>
    </row>
    <row r="805" spans="1:7" ht="14.25" customHeight="1">
      <c r="A805" s="1"/>
      <c r="B805" s="2"/>
      <c r="C805" s="28"/>
      <c r="D805" s="28"/>
      <c r="E805" s="28"/>
      <c r="F805" s="29"/>
      <c r="G805" s="28"/>
    </row>
    <row r="806" spans="1:7" ht="14.25" customHeight="1">
      <c r="A806" s="1"/>
      <c r="B806" s="2"/>
      <c r="C806" s="28"/>
      <c r="D806" s="28"/>
      <c r="E806" s="28"/>
      <c r="F806" s="29"/>
      <c r="G806" s="28"/>
    </row>
    <row r="807" spans="1:7" ht="14.25" customHeight="1">
      <c r="A807" s="1"/>
      <c r="B807" s="2"/>
      <c r="C807" s="28"/>
      <c r="D807" s="28"/>
      <c r="E807" s="28"/>
      <c r="F807" s="29"/>
      <c r="G807" s="28"/>
    </row>
    <row r="808" spans="1:7" ht="14.25" customHeight="1">
      <c r="A808" s="1"/>
      <c r="B808" s="2"/>
      <c r="C808" s="28"/>
      <c r="D808" s="28"/>
      <c r="E808" s="28"/>
      <c r="F808" s="29"/>
      <c r="G808" s="28"/>
    </row>
    <row r="809" spans="1:7" ht="14.25" customHeight="1">
      <c r="A809" s="1"/>
      <c r="B809" s="2"/>
      <c r="C809" s="28"/>
      <c r="D809" s="28"/>
      <c r="E809" s="28"/>
      <c r="F809" s="29"/>
      <c r="G809" s="28"/>
    </row>
    <row r="810" spans="1:7" ht="14.25" customHeight="1">
      <c r="A810" s="1"/>
      <c r="B810" s="2"/>
      <c r="C810" s="28"/>
      <c r="D810" s="28"/>
      <c r="E810" s="28"/>
      <c r="F810" s="29"/>
      <c r="G810" s="28"/>
    </row>
    <row r="811" spans="1:7" ht="14.25" customHeight="1">
      <c r="A811" s="1"/>
      <c r="B811" s="2"/>
      <c r="C811" s="28"/>
      <c r="D811" s="28"/>
      <c r="E811" s="28"/>
      <c r="F811" s="29"/>
      <c r="G811" s="28"/>
    </row>
    <row r="812" spans="1:7" ht="14.25" customHeight="1">
      <c r="A812" s="1"/>
      <c r="B812" s="2"/>
      <c r="C812" s="28"/>
      <c r="D812" s="28"/>
      <c r="E812" s="28"/>
      <c r="F812" s="29"/>
      <c r="G812" s="28"/>
    </row>
    <row r="813" spans="1:7" ht="14.25" customHeight="1">
      <c r="A813" s="1"/>
      <c r="B813" s="2"/>
      <c r="C813" s="28"/>
      <c r="D813" s="28"/>
      <c r="E813" s="28"/>
      <c r="F813" s="29"/>
      <c r="G813" s="28"/>
    </row>
    <row r="814" spans="1:7" ht="14.25" customHeight="1">
      <c r="A814" s="1"/>
      <c r="B814" s="2"/>
      <c r="C814" s="28"/>
      <c r="D814" s="28"/>
      <c r="E814" s="28"/>
      <c r="F814" s="29"/>
      <c r="G814" s="28"/>
    </row>
    <row r="815" spans="1:7" ht="14.25" customHeight="1">
      <c r="A815" s="1"/>
      <c r="B815" s="2"/>
      <c r="C815" s="28"/>
      <c r="D815" s="28"/>
      <c r="E815" s="28"/>
      <c r="F815" s="29"/>
      <c r="G815" s="28"/>
    </row>
    <row r="816" spans="1:7" ht="14.25" customHeight="1">
      <c r="A816" s="1"/>
      <c r="B816" s="2"/>
      <c r="C816" s="28"/>
      <c r="D816" s="28"/>
      <c r="E816" s="28"/>
      <c r="F816" s="29"/>
      <c r="G816" s="28"/>
    </row>
    <row r="817" spans="1:7" ht="14.25" customHeight="1">
      <c r="A817" s="1"/>
      <c r="B817" s="2"/>
      <c r="C817" s="28"/>
      <c r="D817" s="28"/>
      <c r="E817" s="28"/>
      <c r="F817" s="29"/>
      <c r="G817" s="28"/>
    </row>
    <row r="818" spans="1:7" ht="14.25" customHeight="1">
      <c r="A818" s="1"/>
      <c r="B818" s="2"/>
      <c r="C818" s="28"/>
      <c r="D818" s="28"/>
      <c r="E818" s="28"/>
      <c r="F818" s="29"/>
      <c r="G818" s="28"/>
    </row>
    <row r="819" spans="1:7" ht="14.25" customHeight="1">
      <c r="A819" s="1"/>
      <c r="B819" s="2"/>
      <c r="C819" s="28"/>
      <c r="D819" s="28"/>
      <c r="E819" s="28"/>
      <c r="F819" s="29"/>
      <c r="G819" s="28"/>
    </row>
    <row r="820" spans="1:7" ht="14.25" customHeight="1">
      <c r="A820" s="1"/>
      <c r="B820" s="2"/>
      <c r="C820" s="28"/>
      <c r="D820" s="28"/>
      <c r="E820" s="28"/>
      <c r="F820" s="29"/>
      <c r="G820" s="28"/>
    </row>
    <row r="821" spans="1:7" ht="14.25" customHeight="1">
      <c r="A821" s="1"/>
      <c r="B821" s="2"/>
      <c r="C821" s="28"/>
      <c r="D821" s="28"/>
      <c r="E821" s="28"/>
      <c r="F821" s="29"/>
      <c r="G821" s="28"/>
    </row>
    <row r="822" spans="1:7" ht="14.25" customHeight="1">
      <c r="A822" s="1"/>
      <c r="B822" s="2"/>
      <c r="C822" s="28"/>
      <c r="D822" s="28"/>
      <c r="E822" s="28"/>
      <c r="F822" s="29"/>
      <c r="G822" s="28"/>
    </row>
    <row r="823" spans="1:7" ht="14.25" customHeight="1">
      <c r="A823" s="1"/>
      <c r="B823" s="2"/>
      <c r="C823" s="28"/>
      <c r="D823" s="28"/>
      <c r="E823" s="28"/>
      <c r="F823" s="29"/>
      <c r="G823" s="28"/>
    </row>
    <row r="824" spans="1:7" ht="14.25" customHeight="1">
      <c r="A824" s="1"/>
      <c r="B824" s="2"/>
      <c r="C824" s="28"/>
      <c r="D824" s="28"/>
      <c r="E824" s="28"/>
      <c r="F824" s="29"/>
      <c r="G824" s="28"/>
    </row>
    <row r="825" spans="1:7" ht="14.25" customHeight="1">
      <c r="A825" s="1"/>
      <c r="B825" s="2"/>
      <c r="C825" s="28"/>
      <c r="D825" s="28"/>
      <c r="E825" s="28"/>
      <c r="F825" s="29"/>
      <c r="G825" s="28"/>
    </row>
    <row r="826" spans="1:7" ht="14.25" customHeight="1">
      <c r="A826" s="1"/>
      <c r="B826" s="2"/>
      <c r="C826" s="28"/>
      <c r="D826" s="28"/>
      <c r="E826" s="28"/>
      <c r="F826" s="29"/>
      <c r="G826" s="28"/>
    </row>
    <row r="827" spans="1:7" ht="14.25" customHeight="1">
      <c r="A827" s="1"/>
      <c r="B827" s="2"/>
      <c r="C827" s="28"/>
      <c r="D827" s="28"/>
      <c r="E827" s="28"/>
      <c r="F827" s="29"/>
      <c r="G827" s="28"/>
    </row>
    <row r="828" spans="1:7" ht="14.25" customHeight="1">
      <c r="A828" s="1"/>
      <c r="B828" s="2"/>
      <c r="C828" s="28"/>
      <c r="D828" s="28"/>
      <c r="E828" s="28"/>
      <c r="F828" s="29"/>
      <c r="G828" s="28"/>
    </row>
    <row r="829" spans="1:7" ht="14.25" customHeight="1">
      <c r="A829" s="1"/>
      <c r="B829" s="2"/>
      <c r="C829" s="28"/>
      <c r="D829" s="28"/>
      <c r="E829" s="28"/>
      <c r="F829" s="29"/>
      <c r="G829" s="28"/>
    </row>
    <row r="830" spans="1:7" ht="14.25" customHeight="1">
      <c r="A830" s="1"/>
      <c r="B830" s="2"/>
      <c r="C830" s="28"/>
      <c r="D830" s="28"/>
      <c r="E830" s="28"/>
      <c r="F830" s="29"/>
      <c r="G830" s="28"/>
    </row>
    <row r="831" spans="1:7" ht="14.25" customHeight="1">
      <c r="A831" s="1"/>
      <c r="B831" s="2"/>
      <c r="C831" s="28"/>
      <c r="D831" s="28"/>
      <c r="E831" s="28"/>
      <c r="F831" s="29"/>
      <c r="G831" s="28"/>
    </row>
    <row r="832" spans="1:7" ht="14.25" customHeight="1">
      <c r="A832" s="1"/>
      <c r="B832" s="2"/>
      <c r="C832" s="28"/>
      <c r="D832" s="28"/>
      <c r="E832" s="28"/>
      <c r="F832" s="29"/>
      <c r="G832" s="28"/>
    </row>
    <row r="833" spans="1:7" ht="14.25" customHeight="1">
      <c r="A833" s="1"/>
      <c r="B833" s="2"/>
      <c r="C833" s="28"/>
      <c r="D833" s="28"/>
      <c r="E833" s="28"/>
      <c r="F833" s="29"/>
      <c r="G833" s="28"/>
    </row>
    <row r="834" spans="1:7" ht="14.25" customHeight="1">
      <c r="A834" s="1"/>
      <c r="B834" s="2"/>
      <c r="C834" s="28"/>
      <c r="D834" s="28"/>
      <c r="E834" s="28"/>
      <c r="F834" s="29"/>
      <c r="G834" s="28"/>
    </row>
    <row r="835" spans="1:7" ht="14.25" customHeight="1">
      <c r="A835" s="1"/>
      <c r="B835" s="2"/>
      <c r="C835" s="28"/>
      <c r="D835" s="28"/>
      <c r="E835" s="28"/>
      <c r="F835" s="29"/>
      <c r="G835" s="28"/>
    </row>
    <row r="836" spans="1:7" ht="14.25" customHeight="1">
      <c r="A836" s="1"/>
      <c r="B836" s="2"/>
      <c r="C836" s="28"/>
      <c r="D836" s="28"/>
      <c r="E836" s="28"/>
      <c r="F836" s="29"/>
      <c r="G836" s="28"/>
    </row>
    <row r="837" spans="1:7" ht="14.25" customHeight="1">
      <c r="A837" s="1"/>
      <c r="B837" s="2"/>
      <c r="C837" s="28"/>
      <c r="D837" s="28"/>
      <c r="E837" s="28"/>
      <c r="F837" s="29"/>
      <c r="G837" s="28"/>
    </row>
    <row r="838" spans="1:7" ht="14.25" customHeight="1">
      <c r="A838" s="1"/>
      <c r="B838" s="2"/>
      <c r="C838" s="28"/>
      <c r="D838" s="28"/>
      <c r="E838" s="28"/>
      <c r="F838" s="29"/>
      <c r="G838" s="28"/>
    </row>
    <row r="839" spans="1:7" ht="14.25" customHeight="1">
      <c r="A839" s="1"/>
      <c r="B839" s="2"/>
      <c r="C839" s="28"/>
      <c r="D839" s="28"/>
      <c r="E839" s="28"/>
      <c r="F839" s="29"/>
      <c r="G839" s="28"/>
    </row>
    <row r="840" spans="1:7" ht="14.25" customHeight="1">
      <c r="A840" s="1"/>
      <c r="B840" s="2"/>
      <c r="C840" s="28"/>
      <c r="D840" s="28"/>
      <c r="E840" s="28"/>
      <c r="F840" s="29"/>
      <c r="G840" s="28"/>
    </row>
    <row r="841" spans="1:7" ht="14.25" customHeight="1">
      <c r="A841" s="1"/>
      <c r="B841" s="2"/>
      <c r="C841" s="28"/>
      <c r="D841" s="28"/>
      <c r="E841" s="28"/>
      <c r="F841" s="29"/>
      <c r="G841" s="28"/>
    </row>
    <row r="842" spans="1:7" ht="14.25" customHeight="1">
      <c r="A842" s="1"/>
      <c r="B842" s="2"/>
      <c r="C842" s="28"/>
      <c r="D842" s="28"/>
      <c r="E842" s="28"/>
      <c r="F842" s="29"/>
      <c r="G842" s="28"/>
    </row>
    <row r="843" spans="1:7" ht="14.25" customHeight="1">
      <c r="A843" s="1"/>
      <c r="B843" s="2"/>
      <c r="C843" s="28"/>
      <c r="D843" s="28"/>
      <c r="E843" s="28"/>
      <c r="F843" s="29"/>
      <c r="G843" s="28"/>
    </row>
    <row r="844" spans="1:7" ht="14.25" customHeight="1">
      <c r="A844" s="1"/>
      <c r="B844" s="2"/>
      <c r="C844" s="28"/>
      <c r="D844" s="28"/>
      <c r="E844" s="28"/>
      <c r="F844" s="29"/>
      <c r="G844" s="28"/>
    </row>
    <row r="845" spans="1:7" ht="14.25" customHeight="1">
      <c r="A845" s="1"/>
      <c r="B845" s="2"/>
      <c r="C845" s="28"/>
      <c r="D845" s="28"/>
      <c r="E845" s="28"/>
      <c r="F845" s="29"/>
      <c r="G845" s="28"/>
    </row>
    <row r="846" spans="1:7" ht="14.25" customHeight="1">
      <c r="A846" s="1"/>
      <c r="B846" s="2"/>
      <c r="C846" s="28"/>
      <c r="D846" s="28"/>
      <c r="E846" s="28"/>
      <c r="F846" s="29"/>
      <c r="G846" s="28"/>
    </row>
    <row r="847" spans="1:7" ht="14.25" customHeight="1">
      <c r="A847" s="1"/>
      <c r="B847" s="2"/>
      <c r="C847" s="28"/>
      <c r="D847" s="28"/>
      <c r="E847" s="28"/>
      <c r="F847" s="29"/>
      <c r="G847" s="28"/>
    </row>
    <row r="848" spans="1:7" ht="14.25" customHeight="1">
      <c r="A848" s="1"/>
      <c r="B848" s="2"/>
      <c r="C848" s="28"/>
      <c r="D848" s="28"/>
      <c r="E848" s="28"/>
      <c r="F848" s="29"/>
      <c r="G848" s="28"/>
    </row>
    <row r="849" spans="1:7" ht="14.25" customHeight="1">
      <c r="A849" s="1"/>
      <c r="B849" s="2"/>
      <c r="C849" s="28"/>
      <c r="D849" s="28"/>
      <c r="E849" s="28"/>
      <c r="F849" s="29"/>
      <c r="G849" s="28"/>
    </row>
    <row r="850" spans="1:7" ht="14.25" customHeight="1">
      <c r="A850" s="1"/>
      <c r="B850" s="2"/>
      <c r="C850" s="28"/>
      <c r="D850" s="28"/>
      <c r="E850" s="28"/>
      <c r="F850" s="29"/>
      <c r="G850" s="28"/>
    </row>
    <row r="851" spans="1:7" ht="14.25" customHeight="1">
      <c r="A851" s="1"/>
      <c r="B851" s="2"/>
      <c r="C851" s="28"/>
      <c r="D851" s="28"/>
      <c r="E851" s="28"/>
      <c r="F851" s="29"/>
      <c r="G851" s="28"/>
    </row>
    <row r="852" spans="1:7" ht="14.25" customHeight="1">
      <c r="A852" s="1"/>
      <c r="B852" s="2"/>
      <c r="C852" s="28"/>
      <c r="D852" s="28"/>
      <c r="E852" s="28"/>
      <c r="F852" s="29"/>
      <c r="G852" s="28"/>
    </row>
    <row r="853" spans="1:7" ht="14.25" customHeight="1">
      <c r="A853" s="1"/>
      <c r="B853" s="2"/>
      <c r="C853" s="28"/>
      <c r="D853" s="28"/>
      <c r="E853" s="28"/>
      <c r="F853" s="29"/>
      <c r="G853" s="28"/>
    </row>
    <row r="854" spans="1:7" ht="14.25" customHeight="1">
      <c r="A854" s="1"/>
      <c r="B854" s="2"/>
      <c r="C854" s="28"/>
      <c r="D854" s="28"/>
      <c r="E854" s="28"/>
      <c r="F854" s="29"/>
      <c r="G854" s="28"/>
    </row>
    <row r="855" spans="1:7" ht="14.25" customHeight="1">
      <c r="A855" s="1"/>
      <c r="B855" s="2"/>
      <c r="C855" s="28"/>
      <c r="D855" s="28"/>
      <c r="E855" s="28"/>
      <c r="F855" s="29"/>
      <c r="G855" s="28"/>
    </row>
    <row r="856" spans="1:7" ht="14.25" customHeight="1">
      <c r="A856" s="1"/>
      <c r="B856" s="2"/>
      <c r="C856" s="28"/>
      <c r="D856" s="28"/>
      <c r="E856" s="28"/>
      <c r="F856" s="29"/>
      <c r="G856" s="28"/>
    </row>
    <row r="857" spans="1:7" ht="14.25" customHeight="1">
      <c r="A857" s="1"/>
      <c r="B857" s="2"/>
      <c r="C857" s="28"/>
      <c r="D857" s="28"/>
      <c r="E857" s="28"/>
      <c r="F857" s="29"/>
      <c r="G857" s="28"/>
    </row>
    <row r="858" spans="1:7" ht="14.25" customHeight="1">
      <c r="A858" s="1"/>
      <c r="B858" s="2"/>
      <c r="C858" s="28"/>
      <c r="D858" s="28"/>
      <c r="E858" s="28"/>
      <c r="F858" s="29"/>
      <c r="G858" s="28"/>
    </row>
    <row r="859" spans="1:7" ht="14.25" customHeight="1">
      <c r="A859" s="1"/>
      <c r="B859" s="2"/>
      <c r="C859" s="28"/>
      <c r="D859" s="28"/>
      <c r="E859" s="28"/>
      <c r="F859" s="29"/>
      <c r="G859" s="28"/>
    </row>
    <row r="860" spans="1:7" ht="14.25" customHeight="1">
      <c r="A860" s="1"/>
      <c r="B860" s="2"/>
      <c r="C860" s="28"/>
      <c r="D860" s="28"/>
      <c r="E860" s="28"/>
      <c r="F860" s="29"/>
      <c r="G860" s="28"/>
    </row>
    <row r="861" spans="1:7" ht="14.25" customHeight="1">
      <c r="A861" s="1"/>
      <c r="B861" s="2"/>
      <c r="C861" s="28"/>
      <c r="D861" s="28"/>
      <c r="E861" s="28"/>
      <c r="F861" s="29"/>
      <c r="G861" s="28"/>
    </row>
    <row r="862" spans="1:7" ht="14.25" customHeight="1">
      <c r="A862" s="1"/>
      <c r="B862" s="2"/>
      <c r="C862" s="28"/>
      <c r="D862" s="28"/>
      <c r="E862" s="28"/>
      <c r="F862" s="29"/>
      <c r="G862" s="28"/>
    </row>
    <row r="863" spans="1:7" ht="14.25" customHeight="1">
      <c r="A863" s="1"/>
      <c r="B863" s="2"/>
      <c r="C863" s="28"/>
      <c r="D863" s="28"/>
      <c r="E863" s="28"/>
      <c r="F863" s="29"/>
      <c r="G863" s="28"/>
    </row>
    <row r="864" spans="1:7" ht="14.25" customHeight="1">
      <c r="A864" s="1"/>
      <c r="B864" s="2"/>
      <c r="C864" s="28"/>
      <c r="D864" s="28"/>
      <c r="E864" s="28"/>
      <c r="F864" s="29"/>
      <c r="G864" s="28"/>
    </row>
    <row r="865" spans="1:7" ht="14.25" customHeight="1">
      <c r="A865" s="1"/>
      <c r="B865" s="2"/>
      <c r="C865" s="28"/>
      <c r="D865" s="28"/>
      <c r="E865" s="28"/>
      <c r="F865" s="29"/>
      <c r="G865" s="28"/>
    </row>
    <row r="866" spans="1:7" ht="14.25" customHeight="1">
      <c r="A866" s="1"/>
      <c r="B866" s="2"/>
      <c r="C866" s="28"/>
      <c r="D866" s="28"/>
      <c r="E866" s="28"/>
      <c r="F866" s="29"/>
      <c r="G866" s="28"/>
    </row>
    <row r="867" spans="1:7" ht="14.25" customHeight="1">
      <c r="A867" s="1"/>
      <c r="B867" s="2"/>
      <c r="C867" s="28"/>
      <c r="D867" s="28"/>
      <c r="E867" s="28"/>
      <c r="F867" s="29"/>
      <c r="G867" s="28"/>
    </row>
    <row r="868" spans="1:7" ht="14.25" customHeight="1">
      <c r="A868" s="1"/>
      <c r="B868" s="2"/>
      <c r="C868" s="28"/>
      <c r="D868" s="28"/>
      <c r="E868" s="28"/>
      <c r="F868" s="29"/>
      <c r="G868" s="28"/>
    </row>
    <row r="869" spans="1:7" ht="14.25" customHeight="1">
      <c r="A869" s="1"/>
      <c r="B869" s="2"/>
      <c r="C869" s="28"/>
      <c r="D869" s="28"/>
      <c r="E869" s="28"/>
      <c r="F869" s="29"/>
      <c r="G869" s="28"/>
    </row>
    <row r="870" spans="1:7" ht="14.25" customHeight="1">
      <c r="A870" s="1"/>
      <c r="B870" s="2"/>
      <c r="C870" s="28"/>
      <c r="D870" s="28"/>
      <c r="E870" s="28"/>
      <c r="F870" s="29"/>
      <c r="G870" s="28"/>
    </row>
    <row r="871" spans="1:7" ht="14.25" customHeight="1">
      <c r="A871" s="1"/>
      <c r="B871" s="2"/>
      <c r="C871" s="28"/>
      <c r="D871" s="28"/>
      <c r="E871" s="28"/>
      <c r="F871" s="29"/>
      <c r="G871" s="28"/>
    </row>
    <row r="872" spans="1:7" ht="14.25" customHeight="1">
      <c r="A872" s="1"/>
      <c r="B872" s="2"/>
      <c r="C872" s="28"/>
      <c r="D872" s="28"/>
      <c r="E872" s="28"/>
      <c r="F872" s="29"/>
      <c r="G872" s="28"/>
    </row>
    <row r="873" spans="1:7" ht="14.25" customHeight="1">
      <c r="A873" s="1"/>
      <c r="B873" s="2"/>
      <c r="C873" s="28"/>
      <c r="D873" s="28"/>
      <c r="E873" s="28"/>
      <c r="F873" s="29"/>
      <c r="G873" s="28"/>
    </row>
    <row r="874" spans="1:7" ht="14.25" customHeight="1">
      <c r="A874" s="1"/>
      <c r="B874" s="2"/>
      <c r="C874" s="28"/>
      <c r="D874" s="28"/>
      <c r="E874" s="28"/>
      <c r="F874" s="29"/>
      <c r="G874" s="28"/>
    </row>
    <row r="875" spans="1:7" ht="14.25" customHeight="1">
      <c r="A875" s="1"/>
      <c r="B875" s="2"/>
      <c r="C875" s="28"/>
      <c r="D875" s="28"/>
      <c r="E875" s="28"/>
      <c r="F875" s="29"/>
      <c r="G875" s="28"/>
    </row>
    <row r="876" spans="1:7" ht="14.25" customHeight="1">
      <c r="A876" s="1"/>
      <c r="B876" s="2"/>
      <c r="C876" s="28"/>
      <c r="D876" s="28"/>
      <c r="E876" s="28"/>
      <c r="F876" s="29"/>
      <c r="G876" s="28"/>
    </row>
    <row r="877" spans="1:7" ht="14.25" customHeight="1">
      <c r="A877" s="1"/>
      <c r="B877" s="2"/>
      <c r="C877" s="28"/>
      <c r="D877" s="28"/>
      <c r="E877" s="28"/>
      <c r="F877" s="29"/>
      <c r="G877" s="28"/>
    </row>
    <row r="878" spans="1:7" ht="14.25" customHeight="1">
      <c r="A878" s="1"/>
      <c r="B878" s="2"/>
      <c r="C878" s="28"/>
      <c r="D878" s="28"/>
      <c r="E878" s="28"/>
      <c r="F878" s="29"/>
      <c r="G878" s="28"/>
    </row>
    <row r="879" spans="1:7" ht="14.25" customHeight="1">
      <c r="A879" s="1"/>
      <c r="B879" s="2"/>
      <c r="C879" s="28"/>
      <c r="D879" s="28"/>
      <c r="E879" s="28"/>
      <c r="F879" s="29"/>
      <c r="G879" s="28"/>
    </row>
    <row r="880" spans="1:7" ht="14.25" customHeight="1">
      <c r="A880" s="1"/>
      <c r="B880" s="2"/>
      <c r="C880" s="28"/>
      <c r="D880" s="28"/>
      <c r="E880" s="28"/>
      <c r="F880" s="29"/>
      <c r="G880" s="28"/>
    </row>
    <row r="881" spans="1:7" ht="14.25" customHeight="1">
      <c r="A881" s="1"/>
      <c r="B881" s="2"/>
      <c r="C881" s="28"/>
      <c r="D881" s="28"/>
      <c r="E881" s="28"/>
      <c r="F881" s="29"/>
      <c r="G881" s="28"/>
    </row>
    <row r="882" spans="1:7" ht="14.25" customHeight="1">
      <c r="A882" s="1"/>
      <c r="B882" s="2"/>
      <c r="C882" s="28"/>
      <c r="D882" s="28"/>
      <c r="E882" s="28"/>
      <c r="F882" s="29"/>
      <c r="G882" s="28"/>
    </row>
    <row r="883" spans="1:7" ht="14.25" customHeight="1">
      <c r="A883" s="1"/>
      <c r="B883" s="2"/>
      <c r="C883" s="28"/>
      <c r="D883" s="28"/>
      <c r="E883" s="28"/>
      <c r="F883" s="29"/>
      <c r="G883" s="28"/>
    </row>
    <row r="884" spans="1:7" ht="14.25" customHeight="1">
      <c r="A884" s="1"/>
      <c r="B884" s="2"/>
      <c r="C884" s="28"/>
      <c r="D884" s="28"/>
      <c r="E884" s="28"/>
      <c r="F884" s="29"/>
      <c r="G884" s="28"/>
    </row>
    <row r="885" spans="1:7" ht="14.25" customHeight="1">
      <c r="A885" s="1"/>
      <c r="B885" s="2"/>
      <c r="C885" s="28"/>
      <c r="D885" s="28"/>
      <c r="E885" s="28"/>
      <c r="F885" s="29"/>
      <c r="G885" s="28"/>
    </row>
    <row r="886" spans="1:7" ht="14.25" customHeight="1">
      <c r="A886" s="1"/>
      <c r="B886" s="2"/>
      <c r="C886" s="28"/>
      <c r="D886" s="28"/>
      <c r="E886" s="28"/>
      <c r="F886" s="29"/>
      <c r="G886" s="28"/>
    </row>
    <row r="887" spans="1:7" ht="14.25" customHeight="1">
      <c r="A887" s="1"/>
      <c r="B887" s="2"/>
      <c r="C887" s="28"/>
      <c r="D887" s="28"/>
      <c r="E887" s="28"/>
      <c r="F887" s="29"/>
      <c r="G887" s="28"/>
    </row>
    <row r="888" spans="1:7" ht="14.25" customHeight="1">
      <c r="A888" s="1"/>
      <c r="B888" s="2"/>
      <c r="C888" s="28"/>
      <c r="D888" s="28"/>
      <c r="E888" s="28"/>
      <c r="F888" s="29"/>
      <c r="G888" s="28"/>
    </row>
    <row r="889" spans="1:7" ht="14.25" customHeight="1">
      <c r="A889" s="1"/>
      <c r="B889" s="2"/>
      <c r="C889" s="28"/>
      <c r="D889" s="28"/>
      <c r="E889" s="28"/>
      <c r="F889" s="29"/>
      <c r="G889" s="28"/>
    </row>
    <row r="890" spans="1:7" ht="14.25" customHeight="1">
      <c r="A890" s="1"/>
      <c r="B890" s="2"/>
      <c r="C890" s="28"/>
      <c r="D890" s="28"/>
      <c r="E890" s="28"/>
      <c r="F890" s="29"/>
      <c r="G890" s="28"/>
    </row>
    <row r="891" spans="1:7" ht="14.25" customHeight="1">
      <c r="A891" s="1"/>
      <c r="B891" s="2"/>
      <c r="C891" s="28"/>
      <c r="D891" s="28"/>
      <c r="E891" s="28"/>
      <c r="F891" s="29"/>
      <c r="G891" s="28"/>
    </row>
    <row r="892" spans="1:7" ht="14.25" customHeight="1">
      <c r="A892" s="1"/>
      <c r="B892" s="2"/>
      <c r="C892" s="28"/>
      <c r="D892" s="28"/>
      <c r="E892" s="28"/>
      <c r="F892" s="29"/>
      <c r="G892" s="28"/>
    </row>
    <row r="893" spans="1:7" ht="14.25" customHeight="1">
      <c r="A893" s="1"/>
      <c r="B893" s="2"/>
      <c r="C893" s="28"/>
      <c r="D893" s="28"/>
      <c r="E893" s="28"/>
      <c r="F893" s="29"/>
      <c r="G893" s="28"/>
    </row>
    <row r="894" spans="1:7" ht="14.25" customHeight="1">
      <c r="A894" s="1"/>
      <c r="B894" s="2"/>
      <c r="C894" s="28"/>
      <c r="D894" s="28"/>
      <c r="E894" s="28"/>
      <c r="F894" s="29"/>
      <c r="G894" s="28"/>
    </row>
    <row r="895" spans="1:7" ht="14.25" customHeight="1">
      <c r="A895" s="1"/>
      <c r="B895" s="2"/>
      <c r="C895" s="28"/>
      <c r="D895" s="28"/>
      <c r="E895" s="28"/>
      <c r="F895" s="29"/>
      <c r="G895" s="28"/>
    </row>
    <row r="896" spans="1:7" ht="14.25" customHeight="1">
      <c r="A896" s="1"/>
      <c r="B896" s="2"/>
      <c r="C896" s="28"/>
      <c r="D896" s="28"/>
      <c r="E896" s="28"/>
      <c r="F896" s="29"/>
      <c r="G896" s="28"/>
    </row>
    <row r="897" spans="1:7" ht="14.25" customHeight="1">
      <c r="A897" s="1"/>
      <c r="B897" s="2"/>
      <c r="C897" s="28"/>
      <c r="D897" s="28"/>
      <c r="E897" s="28"/>
      <c r="F897" s="29"/>
      <c r="G897" s="28"/>
    </row>
    <row r="898" spans="1:7" ht="14.25" customHeight="1">
      <c r="A898" s="1"/>
      <c r="B898" s="2"/>
      <c r="C898" s="28"/>
      <c r="D898" s="28"/>
      <c r="E898" s="28"/>
      <c r="F898" s="29"/>
      <c r="G898" s="28"/>
    </row>
    <row r="899" spans="1:7" ht="14.25" customHeight="1">
      <c r="A899" s="1"/>
      <c r="B899" s="2"/>
      <c r="C899" s="28"/>
      <c r="D899" s="28"/>
      <c r="E899" s="28"/>
      <c r="F899" s="29"/>
      <c r="G899" s="28"/>
    </row>
    <row r="900" spans="1:7" ht="14.25" customHeight="1">
      <c r="A900" s="1"/>
      <c r="B900" s="2"/>
      <c r="C900" s="28"/>
      <c r="D900" s="28"/>
      <c r="E900" s="28"/>
      <c r="F900" s="29"/>
      <c r="G900" s="28"/>
    </row>
    <row r="901" spans="1:7" ht="14.25" customHeight="1">
      <c r="A901" s="1"/>
      <c r="B901" s="2"/>
      <c r="C901" s="28"/>
      <c r="D901" s="28"/>
      <c r="E901" s="28"/>
      <c r="F901" s="29"/>
      <c r="G901" s="28"/>
    </row>
    <row r="902" spans="1:7" ht="14.25" customHeight="1">
      <c r="A902" s="1"/>
      <c r="B902" s="2"/>
      <c r="C902" s="28"/>
      <c r="D902" s="28"/>
      <c r="E902" s="28"/>
      <c r="F902" s="29"/>
      <c r="G902" s="28"/>
    </row>
    <row r="903" spans="1:7" ht="14.25" customHeight="1">
      <c r="A903" s="1"/>
      <c r="B903" s="2"/>
      <c r="C903" s="28"/>
      <c r="D903" s="28"/>
      <c r="E903" s="28"/>
      <c r="F903" s="29"/>
      <c r="G903" s="28"/>
    </row>
    <row r="904" spans="1:7" ht="14.25" customHeight="1">
      <c r="A904" s="1"/>
      <c r="B904" s="2"/>
      <c r="C904" s="28"/>
      <c r="D904" s="28"/>
      <c r="E904" s="28"/>
      <c r="F904" s="29"/>
      <c r="G904" s="28"/>
    </row>
    <row r="905" spans="1:7" ht="14.25" customHeight="1">
      <c r="A905" s="1"/>
      <c r="B905" s="2"/>
      <c r="C905" s="28"/>
      <c r="D905" s="28"/>
      <c r="E905" s="28"/>
      <c r="F905" s="29"/>
      <c r="G905" s="28"/>
    </row>
    <row r="906" spans="1:7" ht="14.25" customHeight="1">
      <c r="A906" s="1"/>
      <c r="B906" s="2"/>
      <c r="C906" s="28"/>
      <c r="D906" s="28"/>
      <c r="E906" s="28"/>
      <c r="F906" s="29"/>
      <c r="G906" s="28"/>
    </row>
    <row r="907" spans="1:7" ht="14.25" customHeight="1">
      <c r="A907" s="1"/>
      <c r="B907" s="2"/>
      <c r="C907" s="28"/>
      <c r="D907" s="28"/>
      <c r="E907" s="28"/>
      <c r="F907" s="29"/>
      <c r="G907" s="28"/>
    </row>
    <row r="908" spans="1:7" ht="14.25" customHeight="1">
      <c r="A908" s="1"/>
      <c r="B908" s="2"/>
      <c r="C908" s="28"/>
      <c r="D908" s="28"/>
      <c r="E908" s="28"/>
      <c r="F908" s="29"/>
      <c r="G908" s="28"/>
    </row>
    <row r="909" spans="1:7" ht="14.25" customHeight="1">
      <c r="A909" s="1"/>
      <c r="B909" s="2"/>
      <c r="C909" s="28"/>
      <c r="D909" s="28"/>
      <c r="E909" s="28"/>
      <c r="F909" s="29"/>
      <c r="G909" s="28"/>
    </row>
    <row r="910" spans="1:7" ht="14.25" customHeight="1">
      <c r="A910" s="1"/>
      <c r="B910" s="2"/>
      <c r="C910" s="28"/>
      <c r="D910" s="28"/>
      <c r="E910" s="28"/>
      <c r="F910" s="29"/>
      <c r="G910" s="28"/>
    </row>
    <row r="911" spans="1:7" ht="14.25" customHeight="1">
      <c r="A911" s="1"/>
      <c r="B911" s="2"/>
      <c r="C911" s="28"/>
      <c r="D911" s="28"/>
      <c r="E911" s="28"/>
      <c r="F911" s="29"/>
      <c r="G911" s="28"/>
    </row>
    <row r="912" spans="1:7" ht="14.25" customHeight="1">
      <c r="A912" s="1"/>
      <c r="B912" s="2"/>
      <c r="C912" s="28"/>
      <c r="D912" s="28"/>
      <c r="E912" s="28"/>
      <c r="F912" s="29"/>
      <c r="G912" s="28"/>
    </row>
    <row r="913" spans="1:7" ht="14.25" customHeight="1">
      <c r="A913" s="1"/>
      <c r="B913" s="2"/>
      <c r="C913" s="28"/>
      <c r="D913" s="28"/>
      <c r="E913" s="28"/>
      <c r="F913" s="29"/>
      <c r="G913" s="28"/>
    </row>
    <row r="914" spans="1:7" ht="14.25" customHeight="1">
      <c r="A914" s="1"/>
      <c r="B914" s="2"/>
      <c r="C914" s="28"/>
      <c r="D914" s="28"/>
      <c r="E914" s="28"/>
      <c r="F914" s="29"/>
      <c r="G914" s="28"/>
    </row>
    <row r="915" spans="1:7" ht="14.25" customHeight="1">
      <c r="A915" s="1"/>
      <c r="B915" s="2"/>
      <c r="C915" s="28"/>
      <c r="D915" s="28"/>
      <c r="E915" s="28"/>
      <c r="F915" s="29"/>
      <c r="G915" s="28"/>
    </row>
    <row r="916" spans="1:7" ht="14.25" customHeight="1">
      <c r="A916" s="1"/>
      <c r="B916" s="2"/>
      <c r="C916" s="28"/>
      <c r="D916" s="28"/>
      <c r="E916" s="28"/>
      <c r="F916" s="29"/>
      <c r="G916" s="28"/>
    </row>
    <row r="917" spans="1:7" ht="14.25" customHeight="1">
      <c r="A917" s="1"/>
      <c r="B917" s="2"/>
      <c r="C917" s="28"/>
      <c r="D917" s="28"/>
      <c r="E917" s="28"/>
      <c r="F917" s="29"/>
      <c r="G917" s="28"/>
    </row>
    <row r="918" spans="1:7" ht="14.25" customHeight="1">
      <c r="A918" s="1"/>
      <c r="B918" s="2"/>
      <c r="C918" s="28"/>
      <c r="D918" s="28"/>
      <c r="E918" s="28"/>
      <c r="F918" s="29"/>
      <c r="G918" s="28"/>
    </row>
    <row r="919" spans="1:7" ht="14.25" customHeight="1">
      <c r="A919" s="1"/>
      <c r="B919" s="2"/>
      <c r="C919" s="28"/>
      <c r="D919" s="28"/>
      <c r="E919" s="28"/>
      <c r="F919" s="29"/>
      <c r="G919" s="28"/>
    </row>
    <row r="920" spans="1:7" ht="14.25" customHeight="1">
      <c r="A920" s="1"/>
      <c r="B920" s="2"/>
      <c r="C920" s="28"/>
      <c r="D920" s="28"/>
      <c r="E920" s="28"/>
      <c r="F920" s="29"/>
      <c r="G920" s="28"/>
    </row>
    <row r="921" spans="1:7" ht="14.25" customHeight="1">
      <c r="A921" s="1"/>
      <c r="B921" s="2"/>
      <c r="C921" s="28"/>
      <c r="D921" s="28"/>
      <c r="E921" s="28"/>
      <c r="F921" s="29"/>
      <c r="G921" s="28"/>
    </row>
    <row r="922" spans="1:7" ht="14.25" customHeight="1">
      <c r="A922" s="1"/>
      <c r="B922" s="2"/>
      <c r="C922" s="28"/>
      <c r="D922" s="28"/>
      <c r="E922" s="28"/>
      <c r="F922" s="29"/>
      <c r="G922" s="28"/>
    </row>
    <row r="923" spans="1:7" ht="14.25" customHeight="1">
      <c r="A923" s="1"/>
      <c r="B923" s="2"/>
      <c r="C923" s="28"/>
      <c r="D923" s="28"/>
      <c r="E923" s="28"/>
      <c r="F923" s="29"/>
      <c r="G923" s="28"/>
    </row>
    <row r="924" spans="1:7" ht="14.25" customHeight="1">
      <c r="A924" s="1"/>
      <c r="B924" s="2"/>
      <c r="C924" s="28"/>
      <c r="D924" s="28"/>
      <c r="E924" s="28"/>
      <c r="F924" s="29"/>
      <c r="G924" s="28"/>
    </row>
    <row r="925" spans="1:7" ht="14.25" customHeight="1">
      <c r="A925" s="1"/>
      <c r="B925" s="2"/>
      <c r="C925" s="28"/>
      <c r="D925" s="28"/>
      <c r="E925" s="28"/>
      <c r="F925" s="29"/>
      <c r="G925" s="28"/>
    </row>
    <row r="926" spans="1:7" ht="14.25" customHeight="1">
      <c r="A926" s="1"/>
      <c r="B926" s="2"/>
      <c r="C926" s="28"/>
      <c r="D926" s="28"/>
      <c r="E926" s="28"/>
      <c r="F926" s="29"/>
      <c r="G926" s="28"/>
    </row>
    <row r="927" spans="1:7" ht="14.25" customHeight="1">
      <c r="A927" s="1"/>
      <c r="B927" s="2"/>
      <c r="C927" s="28"/>
      <c r="D927" s="28"/>
      <c r="E927" s="28"/>
      <c r="F927" s="29"/>
      <c r="G927" s="28"/>
    </row>
    <row r="928" spans="1:7" ht="14.25" customHeight="1">
      <c r="A928" s="1"/>
      <c r="B928" s="2"/>
      <c r="C928" s="28"/>
      <c r="D928" s="28"/>
      <c r="E928" s="28"/>
      <c r="F928" s="29"/>
      <c r="G928" s="28"/>
    </row>
    <row r="929" spans="1:7" ht="14.25" customHeight="1">
      <c r="A929" s="1"/>
      <c r="B929" s="2"/>
      <c r="C929" s="28"/>
      <c r="D929" s="28"/>
      <c r="E929" s="28"/>
      <c r="F929" s="29"/>
      <c r="G929" s="28"/>
    </row>
    <row r="930" spans="1:7" ht="14.25" customHeight="1">
      <c r="A930" s="1"/>
      <c r="B930" s="2"/>
      <c r="C930" s="28"/>
      <c r="D930" s="28"/>
      <c r="E930" s="28"/>
      <c r="F930" s="29"/>
      <c r="G930" s="28"/>
    </row>
    <row r="931" spans="1:7" ht="14.25" customHeight="1">
      <c r="A931" s="1"/>
      <c r="B931" s="2"/>
      <c r="C931" s="28"/>
      <c r="D931" s="28"/>
      <c r="E931" s="28"/>
      <c r="F931" s="29"/>
      <c r="G931" s="28"/>
    </row>
    <row r="932" spans="1:7" ht="14.25" customHeight="1">
      <c r="A932" s="1"/>
      <c r="B932" s="2"/>
      <c r="C932" s="28"/>
      <c r="D932" s="28"/>
      <c r="E932" s="28"/>
      <c r="F932" s="29"/>
      <c r="G932" s="28"/>
    </row>
    <row r="933" spans="1:7" ht="14.25" customHeight="1">
      <c r="A933" s="1"/>
      <c r="B933" s="2"/>
      <c r="C933" s="28"/>
      <c r="D933" s="28"/>
      <c r="E933" s="28"/>
      <c r="F933" s="29"/>
      <c r="G933" s="28"/>
    </row>
    <row r="934" spans="1:7" ht="14.25" customHeight="1">
      <c r="A934" s="1"/>
      <c r="B934" s="2"/>
      <c r="C934" s="28"/>
      <c r="D934" s="28"/>
      <c r="E934" s="28"/>
      <c r="F934" s="29"/>
      <c r="G934" s="28"/>
    </row>
    <row r="935" spans="1:7" ht="14.25" customHeight="1">
      <c r="A935" s="1"/>
      <c r="B935" s="2"/>
      <c r="C935" s="28"/>
      <c r="D935" s="28"/>
      <c r="E935" s="28"/>
      <c r="F935" s="29"/>
      <c r="G935" s="28"/>
    </row>
    <row r="936" spans="1:7" ht="14.25" customHeight="1">
      <c r="A936" s="1"/>
      <c r="B936" s="2"/>
      <c r="C936" s="28"/>
      <c r="D936" s="28"/>
      <c r="E936" s="28"/>
      <c r="F936" s="29"/>
      <c r="G936" s="28"/>
    </row>
    <row r="937" spans="1:7" ht="14.25" customHeight="1">
      <c r="A937" s="1"/>
      <c r="B937" s="2"/>
      <c r="C937" s="28"/>
      <c r="D937" s="28"/>
      <c r="E937" s="28"/>
      <c r="F937" s="29"/>
      <c r="G937" s="28"/>
    </row>
    <row r="938" spans="1:7" ht="14.25" customHeight="1">
      <c r="A938" s="1"/>
      <c r="B938" s="2"/>
      <c r="C938" s="28"/>
      <c r="D938" s="28"/>
      <c r="E938" s="28"/>
      <c r="F938" s="29"/>
      <c r="G938" s="28"/>
    </row>
    <row r="939" spans="1:7" ht="14.25" customHeight="1">
      <c r="A939" s="1"/>
      <c r="B939" s="2"/>
      <c r="C939" s="28"/>
      <c r="D939" s="28"/>
      <c r="E939" s="28"/>
      <c r="F939" s="29"/>
      <c r="G939" s="28"/>
    </row>
    <row r="940" spans="1:7" ht="14.25" customHeight="1">
      <c r="A940" s="1"/>
      <c r="B940" s="2"/>
      <c r="C940" s="28"/>
      <c r="D940" s="28"/>
      <c r="E940" s="28"/>
      <c r="F940" s="29"/>
      <c r="G940" s="28"/>
    </row>
    <row r="941" spans="1:7" ht="14.25" customHeight="1">
      <c r="A941" s="1"/>
      <c r="B941" s="2"/>
      <c r="C941" s="28"/>
      <c r="D941" s="28"/>
      <c r="E941" s="28"/>
      <c r="F941" s="29"/>
      <c r="G941" s="28"/>
    </row>
    <row r="942" spans="1:7" ht="14.25" customHeight="1">
      <c r="A942" s="1"/>
      <c r="B942" s="2"/>
      <c r="C942" s="28"/>
      <c r="D942" s="28"/>
      <c r="E942" s="28"/>
      <c r="F942" s="29"/>
      <c r="G942" s="28"/>
    </row>
    <row r="943" spans="1:7" ht="14.25" customHeight="1">
      <c r="A943" s="1"/>
      <c r="B943" s="2"/>
      <c r="C943" s="28"/>
      <c r="D943" s="28"/>
      <c r="E943" s="28"/>
      <c r="F943" s="29"/>
      <c r="G943" s="28"/>
    </row>
    <row r="944" spans="1:7" ht="14.25" customHeight="1">
      <c r="A944" s="1"/>
      <c r="B944" s="2"/>
      <c r="C944" s="28"/>
      <c r="D944" s="28"/>
      <c r="E944" s="28"/>
      <c r="F944" s="29"/>
      <c r="G944" s="28"/>
    </row>
    <row r="945" spans="1:7" ht="14.25" customHeight="1">
      <c r="A945" s="1"/>
      <c r="B945" s="2"/>
      <c r="C945" s="28"/>
      <c r="D945" s="28"/>
      <c r="E945" s="28"/>
      <c r="F945" s="29"/>
      <c r="G945" s="28"/>
    </row>
    <row r="946" spans="1:7" ht="14.25" customHeight="1">
      <c r="A946" s="1"/>
      <c r="B946" s="2"/>
      <c r="C946" s="28"/>
      <c r="D946" s="28"/>
      <c r="E946" s="28"/>
      <c r="F946" s="29"/>
      <c r="G946" s="28"/>
    </row>
    <row r="947" spans="1:7" ht="14.25" customHeight="1">
      <c r="A947" s="1"/>
      <c r="B947" s="2"/>
      <c r="C947" s="28"/>
      <c r="D947" s="28"/>
      <c r="E947" s="28"/>
      <c r="F947" s="29"/>
      <c r="G947" s="28"/>
    </row>
    <row r="948" spans="1:7" ht="14.25" customHeight="1">
      <c r="A948" s="1"/>
      <c r="B948" s="2"/>
      <c r="C948" s="28"/>
      <c r="D948" s="28"/>
      <c r="E948" s="28"/>
      <c r="F948" s="29"/>
      <c r="G948" s="28"/>
    </row>
    <row r="949" spans="1:7" ht="14.25" customHeight="1">
      <c r="A949" s="1"/>
      <c r="B949" s="2"/>
      <c r="C949" s="28"/>
      <c r="D949" s="28"/>
      <c r="E949" s="28"/>
      <c r="F949" s="29"/>
      <c r="G949" s="28"/>
    </row>
    <row r="950" spans="1:7" ht="14.25" customHeight="1">
      <c r="A950" s="1"/>
      <c r="B950" s="2"/>
      <c r="C950" s="28"/>
      <c r="D950" s="28"/>
      <c r="E950" s="28"/>
      <c r="F950" s="29"/>
      <c r="G950" s="28"/>
    </row>
    <row r="951" spans="1:7" ht="14.25" customHeight="1">
      <c r="A951" s="1"/>
      <c r="B951" s="2"/>
      <c r="C951" s="28"/>
      <c r="D951" s="28"/>
      <c r="E951" s="28"/>
      <c r="F951" s="29"/>
      <c r="G951" s="28"/>
    </row>
    <row r="952" spans="1:7" ht="14.25" customHeight="1">
      <c r="A952" s="1"/>
      <c r="B952" s="2"/>
      <c r="C952" s="28"/>
      <c r="D952" s="28"/>
      <c r="E952" s="28"/>
      <c r="F952" s="29"/>
      <c r="G952" s="28"/>
    </row>
    <row r="953" spans="1:7" ht="14.25" customHeight="1">
      <c r="A953" s="1"/>
      <c r="B953" s="2"/>
      <c r="C953" s="28"/>
      <c r="D953" s="28"/>
      <c r="E953" s="28"/>
      <c r="F953" s="29"/>
      <c r="G953" s="28"/>
    </row>
    <row r="954" spans="1:7" ht="14.25" customHeight="1">
      <c r="A954" s="1"/>
      <c r="B954" s="2"/>
      <c r="C954" s="28"/>
      <c r="D954" s="28"/>
      <c r="E954" s="28"/>
      <c r="F954" s="29"/>
      <c r="G954" s="28"/>
    </row>
    <row r="955" spans="1:7" ht="14.25" customHeight="1">
      <c r="A955" s="1"/>
      <c r="B955" s="2"/>
      <c r="C955" s="28"/>
      <c r="D955" s="28"/>
      <c r="E955" s="28"/>
      <c r="F955" s="29"/>
      <c r="G955" s="28"/>
    </row>
    <row r="956" spans="1:7" ht="14.25" customHeight="1">
      <c r="A956" s="1"/>
      <c r="B956" s="2"/>
      <c r="C956" s="28"/>
      <c r="D956" s="28"/>
      <c r="E956" s="28"/>
      <c r="F956" s="29"/>
      <c r="G956" s="28"/>
    </row>
    <row r="957" spans="1:7" ht="14.25" customHeight="1">
      <c r="A957" s="1"/>
      <c r="B957" s="2"/>
      <c r="C957" s="28"/>
      <c r="D957" s="28"/>
      <c r="E957" s="28"/>
      <c r="F957" s="29"/>
      <c r="G957" s="28"/>
    </row>
    <row r="958" spans="1:7" ht="14.25" customHeight="1">
      <c r="A958" s="1"/>
      <c r="B958" s="2"/>
      <c r="C958" s="28"/>
      <c r="D958" s="28"/>
      <c r="E958" s="28"/>
      <c r="F958" s="29"/>
      <c r="G958" s="28"/>
    </row>
    <row r="959" spans="1:7" ht="14.25" customHeight="1">
      <c r="A959" s="1"/>
      <c r="B959" s="2"/>
      <c r="C959" s="28"/>
      <c r="D959" s="28"/>
      <c r="E959" s="28"/>
      <c r="F959" s="29"/>
      <c r="G959" s="28"/>
    </row>
    <row r="960" spans="1:7" ht="14.25" customHeight="1">
      <c r="A960" s="1"/>
      <c r="B960" s="2"/>
      <c r="C960" s="28"/>
      <c r="D960" s="28"/>
      <c r="E960" s="28"/>
      <c r="F960" s="29"/>
      <c r="G960" s="28"/>
    </row>
    <row r="961" spans="1:7" ht="14.25" customHeight="1">
      <c r="A961" s="1"/>
      <c r="B961" s="2"/>
      <c r="C961" s="28"/>
      <c r="D961" s="28"/>
      <c r="E961" s="28"/>
      <c r="F961" s="29"/>
      <c r="G961" s="28"/>
    </row>
    <row r="962" spans="1:7" ht="14.25" customHeight="1">
      <c r="A962" s="1"/>
      <c r="B962" s="2"/>
      <c r="C962" s="28"/>
      <c r="D962" s="28"/>
      <c r="E962" s="28"/>
      <c r="F962" s="29"/>
      <c r="G962" s="28"/>
    </row>
    <row r="963" spans="1:7" ht="14.25" customHeight="1">
      <c r="A963" s="1"/>
      <c r="B963" s="2"/>
      <c r="C963" s="28"/>
      <c r="D963" s="28"/>
      <c r="E963" s="28"/>
      <c r="F963" s="29"/>
      <c r="G963" s="28"/>
    </row>
    <row r="964" spans="1:7" ht="14.25" customHeight="1">
      <c r="A964" s="1"/>
      <c r="B964" s="2"/>
      <c r="C964" s="28"/>
      <c r="D964" s="28"/>
      <c r="E964" s="28"/>
      <c r="F964" s="29"/>
      <c r="G964" s="28"/>
    </row>
    <row r="965" spans="1:7" ht="14.25" customHeight="1">
      <c r="A965" s="1"/>
      <c r="B965" s="2"/>
      <c r="C965" s="28"/>
      <c r="D965" s="28"/>
      <c r="E965" s="28"/>
      <c r="F965" s="29"/>
      <c r="G965" s="28"/>
    </row>
    <row r="966" spans="1:7" ht="14.25" customHeight="1">
      <c r="A966" s="1"/>
      <c r="B966" s="2"/>
      <c r="C966" s="28"/>
      <c r="D966" s="28"/>
      <c r="E966" s="28"/>
      <c r="F966" s="29"/>
      <c r="G966" s="28"/>
    </row>
    <row r="967" spans="1:7" ht="14.25" customHeight="1">
      <c r="A967" s="1"/>
      <c r="B967" s="2"/>
      <c r="C967" s="28"/>
      <c r="D967" s="28"/>
      <c r="E967" s="28"/>
      <c r="F967" s="29"/>
      <c r="G967" s="28"/>
    </row>
    <row r="968" spans="1:7" ht="14.25" customHeight="1">
      <c r="A968" s="1"/>
      <c r="B968" s="2"/>
      <c r="C968" s="28"/>
      <c r="D968" s="28"/>
      <c r="E968" s="28"/>
      <c r="F968" s="29"/>
      <c r="G968" s="28"/>
    </row>
    <row r="969" spans="1:7" ht="14.25" customHeight="1">
      <c r="A969" s="1"/>
      <c r="B969" s="2"/>
      <c r="C969" s="28"/>
      <c r="D969" s="28"/>
      <c r="E969" s="28"/>
      <c r="F969" s="29"/>
      <c r="G969" s="28"/>
    </row>
    <row r="970" spans="1:7" ht="14.25" customHeight="1">
      <c r="A970" s="1"/>
      <c r="B970" s="2"/>
      <c r="C970" s="28"/>
      <c r="D970" s="28"/>
      <c r="E970" s="28"/>
      <c r="F970" s="29"/>
      <c r="G970" s="28"/>
    </row>
    <row r="971" spans="1:7" ht="14.25" customHeight="1">
      <c r="A971" s="1"/>
      <c r="B971" s="2"/>
      <c r="C971" s="28"/>
      <c r="D971" s="28"/>
      <c r="E971" s="28"/>
      <c r="F971" s="29"/>
      <c r="G971" s="28"/>
    </row>
    <row r="972" spans="1:7" ht="14.25" customHeight="1">
      <c r="A972" s="1"/>
      <c r="B972" s="2"/>
      <c r="C972" s="28"/>
      <c r="D972" s="28"/>
      <c r="E972" s="28"/>
      <c r="F972" s="29"/>
      <c r="G972" s="28"/>
    </row>
    <row r="973" spans="1:7" ht="14.25" customHeight="1">
      <c r="A973" s="1"/>
      <c r="B973" s="2"/>
      <c r="C973" s="28"/>
      <c r="D973" s="28"/>
      <c r="E973" s="28"/>
      <c r="F973" s="29"/>
      <c r="G973" s="28"/>
    </row>
    <row r="974" spans="1:7" ht="14.25" customHeight="1">
      <c r="A974" s="1"/>
      <c r="B974" s="2"/>
      <c r="C974" s="28"/>
      <c r="D974" s="28"/>
      <c r="E974" s="28"/>
      <c r="F974" s="29"/>
      <c r="G974" s="28"/>
    </row>
    <row r="975" spans="1:7" ht="14.25" customHeight="1">
      <c r="A975" s="1"/>
      <c r="B975" s="2"/>
      <c r="C975" s="28"/>
      <c r="D975" s="28"/>
      <c r="E975" s="28"/>
      <c r="F975" s="29"/>
      <c r="G975" s="28"/>
    </row>
    <row r="976" spans="1:7" ht="14.25" customHeight="1">
      <c r="A976" s="1"/>
      <c r="B976" s="2"/>
      <c r="C976" s="28"/>
      <c r="D976" s="28"/>
      <c r="E976" s="28"/>
      <c r="F976" s="29"/>
      <c r="G976" s="28"/>
    </row>
    <row r="977" spans="1:7" ht="14.25" customHeight="1">
      <c r="A977" s="1"/>
      <c r="B977" s="2"/>
      <c r="C977" s="28"/>
      <c r="D977" s="28"/>
      <c r="E977" s="28"/>
      <c r="F977" s="29"/>
      <c r="G977" s="28"/>
    </row>
    <row r="978" spans="1:7" ht="14.25" customHeight="1">
      <c r="A978" s="1"/>
      <c r="B978" s="2"/>
      <c r="C978" s="28"/>
      <c r="D978" s="28"/>
      <c r="E978" s="28"/>
      <c r="F978" s="29"/>
      <c r="G978" s="28"/>
    </row>
    <row r="979" spans="1:7" ht="14.25" customHeight="1">
      <c r="A979" s="1"/>
      <c r="B979" s="2"/>
      <c r="C979" s="28"/>
      <c r="D979" s="28"/>
      <c r="E979" s="28"/>
      <c r="F979" s="29"/>
      <c r="G979" s="28"/>
    </row>
    <row r="980" spans="1:7" ht="14.25" customHeight="1">
      <c r="A980" s="1"/>
      <c r="B980" s="2"/>
      <c r="C980" s="28"/>
      <c r="D980" s="28"/>
      <c r="E980" s="28"/>
      <c r="F980" s="29"/>
      <c r="G980" s="28"/>
    </row>
    <row r="981" spans="1:7" ht="14.25" customHeight="1">
      <c r="A981" s="1"/>
      <c r="B981" s="2"/>
      <c r="C981" s="28"/>
      <c r="D981" s="28"/>
      <c r="E981" s="28"/>
      <c r="F981" s="29"/>
      <c r="G981" s="28"/>
    </row>
    <row r="982" spans="1:7" ht="14.25" customHeight="1">
      <c r="A982" s="1"/>
      <c r="B982" s="2"/>
      <c r="C982" s="28"/>
      <c r="D982" s="28"/>
      <c r="E982" s="28"/>
      <c r="F982" s="29"/>
      <c r="G982" s="28"/>
    </row>
    <row r="983" spans="1:7" ht="14.25" customHeight="1">
      <c r="A983" s="1"/>
      <c r="B983" s="2"/>
      <c r="C983" s="28"/>
      <c r="D983" s="28"/>
      <c r="E983" s="28"/>
      <c r="F983" s="29"/>
      <c r="G983" s="28"/>
    </row>
    <row r="984" spans="1:7" ht="14.25" customHeight="1">
      <c r="A984" s="1"/>
      <c r="B984" s="2"/>
      <c r="C984" s="28"/>
      <c r="D984" s="28"/>
      <c r="E984" s="28"/>
      <c r="F984" s="29"/>
      <c r="G984" s="28"/>
    </row>
    <row r="985" spans="1:7" ht="14.25" customHeight="1">
      <c r="A985" s="1"/>
      <c r="B985" s="2"/>
      <c r="C985" s="28"/>
      <c r="D985" s="28"/>
      <c r="E985" s="28"/>
      <c r="F985" s="29"/>
      <c r="G985" s="28"/>
    </row>
    <row r="986" spans="1:7" ht="14.25" customHeight="1">
      <c r="A986" s="1"/>
      <c r="B986" s="2"/>
      <c r="C986" s="28"/>
      <c r="D986" s="28"/>
      <c r="E986" s="28"/>
      <c r="F986" s="29"/>
      <c r="G986" s="28"/>
    </row>
    <row r="987" spans="1:7" ht="14.25" customHeight="1">
      <c r="A987" s="1"/>
      <c r="B987" s="2"/>
      <c r="C987" s="28"/>
      <c r="D987" s="28"/>
      <c r="E987" s="28"/>
      <c r="F987" s="29"/>
      <c r="G987" s="28"/>
    </row>
    <row r="988" spans="1:7" ht="14.25" customHeight="1">
      <c r="A988" s="1"/>
      <c r="B988" s="2"/>
      <c r="C988" s="28"/>
      <c r="D988" s="28"/>
      <c r="E988" s="28"/>
      <c r="F988" s="29"/>
      <c r="G988" s="28"/>
    </row>
    <row r="989" spans="1:7" ht="14.25" customHeight="1">
      <c r="A989" s="1"/>
      <c r="B989" s="2"/>
      <c r="C989" s="28"/>
      <c r="D989" s="28"/>
      <c r="E989" s="28"/>
      <c r="F989" s="29"/>
      <c r="G989" s="28"/>
    </row>
    <row r="990" spans="1:7" ht="14.25" customHeight="1">
      <c r="A990" s="1"/>
      <c r="B990" s="2"/>
      <c r="C990" s="28"/>
      <c r="D990" s="28"/>
      <c r="E990" s="28"/>
      <c r="F990" s="29"/>
      <c r="G990" s="28"/>
    </row>
    <row r="991" spans="1:7" ht="14.25" customHeight="1">
      <c r="A991" s="1"/>
      <c r="B991" s="2"/>
      <c r="C991" s="28"/>
      <c r="D991" s="28"/>
      <c r="E991" s="28"/>
      <c r="F991" s="29"/>
      <c r="G991" s="28"/>
    </row>
    <row r="992" spans="1:7" ht="14.25" customHeight="1">
      <c r="A992" s="1"/>
      <c r="B992" s="2"/>
      <c r="C992" s="28"/>
      <c r="D992" s="28"/>
      <c r="E992" s="28"/>
      <c r="F992" s="29"/>
      <c r="G992" s="28"/>
    </row>
    <row r="993" spans="1:7" ht="14.25" customHeight="1">
      <c r="A993" s="1"/>
      <c r="B993" s="2"/>
      <c r="C993" s="28"/>
      <c r="D993" s="28"/>
      <c r="E993" s="28"/>
      <c r="F993" s="29"/>
      <c r="G993" s="28"/>
    </row>
    <row r="994" spans="1:7" ht="14.25" customHeight="1">
      <c r="A994" s="1"/>
      <c r="B994" s="2"/>
      <c r="C994" s="28"/>
      <c r="D994" s="28"/>
      <c r="E994" s="28"/>
      <c r="F994" s="29"/>
      <c r="G994" s="28"/>
    </row>
    <row r="995" spans="1:7" ht="14.25" customHeight="1">
      <c r="A995" s="1"/>
      <c r="B995" s="2"/>
      <c r="C995" s="28"/>
      <c r="D995" s="28"/>
      <c r="E995" s="28"/>
      <c r="F995" s="29"/>
      <c r="G995" s="28"/>
    </row>
    <row r="996" spans="1:7" ht="14.25" customHeight="1">
      <c r="A996" s="1"/>
      <c r="B996" s="2"/>
      <c r="C996" s="28"/>
      <c r="D996" s="28"/>
      <c r="E996" s="28"/>
      <c r="F996" s="29"/>
      <c r="G996" s="28"/>
    </row>
    <row r="997" spans="1:7" ht="14.25" customHeight="1">
      <c r="A997" s="1"/>
      <c r="B997" s="2"/>
      <c r="C997" s="28"/>
      <c r="D997" s="28"/>
      <c r="E997" s="28"/>
      <c r="F997" s="29"/>
      <c r="G997" s="28"/>
    </row>
    <row r="998" spans="1:7" ht="14.25" customHeight="1">
      <c r="A998" s="1"/>
      <c r="B998" s="2"/>
      <c r="C998" s="28"/>
      <c r="D998" s="28"/>
      <c r="E998" s="28"/>
      <c r="F998" s="29"/>
      <c r="G998" s="28"/>
    </row>
    <row r="999" spans="1:7" ht="14.25" customHeight="1">
      <c r="A999" s="1"/>
      <c r="B999" s="2"/>
      <c r="C999" s="28"/>
      <c r="D999" s="28"/>
      <c r="E999" s="28"/>
      <c r="F999" s="29"/>
      <c r="G999" s="28"/>
    </row>
    <row r="1000" spans="1:7" ht="14.25" customHeight="1">
      <c r="A1000" s="1"/>
      <c r="B1000" s="2"/>
      <c r="C1000" s="28"/>
      <c r="D1000" s="28"/>
      <c r="E1000" s="28"/>
      <c r="F1000" s="29"/>
      <c r="G1000" s="28"/>
    </row>
  </sheetData>
  <mergeCells count="1">
    <mergeCell ref="C3:E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11.33203125" customWidth="1"/>
    <col min="2" max="2" width="11.6640625" customWidth="1"/>
    <col min="3" max="3" width="12.109375" customWidth="1"/>
    <col min="4" max="4" width="13" customWidth="1"/>
    <col min="5" max="5" width="12.33203125" customWidth="1"/>
    <col min="6" max="6" width="9" customWidth="1"/>
    <col min="7" max="7" width="10.33203125" customWidth="1"/>
    <col min="8" max="8" width="9" customWidth="1"/>
    <col min="9" max="26" width="8.6640625" customWidth="1"/>
  </cols>
  <sheetData>
    <row r="1" spans="1:26" ht="14.25" customHeight="1">
      <c r="A1" s="1"/>
      <c r="B1" s="2"/>
      <c r="C1" s="44">
        <v>0.1</v>
      </c>
      <c r="D1" s="1"/>
      <c r="E1" s="1"/>
      <c r="F1" s="1"/>
      <c r="G1" s="3"/>
      <c r="H1" s="1"/>
    </row>
    <row r="2" spans="1:26" ht="14.25" customHeight="1">
      <c r="A2" s="1"/>
      <c r="B2" s="2"/>
      <c r="C2" s="1"/>
      <c r="D2" s="44">
        <v>0.3</v>
      </c>
      <c r="E2" s="1"/>
      <c r="F2" s="1"/>
      <c r="G2" s="3"/>
      <c r="H2" s="1"/>
    </row>
    <row r="3" spans="1:26" ht="14.25" customHeight="1">
      <c r="A3" s="1"/>
      <c r="B3" s="2"/>
      <c r="C3" s="1"/>
      <c r="D3" s="1"/>
      <c r="E3" s="44">
        <v>0.6</v>
      </c>
      <c r="F3" s="1"/>
      <c r="G3" s="3"/>
      <c r="H3" s="1"/>
    </row>
    <row r="4" spans="1:26" ht="14.25" customHeight="1">
      <c r="A4" s="1"/>
      <c r="B4" s="2"/>
      <c r="C4" s="53" t="s">
        <v>22</v>
      </c>
      <c r="D4" s="54"/>
      <c r="E4" s="54"/>
      <c r="F4" s="54"/>
      <c r="G4" s="3"/>
      <c r="H4" s="1"/>
    </row>
    <row r="5" spans="1:26" ht="14.25" customHeight="1">
      <c r="A5" s="6" t="s">
        <v>0</v>
      </c>
      <c r="B5" s="7" t="s">
        <v>1</v>
      </c>
      <c r="C5" s="8" t="s">
        <v>16</v>
      </c>
      <c r="D5" s="8" t="s">
        <v>17</v>
      </c>
      <c r="E5" s="8" t="s">
        <v>23</v>
      </c>
      <c r="F5" s="8" t="s">
        <v>18</v>
      </c>
      <c r="G5" s="9" t="s">
        <v>24</v>
      </c>
      <c r="H5" s="8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4.25" customHeight="1">
      <c r="A6" s="10">
        <v>33239</v>
      </c>
      <c r="B6" s="2">
        <v>1709</v>
      </c>
      <c r="C6" s="1"/>
      <c r="D6" s="1"/>
      <c r="E6" s="1">
        <f t="shared" ref="E6:E17" si="0">B6/AVERAGE($B$6:$B$17)</f>
        <v>0.94437281267268369</v>
      </c>
      <c r="F6" s="1"/>
      <c r="G6" s="3"/>
      <c r="H6" s="1"/>
    </row>
    <row r="7" spans="1:26" ht="14.25" customHeight="1">
      <c r="A7" s="10">
        <v>33270</v>
      </c>
      <c r="B7" s="2">
        <v>1621</v>
      </c>
      <c r="C7" s="1"/>
      <c r="D7" s="1"/>
      <c r="E7" s="1">
        <f t="shared" si="0"/>
        <v>0.89574507275741388</v>
      </c>
      <c r="F7" s="1"/>
      <c r="G7" s="3"/>
      <c r="H7" s="1"/>
    </row>
    <row r="8" spans="1:26" ht="14.25" customHeight="1">
      <c r="A8" s="10">
        <v>33298</v>
      </c>
      <c r="B8" s="2">
        <v>1973</v>
      </c>
      <c r="C8" s="1"/>
      <c r="D8" s="1"/>
      <c r="E8" s="1">
        <f t="shared" si="0"/>
        <v>1.0902560324184933</v>
      </c>
      <c r="F8" s="1"/>
      <c r="G8" s="3"/>
      <c r="H8" s="1"/>
    </row>
    <row r="9" spans="1:26" ht="14.25" customHeight="1">
      <c r="A9" s="10">
        <v>33329</v>
      </c>
      <c r="B9" s="2">
        <v>1812</v>
      </c>
      <c r="C9" s="1"/>
      <c r="D9" s="1"/>
      <c r="E9" s="1">
        <f t="shared" si="0"/>
        <v>1.0012893718916926</v>
      </c>
      <c r="F9" s="1"/>
      <c r="G9" s="3"/>
      <c r="H9" s="1"/>
    </row>
    <row r="10" spans="1:26" ht="14.25" customHeight="1">
      <c r="A10" s="10">
        <v>33359</v>
      </c>
      <c r="B10" s="2">
        <v>1975</v>
      </c>
      <c r="C10" s="1"/>
      <c r="D10" s="1"/>
      <c r="E10" s="1">
        <f t="shared" si="0"/>
        <v>1.0913612083256585</v>
      </c>
      <c r="F10" s="1"/>
      <c r="G10" s="3"/>
      <c r="H10" s="1"/>
    </row>
    <row r="11" spans="1:26" ht="14.25" customHeight="1">
      <c r="A11" s="10">
        <v>33390</v>
      </c>
      <c r="B11" s="2">
        <v>1862</v>
      </c>
      <c r="C11" s="1"/>
      <c r="D11" s="1"/>
      <c r="E11" s="1">
        <f t="shared" si="0"/>
        <v>1.0289187695708233</v>
      </c>
      <c r="F11" s="1"/>
      <c r="G11" s="3"/>
      <c r="H11" s="1"/>
    </row>
    <row r="12" spans="1:26" ht="14.25" customHeight="1">
      <c r="A12" s="10">
        <v>33420</v>
      </c>
      <c r="B12" s="2">
        <v>1940</v>
      </c>
      <c r="C12" s="1"/>
      <c r="D12" s="1"/>
      <c r="E12" s="1">
        <f t="shared" si="0"/>
        <v>1.072020629950267</v>
      </c>
      <c r="F12" s="1"/>
      <c r="G12" s="3"/>
      <c r="H12" s="1"/>
    </row>
    <row r="13" spans="1:26" ht="14.25" customHeight="1">
      <c r="A13" s="10">
        <v>33451</v>
      </c>
      <c r="B13" s="2">
        <v>2013</v>
      </c>
      <c r="C13" s="1"/>
      <c r="D13" s="1"/>
      <c r="E13" s="1">
        <f t="shared" si="0"/>
        <v>1.1123595505617978</v>
      </c>
      <c r="F13" s="1"/>
      <c r="G13" s="3"/>
      <c r="H13" s="1"/>
    </row>
    <row r="14" spans="1:26" ht="14.25" customHeight="1">
      <c r="A14" s="10">
        <v>33482</v>
      </c>
      <c r="B14" s="2">
        <v>1596</v>
      </c>
      <c r="C14" s="1"/>
      <c r="D14" s="1"/>
      <c r="E14" s="1">
        <f t="shared" si="0"/>
        <v>0.88193037391784856</v>
      </c>
      <c r="F14" s="1"/>
      <c r="G14" s="3"/>
      <c r="H14" s="1"/>
    </row>
    <row r="15" spans="1:26" ht="14.25" customHeight="1">
      <c r="A15" s="10">
        <v>33512</v>
      </c>
      <c r="B15" s="2">
        <v>1725</v>
      </c>
      <c r="C15" s="1"/>
      <c r="D15" s="1"/>
      <c r="E15" s="1">
        <f t="shared" si="0"/>
        <v>0.95321421993000544</v>
      </c>
      <c r="F15" s="1"/>
      <c r="G15" s="3"/>
      <c r="H15" s="1"/>
    </row>
    <row r="16" spans="1:26" ht="14.25" customHeight="1">
      <c r="A16" s="10">
        <v>33543</v>
      </c>
      <c r="B16" s="2">
        <v>1676</v>
      </c>
      <c r="C16" s="1"/>
      <c r="D16" s="1"/>
      <c r="E16" s="1">
        <f t="shared" si="0"/>
        <v>0.9261374102044575</v>
      </c>
      <c r="F16" s="1"/>
      <c r="G16" s="3"/>
      <c r="H16" s="1"/>
    </row>
    <row r="17" spans="1:8" ht="14.25" customHeight="1">
      <c r="A17" s="10">
        <v>33573</v>
      </c>
      <c r="B17" s="2">
        <v>1814</v>
      </c>
      <c r="C17" s="1"/>
      <c r="D17" s="1"/>
      <c r="E17" s="1">
        <f t="shared" si="0"/>
        <v>1.0023945477988578</v>
      </c>
      <c r="F17" s="1"/>
      <c r="G17" s="3"/>
      <c r="H17" s="1"/>
    </row>
    <row r="18" spans="1:8" ht="14.25" customHeight="1">
      <c r="A18" s="45">
        <v>33604</v>
      </c>
      <c r="B18" s="46">
        <v>1615</v>
      </c>
      <c r="C18" s="47">
        <f>B18/E6</f>
        <v>1710.1297054807881</v>
      </c>
      <c r="D18" s="47">
        <f>C18 - (B17/E17)</f>
        <v>-99.536961185878909</v>
      </c>
      <c r="E18" s="46">
        <f t="shared" ref="E18:E152" si="1">$E$3*(B18/C18) + (1-$E$3)*E6</f>
        <v>0.94437281267268358</v>
      </c>
      <c r="F18" s="46"/>
      <c r="G18" s="3"/>
      <c r="H18" s="1"/>
    </row>
    <row r="19" spans="1:8" ht="14.25" customHeight="1">
      <c r="A19" s="10">
        <v>33635</v>
      </c>
      <c r="B19" s="2">
        <v>1557</v>
      </c>
      <c r="C19" s="1">
        <f t="shared" ref="C19:C152" si="2">$C$1*(B19/E7) + (1-$C$1)*(C18 + D18)</f>
        <v>1623.3552465464793</v>
      </c>
      <c r="D19" s="1">
        <f t="shared" ref="D19:D152" si="3">$D$2*(C19-C18) + (1-$D$2)*D18</f>
        <v>-95.708210510407852</v>
      </c>
      <c r="E19" s="46">
        <f t="shared" si="1"/>
        <v>0.93377280702813881</v>
      </c>
      <c r="F19" s="12">
        <f t="shared" ref="F19:F153" si="4">(C18+D18)*E7</f>
        <v>1442.6805149210063</v>
      </c>
      <c r="G19" s="11">
        <f t="shared" ref="G19:G164" si="5">ABS(B19-F19)/B19</f>
        <v>7.342291912587906E-2</v>
      </c>
      <c r="H19" s="1"/>
    </row>
    <row r="20" spans="1:8" ht="14.25" customHeight="1">
      <c r="A20" s="10">
        <v>33664</v>
      </c>
      <c r="B20" s="2">
        <v>1891</v>
      </c>
      <c r="C20" s="1">
        <f t="shared" si="2"/>
        <v>1548.3278299827261</v>
      </c>
      <c r="D20" s="1">
        <f t="shared" si="3"/>
        <v>-89.503972326411443</v>
      </c>
      <c r="E20" s="46">
        <f t="shared" si="1"/>
        <v>1.1688929616024741</v>
      </c>
      <c r="F20" s="12">
        <f t="shared" si="4"/>
        <v>1665.5263964445585</v>
      </c>
      <c r="G20" s="11">
        <f t="shared" si="5"/>
        <v>0.11923511557664808</v>
      </c>
      <c r="H20" s="1"/>
    </row>
    <row r="21" spans="1:8" ht="14.25" customHeight="1">
      <c r="A21" s="10">
        <v>33695</v>
      </c>
      <c r="B21" s="2">
        <v>1956</v>
      </c>
      <c r="C21" s="1">
        <f t="shared" si="2"/>
        <v>1508.2895955109923</v>
      </c>
      <c r="D21" s="1">
        <f t="shared" si="3"/>
        <v>-74.664250970008155</v>
      </c>
      <c r="E21" s="46">
        <f t="shared" si="1"/>
        <v>1.1786156597372317</v>
      </c>
      <c r="F21" s="12">
        <f t="shared" si="4"/>
        <v>1460.7048241333073</v>
      </c>
      <c r="G21" s="11">
        <f t="shared" si="5"/>
        <v>0.25321839256988382</v>
      </c>
      <c r="H21" s="1"/>
    </row>
    <row r="22" spans="1:8" ht="14.25" customHeight="1">
      <c r="A22" s="10">
        <v>33725</v>
      </c>
      <c r="B22" s="2">
        <v>1885</v>
      </c>
      <c r="C22" s="1">
        <f t="shared" si="2"/>
        <v>1462.9828944750716</v>
      </c>
      <c r="D22" s="1">
        <f t="shared" si="3"/>
        <v>-65.856985989781919</v>
      </c>
      <c r="E22" s="46">
        <f t="shared" si="1"/>
        <v>1.2096225584541771</v>
      </c>
      <c r="F22" s="12">
        <f t="shared" si="4"/>
        <v>1564.6030883045369</v>
      </c>
      <c r="G22" s="11">
        <f t="shared" si="5"/>
        <v>0.16997183644321651</v>
      </c>
      <c r="H22" s="1"/>
    </row>
    <row r="23" spans="1:8" ht="14.25" customHeight="1">
      <c r="A23" s="10">
        <v>33756</v>
      </c>
      <c r="B23" s="2">
        <v>1623</v>
      </c>
      <c r="C23" s="1">
        <f t="shared" si="2"/>
        <v>1415.1517172071153</v>
      </c>
      <c r="D23" s="1">
        <f t="shared" si="3"/>
        <v>-60.449243373234218</v>
      </c>
      <c r="E23" s="46">
        <f t="shared" si="1"/>
        <v>1.099691606579982</v>
      </c>
      <c r="F23" s="12">
        <f t="shared" si="4"/>
        <v>1437.529070694203</v>
      </c>
      <c r="G23" s="11">
        <f t="shared" si="5"/>
        <v>0.11427660462464385</v>
      </c>
      <c r="H23" s="1"/>
    </row>
    <row r="24" spans="1:8" ht="14.25" customHeight="1">
      <c r="A24" s="10">
        <v>33786</v>
      </c>
      <c r="B24" s="2">
        <v>1903</v>
      </c>
      <c r="C24" s="1">
        <f t="shared" si="2"/>
        <v>1396.7474670003212</v>
      </c>
      <c r="D24" s="1">
        <f t="shared" si="3"/>
        <v>-47.835745423302193</v>
      </c>
      <c r="E24" s="46">
        <f t="shared" si="1"/>
        <v>1.2462788592131733</v>
      </c>
      <c r="F24" s="12">
        <f t="shared" si="4"/>
        <v>1452.2689993945824</v>
      </c>
      <c r="G24" s="11">
        <f t="shared" si="5"/>
        <v>0.23685286421724522</v>
      </c>
      <c r="H24" s="1"/>
    </row>
    <row r="25" spans="1:8" ht="14.25" customHeight="1">
      <c r="A25" s="10">
        <v>33817</v>
      </c>
      <c r="B25" s="2">
        <v>1997</v>
      </c>
      <c r="C25" s="1">
        <f t="shared" si="2"/>
        <v>1393.5488322475999</v>
      </c>
      <c r="D25" s="1">
        <f t="shared" si="3"/>
        <v>-34.44461222212793</v>
      </c>
      <c r="E25" s="46">
        <f t="shared" si="1"/>
        <v>1.3047629900111632</v>
      </c>
      <c r="F25" s="12">
        <f t="shared" si="4"/>
        <v>1500.474836360954</v>
      </c>
      <c r="G25" s="11">
        <f t="shared" si="5"/>
        <v>0.24863553512220632</v>
      </c>
      <c r="H25" s="1"/>
    </row>
    <row r="26" spans="1:8" ht="14.25" customHeight="1">
      <c r="A26" s="10">
        <v>33848</v>
      </c>
      <c r="B26" s="2">
        <v>1704</v>
      </c>
      <c r="C26" s="1">
        <f t="shared" si="2"/>
        <v>1416.4063293512456</v>
      </c>
      <c r="D26" s="1">
        <f t="shared" si="3"/>
        <v>-17.253979424395823</v>
      </c>
      <c r="E26" s="46">
        <f t="shared" si="1"/>
        <v>1.074598915526515</v>
      </c>
      <c r="F26" s="12">
        <f t="shared" si="4"/>
        <v>1198.6352929603904</v>
      </c>
      <c r="G26" s="11">
        <f t="shared" si="5"/>
        <v>0.29657553230024036</v>
      </c>
      <c r="H26" s="1"/>
    </row>
    <row r="27" spans="1:8" ht="14.25" customHeight="1">
      <c r="A27" s="10">
        <v>33878</v>
      </c>
      <c r="B27" s="2">
        <v>1810</v>
      </c>
      <c r="C27" s="1">
        <f t="shared" si="2"/>
        <v>1449.1209796684645</v>
      </c>
      <c r="D27" s="1">
        <f t="shared" si="3"/>
        <v>-2.2633905019114007</v>
      </c>
      <c r="E27" s="46">
        <f t="shared" si="1"/>
        <v>1.130705519191656</v>
      </c>
      <c r="F27" s="12">
        <f t="shared" si="4"/>
        <v>1333.6919157987561</v>
      </c>
      <c r="G27" s="11">
        <f t="shared" si="5"/>
        <v>0.26315363768024524</v>
      </c>
      <c r="H27" s="1"/>
    </row>
    <row r="28" spans="1:8" ht="14.25" customHeight="1">
      <c r="A28" s="10">
        <v>33909</v>
      </c>
      <c r="B28" s="2">
        <v>1862</v>
      </c>
      <c r="C28" s="1">
        <f t="shared" si="2"/>
        <v>1503.2219098043929</v>
      </c>
      <c r="D28" s="1">
        <f t="shared" si="3"/>
        <v>14.645905689440529</v>
      </c>
      <c r="E28" s="46">
        <f t="shared" si="1"/>
        <v>1.1136586073451891</v>
      </c>
      <c r="F28" s="12">
        <f t="shared" si="4"/>
        <v>1339.9889405653767</v>
      </c>
      <c r="G28" s="11">
        <f t="shared" si="5"/>
        <v>0.28034965597992662</v>
      </c>
      <c r="H28" s="1"/>
    </row>
    <row r="29" spans="1:8" ht="14.25" customHeight="1">
      <c r="A29" s="10">
        <v>33939</v>
      </c>
      <c r="B29" s="2">
        <v>1875</v>
      </c>
      <c r="C29" s="1">
        <f t="shared" si="2"/>
        <v>1553.1331287625317</v>
      </c>
      <c r="D29" s="1">
        <f t="shared" si="3"/>
        <v>25.225499670049999</v>
      </c>
      <c r="E29" s="46">
        <f t="shared" si="1"/>
        <v>1.1253001045077575</v>
      </c>
      <c r="F29" s="12">
        <f t="shared" si="4"/>
        <v>1521.5024225303814</v>
      </c>
      <c r="G29" s="11">
        <f t="shared" si="5"/>
        <v>0.18853204131712992</v>
      </c>
      <c r="H29" s="1"/>
    </row>
    <row r="30" spans="1:8" ht="14.25" customHeight="1">
      <c r="A30" s="10">
        <v>33970</v>
      </c>
      <c r="B30" s="2">
        <v>1705</v>
      </c>
      <c r="C30" s="1">
        <f t="shared" si="2"/>
        <v>1601.0658707190289</v>
      </c>
      <c r="D30" s="1">
        <f t="shared" si="3"/>
        <v>32.037672355984171</v>
      </c>
      <c r="E30" s="46">
        <f t="shared" si="1"/>
        <v>1.0166984766910507</v>
      </c>
      <c r="F30" s="12">
        <f t="shared" si="4"/>
        <v>1490.5589773390761</v>
      </c>
      <c r="G30" s="11">
        <f t="shared" si="5"/>
        <v>0.12577186079819583</v>
      </c>
      <c r="H30" s="1"/>
    </row>
    <row r="31" spans="1:8" ht="14.25" customHeight="1">
      <c r="A31" s="10">
        <v>34001</v>
      </c>
      <c r="B31" s="2">
        <v>1619</v>
      </c>
      <c r="C31" s="1">
        <f t="shared" si="2"/>
        <v>1643.1758347189066</v>
      </c>
      <c r="D31" s="1">
        <f t="shared" si="3"/>
        <v>35.059359849152216</v>
      </c>
      <c r="E31" s="46">
        <f t="shared" si="1"/>
        <v>0.96468139998034785</v>
      </c>
      <c r="F31" s="12">
        <f t="shared" si="4"/>
        <v>1524.9476795847538</v>
      </c>
      <c r="G31" s="11">
        <f t="shared" si="5"/>
        <v>5.8092847693172446E-2</v>
      </c>
      <c r="H31" s="1"/>
    </row>
    <row r="32" spans="1:8" ht="14.25" customHeight="1">
      <c r="A32" s="10">
        <v>34029</v>
      </c>
      <c r="B32" s="2">
        <v>1837</v>
      </c>
      <c r="C32" s="1">
        <f t="shared" si="2"/>
        <v>1667.5689222112437</v>
      </c>
      <c r="D32" s="1">
        <f t="shared" si="3"/>
        <v>31.85947814210769</v>
      </c>
      <c r="E32" s="46">
        <f t="shared" si="1"/>
        <v>1.1285193705627874</v>
      </c>
      <c r="F32" s="12">
        <f t="shared" si="4"/>
        <v>1961.6773068441628</v>
      </c>
      <c r="G32" s="11">
        <f t="shared" si="5"/>
        <v>6.787006360596777E-2</v>
      </c>
      <c r="H32" s="1"/>
    </row>
    <row r="33" spans="1:8" ht="14.25" customHeight="1">
      <c r="A33" s="10">
        <v>34060</v>
      </c>
      <c r="B33" s="2">
        <v>1957</v>
      </c>
      <c r="C33" s="1">
        <f t="shared" si="2"/>
        <v>1695.5278136880679</v>
      </c>
      <c r="D33" s="1">
        <f t="shared" si="3"/>
        <v>30.689302142522642</v>
      </c>
      <c r="E33" s="46">
        <f t="shared" si="1"/>
        <v>1.16397397740135</v>
      </c>
      <c r="F33" s="12">
        <f t="shared" si="4"/>
        <v>2002.9729252586537</v>
      </c>
      <c r="G33" s="11">
        <f t="shared" si="5"/>
        <v>2.3491530535847589E-2</v>
      </c>
      <c r="H33" s="1"/>
    </row>
    <row r="34" spans="1:8" ht="14.25" customHeight="1">
      <c r="A34" s="10">
        <v>34090</v>
      </c>
      <c r="B34" s="2">
        <v>1917</v>
      </c>
      <c r="C34" s="1">
        <f t="shared" si="2"/>
        <v>1712.0745915445846</v>
      </c>
      <c r="D34" s="1">
        <f t="shared" si="3"/>
        <v>26.446544856720845</v>
      </c>
      <c r="E34" s="46">
        <f t="shared" si="1"/>
        <v>1.1556655468441928</v>
      </c>
      <c r="F34" s="12">
        <f t="shared" si="4"/>
        <v>2088.0711640983895</v>
      </c>
      <c r="G34" s="11">
        <f t="shared" si="5"/>
        <v>8.9239000572973154E-2</v>
      </c>
      <c r="H34" s="1"/>
    </row>
    <row r="35" spans="1:8" ht="14.25" customHeight="1">
      <c r="A35" s="10">
        <v>34121</v>
      </c>
      <c r="B35" s="2">
        <v>1882</v>
      </c>
      <c r="C35" s="1">
        <f t="shared" si="2"/>
        <v>1735.8079119496613</v>
      </c>
      <c r="D35" s="1">
        <f t="shared" si="3"/>
        <v>25.632577521227603</v>
      </c>
      <c r="E35" s="46">
        <f t="shared" si="1"/>
        <v>1.0904094534495683</v>
      </c>
      <c r="F35" s="12">
        <f t="shared" si="4"/>
        <v>1911.8371015624077</v>
      </c>
      <c r="G35" s="11">
        <f t="shared" si="5"/>
        <v>1.5853932817432373E-2</v>
      </c>
      <c r="H35" s="1"/>
    </row>
    <row r="36" spans="1:8" ht="14.25" customHeight="1">
      <c r="A36" s="10">
        <v>34151</v>
      </c>
      <c r="B36" s="2">
        <v>1933</v>
      </c>
      <c r="C36" s="1">
        <f t="shared" si="2"/>
        <v>1740.3981648056661</v>
      </c>
      <c r="D36" s="1">
        <f t="shared" si="3"/>
        <v>19.319880121660752</v>
      </c>
      <c r="E36" s="46">
        <f t="shared" si="1"/>
        <v>1.1649107754550316</v>
      </c>
      <c r="F36" s="12">
        <f t="shared" si="4"/>
        <v>2195.246043789673</v>
      </c>
      <c r="G36" s="11">
        <f t="shared" si="5"/>
        <v>0.13566789642507654</v>
      </c>
      <c r="H36" s="1"/>
    </row>
    <row r="37" spans="1:8" ht="14.25" customHeight="1">
      <c r="A37" s="10">
        <v>34182</v>
      </c>
      <c r="B37" s="2">
        <v>1996</v>
      </c>
      <c r="C37" s="1">
        <f t="shared" si="2"/>
        <v>1736.7242153833565</v>
      </c>
      <c r="D37" s="1">
        <f t="shared" si="3"/>
        <v>12.421731258469666</v>
      </c>
      <c r="E37" s="46">
        <f t="shared" si="1"/>
        <v>1.2114792742559435</v>
      </c>
      <c r="F37" s="12">
        <f t="shared" si="4"/>
        <v>2296.0149778759774</v>
      </c>
      <c r="G37" s="11">
        <f t="shared" si="5"/>
        <v>0.15030810514828524</v>
      </c>
      <c r="H37" s="1"/>
    </row>
    <row r="38" spans="1:8" ht="14.25" customHeight="1">
      <c r="A38" s="10">
        <v>34213</v>
      </c>
      <c r="B38" s="2">
        <v>1673</v>
      </c>
      <c r="C38" s="1">
        <f t="shared" si="2"/>
        <v>1729.917345684448</v>
      </c>
      <c r="D38" s="1">
        <f t="shared" si="3"/>
        <v>6.6531509712562196</v>
      </c>
      <c r="E38" s="46">
        <f t="shared" si="1"/>
        <v>1.0100985031500718</v>
      </c>
      <c r="F38" s="12">
        <f t="shared" si="4"/>
        <v>1879.6303373589058</v>
      </c>
      <c r="G38" s="11">
        <f t="shared" si="5"/>
        <v>0.12350886871422939</v>
      </c>
      <c r="H38" s="1"/>
    </row>
    <row r="39" spans="1:8" ht="14.25" customHeight="1">
      <c r="A39" s="10">
        <v>34243</v>
      </c>
      <c r="B39" s="2">
        <v>1753</v>
      </c>
      <c r="C39" s="1">
        <f t="shared" si="2"/>
        <v>1717.9493931534837</v>
      </c>
      <c r="D39" s="1">
        <f t="shared" si="3"/>
        <v>1.0668199205900515</v>
      </c>
      <c r="E39" s="46">
        <f t="shared" si="1"/>
        <v>1.0645237580923625</v>
      </c>
      <c r="F39" s="12">
        <f t="shared" si="4"/>
        <v>1963.5498450340001</v>
      </c>
      <c r="G39" s="11">
        <f t="shared" si="5"/>
        <v>0.12010829722418717</v>
      </c>
      <c r="H39" s="1"/>
    </row>
    <row r="40" spans="1:8" ht="14.25" customHeight="1">
      <c r="A40" s="10">
        <v>34274</v>
      </c>
      <c r="B40" s="2">
        <v>1720</v>
      </c>
      <c r="C40" s="1">
        <f t="shared" si="2"/>
        <v>1701.5604864650645</v>
      </c>
      <c r="D40" s="1">
        <f t="shared" si="3"/>
        <v>-4.1698980621127193</v>
      </c>
      <c r="E40" s="46">
        <f t="shared" si="1"/>
        <v>1.0519655380495727</v>
      </c>
      <c r="F40" s="12">
        <f t="shared" si="4"/>
        <v>1914.3972018558736</v>
      </c>
      <c r="G40" s="11">
        <f t="shared" si="5"/>
        <v>0.11302162898597304</v>
      </c>
      <c r="H40" s="1"/>
    </row>
    <row r="41" spans="1:8" ht="14.25" customHeight="1">
      <c r="A41" s="10">
        <v>34304</v>
      </c>
      <c r="B41" s="2">
        <v>1734</v>
      </c>
      <c r="C41" s="1">
        <f t="shared" si="2"/>
        <v>1681.743757320736</v>
      </c>
      <c r="D41" s="1">
        <f t="shared" si="3"/>
        <v>-8.8639473867774576</v>
      </c>
      <c r="E41" s="46">
        <f t="shared" si="1"/>
        <v>1.0687636344854448</v>
      </c>
      <c r="F41" s="12">
        <f t="shared" si="4"/>
        <v>1910.0738065203257</v>
      </c>
      <c r="G41" s="11">
        <f t="shared" si="5"/>
        <v>0.10154198761264456</v>
      </c>
      <c r="H41" s="1"/>
    </row>
    <row r="42" spans="1:8" ht="14.25" customHeight="1">
      <c r="A42" s="10">
        <v>34335</v>
      </c>
      <c r="B42" s="2">
        <v>1563</v>
      </c>
      <c r="C42" s="1">
        <f t="shared" si="2"/>
        <v>1659.3247237794478</v>
      </c>
      <c r="D42" s="1">
        <f t="shared" si="3"/>
        <v>-12.930473233130673</v>
      </c>
      <c r="E42" s="46">
        <f t="shared" si="1"/>
        <v>0.97184905672223854</v>
      </c>
      <c r="F42" s="12">
        <f t="shared" si="4"/>
        <v>1700.8143544470702</v>
      </c>
      <c r="G42" s="11">
        <f t="shared" si="5"/>
        <v>8.817297149524643E-2</v>
      </c>
      <c r="H42" s="1"/>
    </row>
    <row r="43" spans="1:8" ht="14.25" customHeight="1">
      <c r="A43" s="10">
        <v>34366</v>
      </c>
      <c r="B43" s="2">
        <v>1574</v>
      </c>
      <c r="C43" s="1">
        <f t="shared" si="2"/>
        <v>1644.91750283076</v>
      </c>
      <c r="D43" s="1">
        <f t="shared" si="3"/>
        <v>-13.373497547797822</v>
      </c>
      <c r="E43" s="46">
        <f t="shared" si="1"/>
        <v>0.96000469633014385</v>
      </c>
      <c r="F43" s="12">
        <f t="shared" si="4"/>
        <v>1588.2459105366167</v>
      </c>
      <c r="G43" s="11">
        <f t="shared" si="5"/>
        <v>9.0507690829839567E-3</v>
      </c>
      <c r="H43" s="1"/>
    </row>
    <row r="44" spans="1:8" ht="14.25" customHeight="1">
      <c r="A44" s="10">
        <v>34394</v>
      </c>
      <c r="B44" s="2">
        <v>1903</v>
      </c>
      <c r="C44" s="1">
        <f t="shared" si="2"/>
        <v>1637.0176362833568</v>
      </c>
      <c r="D44" s="1">
        <f t="shared" si="3"/>
        <v>-11.731408247679443</v>
      </c>
      <c r="E44" s="46">
        <f t="shared" si="1"/>
        <v>1.1488956522603542</v>
      </c>
      <c r="F44" s="12">
        <f t="shared" si="4"/>
        <v>1841.2290138874175</v>
      </c>
      <c r="G44" s="11">
        <f t="shared" si="5"/>
        <v>3.2459793017647127E-2</v>
      </c>
      <c r="H44" s="1"/>
    </row>
    <row r="45" spans="1:8" ht="14.25" customHeight="1">
      <c r="A45" s="10">
        <v>34425</v>
      </c>
      <c r="B45" s="2">
        <v>1834</v>
      </c>
      <c r="C45" s="1">
        <f t="shared" si="2"/>
        <v>1620.3212652113928</v>
      </c>
      <c r="D45" s="1">
        <f t="shared" si="3"/>
        <v>-13.220897094964808</v>
      </c>
      <c r="E45" s="46">
        <f t="shared" si="1"/>
        <v>1.1447141717617664</v>
      </c>
      <c r="F45" s="12">
        <f t="shared" si="4"/>
        <v>1891.790875262325</v>
      </c>
      <c r="G45" s="11">
        <f t="shared" si="5"/>
        <v>3.15108371114095E-2</v>
      </c>
      <c r="H45" s="1"/>
    </row>
    <row r="46" spans="1:8" ht="14.25" customHeight="1">
      <c r="A46" s="10">
        <v>34455</v>
      </c>
      <c r="B46" s="2">
        <v>1831</v>
      </c>
      <c r="C46" s="1">
        <f t="shared" si="2"/>
        <v>1604.8271736074705</v>
      </c>
      <c r="D46" s="1">
        <f t="shared" si="3"/>
        <v>-13.902855447652037</v>
      </c>
      <c r="E46" s="46">
        <f t="shared" si="1"/>
        <v>1.1468259134308265</v>
      </c>
      <c r="F46" s="12">
        <f t="shared" si="4"/>
        <v>1857.2705257527753</v>
      </c>
      <c r="G46" s="11">
        <f t="shared" si="5"/>
        <v>1.4347638313913303E-2</v>
      </c>
      <c r="H46" s="1"/>
    </row>
    <row r="47" spans="1:8" ht="14.25" customHeight="1">
      <c r="A47" s="10">
        <v>34486</v>
      </c>
      <c r="B47" s="2">
        <v>1776</v>
      </c>
      <c r="C47" s="1">
        <f t="shared" si="2"/>
        <v>1594.7064830727563</v>
      </c>
      <c r="D47" s="1">
        <f t="shared" si="3"/>
        <v>-12.76820597377068</v>
      </c>
      <c r="E47" s="46">
        <f t="shared" si="1"/>
        <v>1.1043745219210908</v>
      </c>
      <c r="F47" s="12">
        <f t="shared" si="4"/>
        <v>1734.7589162442748</v>
      </c>
      <c r="G47" s="11">
        <f t="shared" si="5"/>
        <v>2.3221330943538957E-2</v>
      </c>
      <c r="H47" s="1"/>
    </row>
    <row r="48" spans="1:8" ht="14.25" customHeight="1">
      <c r="A48" s="10">
        <v>34516</v>
      </c>
      <c r="B48" s="2">
        <v>1868</v>
      </c>
      <c r="C48" s="1">
        <f t="shared" si="2"/>
        <v>1584.1000782800922</v>
      </c>
      <c r="D48" s="1">
        <f t="shared" si="3"/>
        <v>-12.119665619438699</v>
      </c>
      <c r="E48" s="46">
        <f t="shared" si="1"/>
        <v>1.1734953654275171</v>
      </c>
      <c r="F48" s="12">
        <f t="shared" si="4"/>
        <v>1842.8169450973762</v>
      </c>
      <c r="G48" s="11">
        <f t="shared" si="5"/>
        <v>1.3481292774423866E-2</v>
      </c>
      <c r="H48" s="1"/>
    </row>
    <row r="49" spans="1:8" ht="14.25" customHeight="1">
      <c r="A49" s="10">
        <v>34547</v>
      </c>
      <c r="B49" s="2">
        <v>1907</v>
      </c>
      <c r="C49" s="1">
        <f t="shared" si="2"/>
        <v>1572.1932359899588</v>
      </c>
      <c r="D49" s="1">
        <f t="shared" si="3"/>
        <v>-12.055818620647125</v>
      </c>
      <c r="E49" s="46">
        <f t="shared" si="1"/>
        <v>1.2123648445864839</v>
      </c>
      <c r="F49" s="12">
        <f t="shared" si="4"/>
        <v>1904.4216894746874</v>
      </c>
      <c r="G49" s="11">
        <f t="shared" si="5"/>
        <v>1.3520243971225196E-3</v>
      </c>
      <c r="H49" s="1"/>
    </row>
    <row r="50" spans="1:8" ht="14.25" customHeight="1">
      <c r="A50" s="10">
        <v>34578</v>
      </c>
      <c r="B50" s="2">
        <v>1686</v>
      </c>
      <c r="C50" s="1">
        <f t="shared" si="2"/>
        <v>1571.0380898941655</v>
      </c>
      <c r="D50" s="1">
        <f t="shared" si="3"/>
        <v>-8.7856168631909686</v>
      </c>
      <c r="E50" s="46">
        <f t="shared" si="1"/>
        <v>1.0479448587452431</v>
      </c>
      <c r="F50" s="12">
        <f t="shared" si="4"/>
        <v>1575.8924699931604</v>
      </c>
      <c r="G50" s="11">
        <f t="shared" si="5"/>
        <v>6.5306957299430382E-2</v>
      </c>
      <c r="H50" s="1"/>
    </row>
    <row r="51" spans="1:8" ht="14.25" customHeight="1">
      <c r="A51" s="10">
        <v>34608</v>
      </c>
      <c r="B51" s="2">
        <v>1779</v>
      </c>
      <c r="C51" s="1">
        <f t="shared" si="2"/>
        <v>1573.1442098699677</v>
      </c>
      <c r="D51" s="1">
        <f t="shared" si="3"/>
        <v>-5.5180958114930387</v>
      </c>
      <c r="E51" s="46">
        <f t="shared" si="1"/>
        <v>1.1043232677749264</v>
      </c>
      <c r="F51" s="12">
        <f t="shared" si="4"/>
        <v>1663.0548736800201</v>
      </c>
      <c r="G51" s="11">
        <f t="shared" si="5"/>
        <v>6.5174326205722236E-2</v>
      </c>
      <c r="H51" s="1"/>
    </row>
    <row r="52" spans="1:8" ht="14.25" customHeight="1">
      <c r="A52" s="10">
        <v>34639</v>
      </c>
      <c r="B52" s="2">
        <v>1776</v>
      </c>
      <c r="C52" s="1">
        <f t="shared" si="2"/>
        <v>1579.6903259431358</v>
      </c>
      <c r="D52" s="1">
        <f t="shared" si="3"/>
        <v>-1.898832246094682</v>
      </c>
      <c r="E52" s="46">
        <f t="shared" si="1"/>
        <v>1.0953488066972414</v>
      </c>
      <c r="F52" s="12">
        <f t="shared" si="4"/>
        <v>1649.0886485360841</v>
      </c>
      <c r="G52" s="11">
        <f t="shared" si="5"/>
        <v>7.1459094292745454E-2</v>
      </c>
      <c r="H52" s="1"/>
    </row>
    <row r="53" spans="1:8" ht="14.25" customHeight="1">
      <c r="A53" s="10">
        <v>34669</v>
      </c>
      <c r="B53" s="2">
        <v>1783</v>
      </c>
      <c r="C53" s="1">
        <f t="shared" si="2"/>
        <v>1586.8406253867338</v>
      </c>
      <c r="D53" s="1">
        <f t="shared" si="3"/>
        <v>0.81590726081311882</v>
      </c>
      <c r="E53" s="46">
        <f t="shared" si="1"/>
        <v>1.1016752367484526</v>
      </c>
      <c r="F53" s="12">
        <f t="shared" si="4"/>
        <v>1686.2861712638685</v>
      </c>
      <c r="G53" s="11">
        <f t="shared" si="5"/>
        <v>5.4242192224414759E-2</v>
      </c>
      <c r="H53" s="1"/>
    </row>
    <row r="54" spans="1:8" ht="14.25" customHeight="1">
      <c r="A54" s="10">
        <v>34700</v>
      </c>
      <c r="B54" s="2">
        <v>1548</v>
      </c>
      <c r="C54" s="1">
        <f t="shared" si="2"/>
        <v>1588.1748740826431</v>
      </c>
      <c r="D54" s="1">
        <f t="shared" si="3"/>
        <v>0.97140969134197586</v>
      </c>
      <c r="E54" s="46">
        <f t="shared" si="1"/>
        <v>0.97356187063970157</v>
      </c>
      <c r="F54" s="12">
        <f t="shared" si="4"/>
        <v>1542.9625036524185</v>
      </c>
      <c r="G54" s="11">
        <f t="shared" si="5"/>
        <v>3.2541966069647992E-3</v>
      </c>
      <c r="H54" s="1"/>
    </row>
    <row r="55" spans="1:8" ht="14.25" customHeight="1">
      <c r="A55" s="10">
        <v>34731</v>
      </c>
      <c r="B55" s="2">
        <v>1497</v>
      </c>
      <c r="C55" s="1">
        <f t="shared" si="2"/>
        <v>1586.1683925524208</v>
      </c>
      <c r="D55" s="1">
        <f t="shared" si="3"/>
        <v>7.8042324872679592E-2</v>
      </c>
      <c r="E55" s="46">
        <f t="shared" si="1"/>
        <v>0.95027214606313604</v>
      </c>
      <c r="F55" s="12">
        <f t="shared" si="4"/>
        <v>1525.5878955786211</v>
      </c>
      <c r="G55" s="11">
        <f t="shared" si="5"/>
        <v>1.9096790633681429E-2</v>
      </c>
      <c r="H55" s="1"/>
    </row>
    <row r="56" spans="1:8" ht="14.25" customHeight="1">
      <c r="A56" s="10">
        <v>34759</v>
      </c>
      <c r="B56" s="2">
        <v>1798</v>
      </c>
      <c r="C56" s="1">
        <f t="shared" si="2"/>
        <v>1584.1199029859122</v>
      </c>
      <c r="D56" s="1">
        <f t="shared" si="3"/>
        <v>-0.55991724254169783</v>
      </c>
      <c r="E56" s="46">
        <f t="shared" si="1"/>
        <v>1.1405673170788457</v>
      </c>
      <c r="F56" s="12">
        <f t="shared" si="4"/>
        <v>1822.4316324440094</v>
      </c>
      <c r="G56" s="11">
        <f t="shared" si="5"/>
        <v>1.3588227165744959E-2</v>
      </c>
      <c r="H56" s="1"/>
    </row>
    <row r="57" spans="1:8" ht="14.25" customHeight="1">
      <c r="A57" s="10">
        <v>34790</v>
      </c>
      <c r="B57" s="2">
        <v>1733</v>
      </c>
      <c r="C57" s="1">
        <f t="shared" si="2"/>
        <v>1576.5954910702071</v>
      </c>
      <c r="D57" s="1">
        <f t="shared" si="3"/>
        <v>-2.6492656444907059</v>
      </c>
      <c r="E57" s="46">
        <f t="shared" si="1"/>
        <v>1.1174080420017243</v>
      </c>
      <c r="F57" s="12">
        <f t="shared" si="4"/>
        <v>1812.723557515297</v>
      </c>
      <c r="G57" s="11">
        <f t="shared" si="5"/>
        <v>4.600320687553202E-2</v>
      </c>
      <c r="H57" s="1"/>
    </row>
    <row r="58" spans="1:8" ht="14.25" customHeight="1">
      <c r="A58" s="10">
        <v>34820</v>
      </c>
      <c r="B58" s="2">
        <v>1772</v>
      </c>
      <c r="C58" s="1">
        <f t="shared" si="2"/>
        <v>1571.0650280898453</v>
      </c>
      <c r="D58" s="1">
        <f t="shared" si="3"/>
        <v>-3.5136248452520311</v>
      </c>
      <c r="E58" s="46">
        <f t="shared" si="1"/>
        <v>1.1354687441093807</v>
      </c>
      <c r="F58" s="12">
        <f t="shared" si="4"/>
        <v>1805.0423176648487</v>
      </c>
      <c r="G58" s="11">
        <f t="shared" si="5"/>
        <v>1.8646906131404472E-2</v>
      </c>
      <c r="H58" s="1"/>
    </row>
    <row r="59" spans="1:8" ht="14.25" customHeight="1">
      <c r="A59" s="10">
        <v>34851</v>
      </c>
      <c r="B59" s="2">
        <v>1761</v>
      </c>
      <c r="C59" s="1">
        <f t="shared" si="2"/>
        <v>1570.2530382300797</v>
      </c>
      <c r="D59" s="1">
        <f t="shared" si="3"/>
        <v>-2.7031343496061067</v>
      </c>
      <c r="E59" s="46">
        <f t="shared" si="1"/>
        <v>1.1146349898669892</v>
      </c>
      <c r="F59" s="12">
        <f t="shared" si="4"/>
        <v>1731.1638315449827</v>
      </c>
      <c r="G59" s="11">
        <f t="shared" si="5"/>
        <v>1.6942741882462968E-2</v>
      </c>
      <c r="H59" s="1"/>
    </row>
    <row r="60" spans="1:8" ht="14.25" customHeight="1">
      <c r="A60" s="10">
        <v>34881</v>
      </c>
      <c r="B60" s="2">
        <v>1792</v>
      </c>
      <c r="C60" s="1">
        <f t="shared" si="2"/>
        <v>1563.5010981774551</v>
      </c>
      <c r="D60" s="1">
        <f t="shared" si="3"/>
        <v>-3.9177760605116556</v>
      </c>
      <c r="E60" s="46">
        <f t="shared" si="1"/>
        <v>1.1570855429073066</v>
      </c>
      <c r="F60" s="12">
        <f t="shared" si="4"/>
        <v>1839.5125472800855</v>
      </c>
      <c r="G60" s="11">
        <f t="shared" si="5"/>
        <v>2.6513698258976297E-2</v>
      </c>
      <c r="H60" s="1"/>
    </row>
    <row r="61" spans="1:8" ht="14.25" customHeight="1">
      <c r="A61" s="10">
        <v>34912</v>
      </c>
      <c r="B61" s="2">
        <v>1875</v>
      </c>
      <c r="C61" s="1">
        <f t="shared" si="2"/>
        <v>1558.2814044633212</v>
      </c>
      <c r="D61" s="1">
        <f t="shared" si="3"/>
        <v>-4.3083513565983234</v>
      </c>
      <c r="E61" s="46">
        <f t="shared" si="1"/>
        <v>1.2068951292821131</v>
      </c>
      <c r="F61" s="12">
        <f t="shared" si="4"/>
        <v>1890.7839919379803</v>
      </c>
      <c r="G61" s="11">
        <f t="shared" si="5"/>
        <v>8.4181290335895026E-3</v>
      </c>
      <c r="H61" s="1"/>
    </row>
    <row r="62" spans="1:8" ht="14.25" customHeight="1">
      <c r="A62" s="10">
        <v>34943</v>
      </c>
      <c r="B62" s="2">
        <v>1571</v>
      </c>
      <c r="C62" s="1">
        <f t="shared" si="2"/>
        <v>1548.4882156983253</v>
      </c>
      <c r="D62" s="1">
        <f t="shared" si="3"/>
        <v>-5.953802579117589</v>
      </c>
      <c r="E62" s="46">
        <f t="shared" si="1"/>
        <v>1.0279006902675414</v>
      </c>
      <c r="F62" s="12">
        <f t="shared" si="4"/>
        <v>1628.4780716318389</v>
      </c>
      <c r="G62" s="11">
        <f t="shared" si="5"/>
        <v>3.6586932929241839E-2</v>
      </c>
      <c r="H62" s="1"/>
    </row>
    <row r="63" spans="1:8" ht="14.25" customHeight="1">
      <c r="A63" s="10">
        <v>34973</v>
      </c>
      <c r="B63" s="2">
        <v>1647</v>
      </c>
      <c r="C63" s="1">
        <f t="shared" si="2"/>
        <v>1537.4220836592992</v>
      </c>
      <c r="D63" s="1">
        <f t="shared" si="3"/>
        <v>-7.4875014170901464</v>
      </c>
      <c r="E63" s="46">
        <f t="shared" si="1"/>
        <v>1.0844935879819697</v>
      </c>
      <c r="F63" s="12">
        <f t="shared" si="4"/>
        <v>1703.4566437510819</v>
      </c>
      <c r="G63" s="11">
        <f t="shared" si="5"/>
        <v>3.4278472222879088E-2</v>
      </c>
      <c r="H63" s="1"/>
    </row>
    <row r="64" spans="1:8" ht="14.25" customHeight="1">
      <c r="A64" s="10">
        <v>35004</v>
      </c>
      <c r="B64" s="2">
        <v>1673</v>
      </c>
      <c r="C64" s="1">
        <f t="shared" si="2"/>
        <v>1529.6778586335602</v>
      </c>
      <c r="D64" s="1">
        <f t="shared" si="3"/>
        <v>-7.5645184996848229</v>
      </c>
      <c r="E64" s="46">
        <f t="shared" si="1"/>
        <v>1.0943561203988117</v>
      </c>
      <c r="F64" s="12">
        <f t="shared" si="4"/>
        <v>1675.8120189838462</v>
      </c>
      <c r="G64" s="11">
        <f t="shared" si="5"/>
        <v>1.6808242581268387E-3</v>
      </c>
      <c r="H64" s="1"/>
    </row>
    <row r="65" spans="1:8" ht="14.25" customHeight="1">
      <c r="A65" s="10">
        <v>35034</v>
      </c>
      <c r="B65" s="2">
        <v>1657</v>
      </c>
      <c r="C65" s="1">
        <f t="shared" si="2"/>
        <v>1520.3093080845915</v>
      </c>
      <c r="D65" s="1">
        <f t="shared" si="3"/>
        <v>-8.1057281144699687</v>
      </c>
      <c r="E65" s="46">
        <f t="shared" si="1"/>
        <v>1.0946159692086763</v>
      </c>
      <c r="F65" s="12">
        <f t="shared" si="4"/>
        <v>1676.8745743499649</v>
      </c>
      <c r="G65" s="11">
        <f t="shared" si="5"/>
        <v>1.1994311617359601E-2</v>
      </c>
      <c r="H65" s="1"/>
    </row>
    <row r="66" spans="1:8" ht="14.25" customHeight="1">
      <c r="A66" s="10">
        <v>35065</v>
      </c>
      <c r="B66" s="2">
        <v>1382</v>
      </c>
      <c r="C66" s="1">
        <f t="shared" si="2"/>
        <v>1502.936192983768</v>
      </c>
      <c r="D66" s="1">
        <f t="shared" si="3"/>
        <v>-10.885944210376028</v>
      </c>
      <c r="E66" s="46">
        <f t="shared" si="1"/>
        <v>0.94114477727041601</v>
      </c>
      <c r="F66" s="12">
        <f t="shared" si="4"/>
        <v>1472.2237461037651</v>
      </c>
      <c r="G66" s="11">
        <f t="shared" si="5"/>
        <v>6.5284910350047076E-2</v>
      </c>
      <c r="H66" s="1"/>
    </row>
    <row r="67" spans="1:8" ht="14.25" customHeight="1">
      <c r="A67" s="10">
        <v>35096</v>
      </c>
      <c r="B67" s="2">
        <v>1361</v>
      </c>
      <c r="C67" s="1">
        <f t="shared" si="2"/>
        <v>1486.0673530133231</v>
      </c>
      <c r="D67" s="1">
        <f t="shared" si="3"/>
        <v>-12.680812938396695</v>
      </c>
      <c r="E67" s="46">
        <f t="shared" si="1"/>
        <v>0.92961288887459226</v>
      </c>
      <c r="F67" s="12">
        <f t="shared" si="4"/>
        <v>1417.8537919359273</v>
      </c>
      <c r="G67" s="11">
        <f t="shared" si="5"/>
        <v>4.1773542936023034E-2</v>
      </c>
      <c r="H67" s="1"/>
    </row>
    <row r="68" spans="1:8" ht="14.25" customHeight="1">
      <c r="A68" s="10">
        <v>35125</v>
      </c>
      <c r="B68" s="2">
        <v>1559</v>
      </c>
      <c r="C68" s="1">
        <f t="shared" si="2"/>
        <v>1462.7342505332174</v>
      </c>
      <c r="D68" s="1">
        <f t="shared" si="3"/>
        <v>-15.8764998009094</v>
      </c>
      <c r="E68" s="46">
        <f t="shared" si="1"/>
        <v>1.0957142429034867</v>
      </c>
      <c r="F68" s="12">
        <f t="shared" si="4"/>
        <v>1680.4965330333421</v>
      </c>
      <c r="G68" s="11">
        <f t="shared" si="5"/>
        <v>7.7932349604452902E-2</v>
      </c>
      <c r="H68" s="1"/>
    </row>
    <row r="69" spans="1:8" ht="14.25" customHeight="1">
      <c r="A69" s="10">
        <v>35156</v>
      </c>
      <c r="B69" s="2">
        <v>1608</v>
      </c>
      <c r="C69" s="1">
        <f t="shared" si="2"/>
        <v>1446.0764348680364</v>
      </c>
      <c r="D69" s="1">
        <f t="shared" si="3"/>
        <v>-16.110894560190889</v>
      </c>
      <c r="E69" s="46">
        <f t="shared" si="1"/>
        <v>1.1141478667518134</v>
      </c>
      <c r="F69" s="12">
        <f t="shared" si="4"/>
        <v>1616.7304863008071</v>
      </c>
      <c r="G69" s="11">
        <f t="shared" si="5"/>
        <v>5.4294069034870121E-3</v>
      </c>
      <c r="H69" s="1"/>
    </row>
    <row r="70" spans="1:8" ht="14.25" customHeight="1">
      <c r="A70" s="10">
        <v>35186</v>
      </c>
      <c r="B70" s="2">
        <v>1697</v>
      </c>
      <c r="C70" s="1">
        <f t="shared" si="2"/>
        <v>1436.4226818370444</v>
      </c>
      <c r="D70" s="1">
        <f t="shared" si="3"/>
        <v>-14.173752101431219</v>
      </c>
      <c r="E70" s="46">
        <f t="shared" si="1"/>
        <v>1.1630317764724754</v>
      </c>
      <c r="F70" s="12">
        <f t="shared" si="4"/>
        <v>1623.6811761730412</v>
      </c>
      <c r="G70" s="11">
        <f t="shared" si="5"/>
        <v>4.3204963952244435E-2</v>
      </c>
      <c r="H70" s="1"/>
    </row>
    <row r="71" spans="1:8" ht="14.25" customHeight="1">
      <c r="A71" s="10">
        <v>35217</v>
      </c>
      <c r="B71" s="2">
        <v>1693</v>
      </c>
      <c r="C71" s="1">
        <f t="shared" si="2"/>
        <v>1431.9123244428492</v>
      </c>
      <c r="D71" s="1">
        <f t="shared" si="3"/>
        <v>-11.27473368926039</v>
      </c>
      <c r="E71" s="46">
        <f t="shared" si="1"/>
        <v>1.1552549715932923</v>
      </c>
      <c r="F71" s="12">
        <f t="shared" si="4"/>
        <v>1585.2884213841912</v>
      </c>
      <c r="G71" s="11">
        <f t="shared" si="5"/>
        <v>6.3621723931369625E-2</v>
      </c>
      <c r="H71" s="1"/>
    </row>
    <row r="72" spans="1:8" ht="14.25" customHeight="1">
      <c r="A72" s="10">
        <v>35247</v>
      </c>
      <c r="B72" s="2">
        <v>1836</v>
      </c>
      <c r="C72" s="1">
        <f t="shared" si="2"/>
        <v>1437.2483576244144</v>
      </c>
      <c r="D72" s="1">
        <f t="shared" si="3"/>
        <v>-6.2915036280127135</v>
      </c>
      <c r="E72" s="46">
        <f t="shared" si="1"/>
        <v>1.2292988258411348</v>
      </c>
      <c r="F72" s="12">
        <f t="shared" si="4"/>
        <v>1643.7992179716446</v>
      </c>
      <c r="G72" s="11">
        <f t="shared" si="5"/>
        <v>0.10468452180193651</v>
      </c>
      <c r="H72" s="1"/>
    </row>
    <row r="73" spans="1:8" ht="14.25" customHeight="1">
      <c r="A73" s="10">
        <v>35278</v>
      </c>
      <c r="B73" s="2">
        <v>1943</v>
      </c>
      <c r="C73" s="1">
        <f t="shared" si="2"/>
        <v>1448.8527869120778</v>
      </c>
      <c r="D73" s="1">
        <f t="shared" si="3"/>
        <v>-0.92272375330988554</v>
      </c>
      <c r="E73" s="46">
        <f t="shared" si="1"/>
        <v>1.2873946652673909</v>
      </c>
      <c r="F73" s="12">
        <f t="shared" si="4"/>
        <v>1727.0148573011131</v>
      </c>
      <c r="G73" s="11">
        <f t="shared" si="5"/>
        <v>0.1111606498707601</v>
      </c>
      <c r="H73" s="1"/>
    </row>
    <row r="74" spans="1:8" ht="14.25" customHeight="1">
      <c r="A74" s="10">
        <v>35309</v>
      </c>
      <c r="B74" s="2">
        <v>1551</v>
      </c>
      <c r="C74" s="1">
        <f t="shared" si="2"/>
        <v>1454.0271199282956</v>
      </c>
      <c r="D74" s="1">
        <f t="shared" si="3"/>
        <v>0.90639327754842469</v>
      </c>
      <c r="E74" s="46">
        <f t="shared" si="1"/>
        <v>1.0511758488880054</v>
      </c>
      <c r="F74" s="12">
        <f t="shared" si="4"/>
        <v>1488.3283113800223</v>
      </c>
      <c r="G74" s="11">
        <f t="shared" si="5"/>
        <v>4.040727828496303E-2</v>
      </c>
      <c r="H74" s="1"/>
    </row>
    <row r="75" spans="1:8" ht="14.25" customHeight="1">
      <c r="A75" s="10">
        <v>35339</v>
      </c>
      <c r="B75" s="2">
        <v>1687</v>
      </c>
      <c r="C75" s="1">
        <f t="shared" si="2"/>
        <v>1464.9966371558212</v>
      </c>
      <c r="D75" s="1">
        <f t="shared" si="3"/>
        <v>3.9253304625415644</v>
      </c>
      <c r="E75" s="46">
        <f t="shared" si="1"/>
        <v>1.1247205228833568</v>
      </c>
      <c r="F75" s="12">
        <f t="shared" si="4"/>
        <v>1577.8660660118182</v>
      </c>
      <c r="G75" s="11">
        <f t="shared" si="5"/>
        <v>6.4691128623699912E-2</v>
      </c>
      <c r="H75" s="1"/>
    </row>
    <row r="76" spans="1:8" ht="14.25" customHeight="1">
      <c r="A76" s="10">
        <v>35370</v>
      </c>
      <c r="B76" s="2">
        <v>1576</v>
      </c>
      <c r="C76" s="1">
        <f t="shared" si="2"/>
        <v>1466.0413929074605</v>
      </c>
      <c r="D76" s="1">
        <f t="shared" si="3"/>
        <v>3.061158049270881</v>
      </c>
      <c r="E76" s="46">
        <f t="shared" si="1"/>
        <v>1.0827447001932693</v>
      </c>
      <c r="F76" s="12">
        <f t="shared" si="4"/>
        <v>1607.5237456514203</v>
      </c>
      <c r="G76" s="11">
        <f t="shared" si="5"/>
        <v>2.0002376682373296E-2</v>
      </c>
      <c r="H76" s="1"/>
    </row>
    <row r="77" spans="1:8" ht="14.25" customHeight="1">
      <c r="A77" s="10">
        <v>35400</v>
      </c>
      <c r="B77" s="2">
        <v>1700</v>
      </c>
      <c r="C77" s="1">
        <f t="shared" si="2"/>
        <v>1477.4979051176974</v>
      </c>
      <c r="D77" s="1">
        <f t="shared" si="3"/>
        <v>5.5797642975607022</v>
      </c>
      <c r="E77" s="46">
        <f t="shared" si="1"/>
        <v>1.1282026964585727</v>
      </c>
      <c r="F77" s="12">
        <f t="shared" si="4"/>
        <v>1608.1031126824414</v>
      </c>
      <c r="G77" s="11">
        <f t="shared" si="5"/>
        <v>5.4056992539740348E-2</v>
      </c>
      <c r="H77" s="1"/>
    </row>
    <row r="78" spans="1:8" ht="14.25" customHeight="1">
      <c r="A78" s="10">
        <v>35431</v>
      </c>
      <c r="B78" s="2">
        <v>1397</v>
      </c>
      <c r="C78" s="1">
        <f t="shared" si="2"/>
        <v>1483.2061509382559</v>
      </c>
      <c r="D78" s="1">
        <f t="shared" si="3"/>
        <v>5.6183087544600205</v>
      </c>
      <c r="E78" s="46">
        <f t="shared" si="1"/>
        <v>0.94158501712314946</v>
      </c>
      <c r="F78" s="12">
        <f t="shared" si="4"/>
        <v>1395.790802856551</v>
      </c>
      <c r="G78" s="11">
        <f t="shared" si="5"/>
        <v>8.6556703181749897E-4</v>
      </c>
      <c r="H78" s="1"/>
    </row>
    <row r="79" spans="1:8" ht="14.25" customHeight="1">
      <c r="A79" s="10">
        <v>35462</v>
      </c>
      <c r="B79" s="2">
        <v>1372</v>
      </c>
      <c r="C79" s="1">
        <f t="shared" si="2"/>
        <v>1487.5303288619068</v>
      </c>
      <c r="D79" s="1">
        <f t="shared" si="3"/>
        <v>5.2300695052172994</v>
      </c>
      <c r="E79" s="46">
        <f t="shared" si="1"/>
        <v>0.92524563688981831</v>
      </c>
      <c r="F79" s="12">
        <f t="shared" si="4"/>
        <v>1384.0304070020995</v>
      </c>
      <c r="G79" s="11">
        <f t="shared" si="5"/>
        <v>8.7685182231046193E-3</v>
      </c>
      <c r="H79" s="1"/>
    </row>
    <row r="80" spans="1:8" ht="14.25" customHeight="1">
      <c r="A80" s="10">
        <v>35490</v>
      </c>
      <c r="B80" s="2">
        <v>1708</v>
      </c>
      <c r="C80" s="1">
        <f t="shared" si="2"/>
        <v>1499.3644167720606</v>
      </c>
      <c r="D80" s="1">
        <f t="shared" si="3"/>
        <v>7.211275026698253</v>
      </c>
      <c r="E80" s="46">
        <f t="shared" si="1"/>
        <v>1.1217753068496539</v>
      </c>
      <c r="F80" s="12">
        <f t="shared" si="4"/>
        <v>1635.6388297331405</v>
      </c>
      <c r="G80" s="11">
        <f t="shared" si="5"/>
        <v>4.2366024746404871E-2</v>
      </c>
      <c r="H80" s="1"/>
    </row>
    <row r="81" spans="1:8" ht="14.25" customHeight="1">
      <c r="A81" s="10">
        <v>35521</v>
      </c>
      <c r="B81" s="2">
        <v>1655</v>
      </c>
      <c r="C81" s="1">
        <f t="shared" si="2"/>
        <v>1504.4621399246817</v>
      </c>
      <c r="D81" s="1">
        <f t="shared" si="3"/>
        <v>6.5772094644750849</v>
      </c>
      <c r="E81" s="46">
        <f t="shared" si="1"/>
        <v>1.1056956964072622</v>
      </c>
      <c r="F81" s="12">
        <f t="shared" si="4"/>
        <v>1678.5480931177249</v>
      </c>
      <c r="G81" s="11">
        <f t="shared" si="5"/>
        <v>1.4228455056027114E-2</v>
      </c>
      <c r="H81" s="1"/>
    </row>
    <row r="82" spans="1:8" ht="14.25" customHeight="1">
      <c r="A82" s="10">
        <v>35551</v>
      </c>
      <c r="B82" s="2">
        <v>1763</v>
      </c>
      <c r="C82" s="1">
        <f t="shared" si="2"/>
        <v>1511.5219863448847</v>
      </c>
      <c r="D82" s="1">
        <f t="shared" si="3"/>
        <v>6.7220005511934682</v>
      </c>
      <c r="E82" s="46">
        <f t="shared" si="1"/>
        <v>1.1650371323017956</v>
      </c>
      <c r="F82" s="12">
        <f t="shared" si="4"/>
        <v>1757.3867788398843</v>
      </c>
      <c r="G82" s="11">
        <f t="shared" si="5"/>
        <v>3.1839030970593871E-3</v>
      </c>
      <c r="H82" s="1"/>
    </row>
    <row r="83" spans="1:8" ht="14.25" customHeight="1">
      <c r="A83" s="10">
        <v>35582</v>
      </c>
      <c r="B83" s="2">
        <v>1776</v>
      </c>
      <c r="C83" s="1">
        <f t="shared" si="2"/>
        <v>1520.1518848570181</v>
      </c>
      <c r="D83" s="1">
        <f t="shared" si="3"/>
        <v>7.2943699394754544</v>
      </c>
      <c r="E83" s="46">
        <f t="shared" si="1"/>
        <v>1.1630845750584282</v>
      </c>
      <c r="F83" s="12">
        <f t="shared" si="4"/>
        <v>1753.9589139533157</v>
      </c>
      <c r="G83" s="11">
        <f t="shared" si="5"/>
        <v>1.2410521422682608E-2</v>
      </c>
      <c r="H83" s="1"/>
    </row>
    <row r="84" spans="1:8" ht="14.25" customHeight="1">
      <c r="A84" s="10">
        <v>35612</v>
      </c>
      <c r="B84" s="2">
        <v>1934</v>
      </c>
      <c r="C84" s="1">
        <f t="shared" si="2"/>
        <v>1532.0270866706883</v>
      </c>
      <c r="D84" s="1">
        <f t="shared" si="3"/>
        <v>8.6686195017338701</v>
      </c>
      <c r="E84" s="46">
        <f t="shared" si="1"/>
        <v>1.249147391825322</v>
      </c>
      <c r="F84" s="12">
        <f t="shared" si="4"/>
        <v>1877.6878875567684</v>
      </c>
      <c r="G84" s="11">
        <f t="shared" si="5"/>
        <v>2.911691439670715E-2</v>
      </c>
      <c r="H84" s="1"/>
    </row>
    <row r="85" spans="1:8" ht="14.25" customHeight="1">
      <c r="A85" s="10">
        <v>35643</v>
      </c>
      <c r="B85" s="2">
        <v>2008</v>
      </c>
      <c r="C85" s="1">
        <f t="shared" si="2"/>
        <v>1542.6000613584954</v>
      </c>
      <c r="D85" s="1">
        <f t="shared" si="3"/>
        <v>9.2399260575558433</v>
      </c>
      <c r="E85" s="46">
        <f t="shared" si="1"/>
        <v>1.2959768937731351</v>
      </c>
      <c r="F85" s="12">
        <f t="shared" si="4"/>
        <v>1983.4834329267519</v>
      </c>
      <c r="G85" s="11">
        <f t="shared" si="5"/>
        <v>1.220944575360961E-2</v>
      </c>
      <c r="H85" s="1"/>
    </row>
    <row r="86" spans="1:8" ht="14.25" customHeight="1">
      <c r="A86" s="10">
        <v>35674</v>
      </c>
      <c r="B86" s="2">
        <v>1616</v>
      </c>
      <c r="C86" s="1">
        <f t="shared" si="2"/>
        <v>1550.3885921878828</v>
      </c>
      <c r="D86" s="1">
        <f t="shared" si="3"/>
        <v>8.8045074891052959</v>
      </c>
      <c r="E86" s="46">
        <f t="shared" si="1"/>
        <v>1.0458619380780707</v>
      </c>
      <c r="F86" s="12">
        <f t="shared" si="4"/>
        <v>1631.2567161104191</v>
      </c>
      <c r="G86" s="11">
        <f t="shared" si="5"/>
        <v>9.4410371970415352E-3</v>
      </c>
      <c r="H86" s="1"/>
    </row>
    <row r="87" spans="1:8" ht="14.25" customHeight="1">
      <c r="A87" s="10">
        <v>35704</v>
      </c>
      <c r="B87" s="2">
        <v>1774</v>
      </c>
      <c r="C87" s="1">
        <f t="shared" si="2"/>
        <v>1561.001862053176</v>
      </c>
      <c r="D87" s="1">
        <f t="shared" si="3"/>
        <v>9.3471362019616677</v>
      </c>
      <c r="E87" s="46">
        <f t="shared" si="1"/>
        <v>1.1317579915506562</v>
      </c>
      <c r="F87" s="12">
        <f t="shared" si="4"/>
        <v>1753.6564783448239</v>
      </c>
      <c r="G87" s="11">
        <f t="shared" si="5"/>
        <v>1.1467599580144374E-2</v>
      </c>
      <c r="H87" s="1"/>
    </row>
    <row r="88" spans="1:8" ht="14.25" customHeight="1">
      <c r="A88" s="10">
        <v>35735</v>
      </c>
      <c r="B88" s="2">
        <v>1732</v>
      </c>
      <c r="C88" s="1">
        <f t="shared" si="2"/>
        <v>1573.2779384457272</v>
      </c>
      <c r="D88" s="1">
        <f t="shared" si="3"/>
        <v>10.225818259138528</v>
      </c>
      <c r="E88" s="46">
        <f t="shared" si="1"/>
        <v>1.0936296110609929</v>
      </c>
      <c r="F88" s="12">
        <f t="shared" si="4"/>
        <v>1700.2870553145597</v>
      </c>
      <c r="G88" s="11">
        <f t="shared" si="5"/>
        <v>1.8310014252563702E-2</v>
      </c>
      <c r="H88" s="1"/>
    </row>
    <row r="89" spans="1:8" ht="14.25" customHeight="1">
      <c r="A89" s="10">
        <v>35765</v>
      </c>
      <c r="B89" s="2">
        <v>1797</v>
      </c>
      <c r="C89" s="1">
        <f t="shared" si="2"/>
        <v>1584.4332698026637</v>
      </c>
      <c r="D89" s="1">
        <f t="shared" si="3"/>
        <v>10.504672188477944</v>
      </c>
      <c r="E89" s="46">
        <f t="shared" si="1"/>
        <v>1.1317767615188719</v>
      </c>
      <c r="F89" s="12">
        <f t="shared" si="4"/>
        <v>1786.5132081667093</v>
      </c>
      <c r="G89" s="11">
        <f t="shared" si="5"/>
        <v>5.8357216657154596E-3</v>
      </c>
      <c r="H89" s="1"/>
    </row>
    <row r="90" spans="1:8" ht="14.25" customHeight="1">
      <c r="A90" s="10">
        <v>35796</v>
      </c>
      <c r="B90" s="2">
        <v>1570</v>
      </c>
      <c r="C90" s="1">
        <f t="shared" si="2"/>
        <v>1602.1842691245511</v>
      </c>
      <c r="D90" s="1">
        <f t="shared" si="3"/>
        <v>12.678570328500756</v>
      </c>
      <c r="E90" s="46">
        <f t="shared" si="1"/>
        <v>0.96458135981804016</v>
      </c>
      <c r="F90" s="12">
        <f t="shared" si="4"/>
        <v>1501.7696694200899</v>
      </c>
      <c r="G90" s="11">
        <f t="shared" si="5"/>
        <v>4.3458809286566917E-2</v>
      </c>
      <c r="H90" s="1"/>
    </row>
    <row r="91" spans="1:8" ht="14.25" customHeight="1">
      <c r="A91" s="10">
        <v>35827</v>
      </c>
      <c r="B91" s="2">
        <v>1413</v>
      </c>
      <c r="C91" s="1">
        <f t="shared" si="2"/>
        <v>1606.092757958563</v>
      </c>
      <c r="D91" s="1">
        <f t="shared" si="3"/>
        <v>10.0475458801541</v>
      </c>
      <c r="E91" s="46">
        <f t="shared" si="1"/>
        <v>0.89796315907042223</v>
      </c>
      <c r="F91" s="12">
        <f t="shared" si="4"/>
        <v>1494.1447963794392</v>
      </c>
      <c r="G91" s="11">
        <f t="shared" si="5"/>
        <v>5.7427315201301621E-2</v>
      </c>
      <c r="H91" s="1"/>
    </row>
    <row r="92" spans="1:8" ht="14.25" customHeight="1">
      <c r="A92" s="10">
        <v>35855</v>
      </c>
      <c r="B92" s="2">
        <v>1755</v>
      </c>
      <c r="C92" s="1">
        <f t="shared" si="2"/>
        <v>1610.9747163189218</v>
      </c>
      <c r="D92" s="1">
        <f t="shared" si="3"/>
        <v>8.4978696242155074</v>
      </c>
      <c r="E92" s="46">
        <f t="shared" si="1"/>
        <v>1.1023516661689885</v>
      </c>
      <c r="F92" s="12">
        <f t="shared" si="4"/>
        <v>1812.9462852507697</v>
      </c>
      <c r="G92" s="11">
        <f t="shared" si="5"/>
        <v>3.3017826353714946E-2</v>
      </c>
      <c r="H92" s="1"/>
    </row>
    <row r="93" spans="1:8" ht="14.25" customHeight="1">
      <c r="A93" s="10">
        <v>35886</v>
      </c>
      <c r="B93" s="2">
        <v>1825</v>
      </c>
      <c r="C93" s="1">
        <f t="shared" si="2"/>
        <v>1622.5797818366157</v>
      </c>
      <c r="D93" s="1">
        <f t="shared" si="3"/>
        <v>9.4300283922590253</v>
      </c>
      <c r="E93" s="46">
        <f t="shared" si="1"/>
        <v>1.1171295322624657</v>
      </c>
      <c r="F93" s="12">
        <f t="shared" si="4"/>
        <v>1790.6438687268669</v>
      </c>
      <c r="G93" s="11">
        <f t="shared" si="5"/>
        <v>1.8825277409935937E-2</v>
      </c>
      <c r="H93" s="1"/>
    </row>
    <row r="94" spans="1:8" ht="14.25" customHeight="1">
      <c r="A94" s="10">
        <v>35916</v>
      </c>
      <c r="B94" s="2">
        <v>1843</v>
      </c>
      <c r="C94" s="1">
        <f t="shared" si="2"/>
        <v>1627.0012119980047</v>
      </c>
      <c r="D94" s="1">
        <f t="shared" si="3"/>
        <v>7.9274489229980247</v>
      </c>
      <c r="E94" s="46">
        <f t="shared" si="1"/>
        <v>1.1456701548624086</v>
      </c>
      <c r="F94" s="12">
        <f t="shared" si="4"/>
        <v>1901.3520291974457</v>
      </c>
      <c r="G94" s="11">
        <f t="shared" si="5"/>
        <v>3.1661437437572298E-2</v>
      </c>
      <c r="H94" s="1"/>
    </row>
    <row r="95" spans="1:8" ht="14.25" customHeight="1">
      <c r="A95" s="10">
        <v>35947</v>
      </c>
      <c r="B95" s="2">
        <v>1826</v>
      </c>
      <c r="C95" s="1">
        <f t="shared" si="2"/>
        <v>1628.4321164341709</v>
      </c>
      <c r="D95" s="1">
        <f t="shared" si="3"/>
        <v>5.9784855769484775</v>
      </c>
      <c r="E95" s="46">
        <f t="shared" si="1"/>
        <v>1.1380282246703337</v>
      </c>
      <c r="F95" s="12">
        <f t="shared" si="4"/>
        <v>1901.5603068381497</v>
      </c>
      <c r="G95" s="11">
        <f t="shared" si="5"/>
        <v>4.1380233755832253E-2</v>
      </c>
      <c r="H95" s="1"/>
    </row>
    <row r="96" spans="1:8" ht="14.25" customHeight="1">
      <c r="A96" s="10">
        <v>35977</v>
      </c>
      <c r="B96" s="2">
        <v>1968</v>
      </c>
      <c r="C96" s="1">
        <f t="shared" si="2"/>
        <v>1628.5170028125281</v>
      </c>
      <c r="D96" s="1">
        <f t="shared" si="3"/>
        <v>4.2104058173710843</v>
      </c>
      <c r="E96" s="46">
        <f t="shared" si="1"/>
        <v>1.2247358198888807</v>
      </c>
      <c r="F96" s="12">
        <f t="shared" si="4"/>
        <v>2041.619740673844</v>
      </c>
      <c r="G96" s="11">
        <f t="shared" si="5"/>
        <v>3.740840481394514E-2</v>
      </c>
      <c r="H96" s="1"/>
    </row>
    <row r="97" spans="1:8" ht="14.25" customHeight="1">
      <c r="A97" s="10">
        <v>36008</v>
      </c>
      <c r="B97" s="2">
        <v>1922</v>
      </c>
      <c r="C97" s="1">
        <f t="shared" si="2"/>
        <v>1617.7597810165944</v>
      </c>
      <c r="D97" s="1">
        <f t="shared" si="3"/>
        <v>-0.27988246662034344</v>
      </c>
      <c r="E97" s="46">
        <f t="shared" si="1"/>
        <v>1.2312283577092868</v>
      </c>
      <c r="F97" s="12">
        <f t="shared" si="4"/>
        <v>2115.9769954144372</v>
      </c>
      <c r="G97" s="11">
        <f t="shared" si="5"/>
        <v>0.10092455536651257</v>
      </c>
      <c r="H97" s="1"/>
    </row>
    <row r="98" spans="1:8" ht="14.25" customHeight="1">
      <c r="A98" s="10">
        <v>36039</v>
      </c>
      <c r="B98" s="2">
        <v>1670</v>
      </c>
      <c r="C98" s="1">
        <f t="shared" si="2"/>
        <v>1615.4088162482699</v>
      </c>
      <c r="D98" s="1">
        <f t="shared" si="3"/>
        <v>-0.90120715713159094</v>
      </c>
      <c r="E98" s="46">
        <f t="shared" si="1"/>
        <v>1.0386211968537806</v>
      </c>
      <c r="F98" s="12">
        <f t="shared" si="4"/>
        <v>1691.660661499797</v>
      </c>
      <c r="G98" s="11">
        <f t="shared" si="5"/>
        <v>1.2970455987902405E-2</v>
      </c>
      <c r="H98" s="1"/>
    </row>
    <row r="99" spans="1:8" ht="14.25" customHeight="1">
      <c r="A99" s="10">
        <v>36069</v>
      </c>
      <c r="B99" s="2">
        <v>1791</v>
      </c>
      <c r="C99" s="1">
        <f t="shared" si="2"/>
        <v>1611.3062277641466</v>
      </c>
      <c r="D99" s="1">
        <f t="shared" si="3"/>
        <v>-1.8616215552291084</v>
      </c>
      <c r="E99" s="46">
        <f t="shared" si="1"/>
        <v>1.1196155323909236</v>
      </c>
      <c r="F99" s="12">
        <f t="shared" si="4"/>
        <v>1827.2318890082383</v>
      </c>
      <c r="G99" s="11">
        <f t="shared" si="5"/>
        <v>2.0229977112360884E-2</v>
      </c>
      <c r="H99" s="1"/>
    </row>
    <row r="100" spans="1:8" ht="14.25" customHeight="1">
      <c r="A100" s="10">
        <v>36100</v>
      </c>
      <c r="B100" s="2">
        <v>1817</v>
      </c>
      <c r="C100" s="1">
        <f t="shared" si="2"/>
        <v>1614.6441473252523</v>
      </c>
      <c r="D100" s="1">
        <f t="shared" si="3"/>
        <v>-0.30175922032864677</v>
      </c>
      <c r="E100" s="46">
        <f t="shared" si="1"/>
        <v>1.1126470580607746</v>
      </c>
      <c r="F100" s="12">
        <f t="shared" si="4"/>
        <v>1760.1362787124713</v>
      </c>
      <c r="G100" s="11">
        <f t="shared" si="5"/>
        <v>3.1295388710802827E-2</v>
      </c>
      <c r="H100" s="1"/>
    </row>
    <row r="101" spans="1:8" ht="14.25" customHeight="1">
      <c r="A101" s="10">
        <v>36130</v>
      </c>
      <c r="B101" s="2">
        <v>1847</v>
      </c>
      <c r="C101" s="1">
        <f t="shared" si="2"/>
        <v>1616.1028766292884</v>
      </c>
      <c r="D101" s="1">
        <f t="shared" si="3"/>
        <v>0.22638733698076802</v>
      </c>
      <c r="E101" s="46">
        <f t="shared" si="1"/>
        <v>1.1384343772931496</v>
      </c>
      <c r="F101" s="12">
        <f t="shared" si="4"/>
        <v>1827.0751999920321</v>
      </c>
      <c r="G101" s="11">
        <f t="shared" si="5"/>
        <v>1.0787655662137444E-2</v>
      </c>
      <c r="H101" s="1"/>
    </row>
    <row r="102" spans="1:8" ht="14.25" customHeight="1">
      <c r="A102" s="10">
        <v>36161</v>
      </c>
      <c r="B102" s="2">
        <v>1599</v>
      </c>
      <c r="C102" s="1">
        <f t="shared" si="2"/>
        <v>1620.4677350494399</v>
      </c>
      <c r="D102" s="1">
        <f t="shared" si="3"/>
        <v>1.4679286619319725</v>
      </c>
      <c r="E102" s="46">
        <f t="shared" si="1"/>
        <v>0.97788382594223822</v>
      </c>
      <c r="F102" s="12">
        <f t="shared" si="4"/>
        <v>1559.0810793502758</v>
      </c>
      <c r="G102" s="11">
        <f t="shared" si="5"/>
        <v>2.4964928486381623E-2</v>
      </c>
      <c r="H102" s="1"/>
    </row>
    <row r="103" spans="1:8" ht="14.25" customHeight="1">
      <c r="A103" s="10">
        <v>36192</v>
      </c>
      <c r="B103" s="2">
        <v>1549</v>
      </c>
      <c r="C103" s="1">
        <f t="shared" si="2"/>
        <v>1632.2436063780369</v>
      </c>
      <c r="D103" s="1">
        <f t="shared" si="3"/>
        <v>4.5603114619315033</v>
      </c>
      <c r="E103" s="46">
        <f t="shared" si="1"/>
        <v>0.92858556415214943</v>
      </c>
      <c r="F103" s="12">
        <f t="shared" si="4"/>
        <v>1456.4384723952453</v>
      </c>
      <c r="G103" s="11">
        <f t="shared" si="5"/>
        <v>5.9755666626697679E-2</v>
      </c>
      <c r="H103" s="1"/>
    </row>
    <row r="104" spans="1:8" ht="14.25" customHeight="1">
      <c r="A104" s="10">
        <v>36220</v>
      </c>
      <c r="B104" s="2">
        <v>1832</v>
      </c>
      <c r="C104" s="1">
        <f t="shared" si="2"/>
        <v>1639.3136862583654</v>
      </c>
      <c r="D104" s="1">
        <f t="shared" si="3"/>
        <v>5.3132419874505787</v>
      </c>
      <c r="E104" s="46">
        <f t="shared" si="1"/>
        <v>1.1114651726765672</v>
      </c>
      <c r="F104" s="12">
        <f t="shared" si="4"/>
        <v>1804.3335260228173</v>
      </c>
      <c r="G104" s="11">
        <f t="shared" si="5"/>
        <v>1.5101787105449075E-2</v>
      </c>
      <c r="H104" s="1"/>
    </row>
    <row r="105" spans="1:8" ht="14.25" customHeight="1">
      <c r="A105" s="10">
        <v>36251</v>
      </c>
      <c r="B105" s="2">
        <v>1840</v>
      </c>
      <c r="C105" s="1">
        <f t="shared" si="2"/>
        <v>1644.8720823504566</v>
      </c>
      <c r="D105" s="1">
        <f t="shared" si="3"/>
        <v>5.3867882188427778</v>
      </c>
      <c r="E105" s="46">
        <f t="shared" si="1"/>
        <v>1.1180286246740985</v>
      </c>
      <c r="F105" s="12">
        <f t="shared" si="4"/>
        <v>1837.2613110975039</v>
      </c>
      <c r="G105" s="11">
        <f t="shared" si="5"/>
        <v>1.4884178817913321E-3</v>
      </c>
      <c r="H105" s="1"/>
    </row>
    <row r="106" spans="1:8" ht="14.25" customHeight="1">
      <c r="A106" s="10">
        <v>36281</v>
      </c>
      <c r="B106" s="2">
        <v>1846</v>
      </c>
      <c r="C106" s="1">
        <f t="shared" si="2"/>
        <v>1646.3613844020392</v>
      </c>
      <c r="D106" s="1">
        <f t="shared" si="3"/>
        <v>4.2175423686647324</v>
      </c>
      <c r="E106" s="46">
        <f t="shared" si="1"/>
        <v>1.1310243659336421</v>
      </c>
      <c r="F106" s="12">
        <f t="shared" si="4"/>
        <v>1890.6523358081929</v>
      </c>
      <c r="G106" s="11">
        <f t="shared" si="5"/>
        <v>2.4188697620906231E-2</v>
      </c>
      <c r="H106" s="1"/>
    </row>
    <row r="107" spans="1:8" ht="14.25" customHeight="1">
      <c r="A107" s="10">
        <v>36312</v>
      </c>
      <c r="B107" s="2">
        <v>1865</v>
      </c>
      <c r="C107" s="1">
        <f t="shared" si="2"/>
        <v>1649.4009765739931</v>
      </c>
      <c r="D107" s="1">
        <f t="shared" si="3"/>
        <v>3.8641573096514907</v>
      </c>
      <c r="E107" s="46">
        <f t="shared" si="1"/>
        <v>1.1336394076471707</v>
      </c>
      <c r="F107" s="12">
        <f t="shared" si="4"/>
        <v>1878.4054057111289</v>
      </c>
      <c r="G107" s="11">
        <f t="shared" si="5"/>
        <v>7.1878850998010075E-3</v>
      </c>
      <c r="H107" s="1"/>
    </row>
    <row r="108" spans="1:8" ht="14.25" customHeight="1">
      <c r="A108" s="10">
        <v>36342</v>
      </c>
      <c r="B108" s="2">
        <v>1966</v>
      </c>
      <c r="C108" s="1">
        <f t="shared" si="2"/>
        <v>1648.4630346647273</v>
      </c>
      <c r="D108" s="1">
        <f t="shared" si="3"/>
        <v>2.4235275439762813</v>
      </c>
      <c r="E108" s="46">
        <f t="shared" si="1"/>
        <v>1.2054699733869423</v>
      </c>
      <c r="F108" s="12">
        <f t="shared" si="4"/>
        <v>2024.8130292406856</v>
      </c>
      <c r="G108" s="11">
        <f t="shared" si="5"/>
        <v>2.9915070824356887E-2</v>
      </c>
      <c r="H108" s="1"/>
    </row>
    <row r="109" spans="1:8" ht="14.25" customHeight="1">
      <c r="A109" s="10">
        <v>36373</v>
      </c>
      <c r="B109" s="2">
        <v>1949</v>
      </c>
      <c r="C109" s="1">
        <f t="shared" si="2"/>
        <v>1644.0951046997061</v>
      </c>
      <c r="D109" s="1">
        <f t="shared" si="3"/>
        <v>0.38609029127704408</v>
      </c>
      <c r="E109" s="46">
        <f t="shared" si="1"/>
        <v>1.2037640648728785</v>
      </c>
      <c r="F109" s="12">
        <f t="shared" si="4"/>
        <v>2032.6183507525525</v>
      </c>
      <c r="G109" s="11">
        <f t="shared" si="5"/>
        <v>4.2903207158826312E-2</v>
      </c>
      <c r="H109" s="1"/>
    </row>
    <row r="110" spans="1:8" ht="14.25" customHeight="1">
      <c r="A110" s="10">
        <v>36404</v>
      </c>
      <c r="B110" s="2">
        <v>1607</v>
      </c>
      <c r="C110" s="1">
        <f t="shared" si="2"/>
        <v>1634.7574355249717</v>
      </c>
      <c r="D110" s="1">
        <f t="shared" si="3"/>
        <v>-2.5310375485263892</v>
      </c>
      <c r="E110" s="46">
        <f t="shared" si="1"/>
        <v>1.0052607524445922</v>
      </c>
      <c r="F110" s="12">
        <f t="shared" si="4"/>
        <v>1707.9930269450704</v>
      </c>
      <c r="G110" s="11">
        <f t="shared" si="5"/>
        <v>6.2845691938438308E-2</v>
      </c>
      <c r="H110" s="1"/>
    </row>
    <row r="111" spans="1:8" ht="14.25" customHeight="1">
      <c r="A111" s="10">
        <v>36434</v>
      </c>
      <c r="B111" s="2">
        <v>1804</v>
      </c>
      <c r="C111" s="1">
        <f t="shared" si="2"/>
        <v>1630.1304974754219</v>
      </c>
      <c r="D111" s="1">
        <f t="shared" si="3"/>
        <v>-3.1598076988334229</v>
      </c>
      <c r="E111" s="46">
        <f t="shared" si="1"/>
        <v>1.1118421333298056</v>
      </c>
      <c r="F111" s="12">
        <f t="shared" si="4"/>
        <v>1827.4660275529172</v>
      </c>
      <c r="G111" s="11">
        <f t="shared" si="5"/>
        <v>1.3007775805386496E-2</v>
      </c>
      <c r="H111" s="1"/>
    </row>
    <row r="112" spans="1:8" ht="14.25" customHeight="1">
      <c r="A112" s="10">
        <v>36465</v>
      </c>
      <c r="B112" s="2">
        <v>1850</v>
      </c>
      <c r="C112" s="1">
        <f t="shared" si="2"/>
        <v>1630.5437768737906</v>
      </c>
      <c r="D112" s="1">
        <f t="shared" si="3"/>
        <v>-2.08788156967276</v>
      </c>
      <c r="E112" s="46">
        <f t="shared" si="1"/>
        <v>1.1258133149118505</v>
      </c>
      <c r="F112" s="12">
        <f t="shared" si="4"/>
        <v>1810.2441515310302</v>
      </c>
      <c r="G112" s="11">
        <f t="shared" si="5"/>
        <v>2.1489647821064765E-2</v>
      </c>
      <c r="H112" s="1"/>
    </row>
    <row r="113" spans="1:8" ht="14.25" customHeight="1">
      <c r="A113" s="10">
        <v>36495</v>
      </c>
      <c r="B113" s="2">
        <v>1836</v>
      </c>
      <c r="C113" s="1">
        <f t="shared" si="2"/>
        <v>1626.8844236868922</v>
      </c>
      <c r="D113" s="1">
        <f t="shared" si="3"/>
        <v>-2.5593230548404646</v>
      </c>
      <c r="E113" s="46">
        <f t="shared" si="1"/>
        <v>1.1324962213036456</v>
      </c>
      <c r="F113" s="12">
        <f t="shared" si="4"/>
        <v>1853.8901731199016</v>
      </c>
      <c r="G113" s="11">
        <f t="shared" si="5"/>
        <v>9.7441030064823776E-3</v>
      </c>
      <c r="H113" s="1"/>
    </row>
    <row r="114" spans="1:8" ht="14.25" customHeight="1">
      <c r="A114" s="10">
        <v>36526</v>
      </c>
      <c r="B114" s="2">
        <v>1542</v>
      </c>
      <c r="C114" s="1">
        <f t="shared" si="2"/>
        <v>1619.5800335035131</v>
      </c>
      <c r="D114" s="1">
        <f t="shared" si="3"/>
        <v>-3.982843193402072</v>
      </c>
      <c r="E114" s="46">
        <f t="shared" si="1"/>
        <v>0.96241273391164484</v>
      </c>
      <c r="F114" s="12">
        <f t="shared" si="4"/>
        <v>1588.401243980082</v>
      </c>
      <c r="G114" s="11">
        <f t="shared" si="5"/>
        <v>3.0091597911856012E-2</v>
      </c>
      <c r="H114" s="1"/>
    </row>
    <row r="115" spans="1:8" ht="14.25" customHeight="1">
      <c r="A115" s="10">
        <v>36557</v>
      </c>
      <c r="B115" s="2">
        <v>1617</v>
      </c>
      <c r="C115" s="1">
        <f t="shared" si="2"/>
        <v>1628.173281959768</v>
      </c>
      <c r="D115" s="1">
        <f t="shared" si="3"/>
        <v>-0.21001569850495949</v>
      </c>
      <c r="E115" s="46">
        <f t="shared" si="1"/>
        <v>0.96731674673515755</v>
      </c>
      <c r="F115" s="12">
        <f t="shared" si="4"/>
        <v>1500.2202284067421</v>
      </c>
      <c r="G115" s="11">
        <f t="shared" si="5"/>
        <v>7.2220019538192903E-2</v>
      </c>
      <c r="H115" s="1"/>
    </row>
    <row r="116" spans="1:8" ht="14.25" customHeight="1">
      <c r="A116" s="10">
        <v>36586</v>
      </c>
      <c r="B116" s="2">
        <v>1920</v>
      </c>
      <c r="C116" s="1">
        <f t="shared" si="2"/>
        <v>1637.9118935212189</v>
      </c>
      <c r="D116" s="1">
        <f t="shared" si="3"/>
        <v>2.7745724794817841</v>
      </c>
      <c r="E116" s="46">
        <f t="shared" si="1"/>
        <v>1.1479206040701897</v>
      </c>
      <c r="F116" s="12">
        <f t="shared" si="4"/>
        <v>1809.4244728461831</v>
      </c>
      <c r="G116" s="11">
        <f t="shared" si="5"/>
        <v>5.7591420392612967E-2</v>
      </c>
      <c r="H116" s="1"/>
    </row>
    <row r="117" spans="1:8" ht="14.25" customHeight="1">
      <c r="A117" s="10">
        <v>36617</v>
      </c>
      <c r="B117" s="2">
        <v>1971</v>
      </c>
      <c r="C117" s="1">
        <f t="shared" si="2"/>
        <v>1652.9102645582436</v>
      </c>
      <c r="D117" s="1">
        <f t="shared" si="3"/>
        <v>6.4417120467446747</v>
      </c>
      <c r="E117" s="46">
        <f t="shared" si="1"/>
        <v>1.1626767871945676</v>
      </c>
      <c r="F117" s="12">
        <f t="shared" si="4"/>
        <v>1834.3344331041703</v>
      </c>
      <c r="G117" s="11">
        <f t="shared" si="5"/>
        <v>6.9338187161760365E-2</v>
      </c>
      <c r="H117" s="1"/>
    </row>
    <row r="118" spans="1:8" ht="14.25" customHeight="1">
      <c r="A118" s="10">
        <v>36647</v>
      </c>
      <c r="B118" s="2">
        <v>1992</v>
      </c>
      <c r="C118" s="1">
        <f t="shared" si="2"/>
        <v>1669.5403055455843</v>
      </c>
      <c r="D118" s="1">
        <f t="shared" si="3"/>
        <v>9.4982107289234623</v>
      </c>
      <c r="E118" s="46">
        <f t="shared" si="1"/>
        <v>1.1682954282165339</v>
      </c>
      <c r="F118" s="12">
        <f t="shared" si="4"/>
        <v>1876.7675172003926</v>
      </c>
      <c r="G118" s="11">
        <f t="shared" si="5"/>
        <v>5.784763192751375E-2</v>
      </c>
      <c r="H118" s="1"/>
    </row>
    <row r="119" spans="1:8" ht="14.25" customHeight="1">
      <c r="A119" s="10">
        <v>36678</v>
      </c>
      <c r="B119" s="2">
        <v>2010</v>
      </c>
      <c r="C119" s="1">
        <f t="shared" si="2"/>
        <v>1688.4397218320119</v>
      </c>
      <c r="D119" s="1">
        <f t="shared" si="3"/>
        <v>12.318572396174702</v>
      </c>
      <c r="E119" s="46">
        <f t="shared" si="1"/>
        <v>1.1677246732284603</v>
      </c>
      <c r="F119" s="12">
        <f t="shared" si="4"/>
        <v>1903.4242290062173</v>
      </c>
      <c r="G119" s="11">
        <f t="shared" si="5"/>
        <v>5.3022771638697876E-2</v>
      </c>
      <c r="H119" s="1"/>
    </row>
    <row r="120" spans="1:8" ht="14.25" customHeight="1">
      <c r="A120" s="10">
        <v>36708</v>
      </c>
      <c r="B120" s="2">
        <v>2054</v>
      </c>
      <c r="C120" s="1">
        <f t="shared" si="2"/>
        <v>1701.0724409429727</v>
      </c>
      <c r="D120" s="1">
        <f t="shared" si="3"/>
        <v>12.412816410610532</v>
      </c>
      <c r="E120" s="46">
        <f t="shared" si="1"/>
        <v>1.2066721267362697</v>
      </c>
      <c r="F120" s="12">
        <f t="shared" si="4"/>
        <v>2050.2130556808734</v>
      </c>
      <c r="G120" s="11">
        <f t="shared" si="5"/>
        <v>1.843692463060678E-3</v>
      </c>
      <c r="H120" s="1"/>
    </row>
    <row r="121" spans="1:8" ht="14.25" customHeight="1">
      <c r="A121" s="10">
        <v>36739</v>
      </c>
      <c r="B121" s="2">
        <v>2097</v>
      </c>
      <c r="C121" s="1">
        <f t="shared" si="2"/>
        <v>1716.3403036630052</v>
      </c>
      <c r="D121" s="1">
        <f t="shared" si="3"/>
        <v>13.269330303437137</v>
      </c>
      <c r="E121" s="46">
        <f t="shared" si="1"/>
        <v>1.2145770321934466</v>
      </c>
      <c r="F121" s="12">
        <f t="shared" si="4"/>
        <v>2062.6319784916996</v>
      </c>
      <c r="G121" s="11">
        <f t="shared" si="5"/>
        <v>1.63891375814499E-2</v>
      </c>
      <c r="H121" s="1"/>
    </row>
    <row r="122" spans="1:8" ht="14.25" customHeight="1">
      <c r="A122" s="10">
        <v>36770</v>
      </c>
      <c r="B122" s="2">
        <v>1824</v>
      </c>
      <c r="C122" s="1">
        <f t="shared" si="2"/>
        <v>1738.0941309206969</v>
      </c>
      <c r="D122" s="1">
        <f t="shared" si="3"/>
        <v>15.814679389713501</v>
      </c>
      <c r="E122" s="46">
        <f t="shared" si="1"/>
        <v>1.0317594965915973</v>
      </c>
      <c r="F122" s="12">
        <f t="shared" si="4"/>
        <v>1738.7086820765214</v>
      </c>
      <c r="G122" s="11">
        <f t="shared" si="5"/>
        <v>4.6760590966819393E-2</v>
      </c>
      <c r="H122" s="1"/>
    </row>
    <row r="123" spans="1:8" ht="14.25" customHeight="1">
      <c r="A123" s="10">
        <v>36800</v>
      </c>
      <c r="B123" s="2">
        <v>1977</v>
      </c>
      <c r="C123" s="1">
        <f t="shared" si="2"/>
        <v>1756.3309425422481</v>
      </c>
      <c r="D123" s="1">
        <f t="shared" si="3"/>
        <v>16.541319059264801</v>
      </c>
      <c r="E123" s="46">
        <f t="shared" si="1"/>
        <v>1.1201220960943159</v>
      </c>
      <c r="F123" s="12">
        <f t="shared" si="4"/>
        <v>1950.069713321468</v>
      </c>
      <c r="G123" s="11">
        <f t="shared" si="5"/>
        <v>1.3621793969920059E-2</v>
      </c>
      <c r="H123" s="1"/>
    </row>
    <row r="124" spans="1:8" ht="14.25" customHeight="1">
      <c r="A124" s="10">
        <v>36831</v>
      </c>
      <c r="B124" s="2">
        <v>1981</v>
      </c>
      <c r="C124" s="1">
        <f t="shared" si="2"/>
        <v>1771.5467134354712</v>
      </c>
      <c r="D124" s="1">
        <f t="shared" si="3"/>
        <v>16.143654609452312</v>
      </c>
      <c r="E124" s="46">
        <f t="shared" si="1"/>
        <v>1.1212644499435869</v>
      </c>
      <c r="F124" s="12">
        <f t="shared" si="4"/>
        <v>1995.9231977488687</v>
      </c>
      <c r="G124" s="11">
        <f t="shared" si="5"/>
        <v>7.5331639317863137E-3</v>
      </c>
      <c r="H124" s="1"/>
    </row>
    <row r="125" spans="1:8" ht="14.25" customHeight="1">
      <c r="A125" s="10">
        <v>36861</v>
      </c>
      <c r="B125" s="2">
        <v>2000</v>
      </c>
      <c r="C125" s="1">
        <f t="shared" si="2"/>
        <v>1785.5223619880437</v>
      </c>
      <c r="D125" s="1">
        <f t="shared" si="3"/>
        <v>15.493252792388358</v>
      </c>
      <c r="E125" s="46">
        <f t="shared" si="1"/>
        <v>1.1250707210214708</v>
      </c>
      <c r="F125" s="12">
        <f t="shared" si="4"/>
        <v>2024.5525866717994</v>
      </c>
      <c r="G125" s="11">
        <f t="shared" si="5"/>
        <v>1.2276293335899708E-2</v>
      </c>
      <c r="H125" s="1"/>
    </row>
    <row r="126" spans="1:8" ht="14.25" customHeight="1">
      <c r="A126" s="14">
        <v>44562</v>
      </c>
      <c r="B126" s="2">
        <v>1683</v>
      </c>
      <c r="C126" s="1">
        <f t="shared" si="2"/>
        <v>1795.7870512062705</v>
      </c>
      <c r="D126" s="1">
        <f t="shared" si="3"/>
        <v>13.924683720139875</v>
      </c>
      <c r="E126" s="46">
        <f t="shared" si="1"/>
        <v>0.94728120967747587</v>
      </c>
      <c r="F126" s="12">
        <f t="shared" si="4"/>
        <v>1733.3203616383973</v>
      </c>
      <c r="G126" s="11">
        <f t="shared" si="5"/>
        <v>2.9899204776231338E-2</v>
      </c>
      <c r="H126" s="1"/>
    </row>
    <row r="127" spans="1:8" ht="14.25" customHeight="1">
      <c r="A127" s="14">
        <v>44593</v>
      </c>
      <c r="B127" s="2">
        <v>1663</v>
      </c>
      <c r="C127" s="1">
        <f t="shared" si="2"/>
        <v>1800.6594293343699</v>
      </c>
      <c r="D127" s="1">
        <f t="shared" si="3"/>
        <v>11.208992042527731</v>
      </c>
      <c r="E127" s="46">
        <f t="shared" si="1"/>
        <v>0.94105702658668722</v>
      </c>
      <c r="F127" s="12">
        <f t="shared" si="4"/>
        <v>1750.5644679574532</v>
      </c>
      <c r="G127" s="11">
        <f t="shared" si="5"/>
        <v>5.2654520720056039E-2</v>
      </c>
      <c r="H127" s="1"/>
    </row>
    <row r="128" spans="1:8" ht="14.25" customHeight="1">
      <c r="A128" s="14">
        <v>44621</v>
      </c>
      <c r="B128" s="2">
        <v>2008</v>
      </c>
      <c r="C128" s="1">
        <f t="shared" si="2"/>
        <v>1805.6065690756323</v>
      </c>
      <c r="D128" s="1">
        <f t="shared" si="3"/>
        <v>9.3304363521481282</v>
      </c>
      <c r="E128" s="46">
        <f t="shared" si="1"/>
        <v>1.1264232353982795</v>
      </c>
      <c r="F128" s="12">
        <f t="shared" si="4"/>
        <v>2079.8810927626696</v>
      </c>
      <c r="G128" s="11">
        <f t="shared" si="5"/>
        <v>3.5797356953520716E-2</v>
      </c>
      <c r="H128" s="1"/>
    </row>
    <row r="129" spans="1:8" ht="14.25" customHeight="1">
      <c r="A129" s="14">
        <v>44652</v>
      </c>
      <c r="B129" s="2">
        <v>2024</v>
      </c>
      <c r="C129" s="1">
        <f t="shared" si="2"/>
        <v>1807.5243583894528</v>
      </c>
      <c r="D129" s="1">
        <f t="shared" si="3"/>
        <v>7.1066422406498546</v>
      </c>
      <c r="E129" s="46">
        <f t="shared" si="1"/>
        <v>1.136928880641114</v>
      </c>
      <c r="F129" s="12">
        <f t="shared" si="4"/>
        <v>2110.1851264313013</v>
      </c>
      <c r="G129" s="11">
        <f t="shared" si="5"/>
        <v>4.2581584205188407E-2</v>
      </c>
      <c r="H129" s="1"/>
    </row>
    <row r="130" spans="1:8" ht="14.25" customHeight="1">
      <c r="A130" s="14">
        <v>44682</v>
      </c>
      <c r="B130" s="2">
        <v>2047</v>
      </c>
      <c r="C130" s="1">
        <f t="shared" si="2"/>
        <v>1808.38043247992</v>
      </c>
      <c r="D130" s="1">
        <f t="shared" si="3"/>
        <v>5.2314717955950716</v>
      </c>
      <c r="E130" s="46">
        <f t="shared" si="1"/>
        <v>1.1464894219485717</v>
      </c>
      <c r="F130" s="12">
        <f t="shared" si="4"/>
        <v>2120.0251019361431</v>
      </c>
      <c r="G130" s="11">
        <f t="shared" si="5"/>
        <v>3.5674207101193491E-2</v>
      </c>
      <c r="H130" s="1"/>
    </row>
    <row r="131" spans="1:8" ht="14.25" customHeight="1">
      <c r="A131" s="14">
        <v>44713</v>
      </c>
      <c r="B131" s="2">
        <v>2073</v>
      </c>
      <c r="C131" s="1">
        <f t="shared" si="2"/>
        <v>1809.7754375714665</v>
      </c>
      <c r="D131" s="1">
        <f t="shared" si="3"/>
        <v>4.0805317843804723</v>
      </c>
      <c r="E131" s="46">
        <f t="shared" si="1"/>
        <v>1.1543574574011291</v>
      </c>
      <c r="F131" s="12">
        <f t="shared" si="4"/>
        <v>2117.7993682833717</v>
      </c>
      <c r="G131" s="11">
        <f t="shared" si="5"/>
        <v>2.1610886774419528E-2</v>
      </c>
      <c r="H131" s="1"/>
    </row>
    <row r="132" spans="1:8" ht="14.25" customHeight="1">
      <c r="A132" s="14">
        <v>44743</v>
      </c>
      <c r="B132" s="2">
        <v>2127</v>
      </c>
      <c r="C132" s="1">
        <f t="shared" si="2"/>
        <v>1808.7402930450946</v>
      </c>
      <c r="D132" s="1">
        <f t="shared" si="3"/>
        <v>2.5458288911547835</v>
      </c>
      <c r="E132" s="46">
        <f t="shared" si="1"/>
        <v>1.1882427824011215</v>
      </c>
      <c r="F132" s="12">
        <f t="shared" si="4"/>
        <v>2188.7294401358981</v>
      </c>
      <c r="G132" s="11">
        <f t="shared" si="5"/>
        <v>2.9021833632298134E-2</v>
      </c>
      <c r="H132" s="1"/>
    </row>
    <row r="133" spans="1:8" ht="14.25" customHeight="1">
      <c r="A133" s="14">
        <v>44774</v>
      </c>
      <c r="B133" s="2">
        <v>2203</v>
      </c>
      <c r="C133" s="1">
        <f t="shared" si="2"/>
        <v>1811.5375244808852</v>
      </c>
      <c r="D133" s="1">
        <f t="shared" si="3"/>
        <v>2.6212496545455091</v>
      </c>
      <c r="E133" s="46">
        <f t="shared" si="1"/>
        <v>1.2154872412634123</v>
      </c>
      <c r="F133" s="12">
        <f t="shared" si="4"/>
        <v>2199.9465224345072</v>
      </c>
      <c r="G133" s="11">
        <f t="shared" si="5"/>
        <v>1.3860542739413584E-3</v>
      </c>
      <c r="H133" s="1"/>
    </row>
    <row r="134" spans="1:8" ht="14.25" customHeight="1">
      <c r="A134" s="14">
        <v>44805</v>
      </c>
      <c r="B134" s="2">
        <v>1708</v>
      </c>
      <c r="C134" s="1">
        <f t="shared" si="2"/>
        <v>1798.285351687638</v>
      </c>
      <c r="D134" s="1">
        <f t="shared" si="3"/>
        <v>-2.14077707979229</v>
      </c>
      <c r="E134" s="46">
        <f t="shared" si="1"/>
        <v>0.98257998599380958</v>
      </c>
      <c r="F134" s="12">
        <f t="shared" si="4"/>
        <v>1871.775543539201</v>
      </c>
      <c r="G134" s="11">
        <f t="shared" si="5"/>
        <v>9.5887320573302667E-2</v>
      </c>
      <c r="H134" s="1"/>
    </row>
    <row r="135" spans="1:8" ht="14.25" customHeight="1">
      <c r="A135" s="14">
        <v>44835</v>
      </c>
      <c r="B135" s="2">
        <v>1951</v>
      </c>
      <c r="C135" s="1">
        <f t="shared" si="2"/>
        <v>1790.7075578745337</v>
      </c>
      <c r="D135" s="1">
        <f t="shared" si="3"/>
        <v>-3.7718820997859037</v>
      </c>
      <c r="E135" s="46">
        <f t="shared" si="1"/>
        <v>1.101756918717141</v>
      </c>
      <c r="F135" s="12">
        <f t="shared" si="4"/>
        <v>2011.9012257981735</v>
      </c>
      <c r="G135" s="11">
        <f t="shared" si="5"/>
        <v>3.1215389952933638E-2</v>
      </c>
      <c r="H135" s="1"/>
    </row>
    <row r="136" spans="1:8" ht="14.25" customHeight="1">
      <c r="A136" s="14">
        <v>44866</v>
      </c>
      <c r="B136" s="2">
        <v>1974</v>
      </c>
      <c r="C136" s="1">
        <f t="shared" si="2"/>
        <v>1784.2933510685971</v>
      </c>
      <c r="D136" s="1">
        <f t="shared" si="3"/>
        <v>-4.5645795116311128</v>
      </c>
      <c r="E136" s="46">
        <f t="shared" si="1"/>
        <v>1.1122979749607729</v>
      </c>
      <c r="F136" s="12">
        <f t="shared" si="4"/>
        <v>2003.6274475821442</v>
      </c>
      <c r="G136" s="11">
        <f t="shared" si="5"/>
        <v>1.5008838694095347E-2</v>
      </c>
      <c r="H136" s="1"/>
    </row>
    <row r="137" spans="1:8" ht="14.25" customHeight="1">
      <c r="A137" s="14">
        <v>44896</v>
      </c>
      <c r="B137" s="2">
        <v>1985</v>
      </c>
      <c r="C137" s="1">
        <f t="shared" si="2"/>
        <v>1778.1892476928549</v>
      </c>
      <c r="D137" s="1">
        <f t="shared" si="3"/>
        <v>-5.0264366708644301</v>
      </c>
      <c r="E137" s="46">
        <f t="shared" si="1"/>
        <v>1.1198107660302954</v>
      </c>
      <c r="F137" s="12">
        <f t="shared" si="4"/>
        <v>2002.320732238252</v>
      </c>
      <c r="G137" s="11">
        <f t="shared" si="5"/>
        <v>8.7258096918146344E-3</v>
      </c>
      <c r="H137" s="1"/>
    </row>
    <row r="138" spans="1:8" ht="14.25" customHeight="1">
      <c r="A138" s="14">
        <v>44563</v>
      </c>
      <c r="B138" s="2">
        <v>1760</v>
      </c>
      <c r="C138" s="1">
        <f t="shared" si="2"/>
        <v>1781.6414113150672</v>
      </c>
      <c r="D138" s="1">
        <f t="shared" si="3"/>
        <v>-2.482856582941408</v>
      </c>
      <c r="E138" s="46">
        <f t="shared" si="1"/>
        <v>0.97162434681570264</v>
      </c>
      <c r="F138" s="12">
        <f t="shared" si="4"/>
        <v>1679.6838125800246</v>
      </c>
      <c r="G138" s="11">
        <f t="shared" si="5"/>
        <v>4.5634197397713322E-2</v>
      </c>
      <c r="H138" s="1"/>
    </row>
    <row r="139" spans="1:8" ht="14.25" customHeight="1">
      <c r="A139" s="14">
        <v>44594</v>
      </c>
      <c r="B139" s="2">
        <v>1771</v>
      </c>
      <c r="C139" s="1">
        <f t="shared" si="2"/>
        <v>1789.4353326451815</v>
      </c>
      <c r="D139" s="1">
        <f t="shared" si="3"/>
        <v>0.60017679097528798</v>
      </c>
      <c r="E139" s="46">
        <f t="shared" si="1"/>
        <v>0.97024141956380672</v>
      </c>
      <c r="F139" s="12">
        <f t="shared" si="4"/>
        <v>1674.2896593424821</v>
      </c>
      <c r="G139" s="11">
        <f t="shared" si="5"/>
        <v>5.4607758699897188E-2</v>
      </c>
      <c r="H139" s="1"/>
    </row>
    <row r="140" spans="1:8" ht="14.25" customHeight="1">
      <c r="A140" s="14">
        <v>44622</v>
      </c>
      <c r="B140" s="2">
        <v>2020</v>
      </c>
      <c r="C140" s="1">
        <f t="shared" si="2"/>
        <v>1790.3606456609809</v>
      </c>
      <c r="D140" s="1">
        <f t="shared" si="3"/>
        <v>0.69771765842254396</v>
      </c>
      <c r="E140" s="46">
        <f t="shared" si="1"/>
        <v>1.1275278739501133</v>
      </c>
      <c r="F140" s="12">
        <f t="shared" si="4"/>
        <v>2016.337590016883</v>
      </c>
      <c r="G140" s="11">
        <f t="shared" si="5"/>
        <v>1.8130742490678013E-3</v>
      </c>
      <c r="H140" s="1"/>
    </row>
    <row r="141" spans="1:8" ht="14.25" customHeight="1">
      <c r="A141" s="14">
        <v>44653</v>
      </c>
      <c r="B141" s="2">
        <v>2048</v>
      </c>
      <c r="C141" s="1">
        <f t="shared" si="2"/>
        <v>1792.0869254421082</v>
      </c>
      <c r="D141" s="1">
        <f t="shared" si="3"/>
        <v>1.0062862952339504</v>
      </c>
      <c r="E141" s="46">
        <f t="shared" si="1"/>
        <v>1.1404525772976024</v>
      </c>
      <c r="F141" s="12">
        <f t="shared" si="4"/>
        <v>2036.3059801716349</v>
      </c>
      <c r="G141" s="11">
        <f t="shared" si="5"/>
        <v>5.7099706193188826E-3</v>
      </c>
      <c r="H141" s="1"/>
    </row>
    <row r="142" spans="1:8" ht="14.25" customHeight="1">
      <c r="A142" s="14">
        <v>44683</v>
      </c>
      <c r="B142" s="2">
        <v>2069</v>
      </c>
      <c r="C142" s="1">
        <f t="shared" si="2"/>
        <v>1794.2478320872488</v>
      </c>
      <c r="D142" s="1">
        <f t="shared" si="3"/>
        <v>1.3526724002059409</v>
      </c>
      <c r="E142" s="46">
        <f t="shared" si="1"/>
        <v>1.1504734335030802</v>
      </c>
      <c r="F142" s="12">
        <f t="shared" si="4"/>
        <v>2055.7623998246531</v>
      </c>
      <c r="G142" s="11">
        <f t="shared" si="5"/>
        <v>6.3980667836379262E-3</v>
      </c>
      <c r="H142" s="1"/>
    </row>
    <row r="143" spans="1:8" ht="14.25" customHeight="1">
      <c r="A143" s="14">
        <v>44714</v>
      </c>
      <c r="B143" s="2">
        <v>1994</v>
      </c>
      <c r="C143" s="1">
        <f t="shared" si="2"/>
        <v>1788.7772425625349</v>
      </c>
      <c r="D143" s="1">
        <f t="shared" si="3"/>
        <v>-0.69430617727000754</v>
      </c>
      <c r="E143" s="46">
        <f t="shared" si="1"/>
        <v>1.1305797567814795</v>
      </c>
      <c r="F143" s="12">
        <f t="shared" si="4"/>
        <v>2072.7648328683226</v>
      </c>
      <c r="G143" s="11">
        <f t="shared" si="5"/>
        <v>3.9500919191736525E-2</v>
      </c>
      <c r="H143" s="1"/>
    </row>
    <row r="144" spans="1:8" ht="14.25" customHeight="1">
      <c r="A144" s="14">
        <v>44744</v>
      </c>
      <c r="B144" s="2">
        <v>2075</v>
      </c>
      <c r="C144" s="1">
        <f t="shared" si="2"/>
        <v>1783.9022551111898</v>
      </c>
      <c r="D144" s="1">
        <f t="shared" si="3"/>
        <v>-1.9485105594925285</v>
      </c>
      <c r="E144" s="46">
        <f t="shared" si="1"/>
        <v>1.1732053063229824</v>
      </c>
      <c r="F144" s="12">
        <f t="shared" si="4"/>
        <v>2124.6766434943947</v>
      </c>
      <c r="G144" s="11">
        <f t="shared" si="5"/>
        <v>2.3940551081636018E-2</v>
      </c>
      <c r="H144" s="1"/>
    </row>
    <row r="145" spans="1:8" ht="14.25" customHeight="1">
      <c r="A145" s="14">
        <v>44775</v>
      </c>
      <c r="B145" s="2">
        <v>2027</v>
      </c>
      <c r="C145" s="1">
        <f t="shared" si="2"/>
        <v>1770.5227696876807</v>
      </c>
      <c r="D145" s="1">
        <f t="shared" si="3"/>
        <v>-5.3778030186974988</v>
      </c>
      <c r="E145" s="46">
        <f t="shared" si="1"/>
        <v>1.1731106599295975</v>
      </c>
      <c r="F145" s="12">
        <f t="shared" si="4"/>
        <v>2165.9420410241501</v>
      </c>
      <c r="G145" s="11">
        <f t="shared" si="5"/>
        <v>6.8545654180636434E-2</v>
      </c>
      <c r="H145" s="1"/>
    </row>
    <row r="146" spans="1:8" ht="14.25" customHeight="1">
      <c r="A146" s="14">
        <v>44806</v>
      </c>
      <c r="B146" s="2">
        <v>1734</v>
      </c>
      <c r="C146" s="1">
        <f t="shared" si="2"/>
        <v>1765.104652737059</v>
      </c>
      <c r="D146" s="1">
        <f t="shared" si="3"/>
        <v>-5.3898971982747446</v>
      </c>
      <c r="E146" s="46">
        <f t="shared" si="1"/>
        <v>0.98245880169005684</v>
      </c>
      <c r="F146" s="12">
        <f t="shared" si="4"/>
        <v>1734.3961166266531</v>
      </c>
      <c r="G146" s="11">
        <f t="shared" si="5"/>
        <v>2.2844096116096359E-4</v>
      </c>
      <c r="H146" s="1"/>
    </row>
    <row r="147" spans="1:8" ht="14.25" customHeight="1">
      <c r="A147" s="14">
        <v>44836</v>
      </c>
      <c r="B147" s="2">
        <v>1917</v>
      </c>
      <c r="C147" s="1">
        <f t="shared" si="2"/>
        <v>1757.7381029293454</v>
      </c>
      <c r="D147" s="1">
        <f t="shared" si="3"/>
        <v>-5.9828929811064251</v>
      </c>
      <c r="E147" s="46">
        <f t="shared" si="1"/>
        <v>1.0950664625578928</v>
      </c>
      <c r="F147" s="12">
        <f t="shared" si="4"/>
        <v>1938.7779068834982</v>
      </c>
      <c r="G147" s="11">
        <f t="shared" si="5"/>
        <v>1.1360410476524878E-2</v>
      </c>
      <c r="H147" s="1"/>
    </row>
    <row r="148" spans="1:8" ht="14.25" customHeight="1">
      <c r="A148" s="14">
        <v>44867</v>
      </c>
      <c r="B148" s="2">
        <v>1858</v>
      </c>
      <c r="C148" s="1">
        <f t="shared" si="2"/>
        <v>1743.6212589127169</v>
      </c>
      <c r="D148" s="1">
        <f t="shared" si="3"/>
        <v>-8.4230782917630229</v>
      </c>
      <c r="E148" s="46">
        <f t="shared" si="1"/>
        <v>1.0842782218277063</v>
      </c>
      <c r="F148" s="12">
        <f t="shared" si="4"/>
        <v>1948.4737726524097</v>
      </c>
      <c r="G148" s="11">
        <f t="shared" si="5"/>
        <v>4.8694172579337842E-2</v>
      </c>
      <c r="H148" s="1"/>
    </row>
    <row r="149" spans="1:8" ht="14.25" customHeight="1">
      <c r="A149" s="14">
        <v>44897</v>
      </c>
      <c r="B149" s="2">
        <v>1996</v>
      </c>
      <c r="C149" s="1">
        <f t="shared" si="2"/>
        <v>1739.9227642514568</v>
      </c>
      <c r="D149" s="1">
        <f t="shared" si="3"/>
        <v>-7.0057032026121622</v>
      </c>
      <c r="E149" s="46">
        <f t="shared" si="1"/>
        <v>1.1362307212748648</v>
      </c>
      <c r="F149" s="12">
        <f t="shared" si="4"/>
        <v>1943.0936038555253</v>
      </c>
      <c r="G149" s="11">
        <f t="shared" si="5"/>
        <v>2.650621049322379E-2</v>
      </c>
      <c r="H149" s="1"/>
    </row>
    <row r="150" spans="1:8" ht="14.25" customHeight="1">
      <c r="A150" s="14">
        <v>44564</v>
      </c>
      <c r="B150" s="2">
        <v>1778</v>
      </c>
      <c r="C150" s="1">
        <f t="shared" si="2"/>
        <v>1742.617887585513</v>
      </c>
      <c r="D150" s="1">
        <f t="shared" si="3"/>
        <v>-4.095455241611643</v>
      </c>
      <c r="E150" s="46">
        <f t="shared" si="1"/>
        <v>1.0008321383217003</v>
      </c>
      <c r="F150" s="12">
        <f t="shared" si="4"/>
        <v>1683.7444075273706</v>
      </c>
      <c r="G150" s="11">
        <f t="shared" si="5"/>
        <v>5.3012144247823037E-2</v>
      </c>
      <c r="H150" s="1"/>
    </row>
    <row r="151" spans="1:8" ht="14.25" customHeight="1">
      <c r="A151" s="14">
        <v>44595</v>
      </c>
      <c r="B151" s="2">
        <v>1749</v>
      </c>
      <c r="C151" s="1">
        <f t="shared" si="2"/>
        <v>1744.934602144599</v>
      </c>
      <c r="D151" s="1">
        <f t="shared" si="3"/>
        <v>-2.1718043014023518</v>
      </c>
      <c r="E151" s="46">
        <f t="shared" si="1"/>
        <v>0.98949446474970693</v>
      </c>
      <c r="F151" s="12">
        <f t="shared" si="4"/>
        <v>1686.7864727008689</v>
      </c>
      <c r="G151" s="11">
        <f t="shared" si="5"/>
        <v>3.5570913264225901E-2</v>
      </c>
      <c r="H151" s="1"/>
    </row>
    <row r="152" spans="1:8" ht="14.25" customHeight="1">
      <c r="A152" s="14">
        <v>44623</v>
      </c>
      <c r="B152" s="2">
        <v>2066</v>
      </c>
      <c r="C152" s="1">
        <f t="shared" si="2"/>
        <v>1751.7192387509251</v>
      </c>
      <c r="D152" s="1">
        <f t="shared" si="3"/>
        <v>0.51512797091618445</v>
      </c>
      <c r="E152" s="46">
        <f t="shared" si="1"/>
        <v>1.1586587980033765</v>
      </c>
      <c r="F152" s="12">
        <f t="shared" si="4"/>
        <v>1965.0136322514907</v>
      </c>
      <c r="G152" s="11">
        <f t="shared" si="5"/>
        <v>4.8880139278078091E-2</v>
      </c>
      <c r="H152" s="1"/>
    </row>
    <row r="153" spans="1:8" ht="14.25" customHeight="1">
      <c r="A153" s="48">
        <v>44654</v>
      </c>
      <c r="B153" s="49">
        <v>2099</v>
      </c>
      <c r="C153" s="1"/>
      <c r="D153" s="1"/>
      <c r="E153" s="46">
        <v>1</v>
      </c>
      <c r="F153" s="12">
        <f t="shared" si="4"/>
        <v>1998.3401995573561</v>
      </c>
      <c r="G153" s="11">
        <f t="shared" si="5"/>
        <v>4.7956074531988531E-2</v>
      </c>
      <c r="H153" s="1"/>
    </row>
    <row r="154" spans="1:8" ht="14.25" customHeight="1">
      <c r="A154" s="48">
        <v>44684</v>
      </c>
      <c r="B154" s="49">
        <v>2105</v>
      </c>
      <c r="C154" s="1"/>
      <c r="D154" s="1"/>
      <c r="E154" s="46">
        <v>2</v>
      </c>
      <c r="F154" s="12">
        <f t="shared" ref="F154:F164" si="6">($C$152+(E153*$D$152))*E142</f>
        <v>2015.8990881845721</v>
      </c>
      <c r="G154" s="11">
        <f t="shared" si="5"/>
        <v>4.2328224140345809E-2</v>
      </c>
      <c r="H154" s="1"/>
    </row>
    <row r="155" spans="1:8" ht="14.25" customHeight="1">
      <c r="A155" s="48">
        <v>44715</v>
      </c>
      <c r="B155" s="49">
        <v>2130</v>
      </c>
      <c r="C155" s="1"/>
      <c r="D155" s="1"/>
      <c r="E155" s="46">
        <v>3</v>
      </c>
      <c r="F155" s="12">
        <f t="shared" si="6"/>
        <v>1981.6230974085988</v>
      </c>
      <c r="G155" s="11">
        <f t="shared" si="5"/>
        <v>6.9660517648545153E-2</v>
      </c>
      <c r="H155" s="1"/>
    </row>
    <row r="156" spans="1:8" ht="14.25" customHeight="1">
      <c r="A156" s="48">
        <v>44745</v>
      </c>
      <c r="B156" s="49">
        <v>2223</v>
      </c>
      <c r="C156" s="1"/>
      <c r="D156" s="1"/>
      <c r="E156" s="46">
        <v>4</v>
      </c>
      <c r="F156" s="12">
        <f t="shared" si="6"/>
        <v>2056.9393586973833</v>
      </c>
      <c r="G156" s="11">
        <f t="shared" si="5"/>
        <v>7.4701143186062371E-2</v>
      </c>
      <c r="H156" s="1"/>
    </row>
    <row r="157" spans="1:8" ht="14.25" customHeight="1">
      <c r="A157" s="48">
        <v>44776</v>
      </c>
      <c r="B157" s="49">
        <v>2174</v>
      </c>
      <c r="C157" s="1"/>
      <c r="D157" s="1"/>
      <c r="E157" s="46">
        <v>5</v>
      </c>
      <c r="F157" s="12">
        <f t="shared" si="6"/>
        <v>2057.3777206381087</v>
      </c>
      <c r="G157" s="11">
        <f t="shared" si="5"/>
        <v>5.3644102742360297E-2</v>
      </c>
      <c r="H157" s="1"/>
    </row>
    <row r="158" spans="1:8" ht="14.25" customHeight="1">
      <c r="A158" s="48">
        <v>44807</v>
      </c>
      <c r="B158" s="49">
        <v>1931</v>
      </c>
      <c r="C158" s="1"/>
      <c r="D158" s="1"/>
      <c r="E158" s="46">
        <v>6</v>
      </c>
      <c r="F158" s="12">
        <f t="shared" si="6"/>
        <v>1723.5224442457693</v>
      </c>
      <c r="G158" s="11">
        <f t="shared" si="5"/>
        <v>0.10744565290224273</v>
      </c>
      <c r="H158" s="1"/>
    </row>
    <row r="159" spans="1:8" ht="14.25" customHeight="1">
      <c r="A159" s="48">
        <v>44837</v>
      </c>
      <c r="B159" s="49">
        <v>2121</v>
      </c>
      <c r="C159" s="1"/>
      <c r="D159" s="1"/>
      <c r="E159" s="46">
        <v>7</v>
      </c>
      <c r="F159" s="12">
        <f t="shared" si="6"/>
        <v>1921.6335863628351</v>
      </c>
      <c r="G159" s="11">
        <f t="shared" si="5"/>
        <v>9.3996423214127725E-2</v>
      </c>
      <c r="H159" s="1"/>
    </row>
    <row r="160" spans="1:8" ht="14.25" customHeight="1">
      <c r="A160" s="48">
        <v>44868</v>
      </c>
      <c r="B160" s="49">
        <v>2076</v>
      </c>
      <c r="C160" s="1"/>
      <c r="D160" s="1"/>
      <c r="E160" s="46">
        <v>8</v>
      </c>
      <c r="F160" s="12">
        <f t="shared" si="6"/>
        <v>1903.2608156164674</v>
      </c>
      <c r="G160" s="11">
        <f t="shared" si="5"/>
        <v>8.3207699606711261E-2</v>
      </c>
      <c r="H160" s="1"/>
    </row>
    <row r="161" spans="1:26" ht="14.25" customHeight="1">
      <c r="A161" s="48">
        <v>44898</v>
      </c>
      <c r="B161" s="49">
        <v>2141</v>
      </c>
      <c r="C161" s="1"/>
      <c r="D161" s="1"/>
      <c r="E161" s="46">
        <v>9</v>
      </c>
      <c r="F161" s="12">
        <f t="shared" si="6"/>
        <v>1995.0396479245644</v>
      </c>
      <c r="G161" s="11">
        <f t="shared" si="5"/>
        <v>6.8173915028227741E-2</v>
      </c>
      <c r="H161" s="1"/>
    </row>
    <row r="162" spans="1:26" ht="14.25" customHeight="1">
      <c r="A162" s="48">
        <v>44565</v>
      </c>
      <c r="B162" s="49">
        <v>1832</v>
      </c>
      <c r="C162" s="1"/>
      <c r="D162" s="1"/>
      <c r="E162" s="46">
        <v>10</v>
      </c>
      <c r="F162" s="12">
        <f t="shared" si="6"/>
        <v>1757.8169211161216</v>
      </c>
      <c r="G162" s="11">
        <f t="shared" si="5"/>
        <v>4.0492946989016565E-2</v>
      </c>
      <c r="H162" s="1"/>
    </row>
    <row r="163" spans="1:26" ht="14.25" customHeight="1">
      <c r="A163" s="48">
        <v>44596</v>
      </c>
      <c r="B163" s="49">
        <v>1838</v>
      </c>
      <c r="C163" s="1"/>
      <c r="D163" s="1"/>
      <c r="E163" s="46">
        <v>11</v>
      </c>
      <c r="F163" s="12">
        <f t="shared" si="6"/>
        <v>1738.4136532982038</v>
      </c>
      <c r="G163" s="11">
        <f t="shared" si="5"/>
        <v>5.4181907889987037E-2</v>
      </c>
      <c r="H163" s="1"/>
    </row>
    <row r="164" spans="1:26" ht="14.25" customHeight="1">
      <c r="A164" s="48">
        <v>44624</v>
      </c>
      <c r="B164" s="49">
        <v>2132</v>
      </c>
      <c r="C164" s="1"/>
      <c r="D164" s="1"/>
      <c r="E164" s="46">
        <v>12</v>
      </c>
      <c r="F164" s="12">
        <f t="shared" si="6"/>
        <v>2036.2103407221327</v>
      </c>
      <c r="G164" s="11">
        <f t="shared" si="5"/>
        <v>4.4929483713821418E-2</v>
      </c>
      <c r="H164" s="1"/>
    </row>
    <row r="165" spans="1:26" ht="6.75" customHeight="1">
      <c r="A165" s="21"/>
      <c r="B165" s="22"/>
      <c r="C165" s="23"/>
      <c r="D165" s="23"/>
      <c r="E165" s="23"/>
      <c r="F165" s="23"/>
      <c r="G165" s="26"/>
      <c r="H165" s="2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25" customHeight="1">
      <c r="A166" s="1"/>
      <c r="B166" s="2" t="s">
        <v>12</v>
      </c>
      <c r="C166" s="1"/>
      <c r="D166" s="1"/>
      <c r="E166" s="1"/>
      <c r="F166" s="1"/>
      <c r="G166" s="3">
        <f>AVERAGE(G19:G164)*100</f>
        <v>5.3267381010342287</v>
      </c>
      <c r="H166" s="1"/>
    </row>
    <row r="167" spans="1:26" ht="14.25" customHeight="1">
      <c r="A167" s="1"/>
      <c r="B167" s="2" t="s">
        <v>20</v>
      </c>
      <c r="C167" s="1"/>
      <c r="D167" s="1"/>
      <c r="E167" s="1"/>
      <c r="F167" s="1"/>
      <c r="G167" s="3">
        <f>AVERAGE(G19:G152)*100</f>
        <v>5.2211339820272666</v>
      </c>
      <c r="H167" s="1"/>
    </row>
    <row r="168" spans="1:26" ht="14.25" customHeight="1">
      <c r="A168" s="1"/>
      <c r="B168" s="2" t="s">
        <v>21</v>
      </c>
      <c r="C168" s="1"/>
      <c r="D168" s="1"/>
      <c r="E168" s="1"/>
      <c r="F168" s="1"/>
      <c r="G168" s="3">
        <f>AVERAGE(G153:G164)*100</f>
        <v>6.5059840966119715</v>
      </c>
      <c r="H168" s="1"/>
    </row>
    <row r="169" spans="1:26" ht="14.25" customHeight="1">
      <c r="A169" s="1"/>
      <c r="B169" s="2"/>
      <c r="C169" s="1"/>
      <c r="D169" s="1"/>
      <c r="E169" s="1"/>
      <c r="F169" s="1"/>
      <c r="G169" s="3"/>
      <c r="H169" s="1"/>
    </row>
    <row r="170" spans="1:26" ht="14.25" customHeight="1">
      <c r="A170" s="1"/>
      <c r="B170" s="2"/>
      <c r="C170" s="1"/>
      <c r="D170" s="1"/>
      <c r="E170" s="1"/>
      <c r="F170" s="1"/>
      <c r="G170" s="3"/>
      <c r="H170" s="1"/>
    </row>
    <row r="171" spans="1:26" ht="14.25" customHeight="1">
      <c r="A171" s="1"/>
      <c r="B171" s="2"/>
      <c r="C171" s="1"/>
      <c r="D171" s="1"/>
      <c r="E171" s="1"/>
      <c r="F171" s="1"/>
      <c r="G171" s="3"/>
      <c r="H171" s="1"/>
    </row>
    <row r="172" spans="1:26" ht="14.25" customHeight="1">
      <c r="A172" s="1"/>
      <c r="B172" s="2"/>
      <c r="C172" s="1"/>
      <c r="D172" s="1"/>
      <c r="E172" s="1"/>
      <c r="F172" s="1"/>
      <c r="G172" s="3"/>
      <c r="H172" s="1"/>
    </row>
    <row r="173" spans="1:26" ht="14.25" customHeight="1">
      <c r="A173" s="1"/>
      <c r="B173" s="2"/>
      <c r="C173" s="1"/>
      <c r="D173" s="1"/>
      <c r="E173" s="1"/>
      <c r="F173" s="1"/>
      <c r="G173" s="3"/>
      <c r="H173" s="1"/>
    </row>
    <row r="174" spans="1:26" ht="14.25" customHeight="1">
      <c r="A174" s="1"/>
      <c r="B174" s="2"/>
      <c r="C174" s="1"/>
      <c r="D174" s="1"/>
      <c r="E174" s="1"/>
      <c r="F174" s="1"/>
      <c r="G174" s="3"/>
      <c r="H174" s="1"/>
    </row>
    <row r="175" spans="1:26" ht="14.25" customHeight="1">
      <c r="A175" s="1"/>
      <c r="B175" s="2"/>
      <c r="C175" s="1"/>
      <c r="D175" s="1"/>
      <c r="E175" s="1"/>
      <c r="F175" s="1"/>
      <c r="G175" s="3"/>
      <c r="H175" s="1"/>
    </row>
    <row r="176" spans="1:26" ht="14.25" customHeight="1">
      <c r="A176" s="1"/>
      <c r="B176" s="2"/>
      <c r="C176" s="1"/>
      <c r="D176" s="1"/>
      <c r="E176" s="1"/>
      <c r="F176" s="1"/>
      <c r="G176" s="3"/>
      <c r="H176" s="1"/>
    </row>
    <row r="177" spans="1:8" ht="14.25" customHeight="1">
      <c r="A177" s="1"/>
      <c r="B177" s="2"/>
      <c r="C177" s="1"/>
      <c r="D177" s="1"/>
      <c r="E177" s="1"/>
      <c r="F177" s="1"/>
      <c r="G177" s="3"/>
      <c r="H177" s="1"/>
    </row>
    <row r="178" spans="1:8" ht="14.25" customHeight="1">
      <c r="A178" s="1"/>
      <c r="B178" s="2"/>
      <c r="C178" s="1"/>
      <c r="D178" s="1"/>
      <c r="E178" s="1"/>
      <c r="F178" s="1"/>
      <c r="G178" s="3"/>
      <c r="H178" s="1"/>
    </row>
    <row r="179" spans="1:8" ht="14.25" customHeight="1">
      <c r="A179" s="1"/>
      <c r="B179" s="2"/>
      <c r="C179" s="1"/>
      <c r="D179" s="1"/>
      <c r="E179" s="1"/>
      <c r="F179" s="1"/>
      <c r="G179" s="3"/>
      <c r="H179" s="1"/>
    </row>
    <row r="180" spans="1:8" ht="14.25" customHeight="1">
      <c r="A180" s="1"/>
      <c r="B180" s="2"/>
      <c r="C180" s="1"/>
      <c r="D180" s="1"/>
      <c r="E180" s="1"/>
      <c r="F180" s="1"/>
      <c r="G180" s="3"/>
      <c r="H180" s="1"/>
    </row>
    <row r="181" spans="1:8" ht="14.25" customHeight="1">
      <c r="A181" s="1"/>
      <c r="B181" s="2"/>
      <c r="C181" s="1"/>
      <c r="D181" s="1"/>
      <c r="E181" s="1"/>
      <c r="F181" s="1"/>
      <c r="G181" s="3"/>
      <c r="H181" s="1"/>
    </row>
    <row r="182" spans="1:8" ht="14.25" customHeight="1">
      <c r="A182" s="1"/>
      <c r="B182" s="2"/>
      <c r="C182" s="1"/>
      <c r="D182" s="1"/>
      <c r="E182" s="1"/>
      <c r="F182" s="1"/>
      <c r="G182" s="3"/>
      <c r="H182" s="1"/>
    </row>
    <row r="183" spans="1:8" ht="14.25" customHeight="1">
      <c r="A183" s="1"/>
      <c r="B183" s="2"/>
      <c r="C183" s="1"/>
      <c r="D183" s="1"/>
      <c r="E183" s="1"/>
      <c r="F183" s="1"/>
      <c r="G183" s="3"/>
      <c r="H183" s="1"/>
    </row>
    <row r="184" spans="1:8" ht="14.25" customHeight="1">
      <c r="A184" s="1"/>
      <c r="B184" s="2"/>
      <c r="C184" s="1"/>
      <c r="D184" s="1"/>
      <c r="E184" s="1"/>
      <c r="F184" s="1"/>
      <c r="G184" s="3"/>
      <c r="H184" s="1"/>
    </row>
    <row r="185" spans="1:8" ht="14.25" customHeight="1">
      <c r="A185" s="1"/>
      <c r="B185" s="2"/>
      <c r="C185" s="1"/>
      <c r="D185" s="1"/>
      <c r="E185" s="1"/>
      <c r="F185" s="1"/>
      <c r="G185" s="3"/>
      <c r="H185" s="1"/>
    </row>
    <row r="186" spans="1:8" ht="14.25" customHeight="1">
      <c r="A186" s="1"/>
      <c r="B186" s="2"/>
      <c r="C186" s="1"/>
      <c r="D186" s="1"/>
      <c r="E186" s="1"/>
      <c r="F186" s="1"/>
      <c r="G186" s="3"/>
      <c r="H186" s="1"/>
    </row>
    <row r="187" spans="1:8" ht="14.25" customHeight="1">
      <c r="A187" s="1"/>
      <c r="B187" s="2"/>
      <c r="C187" s="1"/>
      <c r="D187" s="1"/>
      <c r="E187" s="1"/>
      <c r="F187" s="1"/>
      <c r="G187" s="3"/>
      <c r="H187" s="1"/>
    </row>
    <row r="188" spans="1:8" ht="14.25" customHeight="1">
      <c r="A188" s="1"/>
      <c r="B188" s="2"/>
      <c r="C188" s="1"/>
      <c r="D188" s="1"/>
      <c r="E188" s="1"/>
      <c r="F188" s="1"/>
      <c r="G188" s="3"/>
      <c r="H188" s="1"/>
    </row>
    <row r="189" spans="1:8" ht="14.25" customHeight="1">
      <c r="A189" s="1"/>
      <c r="B189" s="2"/>
      <c r="C189" s="1"/>
      <c r="D189" s="1"/>
      <c r="E189" s="1"/>
      <c r="F189" s="1"/>
      <c r="G189" s="3"/>
      <c r="H189" s="1"/>
    </row>
    <row r="190" spans="1:8" ht="14.25" customHeight="1">
      <c r="A190" s="1"/>
      <c r="B190" s="2"/>
      <c r="C190" s="1"/>
      <c r="D190" s="1"/>
      <c r="E190" s="1"/>
      <c r="F190" s="1"/>
      <c r="G190" s="3"/>
      <c r="H190" s="1"/>
    </row>
    <row r="191" spans="1:8" ht="14.25" customHeight="1">
      <c r="A191" s="1"/>
      <c r="B191" s="2"/>
      <c r="C191" s="1"/>
      <c r="D191" s="1"/>
      <c r="E191" s="1"/>
      <c r="F191" s="1"/>
      <c r="G191" s="3"/>
      <c r="H191" s="1"/>
    </row>
    <row r="192" spans="1:8" ht="14.25" customHeight="1">
      <c r="A192" s="1"/>
      <c r="B192" s="2"/>
      <c r="C192" s="1"/>
      <c r="D192" s="1"/>
      <c r="E192" s="1"/>
      <c r="F192" s="1"/>
      <c r="G192" s="3"/>
      <c r="H192" s="1"/>
    </row>
    <row r="193" spans="1:8" ht="14.25" customHeight="1">
      <c r="A193" s="1"/>
      <c r="B193" s="2"/>
      <c r="C193" s="1"/>
      <c r="D193" s="1"/>
      <c r="E193" s="1"/>
      <c r="F193" s="1"/>
      <c r="G193" s="3"/>
      <c r="H193" s="1"/>
    </row>
    <row r="194" spans="1:8" ht="14.25" customHeight="1">
      <c r="A194" s="1"/>
      <c r="B194" s="2"/>
      <c r="C194" s="1"/>
      <c r="D194" s="1"/>
      <c r="E194" s="1"/>
      <c r="F194" s="1"/>
      <c r="G194" s="3"/>
      <c r="H194" s="1"/>
    </row>
    <row r="195" spans="1:8" ht="14.25" customHeight="1">
      <c r="A195" s="1"/>
      <c r="B195" s="2"/>
      <c r="C195" s="1"/>
      <c r="D195" s="1"/>
      <c r="E195" s="1"/>
      <c r="F195" s="1"/>
      <c r="G195" s="3"/>
      <c r="H195" s="1"/>
    </row>
    <row r="196" spans="1:8" ht="14.25" customHeight="1">
      <c r="A196" s="1"/>
      <c r="B196" s="2"/>
      <c r="C196" s="1"/>
      <c r="D196" s="1"/>
      <c r="E196" s="1"/>
      <c r="F196" s="1"/>
      <c r="G196" s="3"/>
      <c r="H196" s="1"/>
    </row>
    <row r="197" spans="1:8" ht="14.25" customHeight="1">
      <c r="A197" s="1"/>
      <c r="B197" s="2"/>
      <c r="C197" s="1"/>
      <c r="D197" s="1"/>
      <c r="E197" s="1"/>
      <c r="F197" s="1"/>
      <c r="G197" s="3"/>
      <c r="H197" s="1"/>
    </row>
    <row r="198" spans="1:8" ht="14.25" customHeight="1">
      <c r="A198" s="1"/>
      <c r="B198" s="2"/>
      <c r="C198" s="1"/>
      <c r="D198" s="1"/>
      <c r="E198" s="1"/>
      <c r="F198" s="1"/>
      <c r="G198" s="3"/>
      <c r="H198" s="1"/>
    </row>
    <row r="199" spans="1:8" ht="14.25" customHeight="1">
      <c r="A199" s="1"/>
      <c r="B199" s="2"/>
      <c r="C199" s="1"/>
      <c r="D199" s="1"/>
      <c r="E199" s="1"/>
      <c r="F199" s="1"/>
      <c r="G199" s="3"/>
      <c r="H199" s="1"/>
    </row>
    <row r="200" spans="1:8" ht="14.25" customHeight="1">
      <c r="A200" s="1"/>
      <c r="B200" s="2"/>
      <c r="C200" s="1"/>
      <c r="D200" s="1"/>
      <c r="E200" s="1"/>
      <c r="F200" s="1"/>
      <c r="G200" s="3"/>
      <c r="H200" s="1"/>
    </row>
    <row r="201" spans="1:8" ht="14.25" customHeight="1">
      <c r="A201" s="1"/>
      <c r="B201" s="2"/>
      <c r="C201" s="1"/>
      <c r="D201" s="1"/>
      <c r="E201" s="1"/>
      <c r="F201" s="1"/>
      <c r="G201" s="3"/>
      <c r="H201" s="1"/>
    </row>
    <row r="202" spans="1:8" ht="14.25" customHeight="1">
      <c r="A202" s="1"/>
      <c r="B202" s="2"/>
      <c r="C202" s="1"/>
      <c r="D202" s="1"/>
      <c r="E202" s="1"/>
      <c r="F202" s="1"/>
      <c r="G202" s="3"/>
      <c r="H202" s="1"/>
    </row>
    <row r="203" spans="1:8" ht="14.25" customHeight="1">
      <c r="A203" s="1"/>
      <c r="B203" s="2"/>
      <c r="C203" s="1"/>
      <c r="D203" s="1"/>
      <c r="E203" s="1"/>
      <c r="F203" s="1"/>
      <c r="G203" s="3"/>
      <c r="H203" s="1"/>
    </row>
    <row r="204" spans="1:8" ht="14.25" customHeight="1">
      <c r="A204" s="1"/>
      <c r="B204" s="2"/>
      <c r="C204" s="1"/>
      <c r="D204" s="1"/>
      <c r="E204" s="1"/>
      <c r="F204" s="1"/>
      <c r="G204" s="3"/>
      <c r="H204" s="1"/>
    </row>
    <row r="205" spans="1:8" ht="14.25" customHeight="1">
      <c r="A205" s="1"/>
      <c r="B205" s="2"/>
      <c r="C205" s="1"/>
      <c r="D205" s="1"/>
      <c r="E205" s="1"/>
      <c r="F205" s="1"/>
      <c r="G205" s="3"/>
      <c r="H205" s="1"/>
    </row>
    <row r="206" spans="1:8" ht="14.25" customHeight="1">
      <c r="A206" s="1"/>
      <c r="B206" s="2"/>
      <c r="C206" s="1"/>
      <c r="D206" s="1"/>
      <c r="E206" s="1"/>
      <c r="F206" s="1"/>
      <c r="G206" s="3"/>
      <c r="H206" s="1"/>
    </row>
    <row r="207" spans="1:8" ht="14.25" customHeight="1">
      <c r="A207" s="1"/>
      <c r="B207" s="2"/>
      <c r="C207" s="1"/>
      <c r="D207" s="1"/>
      <c r="E207" s="1"/>
      <c r="F207" s="1"/>
      <c r="G207" s="3"/>
      <c r="H207" s="1"/>
    </row>
    <row r="208" spans="1:8" ht="14.25" customHeight="1">
      <c r="A208" s="1"/>
      <c r="B208" s="2"/>
      <c r="C208" s="1"/>
      <c r="D208" s="1"/>
      <c r="E208" s="1"/>
      <c r="F208" s="1"/>
      <c r="G208" s="3"/>
      <c r="H208" s="1"/>
    </row>
    <row r="209" spans="1:8" ht="14.25" customHeight="1">
      <c r="A209" s="1"/>
      <c r="B209" s="2"/>
      <c r="C209" s="1"/>
      <c r="D209" s="1"/>
      <c r="E209" s="1"/>
      <c r="F209" s="1"/>
      <c r="G209" s="3"/>
      <c r="H209" s="1"/>
    </row>
    <row r="210" spans="1:8" ht="14.25" customHeight="1">
      <c r="A210" s="1"/>
      <c r="B210" s="2"/>
      <c r="C210" s="1"/>
      <c r="D210" s="1"/>
      <c r="E210" s="1"/>
      <c r="F210" s="1"/>
      <c r="G210" s="3"/>
      <c r="H210" s="1"/>
    </row>
    <row r="211" spans="1:8" ht="14.25" customHeight="1">
      <c r="A211" s="1"/>
      <c r="B211" s="2"/>
      <c r="C211" s="1"/>
      <c r="D211" s="1"/>
      <c r="E211" s="1"/>
      <c r="F211" s="1"/>
      <c r="G211" s="3"/>
      <c r="H211" s="1"/>
    </row>
    <row r="212" spans="1:8" ht="14.25" customHeight="1">
      <c r="A212" s="1"/>
      <c r="B212" s="2"/>
      <c r="C212" s="1"/>
      <c r="D212" s="1"/>
      <c r="E212" s="1"/>
      <c r="F212" s="1"/>
      <c r="G212" s="3"/>
      <c r="H212" s="1"/>
    </row>
    <row r="213" spans="1:8" ht="14.25" customHeight="1">
      <c r="A213" s="1"/>
      <c r="B213" s="2"/>
      <c r="C213" s="1"/>
      <c r="D213" s="1"/>
      <c r="E213" s="1"/>
      <c r="F213" s="1"/>
      <c r="G213" s="3"/>
      <c r="H213" s="1"/>
    </row>
    <row r="214" spans="1:8" ht="14.25" customHeight="1">
      <c r="A214" s="1"/>
      <c r="B214" s="2"/>
      <c r="C214" s="1"/>
      <c r="D214" s="1"/>
      <c r="E214" s="1"/>
      <c r="F214" s="1"/>
      <c r="G214" s="3"/>
      <c r="H214" s="1"/>
    </row>
    <row r="215" spans="1:8" ht="14.25" customHeight="1">
      <c r="A215" s="1"/>
      <c r="B215" s="2"/>
      <c r="C215" s="1"/>
      <c r="D215" s="1"/>
      <c r="E215" s="1"/>
      <c r="F215" s="1"/>
      <c r="G215" s="3"/>
      <c r="H215" s="1"/>
    </row>
    <row r="216" spans="1:8" ht="14.25" customHeight="1">
      <c r="A216" s="1"/>
      <c r="B216" s="2"/>
      <c r="C216" s="1"/>
      <c r="D216" s="1"/>
      <c r="E216" s="1"/>
      <c r="F216" s="1"/>
      <c r="G216" s="3"/>
      <c r="H216" s="1"/>
    </row>
    <row r="217" spans="1:8" ht="14.25" customHeight="1">
      <c r="A217" s="1"/>
      <c r="B217" s="2"/>
      <c r="C217" s="1"/>
      <c r="D217" s="1"/>
      <c r="E217" s="1"/>
      <c r="F217" s="1"/>
      <c r="G217" s="3"/>
      <c r="H217" s="1"/>
    </row>
    <row r="218" spans="1:8" ht="14.25" customHeight="1">
      <c r="A218" s="1"/>
      <c r="B218" s="2"/>
      <c r="C218" s="1"/>
      <c r="D218" s="1"/>
      <c r="E218" s="1"/>
      <c r="F218" s="1"/>
      <c r="G218" s="3"/>
      <c r="H218" s="1"/>
    </row>
    <row r="219" spans="1:8" ht="14.25" customHeight="1">
      <c r="A219" s="1"/>
      <c r="B219" s="2"/>
      <c r="C219" s="1"/>
      <c r="D219" s="1"/>
      <c r="E219" s="1"/>
      <c r="F219" s="1"/>
      <c r="G219" s="3"/>
      <c r="H219" s="1"/>
    </row>
    <row r="220" spans="1:8" ht="14.25" customHeight="1">
      <c r="A220" s="1"/>
      <c r="B220" s="2"/>
      <c r="C220" s="1"/>
      <c r="D220" s="1"/>
      <c r="E220" s="1"/>
      <c r="F220" s="1"/>
      <c r="G220" s="3"/>
      <c r="H220" s="1"/>
    </row>
    <row r="221" spans="1:8" ht="14.25" customHeight="1">
      <c r="A221" s="1"/>
      <c r="B221" s="2"/>
      <c r="C221" s="1"/>
      <c r="D221" s="1"/>
      <c r="E221" s="1"/>
      <c r="F221" s="1"/>
      <c r="G221" s="3"/>
      <c r="H221" s="1"/>
    </row>
    <row r="222" spans="1:8" ht="14.25" customHeight="1">
      <c r="A222" s="1"/>
      <c r="B222" s="2"/>
      <c r="C222" s="1"/>
      <c r="D222" s="1"/>
      <c r="E222" s="1"/>
      <c r="F222" s="1"/>
      <c r="G222" s="3"/>
      <c r="H222" s="1"/>
    </row>
    <row r="223" spans="1:8" ht="14.25" customHeight="1">
      <c r="A223" s="1"/>
      <c r="B223" s="2"/>
      <c r="C223" s="1"/>
      <c r="D223" s="1"/>
      <c r="E223" s="1"/>
      <c r="F223" s="1"/>
      <c r="G223" s="3"/>
      <c r="H223" s="1"/>
    </row>
    <row r="224" spans="1:8" ht="14.25" customHeight="1">
      <c r="A224" s="1"/>
      <c r="B224" s="2"/>
      <c r="C224" s="1"/>
      <c r="D224" s="1"/>
      <c r="E224" s="1"/>
      <c r="F224" s="1"/>
      <c r="G224" s="3"/>
      <c r="H224" s="1"/>
    </row>
    <row r="225" spans="1:8" ht="14.25" customHeight="1">
      <c r="A225" s="1"/>
      <c r="B225" s="2"/>
      <c r="C225" s="1"/>
      <c r="D225" s="1"/>
      <c r="E225" s="1"/>
      <c r="F225" s="1"/>
      <c r="G225" s="3"/>
      <c r="H225" s="1"/>
    </row>
    <row r="226" spans="1:8" ht="14.25" customHeight="1">
      <c r="A226" s="1"/>
      <c r="B226" s="2"/>
      <c r="C226" s="1"/>
      <c r="D226" s="1"/>
      <c r="E226" s="1"/>
      <c r="F226" s="1"/>
      <c r="G226" s="3"/>
      <c r="H226" s="1"/>
    </row>
    <row r="227" spans="1:8" ht="14.25" customHeight="1">
      <c r="A227" s="1"/>
      <c r="B227" s="2"/>
      <c r="C227" s="1"/>
      <c r="D227" s="1"/>
      <c r="E227" s="1"/>
      <c r="F227" s="1"/>
      <c r="G227" s="3"/>
      <c r="H227" s="1"/>
    </row>
    <row r="228" spans="1:8" ht="14.25" customHeight="1">
      <c r="A228" s="1"/>
      <c r="B228" s="2"/>
      <c r="C228" s="1"/>
      <c r="D228" s="1"/>
      <c r="E228" s="1"/>
      <c r="F228" s="1"/>
      <c r="G228" s="3"/>
      <c r="H228" s="1"/>
    </row>
    <row r="229" spans="1:8" ht="14.25" customHeight="1">
      <c r="A229" s="1"/>
      <c r="B229" s="2"/>
      <c r="C229" s="1"/>
      <c r="D229" s="1"/>
      <c r="E229" s="1"/>
      <c r="F229" s="1"/>
      <c r="G229" s="3"/>
      <c r="H229" s="1"/>
    </row>
    <row r="230" spans="1:8" ht="14.25" customHeight="1">
      <c r="A230" s="1"/>
      <c r="B230" s="2"/>
      <c r="C230" s="1"/>
      <c r="D230" s="1"/>
      <c r="E230" s="1"/>
      <c r="F230" s="1"/>
      <c r="G230" s="3"/>
      <c r="H230" s="1"/>
    </row>
    <row r="231" spans="1:8" ht="14.25" customHeight="1">
      <c r="A231" s="1"/>
      <c r="B231" s="2"/>
      <c r="C231" s="1"/>
      <c r="D231" s="1"/>
      <c r="E231" s="1"/>
      <c r="F231" s="1"/>
      <c r="G231" s="3"/>
      <c r="H231" s="1"/>
    </row>
    <row r="232" spans="1:8" ht="14.25" customHeight="1">
      <c r="A232" s="1"/>
      <c r="B232" s="2"/>
      <c r="C232" s="1"/>
      <c r="D232" s="1"/>
      <c r="E232" s="1"/>
      <c r="F232" s="1"/>
      <c r="G232" s="3"/>
      <c r="H232" s="1"/>
    </row>
    <row r="233" spans="1:8" ht="14.25" customHeight="1">
      <c r="A233" s="1"/>
      <c r="B233" s="2"/>
      <c r="C233" s="1"/>
      <c r="D233" s="1"/>
      <c r="E233" s="1"/>
      <c r="F233" s="1"/>
      <c r="G233" s="3"/>
      <c r="H233" s="1"/>
    </row>
    <row r="234" spans="1:8" ht="14.25" customHeight="1">
      <c r="A234" s="1"/>
      <c r="B234" s="2"/>
      <c r="C234" s="1"/>
      <c r="D234" s="1"/>
      <c r="E234" s="1"/>
      <c r="F234" s="1"/>
      <c r="G234" s="3"/>
      <c r="H234" s="1"/>
    </row>
    <row r="235" spans="1:8" ht="14.25" customHeight="1">
      <c r="A235" s="1"/>
      <c r="B235" s="2"/>
      <c r="C235" s="1"/>
      <c r="D235" s="1"/>
      <c r="E235" s="1"/>
      <c r="F235" s="1"/>
      <c r="G235" s="3"/>
      <c r="H235" s="1"/>
    </row>
    <row r="236" spans="1:8" ht="14.25" customHeight="1">
      <c r="A236" s="1"/>
      <c r="B236" s="2"/>
      <c r="C236" s="1"/>
      <c r="D236" s="1"/>
      <c r="E236" s="1"/>
      <c r="F236" s="1"/>
      <c r="G236" s="3"/>
      <c r="H236" s="1"/>
    </row>
    <row r="237" spans="1:8" ht="14.25" customHeight="1">
      <c r="A237" s="1"/>
      <c r="B237" s="2"/>
      <c r="C237" s="1"/>
      <c r="D237" s="1"/>
      <c r="E237" s="1"/>
      <c r="F237" s="1"/>
      <c r="G237" s="3"/>
      <c r="H237" s="1"/>
    </row>
    <row r="238" spans="1:8" ht="14.25" customHeight="1">
      <c r="A238" s="1"/>
      <c r="B238" s="2"/>
      <c r="C238" s="1"/>
      <c r="D238" s="1"/>
      <c r="E238" s="1"/>
      <c r="F238" s="1"/>
      <c r="G238" s="3"/>
      <c r="H238" s="1"/>
    </row>
    <row r="239" spans="1:8" ht="14.25" customHeight="1">
      <c r="A239" s="1"/>
      <c r="B239" s="2"/>
      <c r="C239" s="1"/>
      <c r="D239" s="1"/>
      <c r="E239" s="1"/>
      <c r="F239" s="1"/>
      <c r="G239" s="3"/>
      <c r="H239" s="1"/>
    </row>
    <row r="240" spans="1:8" ht="14.25" customHeight="1">
      <c r="A240" s="1"/>
      <c r="B240" s="2"/>
      <c r="C240" s="1"/>
      <c r="D240" s="1"/>
      <c r="E240" s="1"/>
      <c r="F240" s="1"/>
      <c r="G240" s="3"/>
      <c r="H240" s="1"/>
    </row>
    <row r="241" spans="1:8" ht="14.25" customHeight="1">
      <c r="A241" s="1"/>
      <c r="B241" s="2"/>
      <c r="C241" s="1"/>
      <c r="D241" s="1"/>
      <c r="E241" s="1"/>
      <c r="F241" s="1"/>
      <c r="G241" s="3"/>
      <c r="H241" s="1"/>
    </row>
    <row r="242" spans="1:8" ht="14.25" customHeight="1">
      <c r="A242" s="1"/>
      <c r="B242" s="2"/>
      <c r="C242" s="1"/>
      <c r="D242" s="1"/>
      <c r="E242" s="1"/>
      <c r="F242" s="1"/>
      <c r="G242" s="3"/>
      <c r="H242" s="1"/>
    </row>
    <row r="243" spans="1:8" ht="14.25" customHeight="1">
      <c r="A243" s="1"/>
      <c r="B243" s="2"/>
      <c r="C243" s="1"/>
      <c r="D243" s="1"/>
      <c r="E243" s="1"/>
      <c r="F243" s="1"/>
      <c r="G243" s="3"/>
      <c r="H243" s="1"/>
    </row>
    <row r="244" spans="1:8" ht="14.25" customHeight="1">
      <c r="A244" s="1"/>
      <c r="B244" s="2"/>
      <c r="C244" s="1"/>
      <c r="D244" s="1"/>
      <c r="E244" s="1"/>
      <c r="F244" s="1"/>
      <c r="G244" s="3"/>
      <c r="H244" s="1"/>
    </row>
    <row r="245" spans="1:8" ht="14.25" customHeight="1">
      <c r="A245" s="1"/>
      <c r="B245" s="2"/>
      <c r="C245" s="1"/>
      <c r="D245" s="1"/>
      <c r="E245" s="1"/>
      <c r="F245" s="1"/>
      <c r="G245" s="3"/>
      <c r="H245" s="1"/>
    </row>
    <row r="246" spans="1:8" ht="14.25" customHeight="1">
      <c r="A246" s="1"/>
      <c r="B246" s="2"/>
      <c r="C246" s="1"/>
      <c r="D246" s="1"/>
      <c r="E246" s="1"/>
      <c r="F246" s="1"/>
      <c r="G246" s="3"/>
      <c r="H246" s="1"/>
    </row>
    <row r="247" spans="1:8" ht="14.25" customHeight="1">
      <c r="A247" s="1"/>
      <c r="B247" s="2"/>
      <c r="C247" s="1"/>
      <c r="D247" s="1"/>
      <c r="E247" s="1"/>
      <c r="F247" s="1"/>
      <c r="G247" s="3"/>
      <c r="H247" s="1"/>
    </row>
    <row r="248" spans="1:8" ht="14.25" customHeight="1">
      <c r="A248" s="1"/>
      <c r="B248" s="2"/>
      <c r="C248" s="1"/>
      <c r="D248" s="1"/>
      <c r="E248" s="1"/>
      <c r="F248" s="1"/>
      <c r="G248" s="3"/>
      <c r="H248" s="1"/>
    </row>
    <row r="249" spans="1:8" ht="14.25" customHeight="1">
      <c r="A249" s="1"/>
      <c r="B249" s="2"/>
      <c r="C249" s="1"/>
      <c r="D249" s="1"/>
      <c r="E249" s="1"/>
      <c r="F249" s="1"/>
      <c r="G249" s="3"/>
      <c r="H249" s="1"/>
    </row>
    <row r="250" spans="1:8" ht="14.25" customHeight="1">
      <c r="A250" s="1"/>
      <c r="B250" s="2"/>
      <c r="C250" s="1"/>
      <c r="D250" s="1"/>
      <c r="E250" s="1"/>
      <c r="F250" s="1"/>
      <c r="G250" s="3"/>
      <c r="H250" s="1"/>
    </row>
    <row r="251" spans="1:8" ht="14.25" customHeight="1">
      <c r="A251" s="1"/>
      <c r="B251" s="2"/>
      <c r="C251" s="1"/>
      <c r="D251" s="1"/>
      <c r="E251" s="1"/>
      <c r="F251" s="1"/>
      <c r="G251" s="3"/>
      <c r="H251" s="1"/>
    </row>
    <row r="252" spans="1:8" ht="14.25" customHeight="1">
      <c r="A252" s="1"/>
      <c r="B252" s="2"/>
      <c r="C252" s="1"/>
      <c r="D252" s="1"/>
      <c r="E252" s="1"/>
      <c r="F252" s="1"/>
      <c r="G252" s="3"/>
      <c r="H252" s="1"/>
    </row>
    <row r="253" spans="1:8" ht="14.25" customHeight="1">
      <c r="A253" s="1"/>
      <c r="B253" s="2"/>
      <c r="C253" s="1"/>
      <c r="D253" s="1"/>
      <c r="E253" s="1"/>
      <c r="F253" s="1"/>
      <c r="G253" s="3"/>
      <c r="H253" s="1"/>
    </row>
    <row r="254" spans="1:8" ht="14.25" customHeight="1">
      <c r="A254" s="1"/>
      <c r="B254" s="2"/>
      <c r="C254" s="1"/>
      <c r="D254" s="1"/>
      <c r="E254" s="1"/>
      <c r="F254" s="1"/>
      <c r="G254" s="3"/>
      <c r="H254" s="1"/>
    </row>
    <row r="255" spans="1:8" ht="14.25" customHeight="1">
      <c r="A255" s="1"/>
      <c r="B255" s="2"/>
      <c r="C255" s="1"/>
      <c r="D255" s="1"/>
      <c r="E255" s="1"/>
      <c r="F255" s="1"/>
      <c r="G255" s="3"/>
      <c r="H255" s="1"/>
    </row>
    <row r="256" spans="1:8" ht="14.25" customHeight="1">
      <c r="A256" s="1"/>
      <c r="B256" s="2"/>
      <c r="C256" s="1"/>
      <c r="D256" s="1"/>
      <c r="E256" s="1"/>
      <c r="F256" s="1"/>
      <c r="G256" s="3"/>
      <c r="H256" s="1"/>
    </row>
    <row r="257" spans="1:8" ht="14.25" customHeight="1">
      <c r="A257" s="1"/>
      <c r="B257" s="2"/>
      <c r="C257" s="1"/>
      <c r="D257" s="1"/>
      <c r="E257" s="1"/>
      <c r="F257" s="1"/>
      <c r="G257" s="3"/>
      <c r="H257" s="1"/>
    </row>
    <row r="258" spans="1:8" ht="14.25" customHeight="1">
      <c r="A258" s="1"/>
      <c r="B258" s="2"/>
      <c r="C258" s="1"/>
      <c r="D258" s="1"/>
      <c r="E258" s="1"/>
      <c r="F258" s="1"/>
      <c r="G258" s="3"/>
      <c r="H258" s="1"/>
    </row>
    <row r="259" spans="1:8" ht="14.25" customHeight="1">
      <c r="A259" s="1"/>
      <c r="B259" s="2"/>
      <c r="C259" s="1"/>
      <c r="D259" s="1"/>
      <c r="E259" s="1"/>
      <c r="F259" s="1"/>
      <c r="G259" s="3"/>
      <c r="H259" s="1"/>
    </row>
    <row r="260" spans="1:8" ht="14.25" customHeight="1">
      <c r="A260" s="1"/>
      <c r="B260" s="2"/>
      <c r="C260" s="1"/>
      <c r="D260" s="1"/>
      <c r="E260" s="1"/>
      <c r="F260" s="1"/>
      <c r="G260" s="3"/>
      <c r="H260" s="1"/>
    </row>
    <row r="261" spans="1:8" ht="14.25" customHeight="1">
      <c r="A261" s="1"/>
      <c r="B261" s="2"/>
      <c r="C261" s="1"/>
      <c r="D261" s="1"/>
      <c r="E261" s="1"/>
      <c r="F261" s="1"/>
      <c r="G261" s="3"/>
      <c r="H261" s="1"/>
    </row>
    <row r="262" spans="1:8" ht="14.25" customHeight="1">
      <c r="A262" s="1"/>
      <c r="B262" s="2"/>
      <c r="C262" s="1"/>
      <c r="D262" s="1"/>
      <c r="E262" s="1"/>
      <c r="F262" s="1"/>
      <c r="G262" s="3"/>
      <c r="H262" s="1"/>
    </row>
    <row r="263" spans="1:8" ht="14.25" customHeight="1">
      <c r="A263" s="1"/>
      <c r="B263" s="2"/>
      <c r="C263" s="1"/>
      <c r="D263" s="1"/>
      <c r="E263" s="1"/>
      <c r="F263" s="1"/>
      <c r="G263" s="3"/>
      <c r="H263" s="1"/>
    </row>
    <row r="264" spans="1:8" ht="14.25" customHeight="1">
      <c r="A264" s="1"/>
      <c r="B264" s="2"/>
      <c r="C264" s="1"/>
      <c r="D264" s="1"/>
      <c r="E264" s="1"/>
      <c r="F264" s="1"/>
      <c r="G264" s="3"/>
      <c r="H264" s="1"/>
    </row>
    <row r="265" spans="1:8" ht="14.25" customHeight="1">
      <c r="A265" s="1"/>
      <c r="B265" s="2"/>
      <c r="C265" s="1"/>
      <c r="D265" s="1"/>
      <c r="E265" s="1"/>
      <c r="F265" s="1"/>
      <c r="G265" s="3"/>
      <c r="H265" s="1"/>
    </row>
    <row r="266" spans="1:8" ht="14.25" customHeight="1">
      <c r="A266" s="1"/>
      <c r="B266" s="2"/>
      <c r="C266" s="1"/>
      <c r="D266" s="1"/>
      <c r="E266" s="1"/>
      <c r="F266" s="1"/>
      <c r="G266" s="3"/>
      <c r="H266" s="1"/>
    </row>
    <row r="267" spans="1:8" ht="14.25" customHeight="1">
      <c r="A267" s="1"/>
      <c r="B267" s="2"/>
      <c r="C267" s="1"/>
      <c r="D267" s="1"/>
      <c r="E267" s="1"/>
      <c r="F267" s="1"/>
      <c r="G267" s="3"/>
      <c r="H267" s="1"/>
    </row>
    <row r="268" spans="1:8" ht="14.25" customHeight="1">
      <c r="A268" s="1"/>
      <c r="B268" s="2"/>
      <c r="C268" s="1"/>
      <c r="D268" s="1"/>
      <c r="E268" s="1"/>
      <c r="F268" s="1"/>
      <c r="G268" s="3"/>
      <c r="H268" s="1"/>
    </row>
    <row r="269" spans="1:8" ht="14.25" customHeight="1">
      <c r="A269" s="1"/>
      <c r="B269" s="2"/>
      <c r="C269" s="1"/>
      <c r="D269" s="1"/>
      <c r="E269" s="1"/>
      <c r="F269" s="1"/>
      <c r="G269" s="3"/>
      <c r="H269" s="1"/>
    </row>
    <row r="270" spans="1:8" ht="14.25" customHeight="1">
      <c r="A270" s="1"/>
      <c r="B270" s="2"/>
      <c r="C270" s="1"/>
      <c r="D270" s="1"/>
      <c r="E270" s="1"/>
      <c r="F270" s="1"/>
      <c r="G270" s="3"/>
      <c r="H270" s="1"/>
    </row>
    <row r="271" spans="1:8" ht="14.25" customHeight="1">
      <c r="A271" s="1"/>
      <c r="B271" s="2"/>
      <c r="C271" s="1"/>
      <c r="D271" s="1"/>
      <c r="E271" s="1"/>
      <c r="F271" s="1"/>
      <c r="G271" s="3"/>
      <c r="H271" s="1"/>
    </row>
    <row r="272" spans="1:8" ht="14.25" customHeight="1">
      <c r="A272" s="1"/>
      <c r="B272" s="2"/>
      <c r="C272" s="1"/>
      <c r="D272" s="1"/>
      <c r="E272" s="1"/>
      <c r="F272" s="1"/>
      <c r="G272" s="3"/>
      <c r="H272" s="1"/>
    </row>
    <row r="273" spans="1:8" ht="14.25" customHeight="1">
      <c r="A273" s="1"/>
      <c r="B273" s="2"/>
      <c r="C273" s="1"/>
      <c r="D273" s="1"/>
      <c r="E273" s="1"/>
      <c r="F273" s="1"/>
      <c r="G273" s="3"/>
      <c r="H273" s="1"/>
    </row>
    <row r="274" spans="1:8" ht="14.25" customHeight="1">
      <c r="A274" s="1"/>
      <c r="B274" s="2"/>
      <c r="C274" s="1"/>
      <c r="D274" s="1"/>
      <c r="E274" s="1"/>
      <c r="F274" s="1"/>
      <c r="G274" s="3"/>
      <c r="H274" s="1"/>
    </row>
    <row r="275" spans="1:8" ht="14.25" customHeight="1">
      <c r="A275" s="1"/>
      <c r="B275" s="2"/>
      <c r="C275" s="1"/>
      <c r="D275" s="1"/>
      <c r="E275" s="1"/>
      <c r="F275" s="1"/>
      <c r="G275" s="3"/>
      <c r="H275" s="1"/>
    </row>
    <row r="276" spans="1:8" ht="14.25" customHeight="1">
      <c r="A276" s="1"/>
      <c r="B276" s="2"/>
      <c r="C276" s="1"/>
      <c r="D276" s="1"/>
      <c r="E276" s="1"/>
      <c r="F276" s="1"/>
      <c r="G276" s="3"/>
      <c r="H276" s="1"/>
    </row>
    <row r="277" spans="1:8" ht="14.25" customHeight="1">
      <c r="A277" s="1"/>
      <c r="B277" s="2"/>
      <c r="C277" s="1"/>
      <c r="D277" s="1"/>
      <c r="E277" s="1"/>
      <c r="F277" s="1"/>
      <c r="G277" s="3"/>
      <c r="H277" s="1"/>
    </row>
    <row r="278" spans="1:8" ht="14.25" customHeight="1">
      <c r="A278" s="1"/>
      <c r="B278" s="2"/>
      <c r="C278" s="1"/>
      <c r="D278" s="1"/>
      <c r="E278" s="1"/>
      <c r="F278" s="1"/>
      <c r="G278" s="3"/>
      <c r="H278" s="1"/>
    </row>
    <row r="279" spans="1:8" ht="14.25" customHeight="1">
      <c r="A279" s="1"/>
      <c r="B279" s="2"/>
      <c r="C279" s="1"/>
      <c r="D279" s="1"/>
      <c r="E279" s="1"/>
      <c r="F279" s="1"/>
      <c r="G279" s="3"/>
      <c r="H279" s="1"/>
    </row>
    <row r="280" spans="1:8" ht="14.25" customHeight="1">
      <c r="A280" s="1"/>
      <c r="B280" s="2"/>
      <c r="C280" s="1"/>
      <c r="D280" s="1"/>
      <c r="E280" s="1"/>
      <c r="F280" s="1"/>
      <c r="G280" s="3"/>
      <c r="H280" s="1"/>
    </row>
    <row r="281" spans="1:8" ht="14.25" customHeight="1">
      <c r="A281" s="1"/>
      <c r="B281" s="2"/>
      <c r="C281" s="1"/>
      <c r="D281" s="1"/>
      <c r="E281" s="1"/>
      <c r="F281" s="1"/>
      <c r="G281" s="3"/>
      <c r="H281" s="1"/>
    </row>
    <row r="282" spans="1:8" ht="14.25" customHeight="1">
      <c r="A282" s="1"/>
      <c r="B282" s="2"/>
      <c r="C282" s="1"/>
      <c r="D282" s="1"/>
      <c r="E282" s="1"/>
      <c r="F282" s="1"/>
      <c r="G282" s="3"/>
      <c r="H282" s="1"/>
    </row>
    <row r="283" spans="1:8" ht="14.25" customHeight="1">
      <c r="A283" s="1"/>
      <c r="B283" s="2"/>
      <c r="C283" s="1"/>
      <c r="D283" s="1"/>
      <c r="E283" s="1"/>
      <c r="F283" s="1"/>
      <c r="G283" s="3"/>
      <c r="H283" s="1"/>
    </row>
    <row r="284" spans="1:8" ht="14.25" customHeight="1">
      <c r="A284" s="1"/>
      <c r="B284" s="2"/>
      <c r="C284" s="1"/>
      <c r="D284" s="1"/>
      <c r="E284" s="1"/>
      <c r="F284" s="1"/>
      <c r="G284" s="3"/>
      <c r="H284" s="1"/>
    </row>
    <row r="285" spans="1:8" ht="14.25" customHeight="1">
      <c r="A285" s="1"/>
      <c r="B285" s="2"/>
      <c r="C285" s="1"/>
      <c r="D285" s="1"/>
      <c r="E285" s="1"/>
      <c r="F285" s="1"/>
      <c r="G285" s="3"/>
      <c r="H285" s="1"/>
    </row>
    <row r="286" spans="1:8" ht="14.25" customHeight="1">
      <c r="A286" s="1"/>
      <c r="B286" s="2"/>
      <c r="C286" s="1"/>
      <c r="D286" s="1"/>
      <c r="E286" s="1"/>
      <c r="F286" s="1"/>
      <c r="G286" s="3"/>
      <c r="H286" s="1"/>
    </row>
    <row r="287" spans="1:8" ht="14.25" customHeight="1">
      <c r="A287" s="1"/>
      <c r="B287" s="2"/>
      <c r="C287" s="1"/>
      <c r="D287" s="1"/>
      <c r="E287" s="1"/>
      <c r="F287" s="1"/>
      <c r="G287" s="3"/>
      <c r="H287" s="1"/>
    </row>
    <row r="288" spans="1:8" ht="14.25" customHeight="1">
      <c r="A288" s="1"/>
      <c r="B288" s="2"/>
      <c r="C288" s="1"/>
      <c r="D288" s="1"/>
      <c r="E288" s="1"/>
      <c r="F288" s="1"/>
      <c r="G288" s="3"/>
      <c r="H288" s="1"/>
    </row>
    <row r="289" spans="1:8" ht="14.25" customHeight="1">
      <c r="A289" s="1"/>
      <c r="B289" s="2"/>
      <c r="C289" s="1"/>
      <c r="D289" s="1"/>
      <c r="E289" s="1"/>
      <c r="F289" s="1"/>
      <c r="G289" s="3"/>
      <c r="H289" s="1"/>
    </row>
    <row r="290" spans="1:8" ht="14.25" customHeight="1">
      <c r="A290" s="1"/>
      <c r="B290" s="2"/>
      <c r="C290" s="1"/>
      <c r="D290" s="1"/>
      <c r="E290" s="1"/>
      <c r="F290" s="1"/>
      <c r="G290" s="3"/>
      <c r="H290" s="1"/>
    </row>
    <row r="291" spans="1:8" ht="14.25" customHeight="1">
      <c r="A291" s="1"/>
      <c r="B291" s="2"/>
      <c r="C291" s="1"/>
      <c r="D291" s="1"/>
      <c r="E291" s="1"/>
      <c r="F291" s="1"/>
      <c r="G291" s="3"/>
      <c r="H291" s="1"/>
    </row>
    <row r="292" spans="1:8" ht="14.25" customHeight="1">
      <c r="A292" s="1"/>
      <c r="B292" s="2"/>
      <c r="C292" s="1"/>
      <c r="D292" s="1"/>
      <c r="E292" s="1"/>
      <c r="F292" s="1"/>
      <c r="G292" s="3"/>
      <c r="H292" s="1"/>
    </row>
    <row r="293" spans="1:8" ht="14.25" customHeight="1">
      <c r="A293" s="1"/>
      <c r="B293" s="2"/>
      <c r="C293" s="1"/>
      <c r="D293" s="1"/>
      <c r="E293" s="1"/>
      <c r="F293" s="1"/>
      <c r="G293" s="3"/>
      <c r="H293" s="1"/>
    </row>
    <row r="294" spans="1:8" ht="14.25" customHeight="1">
      <c r="A294" s="1"/>
      <c r="B294" s="2"/>
      <c r="C294" s="1"/>
      <c r="D294" s="1"/>
      <c r="E294" s="1"/>
      <c r="F294" s="1"/>
      <c r="G294" s="3"/>
      <c r="H294" s="1"/>
    </row>
    <row r="295" spans="1:8" ht="14.25" customHeight="1">
      <c r="A295" s="1"/>
      <c r="B295" s="2"/>
      <c r="C295" s="1"/>
      <c r="D295" s="1"/>
      <c r="E295" s="1"/>
      <c r="F295" s="1"/>
      <c r="G295" s="3"/>
      <c r="H295" s="1"/>
    </row>
    <row r="296" spans="1:8" ht="14.25" customHeight="1">
      <c r="A296" s="1"/>
      <c r="B296" s="2"/>
      <c r="C296" s="1"/>
      <c r="D296" s="1"/>
      <c r="E296" s="1"/>
      <c r="F296" s="1"/>
      <c r="G296" s="3"/>
      <c r="H296" s="1"/>
    </row>
    <row r="297" spans="1:8" ht="14.25" customHeight="1">
      <c r="A297" s="1"/>
      <c r="B297" s="2"/>
      <c r="C297" s="1"/>
      <c r="D297" s="1"/>
      <c r="E297" s="1"/>
      <c r="F297" s="1"/>
      <c r="G297" s="3"/>
      <c r="H297" s="1"/>
    </row>
    <row r="298" spans="1:8" ht="14.25" customHeight="1">
      <c r="A298" s="1"/>
      <c r="B298" s="2"/>
      <c r="C298" s="1"/>
      <c r="D298" s="1"/>
      <c r="E298" s="1"/>
      <c r="F298" s="1"/>
      <c r="G298" s="3"/>
      <c r="H298" s="1"/>
    </row>
    <row r="299" spans="1:8" ht="14.25" customHeight="1">
      <c r="A299" s="1"/>
      <c r="B299" s="2"/>
      <c r="C299" s="1"/>
      <c r="D299" s="1"/>
      <c r="E299" s="1"/>
      <c r="F299" s="1"/>
      <c r="G299" s="3"/>
      <c r="H299" s="1"/>
    </row>
    <row r="300" spans="1:8" ht="14.25" customHeight="1">
      <c r="A300" s="1"/>
      <c r="B300" s="2"/>
      <c r="C300" s="1"/>
      <c r="D300" s="1"/>
      <c r="E300" s="1"/>
      <c r="F300" s="1"/>
      <c r="G300" s="3"/>
      <c r="H300" s="1"/>
    </row>
    <row r="301" spans="1:8" ht="14.25" customHeight="1">
      <c r="A301" s="1"/>
      <c r="B301" s="2"/>
      <c r="C301" s="1"/>
      <c r="D301" s="1"/>
      <c r="E301" s="1"/>
      <c r="F301" s="1"/>
      <c r="G301" s="3"/>
      <c r="H301" s="1"/>
    </row>
    <row r="302" spans="1:8" ht="14.25" customHeight="1">
      <c r="A302" s="1"/>
      <c r="B302" s="2"/>
      <c r="C302" s="1"/>
      <c r="D302" s="1"/>
      <c r="E302" s="1"/>
      <c r="F302" s="1"/>
      <c r="G302" s="3"/>
      <c r="H302" s="1"/>
    </row>
    <row r="303" spans="1:8" ht="14.25" customHeight="1">
      <c r="A303" s="1"/>
      <c r="B303" s="2"/>
      <c r="C303" s="1"/>
      <c r="D303" s="1"/>
      <c r="E303" s="1"/>
      <c r="F303" s="1"/>
      <c r="G303" s="3"/>
      <c r="H303" s="1"/>
    </row>
    <row r="304" spans="1:8" ht="14.25" customHeight="1">
      <c r="A304" s="1"/>
      <c r="B304" s="2"/>
      <c r="C304" s="1"/>
      <c r="D304" s="1"/>
      <c r="E304" s="1"/>
      <c r="F304" s="1"/>
      <c r="G304" s="3"/>
      <c r="H304" s="1"/>
    </row>
    <row r="305" spans="1:8" ht="14.25" customHeight="1">
      <c r="A305" s="1"/>
      <c r="B305" s="2"/>
      <c r="C305" s="1"/>
      <c r="D305" s="1"/>
      <c r="E305" s="1"/>
      <c r="F305" s="1"/>
      <c r="G305" s="3"/>
      <c r="H305" s="1"/>
    </row>
    <row r="306" spans="1:8" ht="14.25" customHeight="1">
      <c r="A306" s="1"/>
      <c r="B306" s="2"/>
      <c r="C306" s="1"/>
      <c r="D306" s="1"/>
      <c r="E306" s="1"/>
      <c r="F306" s="1"/>
      <c r="G306" s="3"/>
      <c r="H306" s="1"/>
    </row>
    <row r="307" spans="1:8" ht="14.25" customHeight="1">
      <c r="A307" s="1"/>
      <c r="B307" s="2"/>
      <c r="C307" s="1"/>
      <c r="D307" s="1"/>
      <c r="E307" s="1"/>
      <c r="F307" s="1"/>
      <c r="G307" s="3"/>
      <c r="H307" s="1"/>
    </row>
    <row r="308" spans="1:8" ht="14.25" customHeight="1">
      <c r="A308" s="1"/>
      <c r="B308" s="2"/>
      <c r="C308" s="1"/>
      <c r="D308" s="1"/>
      <c r="E308" s="1"/>
      <c r="F308" s="1"/>
      <c r="G308" s="3"/>
      <c r="H308" s="1"/>
    </row>
    <row r="309" spans="1:8" ht="14.25" customHeight="1">
      <c r="A309" s="1"/>
      <c r="B309" s="2"/>
      <c r="C309" s="1"/>
      <c r="D309" s="1"/>
      <c r="E309" s="1"/>
      <c r="F309" s="1"/>
      <c r="G309" s="3"/>
      <c r="H309" s="1"/>
    </row>
    <row r="310" spans="1:8" ht="14.25" customHeight="1">
      <c r="A310" s="1"/>
      <c r="B310" s="2"/>
      <c r="C310" s="1"/>
      <c r="D310" s="1"/>
      <c r="E310" s="1"/>
      <c r="F310" s="1"/>
      <c r="G310" s="3"/>
      <c r="H310" s="1"/>
    </row>
    <row r="311" spans="1:8" ht="14.25" customHeight="1">
      <c r="A311" s="1"/>
      <c r="B311" s="2"/>
      <c r="C311" s="1"/>
      <c r="D311" s="1"/>
      <c r="E311" s="1"/>
      <c r="F311" s="1"/>
      <c r="G311" s="3"/>
      <c r="H311" s="1"/>
    </row>
    <row r="312" spans="1:8" ht="14.25" customHeight="1">
      <c r="A312" s="1"/>
      <c r="B312" s="2"/>
      <c r="C312" s="1"/>
      <c r="D312" s="1"/>
      <c r="E312" s="1"/>
      <c r="F312" s="1"/>
      <c r="G312" s="3"/>
      <c r="H312" s="1"/>
    </row>
    <row r="313" spans="1:8" ht="14.25" customHeight="1">
      <c r="A313" s="1"/>
      <c r="B313" s="2"/>
      <c r="C313" s="1"/>
      <c r="D313" s="1"/>
      <c r="E313" s="1"/>
      <c r="F313" s="1"/>
      <c r="G313" s="3"/>
      <c r="H313" s="1"/>
    </row>
    <row r="314" spans="1:8" ht="14.25" customHeight="1">
      <c r="A314" s="1"/>
      <c r="B314" s="2"/>
      <c r="C314" s="1"/>
      <c r="D314" s="1"/>
      <c r="E314" s="1"/>
      <c r="F314" s="1"/>
      <c r="G314" s="3"/>
      <c r="H314" s="1"/>
    </row>
    <row r="315" spans="1:8" ht="14.25" customHeight="1">
      <c r="A315" s="1"/>
      <c r="B315" s="2"/>
      <c r="C315" s="1"/>
      <c r="D315" s="1"/>
      <c r="E315" s="1"/>
      <c r="F315" s="1"/>
      <c r="G315" s="3"/>
      <c r="H315" s="1"/>
    </row>
    <row r="316" spans="1:8" ht="14.25" customHeight="1">
      <c r="A316" s="1"/>
      <c r="B316" s="2"/>
      <c r="C316" s="1"/>
      <c r="D316" s="1"/>
      <c r="E316" s="1"/>
      <c r="F316" s="1"/>
      <c r="G316" s="3"/>
      <c r="H316" s="1"/>
    </row>
    <row r="317" spans="1:8" ht="14.25" customHeight="1">
      <c r="A317" s="1"/>
      <c r="B317" s="2"/>
      <c r="C317" s="1"/>
      <c r="D317" s="1"/>
      <c r="E317" s="1"/>
      <c r="F317" s="1"/>
      <c r="G317" s="3"/>
      <c r="H317" s="1"/>
    </row>
    <row r="318" spans="1:8" ht="14.25" customHeight="1">
      <c r="A318" s="1"/>
      <c r="B318" s="2"/>
      <c r="C318" s="1"/>
      <c r="D318" s="1"/>
      <c r="E318" s="1"/>
      <c r="F318" s="1"/>
      <c r="G318" s="3"/>
      <c r="H318" s="1"/>
    </row>
    <row r="319" spans="1:8" ht="14.25" customHeight="1">
      <c r="A319" s="1"/>
      <c r="B319" s="2"/>
      <c r="C319" s="1"/>
      <c r="D319" s="1"/>
      <c r="E319" s="1"/>
      <c r="F319" s="1"/>
      <c r="G319" s="3"/>
      <c r="H319" s="1"/>
    </row>
    <row r="320" spans="1:8" ht="14.25" customHeight="1">
      <c r="A320" s="1"/>
      <c r="B320" s="2"/>
      <c r="C320" s="1"/>
      <c r="D320" s="1"/>
      <c r="E320" s="1"/>
      <c r="F320" s="1"/>
      <c r="G320" s="3"/>
      <c r="H320" s="1"/>
    </row>
    <row r="321" spans="1:8" ht="14.25" customHeight="1">
      <c r="A321" s="1"/>
      <c r="B321" s="2"/>
      <c r="C321" s="1"/>
      <c r="D321" s="1"/>
      <c r="E321" s="1"/>
      <c r="F321" s="1"/>
      <c r="G321" s="3"/>
      <c r="H321" s="1"/>
    </row>
    <row r="322" spans="1:8" ht="14.25" customHeight="1">
      <c r="A322" s="1"/>
      <c r="B322" s="2"/>
      <c r="C322" s="1"/>
      <c r="D322" s="1"/>
      <c r="E322" s="1"/>
      <c r="F322" s="1"/>
      <c r="G322" s="3"/>
      <c r="H322" s="1"/>
    </row>
    <row r="323" spans="1:8" ht="14.25" customHeight="1">
      <c r="A323" s="1"/>
      <c r="B323" s="2"/>
      <c r="C323" s="1"/>
      <c r="D323" s="1"/>
      <c r="E323" s="1"/>
      <c r="F323" s="1"/>
      <c r="G323" s="3"/>
      <c r="H323" s="1"/>
    </row>
    <row r="324" spans="1:8" ht="14.25" customHeight="1">
      <c r="A324" s="1"/>
      <c r="B324" s="2"/>
      <c r="C324" s="1"/>
      <c r="D324" s="1"/>
      <c r="E324" s="1"/>
      <c r="F324" s="1"/>
      <c r="G324" s="3"/>
      <c r="H324" s="1"/>
    </row>
    <row r="325" spans="1:8" ht="14.25" customHeight="1">
      <c r="A325" s="1"/>
      <c r="B325" s="2"/>
      <c r="C325" s="1"/>
      <c r="D325" s="1"/>
      <c r="E325" s="1"/>
      <c r="F325" s="1"/>
      <c r="G325" s="3"/>
      <c r="H325" s="1"/>
    </row>
    <row r="326" spans="1:8" ht="14.25" customHeight="1">
      <c r="A326" s="1"/>
      <c r="B326" s="2"/>
      <c r="C326" s="1"/>
      <c r="D326" s="1"/>
      <c r="E326" s="1"/>
      <c r="F326" s="1"/>
      <c r="G326" s="3"/>
      <c r="H326" s="1"/>
    </row>
    <row r="327" spans="1:8" ht="14.25" customHeight="1">
      <c r="A327" s="1"/>
      <c r="B327" s="2"/>
      <c r="C327" s="1"/>
      <c r="D327" s="1"/>
      <c r="E327" s="1"/>
      <c r="F327" s="1"/>
      <c r="G327" s="3"/>
      <c r="H327" s="1"/>
    </row>
    <row r="328" spans="1:8" ht="14.25" customHeight="1">
      <c r="A328" s="1"/>
      <c r="B328" s="2"/>
      <c r="C328" s="1"/>
      <c r="D328" s="1"/>
      <c r="E328" s="1"/>
      <c r="F328" s="1"/>
      <c r="G328" s="3"/>
      <c r="H328" s="1"/>
    </row>
    <row r="329" spans="1:8" ht="14.25" customHeight="1">
      <c r="A329" s="1"/>
      <c r="B329" s="2"/>
      <c r="C329" s="1"/>
      <c r="D329" s="1"/>
      <c r="E329" s="1"/>
      <c r="F329" s="1"/>
      <c r="G329" s="3"/>
      <c r="H329" s="1"/>
    </row>
    <row r="330" spans="1:8" ht="14.25" customHeight="1">
      <c r="A330" s="1"/>
      <c r="B330" s="2"/>
      <c r="C330" s="1"/>
      <c r="D330" s="1"/>
      <c r="E330" s="1"/>
      <c r="F330" s="1"/>
      <c r="G330" s="3"/>
      <c r="H330" s="1"/>
    </row>
    <row r="331" spans="1:8" ht="14.25" customHeight="1">
      <c r="A331" s="1"/>
      <c r="B331" s="2"/>
      <c r="C331" s="1"/>
      <c r="D331" s="1"/>
      <c r="E331" s="1"/>
      <c r="F331" s="1"/>
      <c r="G331" s="3"/>
      <c r="H331" s="1"/>
    </row>
    <row r="332" spans="1:8" ht="14.25" customHeight="1">
      <c r="A332" s="1"/>
      <c r="B332" s="2"/>
      <c r="C332" s="1"/>
      <c r="D332" s="1"/>
      <c r="E332" s="1"/>
      <c r="F332" s="1"/>
      <c r="G332" s="3"/>
      <c r="H332" s="1"/>
    </row>
    <row r="333" spans="1:8" ht="14.25" customHeight="1">
      <c r="A333" s="1"/>
      <c r="B333" s="2"/>
      <c r="C333" s="1"/>
      <c r="D333" s="1"/>
      <c r="E333" s="1"/>
      <c r="F333" s="1"/>
      <c r="G333" s="3"/>
      <c r="H333" s="1"/>
    </row>
    <row r="334" spans="1:8" ht="14.25" customHeight="1">
      <c r="A334" s="1"/>
      <c r="B334" s="2"/>
      <c r="C334" s="1"/>
      <c r="D334" s="1"/>
      <c r="E334" s="1"/>
      <c r="F334" s="1"/>
      <c r="G334" s="3"/>
      <c r="H334" s="1"/>
    </row>
    <row r="335" spans="1:8" ht="14.25" customHeight="1">
      <c r="A335" s="1"/>
      <c r="B335" s="2"/>
      <c r="C335" s="1"/>
      <c r="D335" s="1"/>
      <c r="E335" s="1"/>
      <c r="F335" s="1"/>
      <c r="G335" s="3"/>
      <c r="H335" s="1"/>
    </row>
    <row r="336" spans="1:8" ht="14.25" customHeight="1">
      <c r="A336" s="1"/>
      <c r="B336" s="2"/>
      <c r="C336" s="1"/>
      <c r="D336" s="1"/>
      <c r="E336" s="1"/>
      <c r="F336" s="1"/>
      <c r="G336" s="3"/>
      <c r="H336" s="1"/>
    </row>
    <row r="337" spans="1:8" ht="14.25" customHeight="1">
      <c r="A337" s="1"/>
      <c r="B337" s="2"/>
      <c r="C337" s="1"/>
      <c r="D337" s="1"/>
      <c r="E337" s="1"/>
      <c r="F337" s="1"/>
      <c r="G337" s="3"/>
      <c r="H337" s="1"/>
    </row>
    <row r="338" spans="1:8" ht="14.25" customHeight="1">
      <c r="A338" s="1"/>
      <c r="B338" s="2"/>
      <c r="C338" s="1"/>
      <c r="D338" s="1"/>
      <c r="E338" s="1"/>
      <c r="F338" s="1"/>
      <c r="G338" s="3"/>
      <c r="H338" s="1"/>
    </row>
    <row r="339" spans="1:8" ht="14.25" customHeight="1">
      <c r="A339" s="1"/>
      <c r="B339" s="2"/>
      <c r="C339" s="1"/>
      <c r="D339" s="1"/>
      <c r="E339" s="1"/>
      <c r="F339" s="1"/>
      <c r="G339" s="3"/>
      <c r="H339" s="1"/>
    </row>
    <row r="340" spans="1:8" ht="14.25" customHeight="1">
      <c r="A340" s="1"/>
      <c r="B340" s="2"/>
      <c r="C340" s="1"/>
      <c r="D340" s="1"/>
      <c r="E340" s="1"/>
      <c r="F340" s="1"/>
      <c r="G340" s="3"/>
      <c r="H340" s="1"/>
    </row>
    <row r="341" spans="1:8" ht="14.25" customHeight="1">
      <c r="A341" s="1"/>
      <c r="B341" s="2"/>
      <c r="C341" s="1"/>
      <c r="D341" s="1"/>
      <c r="E341" s="1"/>
      <c r="F341" s="1"/>
      <c r="G341" s="3"/>
      <c r="H341" s="1"/>
    </row>
    <row r="342" spans="1:8" ht="14.25" customHeight="1">
      <c r="A342" s="1"/>
      <c r="B342" s="2"/>
      <c r="C342" s="1"/>
      <c r="D342" s="1"/>
      <c r="E342" s="1"/>
      <c r="F342" s="1"/>
      <c r="G342" s="3"/>
      <c r="H342" s="1"/>
    </row>
    <row r="343" spans="1:8" ht="14.25" customHeight="1">
      <c r="A343" s="1"/>
      <c r="B343" s="2"/>
      <c r="C343" s="1"/>
      <c r="D343" s="1"/>
      <c r="E343" s="1"/>
      <c r="F343" s="1"/>
      <c r="G343" s="3"/>
      <c r="H343" s="1"/>
    </row>
    <row r="344" spans="1:8" ht="14.25" customHeight="1">
      <c r="A344" s="1"/>
      <c r="B344" s="2"/>
      <c r="C344" s="1"/>
      <c r="D344" s="1"/>
      <c r="E344" s="1"/>
      <c r="F344" s="1"/>
      <c r="G344" s="3"/>
      <c r="H344" s="1"/>
    </row>
    <row r="345" spans="1:8" ht="14.25" customHeight="1">
      <c r="A345" s="1"/>
      <c r="B345" s="2"/>
      <c r="C345" s="1"/>
      <c r="D345" s="1"/>
      <c r="E345" s="1"/>
      <c r="F345" s="1"/>
      <c r="G345" s="3"/>
      <c r="H345" s="1"/>
    </row>
    <row r="346" spans="1:8" ht="14.25" customHeight="1">
      <c r="A346" s="1"/>
      <c r="B346" s="2"/>
      <c r="C346" s="1"/>
      <c r="D346" s="1"/>
      <c r="E346" s="1"/>
      <c r="F346" s="1"/>
      <c r="G346" s="3"/>
      <c r="H346" s="1"/>
    </row>
    <row r="347" spans="1:8" ht="14.25" customHeight="1">
      <c r="A347" s="1"/>
      <c r="B347" s="2"/>
      <c r="C347" s="1"/>
      <c r="D347" s="1"/>
      <c r="E347" s="1"/>
      <c r="F347" s="1"/>
      <c r="G347" s="3"/>
      <c r="H347" s="1"/>
    </row>
    <row r="348" spans="1:8" ht="14.25" customHeight="1">
      <c r="A348" s="1"/>
      <c r="B348" s="2"/>
      <c r="C348" s="1"/>
      <c r="D348" s="1"/>
      <c r="E348" s="1"/>
      <c r="F348" s="1"/>
      <c r="G348" s="3"/>
      <c r="H348" s="1"/>
    </row>
    <row r="349" spans="1:8" ht="14.25" customHeight="1">
      <c r="A349" s="1"/>
      <c r="B349" s="2"/>
      <c r="C349" s="1"/>
      <c r="D349" s="1"/>
      <c r="E349" s="1"/>
      <c r="F349" s="1"/>
      <c r="G349" s="3"/>
      <c r="H349" s="1"/>
    </row>
    <row r="350" spans="1:8" ht="14.25" customHeight="1">
      <c r="A350" s="1"/>
      <c r="B350" s="2"/>
      <c r="C350" s="1"/>
      <c r="D350" s="1"/>
      <c r="E350" s="1"/>
      <c r="F350" s="1"/>
      <c r="G350" s="3"/>
      <c r="H350" s="1"/>
    </row>
    <row r="351" spans="1:8" ht="14.25" customHeight="1">
      <c r="A351" s="1"/>
      <c r="B351" s="2"/>
      <c r="C351" s="1"/>
      <c r="D351" s="1"/>
      <c r="E351" s="1"/>
      <c r="F351" s="1"/>
      <c r="G351" s="3"/>
      <c r="H351" s="1"/>
    </row>
    <row r="352" spans="1:8" ht="14.25" customHeight="1">
      <c r="A352" s="1"/>
      <c r="B352" s="2"/>
      <c r="C352" s="1"/>
      <c r="D352" s="1"/>
      <c r="E352" s="1"/>
      <c r="F352" s="1"/>
      <c r="G352" s="3"/>
      <c r="H352" s="1"/>
    </row>
    <row r="353" spans="1:8" ht="14.25" customHeight="1">
      <c r="A353" s="1"/>
      <c r="B353" s="2"/>
      <c r="C353" s="1"/>
      <c r="D353" s="1"/>
      <c r="E353" s="1"/>
      <c r="F353" s="1"/>
      <c r="G353" s="3"/>
      <c r="H353" s="1"/>
    </row>
    <row r="354" spans="1:8" ht="14.25" customHeight="1">
      <c r="A354" s="1"/>
      <c r="B354" s="2"/>
      <c r="C354" s="1"/>
      <c r="D354" s="1"/>
      <c r="E354" s="1"/>
      <c r="F354" s="1"/>
      <c r="G354" s="3"/>
      <c r="H354" s="1"/>
    </row>
    <row r="355" spans="1:8" ht="14.25" customHeight="1">
      <c r="A355" s="1"/>
      <c r="B355" s="2"/>
      <c r="C355" s="1"/>
      <c r="D355" s="1"/>
      <c r="E355" s="1"/>
      <c r="F355" s="1"/>
      <c r="G355" s="3"/>
      <c r="H355" s="1"/>
    </row>
    <row r="356" spans="1:8" ht="14.25" customHeight="1">
      <c r="A356" s="1"/>
      <c r="B356" s="2"/>
      <c r="C356" s="1"/>
      <c r="D356" s="1"/>
      <c r="E356" s="1"/>
      <c r="F356" s="1"/>
      <c r="G356" s="3"/>
      <c r="H356" s="1"/>
    </row>
    <row r="357" spans="1:8" ht="14.25" customHeight="1">
      <c r="A357" s="1"/>
      <c r="B357" s="2"/>
      <c r="C357" s="1"/>
      <c r="D357" s="1"/>
      <c r="E357" s="1"/>
      <c r="F357" s="1"/>
      <c r="G357" s="3"/>
      <c r="H357" s="1"/>
    </row>
    <row r="358" spans="1:8" ht="14.25" customHeight="1">
      <c r="A358" s="1"/>
      <c r="B358" s="2"/>
      <c r="C358" s="1"/>
      <c r="D358" s="1"/>
      <c r="E358" s="1"/>
      <c r="F358" s="1"/>
      <c r="G358" s="3"/>
      <c r="H358" s="1"/>
    </row>
    <row r="359" spans="1:8" ht="14.25" customHeight="1">
      <c r="A359" s="1"/>
      <c r="B359" s="2"/>
      <c r="C359" s="1"/>
      <c r="D359" s="1"/>
      <c r="E359" s="1"/>
      <c r="F359" s="1"/>
      <c r="G359" s="3"/>
      <c r="H359" s="1"/>
    </row>
    <row r="360" spans="1:8" ht="14.25" customHeight="1">
      <c r="A360" s="1"/>
      <c r="B360" s="2"/>
      <c r="C360" s="1"/>
      <c r="D360" s="1"/>
      <c r="E360" s="1"/>
      <c r="F360" s="1"/>
      <c r="G360" s="3"/>
      <c r="H360" s="1"/>
    </row>
    <row r="361" spans="1:8" ht="14.25" customHeight="1">
      <c r="A361" s="1"/>
      <c r="B361" s="2"/>
      <c r="C361" s="1"/>
      <c r="D361" s="1"/>
      <c r="E361" s="1"/>
      <c r="F361" s="1"/>
      <c r="G361" s="3"/>
      <c r="H361" s="1"/>
    </row>
    <row r="362" spans="1:8" ht="14.25" customHeight="1">
      <c r="A362" s="1"/>
      <c r="B362" s="2"/>
      <c r="C362" s="1"/>
      <c r="D362" s="1"/>
      <c r="E362" s="1"/>
      <c r="F362" s="1"/>
      <c r="G362" s="3"/>
      <c r="H362" s="1"/>
    </row>
    <row r="363" spans="1:8" ht="14.25" customHeight="1">
      <c r="A363" s="1"/>
      <c r="B363" s="2"/>
      <c r="C363" s="1"/>
      <c r="D363" s="1"/>
      <c r="E363" s="1"/>
      <c r="F363" s="1"/>
      <c r="G363" s="3"/>
      <c r="H363" s="1"/>
    </row>
    <row r="364" spans="1:8" ht="14.25" customHeight="1">
      <c r="A364" s="1"/>
      <c r="B364" s="2"/>
      <c r="C364" s="1"/>
      <c r="D364" s="1"/>
      <c r="E364" s="1"/>
      <c r="F364" s="1"/>
      <c r="G364" s="3"/>
      <c r="H364" s="1"/>
    </row>
    <row r="365" spans="1:8" ht="14.25" customHeight="1">
      <c r="A365" s="1"/>
      <c r="B365" s="2"/>
      <c r="C365" s="1"/>
      <c r="D365" s="1"/>
      <c r="E365" s="1"/>
      <c r="F365" s="1"/>
      <c r="G365" s="3"/>
      <c r="H365" s="1"/>
    </row>
    <row r="366" spans="1:8" ht="14.25" customHeight="1">
      <c r="A366" s="1"/>
      <c r="B366" s="2"/>
      <c r="C366" s="1"/>
      <c r="D366" s="1"/>
      <c r="E366" s="1"/>
      <c r="F366" s="1"/>
      <c r="G366" s="3"/>
      <c r="H366" s="1"/>
    </row>
    <row r="367" spans="1:8" ht="14.25" customHeight="1">
      <c r="A367" s="1"/>
      <c r="B367" s="2"/>
      <c r="C367" s="1"/>
      <c r="D367" s="1"/>
      <c r="E367" s="1"/>
      <c r="F367" s="1"/>
      <c r="G367" s="3"/>
      <c r="H367" s="1"/>
    </row>
    <row r="368" spans="1:8" ht="14.25" customHeight="1">
      <c r="A368" s="1"/>
      <c r="B368" s="2"/>
      <c r="C368" s="1"/>
      <c r="D368" s="1"/>
      <c r="E368" s="1"/>
      <c r="F368" s="1"/>
      <c r="G368" s="3"/>
      <c r="H368" s="1"/>
    </row>
    <row r="369" spans="1:8" ht="14.25" customHeight="1">
      <c r="A369" s="1"/>
      <c r="B369" s="2"/>
      <c r="C369" s="1"/>
      <c r="D369" s="1"/>
      <c r="E369" s="1"/>
      <c r="F369" s="1"/>
      <c r="G369" s="3"/>
      <c r="H369" s="1"/>
    </row>
    <row r="370" spans="1:8" ht="14.25" customHeight="1">
      <c r="A370" s="1"/>
      <c r="B370" s="2"/>
      <c r="C370" s="1"/>
      <c r="D370" s="1"/>
      <c r="E370" s="1"/>
      <c r="F370" s="1"/>
      <c r="G370" s="3"/>
      <c r="H370" s="1"/>
    </row>
    <row r="371" spans="1:8" ht="14.25" customHeight="1">
      <c r="A371" s="1"/>
      <c r="B371" s="2"/>
      <c r="C371" s="1"/>
      <c r="D371" s="1"/>
      <c r="E371" s="1"/>
      <c r="F371" s="1"/>
      <c r="G371" s="3"/>
      <c r="H371" s="1"/>
    </row>
    <row r="372" spans="1:8" ht="14.25" customHeight="1">
      <c r="A372" s="1"/>
      <c r="B372" s="2"/>
      <c r="C372" s="1"/>
      <c r="D372" s="1"/>
      <c r="E372" s="1"/>
      <c r="F372" s="1"/>
      <c r="G372" s="3"/>
      <c r="H372" s="1"/>
    </row>
    <row r="373" spans="1:8" ht="14.25" customHeight="1">
      <c r="A373" s="1"/>
      <c r="B373" s="2"/>
      <c r="C373" s="1"/>
      <c r="D373" s="1"/>
      <c r="E373" s="1"/>
      <c r="F373" s="1"/>
      <c r="G373" s="3"/>
      <c r="H373" s="1"/>
    </row>
    <row r="374" spans="1:8" ht="14.25" customHeight="1">
      <c r="A374" s="1"/>
      <c r="B374" s="2"/>
      <c r="C374" s="1"/>
      <c r="D374" s="1"/>
      <c r="E374" s="1"/>
      <c r="F374" s="1"/>
      <c r="G374" s="3"/>
      <c r="H374" s="1"/>
    </row>
    <row r="375" spans="1:8" ht="14.25" customHeight="1">
      <c r="A375" s="1"/>
      <c r="B375" s="2"/>
      <c r="C375" s="1"/>
      <c r="D375" s="1"/>
      <c r="E375" s="1"/>
      <c r="F375" s="1"/>
      <c r="G375" s="3"/>
      <c r="H375" s="1"/>
    </row>
    <row r="376" spans="1:8" ht="14.25" customHeight="1">
      <c r="A376" s="1"/>
      <c r="B376" s="2"/>
      <c r="C376" s="1"/>
      <c r="D376" s="1"/>
      <c r="E376" s="1"/>
      <c r="F376" s="1"/>
      <c r="G376" s="3"/>
      <c r="H376" s="1"/>
    </row>
    <row r="377" spans="1:8" ht="14.25" customHeight="1">
      <c r="A377" s="1"/>
      <c r="B377" s="2"/>
      <c r="C377" s="1"/>
      <c r="D377" s="1"/>
      <c r="E377" s="1"/>
      <c r="F377" s="1"/>
      <c r="G377" s="3"/>
      <c r="H377" s="1"/>
    </row>
    <row r="378" spans="1:8" ht="14.25" customHeight="1">
      <c r="A378" s="1"/>
      <c r="B378" s="2"/>
      <c r="C378" s="1"/>
      <c r="D378" s="1"/>
      <c r="E378" s="1"/>
      <c r="F378" s="1"/>
      <c r="G378" s="3"/>
      <c r="H378" s="1"/>
    </row>
    <row r="379" spans="1:8" ht="14.25" customHeight="1">
      <c r="A379" s="1"/>
      <c r="B379" s="2"/>
      <c r="C379" s="1"/>
      <c r="D379" s="1"/>
      <c r="E379" s="1"/>
      <c r="F379" s="1"/>
      <c r="G379" s="3"/>
      <c r="H379" s="1"/>
    </row>
    <row r="380" spans="1:8" ht="14.25" customHeight="1">
      <c r="A380" s="1"/>
      <c r="B380" s="2"/>
      <c r="C380" s="1"/>
      <c r="D380" s="1"/>
      <c r="E380" s="1"/>
      <c r="F380" s="1"/>
      <c r="G380" s="3"/>
      <c r="H380" s="1"/>
    </row>
    <row r="381" spans="1:8" ht="14.25" customHeight="1">
      <c r="A381" s="1"/>
      <c r="B381" s="2"/>
      <c r="C381" s="1"/>
      <c r="D381" s="1"/>
      <c r="E381" s="1"/>
      <c r="F381" s="1"/>
      <c r="G381" s="3"/>
      <c r="H381" s="1"/>
    </row>
    <row r="382" spans="1:8" ht="14.25" customHeight="1">
      <c r="A382" s="1"/>
      <c r="B382" s="2"/>
      <c r="C382" s="1"/>
      <c r="D382" s="1"/>
      <c r="E382" s="1"/>
      <c r="F382" s="1"/>
      <c r="G382" s="3"/>
      <c r="H382" s="1"/>
    </row>
    <row r="383" spans="1:8" ht="14.25" customHeight="1">
      <c r="A383" s="1"/>
      <c r="B383" s="2"/>
      <c r="C383" s="1"/>
      <c r="D383" s="1"/>
      <c r="E383" s="1"/>
      <c r="F383" s="1"/>
      <c r="G383" s="3"/>
      <c r="H383" s="1"/>
    </row>
    <row r="384" spans="1:8" ht="14.25" customHeight="1">
      <c r="A384" s="1"/>
      <c r="B384" s="2"/>
      <c r="C384" s="1"/>
      <c r="D384" s="1"/>
      <c r="E384" s="1"/>
      <c r="F384" s="1"/>
      <c r="G384" s="3"/>
      <c r="H384" s="1"/>
    </row>
    <row r="385" spans="1:8" ht="14.25" customHeight="1">
      <c r="A385" s="1"/>
      <c r="B385" s="2"/>
      <c r="C385" s="1"/>
      <c r="D385" s="1"/>
      <c r="E385" s="1"/>
      <c r="F385" s="1"/>
      <c r="G385" s="3"/>
      <c r="H385" s="1"/>
    </row>
    <row r="386" spans="1:8" ht="14.25" customHeight="1">
      <c r="A386" s="1"/>
      <c r="B386" s="2"/>
      <c r="C386" s="1"/>
      <c r="D386" s="1"/>
      <c r="E386" s="1"/>
      <c r="F386" s="1"/>
      <c r="G386" s="3"/>
      <c r="H386" s="1"/>
    </row>
    <row r="387" spans="1:8" ht="14.25" customHeight="1">
      <c r="A387" s="1"/>
      <c r="B387" s="2"/>
      <c r="C387" s="1"/>
      <c r="D387" s="1"/>
      <c r="E387" s="1"/>
      <c r="F387" s="1"/>
      <c r="G387" s="3"/>
      <c r="H387" s="1"/>
    </row>
    <row r="388" spans="1:8" ht="14.25" customHeight="1">
      <c r="A388" s="1"/>
      <c r="B388" s="2"/>
      <c r="C388" s="1"/>
      <c r="D388" s="1"/>
      <c r="E388" s="1"/>
      <c r="F388" s="1"/>
      <c r="G388" s="3"/>
      <c r="H388" s="1"/>
    </row>
    <row r="389" spans="1:8" ht="14.25" customHeight="1">
      <c r="A389" s="1"/>
      <c r="B389" s="2"/>
      <c r="C389" s="1"/>
      <c r="D389" s="1"/>
      <c r="E389" s="1"/>
      <c r="F389" s="1"/>
      <c r="G389" s="3"/>
      <c r="H389" s="1"/>
    </row>
    <row r="390" spans="1:8" ht="14.25" customHeight="1">
      <c r="A390" s="1"/>
      <c r="B390" s="2"/>
      <c r="C390" s="1"/>
      <c r="D390" s="1"/>
      <c r="E390" s="1"/>
      <c r="F390" s="1"/>
      <c r="G390" s="3"/>
      <c r="H390" s="1"/>
    </row>
    <row r="391" spans="1:8" ht="14.25" customHeight="1">
      <c r="A391" s="1"/>
      <c r="B391" s="2"/>
      <c r="C391" s="1"/>
      <c r="D391" s="1"/>
      <c r="E391" s="1"/>
      <c r="F391" s="1"/>
      <c r="G391" s="3"/>
      <c r="H391" s="1"/>
    </row>
    <row r="392" spans="1:8" ht="14.25" customHeight="1">
      <c r="A392" s="1"/>
      <c r="B392" s="2"/>
      <c r="C392" s="1"/>
      <c r="D392" s="1"/>
      <c r="E392" s="1"/>
      <c r="F392" s="1"/>
      <c r="G392" s="3"/>
      <c r="H392" s="1"/>
    </row>
    <row r="393" spans="1:8" ht="14.25" customHeight="1">
      <c r="A393" s="1"/>
      <c r="B393" s="2"/>
      <c r="C393" s="1"/>
      <c r="D393" s="1"/>
      <c r="E393" s="1"/>
      <c r="F393" s="1"/>
      <c r="G393" s="3"/>
      <c r="H393" s="1"/>
    </row>
    <row r="394" spans="1:8" ht="14.25" customHeight="1">
      <c r="A394" s="1"/>
      <c r="B394" s="2"/>
      <c r="C394" s="1"/>
      <c r="D394" s="1"/>
      <c r="E394" s="1"/>
      <c r="F394" s="1"/>
      <c r="G394" s="3"/>
      <c r="H394" s="1"/>
    </row>
    <row r="395" spans="1:8" ht="14.25" customHeight="1">
      <c r="A395" s="1"/>
      <c r="B395" s="2"/>
      <c r="C395" s="1"/>
      <c r="D395" s="1"/>
      <c r="E395" s="1"/>
      <c r="F395" s="1"/>
      <c r="G395" s="3"/>
      <c r="H395" s="1"/>
    </row>
    <row r="396" spans="1:8" ht="14.25" customHeight="1">
      <c r="A396" s="1"/>
      <c r="B396" s="2"/>
      <c r="C396" s="1"/>
      <c r="D396" s="1"/>
      <c r="E396" s="1"/>
      <c r="F396" s="1"/>
      <c r="G396" s="3"/>
      <c r="H396" s="1"/>
    </row>
    <row r="397" spans="1:8" ht="14.25" customHeight="1">
      <c r="A397" s="1"/>
      <c r="B397" s="2"/>
      <c r="C397" s="1"/>
      <c r="D397" s="1"/>
      <c r="E397" s="1"/>
      <c r="F397" s="1"/>
      <c r="G397" s="3"/>
      <c r="H397" s="1"/>
    </row>
    <row r="398" spans="1:8" ht="14.25" customHeight="1">
      <c r="A398" s="1"/>
      <c r="B398" s="2"/>
      <c r="C398" s="1"/>
      <c r="D398" s="1"/>
      <c r="E398" s="1"/>
      <c r="F398" s="1"/>
      <c r="G398" s="3"/>
      <c r="H398" s="1"/>
    </row>
    <row r="399" spans="1:8" ht="14.25" customHeight="1">
      <c r="A399" s="1"/>
      <c r="B399" s="2"/>
      <c r="C399" s="1"/>
      <c r="D399" s="1"/>
      <c r="E399" s="1"/>
      <c r="F399" s="1"/>
      <c r="G399" s="3"/>
      <c r="H399" s="1"/>
    </row>
    <row r="400" spans="1:8" ht="14.25" customHeight="1">
      <c r="A400" s="1"/>
      <c r="B400" s="2"/>
      <c r="C400" s="1"/>
      <c r="D400" s="1"/>
      <c r="E400" s="1"/>
      <c r="F400" s="1"/>
      <c r="G400" s="3"/>
      <c r="H400" s="1"/>
    </row>
    <row r="401" spans="1:8" ht="14.25" customHeight="1">
      <c r="A401" s="1"/>
      <c r="B401" s="2"/>
      <c r="C401" s="1"/>
      <c r="D401" s="1"/>
      <c r="E401" s="1"/>
      <c r="F401" s="1"/>
      <c r="G401" s="3"/>
      <c r="H401" s="1"/>
    </row>
    <row r="402" spans="1:8" ht="14.25" customHeight="1">
      <c r="A402" s="1"/>
      <c r="B402" s="2"/>
      <c r="C402" s="1"/>
      <c r="D402" s="1"/>
      <c r="E402" s="1"/>
      <c r="F402" s="1"/>
      <c r="G402" s="3"/>
      <c r="H402" s="1"/>
    </row>
    <row r="403" spans="1:8" ht="14.25" customHeight="1">
      <c r="A403" s="1"/>
      <c r="B403" s="2"/>
      <c r="C403" s="1"/>
      <c r="D403" s="1"/>
      <c r="E403" s="1"/>
      <c r="F403" s="1"/>
      <c r="G403" s="3"/>
      <c r="H403" s="1"/>
    </row>
    <row r="404" spans="1:8" ht="14.25" customHeight="1">
      <c r="A404" s="1"/>
      <c r="B404" s="2"/>
      <c r="C404" s="1"/>
      <c r="D404" s="1"/>
      <c r="E404" s="1"/>
      <c r="F404" s="1"/>
      <c r="G404" s="3"/>
      <c r="H404" s="1"/>
    </row>
    <row r="405" spans="1:8" ht="14.25" customHeight="1">
      <c r="A405" s="1"/>
      <c r="B405" s="2"/>
      <c r="C405" s="1"/>
      <c r="D405" s="1"/>
      <c r="E405" s="1"/>
      <c r="F405" s="1"/>
      <c r="G405" s="3"/>
      <c r="H405" s="1"/>
    </row>
    <row r="406" spans="1:8" ht="14.25" customHeight="1">
      <c r="A406" s="1"/>
      <c r="B406" s="2"/>
      <c r="C406" s="1"/>
      <c r="D406" s="1"/>
      <c r="E406" s="1"/>
      <c r="F406" s="1"/>
      <c r="G406" s="3"/>
      <c r="H406" s="1"/>
    </row>
    <row r="407" spans="1:8" ht="14.25" customHeight="1">
      <c r="A407" s="1"/>
      <c r="B407" s="2"/>
      <c r="C407" s="1"/>
      <c r="D407" s="1"/>
      <c r="E407" s="1"/>
      <c r="F407" s="1"/>
      <c r="G407" s="3"/>
      <c r="H407" s="1"/>
    </row>
    <row r="408" spans="1:8" ht="14.25" customHeight="1">
      <c r="A408" s="1"/>
      <c r="B408" s="2"/>
      <c r="C408" s="1"/>
      <c r="D408" s="1"/>
      <c r="E408" s="1"/>
      <c r="F408" s="1"/>
      <c r="G408" s="3"/>
      <c r="H408" s="1"/>
    </row>
    <row r="409" spans="1:8" ht="14.25" customHeight="1">
      <c r="A409" s="1"/>
      <c r="B409" s="2"/>
      <c r="C409" s="1"/>
      <c r="D409" s="1"/>
      <c r="E409" s="1"/>
      <c r="F409" s="1"/>
      <c r="G409" s="3"/>
      <c r="H409" s="1"/>
    </row>
    <row r="410" spans="1:8" ht="14.25" customHeight="1">
      <c r="A410" s="1"/>
      <c r="B410" s="2"/>
      <c r="C410" s="1"/>
      <c r="D410" s="1"/>
      <c r="E410" s="1"/>
      <c r="F410" s="1"/>
      <c r="G410" s="3"/>
      <c r="H410" s="1"/>
    </row>
    <row r="411" spans="1:8" ht="14.25" customHeight="1">
      <c r="A411" s="1"/>
      <c r="B411" s="2"/>
      <c r="C411" s="1"/>
      <c r="D411" s="1"/>
      <c r="E411" s="1"/>
      <c r="F411" s="1"/>
      <c r="G411" s="3"/>
      <c r="H411" s="1"/>
    </row>
    <row r="412" spans="1:8" ht="14.25" customHeight="1">
      <c r="A412" s="1"/>
      <c r="B412" s="2"/>
      <c r="C412" s="1"/>
      <c r="D412" s="1"/>
      <c r="E412" s="1"/>
      <c r="F412" s="1"/>
      <c r="G412" s="3"/>
      <c r="H412" s="1"/>
    </row>
    <row r="413" spans="1:8" ht="14.25" customHeight="1">
      <c r="A413" s="1"/>
      <c r="B413" s="2"/>
      <c r="C413" s="1"/>
      <c r="D413" s="1"/>
      <c r="E413" s="1"/>
      <c r="F413" s="1"/>
      <c r="G413" s="3"/>
      <c r="H413" s="1"/>
    </row>
    <row r="414" spans="1:8" ht="14.25" customHeight="1">
      <c r="A414" s="1"/>
      <c r="B414" s="2"/>
      <c r="C414" s="1"/>
      <c r="D414" s="1"/>
      <c r="E414" s="1"/>
      <c r="F414" s="1"/>
      <c r="G414" s="3"/>
      <c r="H414" s="1"/>
    </row>
    <row r="415" spans="1:8" ht="14.25" customHeight="1">
      <c r="A415" s="1"/>
      <c r="B415" s="2"/>
      <c r="C415" s="1"/>
      <c r="D415" s="1"/>
      <c r="E415" s="1"/>
      <c r="F415" s="1"/>
      <c r="G415" s="3"/>
      <c r="H415" s="1"/>
    </row>
    <row r="416" spans="1:8" ht="14.25" customHeight="1">
      <c r="A416" s="1"/>
      <c r="B416" s="2"/>
      <c r="C416" s="1"/>
      <c r="D416" s="1"/>
      <c r="E416" s="1"/>
      <c r="F416" s="1"/>
      <c r="G416" s="3"/>
      <c r="H416" s="1"/>
    </row>
    <row r="417" spans="1:8" ht="14.25" customHeight="1">
      <c r="A417" s="1"/>
      <c r="B417" s="2"/>
      <c r="C417" s="1"/>
      <c r="D417" s="1"/>
      <c r="E417" s="1"/>
      <c r="F417" s="1"/>
      <c r="G417" s="3"/>
      <c r="H417" s="1"/>
    </row>
    <row r="418" spans="1:8" ht="14.25" customHeight="1">
      <c r="A418" s="1"/>
      <c r="B418" s="2"/>
      <c r="C418" s="1"/>
      <c r="D418" s="1"/>
      <c r="E418" s="1"/>
      <c r="F418" s="1"/>
      <c r="G418" s="3"/>
      <c r="H418" s="1"/>
    </row>
    <row r="419" spans="1:8" ht="14.25" customHeight="1">
      <c r="A419" s="1"/>
      <c r="B419" s="2"/>
      <c r="C419" s="1"/>
      <c r="D419" s="1"/>
      <c r="E419" s="1"/>
      <c r="F419" s="1"/>
      <c r="G419" s="3"/>
      <c r="H419" s="1"/>
    </row>
    <row r="420" spans="1:8" ht="14.25" customHeight="1">
      <c r="A420" s="1"/>
      <c r="B420" s="2"/>
      <c r="C420" s="1"/>
      <c r="D420" s="1"/>
      <c r="E420" s="1"/>
      <c r="F420" s="1"/>
      <c r="G420" s="3"/>
      <c r="H420" s="1"/>
    </row>
    <row r="421" spans="1:8" ht="14.25" customHeight="1">
      <c r="A421" s="1"/>
      <c r="B421" s="2"/>
      <c r="C421" s="1"/>
      <c r="D421" s="1"/>
      <c r="E421" s="1"/>
      <c r="F421" s="1"/>
      <c r="G421" s="3"/>
      <c r="H421" s="1"/>
    </row>
    <row r="422" spans="1:8" ht="14.25" customHeight="1">
      <c r="A422" s="1"/>
      <c r="B422" s="2"/>
      <c r="C422" s="1"/>
      <c r="D422" s="1"/>
      <c r="E422" s="1"/>
      <c r="F422" s="1"/>
      <c r="G422" s="3"/>
      <c r="H422" s="1"/>
    </row>
    <row r="423" spans="1:8" ht="14.25" customHeight="1">
      <c r="A423" s="1"/>
      <c r="B423" s="2"/>
      <c r="C423" s="1"/>
      <c r="D423" s="1"/>
      <c r="E423" s="1"/>
      <c r="F423" s="1"/>
      <c r="G423" s="3"/>
      <c r="H423" s="1"/>
    </row>
    <row r="424" spans="1:8" ht="14.25" customHeight="1">
      <c r="A424" s="1"/>
      <c r="B424" s="2"/>
      <c r="C424" s="1"/>
      <c r="D424" s="1"/>
      <c r="E424" s="1"/>
      <c r="F424" s="1"/>
      <c r="G424" s="3"/>
      <c r="H424" s="1"/>
    </row>
    <row r="425" spans="1:8" ht="14.25" customHeight="1">
      <c r="A425" s="1"/>
      <c r="B425" s="2"/>
      <c r="C425" s="1"/>
      <c r="D425" s="1"/>
      <c r="E425" s="1"/>
      <c r="F425" s="1"/>
      <c r="G425" s="3"/>
      <c r="H425" s="1"/>
    </row>
    <row r="426" spans="1:8" ht="14.25" customHeight="1">
      <c r="A426" s="1"/>
      <c r="B426" s="2"/>
      <c r="C426" s="1"/>
      <c r="D426" s="1"/>
      <c r="E426" s="1"/>
      <c r="F426" s="1"/>
      <c r="G426" s="3"/>
      <c r="H426" s="1"/>
    </row>
    <row r="427" spans="1:8" ht="14.25" customHeight="1">
      <c r="A427" s="1"/>
      <c r="B427" s="2"/>
      <c r="C427" s="1"/>
      <c r="D427" s="1"/>
      <c r="E427" s="1"/>
      <c r="F427" s="1"/>
      <c r="G427" s="3"/>
      <c r="H427" s="1"/>
    </row>
    <row r="428" spans="1:8" ht="14.25" customHeight="1">
      <c r="A428" s="1"/>
      <c r="B428" s="2"/>
      <c r="C428" s="1"/>
      <c r="D428" s="1"/>
      <c r="E428" s="1"/>
      <c r="F428" s="1"/>
      <c r="G428" s="3"/>
      <c r="H428" s="1"/>
    </row>
    <row r="429" spans="1:8" ht="14.25" customHeight="1">
      <c r="A429" s="1"/>
      <c r="B429" s="2"/>
      <c r="C429" s="1"/>
      <c r="D429" s="1"/>
      <c r="E429" s="1"/>
      <c r="F429" s="1"/>
      <c r="G429" s="3"/>
      <c r="H429" s="1"/>
    </row>
    <row r="430" spans="1:8" ht="14.25" customHeight="1">
      <c r="A430" s="1"/>
      <c r="B430" s="2"/>
      <c r="C430" s="1"/>
      <c r="D430" s="1"/>
      <c r="E430" s="1"/>
      <c r="F430" s="1"/>
      <c r="G430" s="3"/>
      <c r="H430" s="1"/>
    </row>
    <row r="431" spans="1:8" ht="14.25" customHeight="1">
      <c r="A431" s="1"/>
      <c r="B431" s="2"/>
      <c r="C431" s="1"/>
      <c r="D431" s="1"/>
      <c r="E431" s="1"/>
      <c r="F431" s="1"/>
      <c r="G431" s="3"/>
      <c r="H431" s="1"/>
    </row>
    <row r="432" spans="1:8" ht="14.25" customHeight="1">
      <c r="A432" s="1"/>
      <c r="B432" s="2"/>
      <c r="C432" s="1"/>
      <c r="D432" s="1"/>
      <c r="E432" s="1"/>
      <c r="F432" s="1"/>
      <c r="G432" s="3"/>
      <c r="H432" s="1"/>
    </row>
    <row r="433" spans="1:8" ht="14.25" customHeight="1">
      <c r="A433" s="1"/>
      <c r="B433" s="2"/>
      <c r="C433" s="1"/>
      <c r="D433" s="1"/>
      <c r="E433" s="1"/>
      <c r="F433" s="1"/>
      <c r="G433" s="3"/>
      <c r="H433" s="1"/>
    </row>
    <row r="434" spans="1:8" ht="14.25" customHeight="1">
      <c r="A434" s="1"/>
      <c r="B434" s="2"/>
      <c r="C434" s="1"/>
      <c r="D434" s="1"/>
      <c r="E434" s="1"/>
      <c r="F434" s="1"/>
      <c r="G434" s="3"/>
      <c r="H434" s="1"/>
    </row>
    <row r="435" spans="1:8" ht="14.25" customHeight="1">
      <c r="A435" s="1"/>
      <c r="B435" s="2"/>
      <c r="C435" s="1"/>
      <c r="D435" s="1"/>
      <c r="E435" s="1"/>
      <c r="F435" s="1"/>
      <c r="G435" s="3"/>
      <c r="H435" s="1"/>
    </row>
    <row r="436" spans="1:8" ht="14.25" customHeight="1">
      <c r="A436" s="1"/>
      <c r="B436" s="2"/>
      <c r="C436" s="1"/>
      <c r="D436" s="1"/>
      <c r="E436" s="1"/>
      <c r="F436" s="1"/>
      <c r="G436" s="3"/>
      <c r="H436" s="1"/>
    </row>
    <row r="437" spans="1:8" ht="14.25" customHeight="1">
      <c r="A437" s="1"/>
      <c r="B437" s="2"/>
      <c r="C437" s="1"/>
      <c r="D437" s="1"/>
      <c r="E437" s="1"/>
      <c r="F437" s="1"/>
      <c r="G437" s="3"/>
      <c r="H437" s="1"/>
    </row>
    <row r="438" spans="1:8" ht="14.25" customHeight="1">
      <c r="A438" s="1"/>
      <c r="B438" s="2"/>
      <c r="C438" s="1"/>
      <c r="D438" s="1"/>
      <c r="E438" s="1"/>
      <c r="F438" s="1"/>
      <c r="G438" s="3"/>
      <c r="H438" s="1"/>
    </row>
    <row r="439" spans="1:8" ht="14.25" customHeight="1">
      <c r="A439" s="1"/>
      <c r="B439" s="2"/>
      <c r="C439" s="1"/>
      <c r="D439" s="1"/>
      <c r="E439" s="1"/>
      <c r="F439" s="1"/>
      <c r="G439" s="3"/>
      <c r="H439" s="1"/>
    </row>
    <row r="440" spans="1:8" ht="14.25" customHeight="1">
      <c r="A440" s="1"/>
      <c r="B440" s="2"/>
      <c r="C440" s="1"/>
      <c r="D440" s="1"/>
      <c r="E440" s="1"/>
      <c r="F440" s="1"/>
      <c r="G440" s="3"/>
      <c r="H440" s="1"/>
    </row>
    <row r="441" spans="1:8" ht="14.25" customHeight="1">
      <c r="A441" s="1"/>
      <c r="B441" s="2"/>
      <c r="C441" s="1"/>
      <c r="D441" s="1"/>
      <c r="E441" s="1"/>
      <c r="F441" s="1"/>
      <c r="G441" s="3"/>
      <c r="H441" s="1"/>
    </row>
    <row r="442" spans="1:8" ht="14.25" customHeight="1">
      <c r="A442" s="1"/>
      <c r="B442" s="2"/>
      <c r="C442" s="1"/>
      <c r="D442" s="1"/>
      <c r="E442" s="1"/>
      <c r="F442" s="1"/>
      <c r="G442" s="3"/>
      <c r="H442" s="1"/>
    </row>
    <row r="443" spans="1:8" ht="14.25" customHeight="1">
      <c r="A443" s="1"/>
      <c r="B443" s="2"/>
      <c r="C443" s="1"/>
      <c r="D443" s="1"/>
      <c r="E443" s="1"/>
      <c r="F443" s="1"/>
      <c r="G443" s="3"/>
      <c r="H443" s="1"/>
    </row>
    <row r="444" spans="1:8" ht="14.25" customHeight="1">
      <c r="A444" s="1"/>
      <c r="B444" s="2"/>
      <c r="C444" s="1"/>
      <c r="D444" s="1"/>
      <c r="E444" s="1"/>
      <c r="F444" s="1"/>
      <c r="G444" s="3"/>
      <c r="H444" s="1"/>
    </row>
    <row r="445" spans="1:8" ht="14.25" customHeight="1">
      <c r="A445" s="1"/>
      <c r="B445" s="2"/>
      <c r="C445" s="1"/>
      <c r="D445" s="1"/>
      <c r="E445" s="1"/>
      <c r="F445" s="1"/>
      <c r="G445" s="3"/>
      <c r="H445" s="1"/>
    </row>
    <row r="446" spans="1:8" ht="14.25" customHeight="1">
      <c r="A446" s="1"/>
      <c r="B446" s="2"/>
      <c r="C446" s="1"/>
      <c r="D446" s="1"/>
      <c r="E446" s="1"/>
      <c r="F446" s="1"/>
      <c r="G446" s="3"/>
      <c r="H446" s="1"/>
    </row>
    <row r="447" spans="1:8" ht="14.25" customHeight="1">
      <c r="A447" s="1"/>
      <c r="B447" s="2"/>
      <c r="C447" s="1"/>
      <c r="D447" s="1"/>
      <c r="E447" s="1"/>
      <c r="F447" s="1"/>
      <c r="G447" s="3"/>
      <c r="H447" s="1"/>
    </row>
    <row r="448" spans="1:8" ht="14.25" customHeight="1">
      <c r="A448" s="1"/>
      <c r="B448" s="2"/>
      <c r="C448" s="1"/>
      <c r="D448" s="1"/>
      <c r="E448" s="1"/>
      <c r="F448" s="1"/>
      <c r="G448" s="3"/>
      <c r="H448" s="1"/>
    </row>
    <row r="449" spans="1:8" ht="14.25" customHeight="1">
      <c r="A449" s="1"/>
      <c r="B449" s="2"/>
      <c r="C449" s="1"/>
      <c r="D449" s="1"/>
      <c r="E449" s="1"/>
      <c r="F449" s="1"/>
      <c r="G449" s="3"/>
      <c r="H449" s="1"/>
    </row>
    <row r="450" spans="1:8" ht="14.25" customHeight="1">
      <c r="A450" s="1"/>
      <c r="B450" s="2"/>
      <c r="C450" s="1"/>
      <c r="D450" s="1"/>
      <c r="E450" s="1"/>
      <c r="F450" s="1"/>
      <c r="G450" s="3"/>
      <c r="H450" s="1"/>
    </row>
    <row r="451" spans="1:8" ht="14.25" customHeight="1">
      <c r="A451" s="1"/>
      <c r="B451" s="2"/>
      <c r="C451" s="1"/>
      <c r="D451" s="1"/>
      <c r="E451" s="1"/>
      <c r="F451" s="1"/>
      <c r="G451" s="3"/>
      <c r="H451" s="1"/>
    </row>
    <row r="452" spans="1:8" ht="14.25" customHeight="1">
      <c r="A452" s="1"/>
      <c r="B452" s="2"/>
      <c r="C452" s="1"/>
      <c r="D452" s="1"/>
      <c r="E452" s="1"/>
      <c r="F452" s="1"/>
      <c r="G452" s="3"/>
      <c r="H452" s="1"/>
    </row>
    <row r="453" spans="1:8" ht="14.25" customHeight="1">
      <c r="A453" s="1"/>
      <c r="B453" s="2"/>
      <c r="C453" s="1"/>
      <c r="D453" s="1"/>
      <c r="E453" s="1"/>
      <c r="F453" s="1"/>
      <c r="G453" s="3"/>
      <c r="H453" s="1"/>
    </row>
    <row r="454" spans="1:8" ht="14.25" customHeight="1">
      <c r="A454" s="1"/>
      <c r="B454" s="2"/>
      <c r="C454" s="1"/>
      <c r="D454" s="1"/>
      <c r="E454" s="1"/>
      <c r="F454" s="1"/>
      <c r="G454" s="3"/>
      <c r="H454" s="1"/>
    </row>
    <row r="455" spans="1:8" ht="14.25" customHeight="1">
      <c r="A455" s="1"/>
      <c r="B455" s="2"/>
      <c r="C455" s="1"/>
      <c r="D455" s="1"/>
      <c r="E455" s="1"/>
      <c r="F455" s="1"/>
      <c r="G455" s="3"/>
      <c r="H455" s="1"/>
    </row>
    <row r="456" spans="1:8" ht="14.25" customHeight="1">
      <c r="A456" s="1"/>
      <c r="B456" s="2"/>
      <c r="C456" s="1"/>
      <c r="D456" s="1"/>
      <c r="E456" s="1"/>
      <c r="F456" s="1"/>
      <c r="G456" s="3"/>
      <c r="H456" s="1"/>
    </row>
    <row r="457" spans="1:8" ht="14.25" customHeight="1">
      <c r="A457" s="1"/>
      <c r="B457" s="2"/>
      <c r="C457" s="1"/>
      <c r="D457" s="1"/>
      <c r="E457" s="1"/>
      <c r="F457" s="1"/>
      <c r="G457" s="3"/>
      <c r="H457" s="1"/>
    </row>
    <row r="458" spans="1:8" ht="14.25" customHeight="1">
      <c r="A458" s="1"/>
      <c r="B458" s="2"/>
      <c r="C458" s="1"/>
      <c r="D458" s="1"/>
      <c r="E458" s="1"/>
      <c r="F458" s="1"/>
      <c r="G458" s="3"/>
      <c r="H458" s="1"/>
    </row>
    <row r="459" spans="1:8" ht="14.25" customHeight="1">
      <c r="A459" s="1"/>
      <c r="B459" s="2"/>
      <c r="C459" s="1"/>
      <c r="D459" s="1"/>
      <c r="E459" s="1"/>
      <c r="F459" s="1"/>
      <c r="G459" s="3"/>
      <c r="H459" s="1"/>
    </row>
    <row r="460" spans="1:8" ht="14.25" customHeight="1">
      <c r="A460" s="1"/>
      <c r="B460" s="2"/>
      <c r="C460" s="1"/>
      <c r="D460" s="1"/>
      <c r="E460" s="1"/>
      <c r="F460" s="1"/>
      <c r="G460" s="3"/>
      <c r="H460" s="1"/>
    </row>
    <row r="461" spans="1:8" ht="14.25" customHeight="1">
      <c r="A461" s="1"/>
      <c r="B461" s="2"/>
      <c r="C461" s="1"/>
      <c r="D461" s="1"/>
      <c r="E461" s="1"/>
      <c r="F461" s="1"/>
      <c r="G461" s="3"/>
      <c r="H461" s="1"/>
    </row>
    <row r="462" spans="1:8" ht="14.25" customHeight="1">
      <c r="A462" s="1"/>
      <c r="B462" s="2"/>
      <c r="C462" s="1"/>
      <c r="D462" s="1"/>
      <c r="E462" s="1"/>
      <c r="F462" s="1"/>
      <c r="G462" s="3"/>
      <c r="H462" s="1"/>
    </row>
    <row r="463" spans="1:8" ht="14.25" customHeight="1">
      <c r="A463" s="1"/>
      <c r="B463" s="2"/>
      <c r="C463" s="1"/>
      <c r="D463" s="1"/>
      <c r="E463" s="1"/>
      <c r="F463" s="1"/>
      <c r="G463" s="3"/>
      <c r="H463" s="1"/>
    </row>
    <row r="464" spans="1:8" ht="14.25" customHeight="1">
      <c r="A464" s="1"/>
      <c r="B464" s="2"/>
      <c r="C464" s="1"/>
      <c r="D464" s="1"/>
      <c r="E464" s="1"/>
      <c r="F464" s="1"/>
      <c r="G464" s="3"/>
      <c r="H464" s="1"/>
    </row>
    <row r="465" spans="1:8" ht="14.25" customHeight="1">
      <c r="A465" s="1"/>
      <c r="B465" s="2"/>
      <c r="C465" s="1"/>
      <c r="D465" s="1"/>
      <c r="E465" s="1"/>
      <c r="F465" s="1"/>
      <c r="G465" s="3"/>
      <c r="H465" s="1"/>
    </row>
    <row r="466" spans="1:8" ht="14.25" customHeight="1">
      <c r="A466" s="1"/>
      <c r="B466" s="2"/>
      <c r="C466" s="1"/>
      <c r="D466" s="1"/>
      <c r="E466" s="1"/>
      <c r="F466" s="1"/>
      <c r="G466" s="3"/>
      <c r="H466" s="1"/>
    </row>
    <row r="467" spans="1:8" ht="14.25" customHeight="1">
      <c r="A467" s="1"/>
      <c r="B467" s="2"/>
      <c r="C467" s="1"/>
      <c r="D467" s="1"/>
      <c r="E467" s="1"/>
      <c r="F467" s="1"/>
      <c r="G467" s="3"/>
      <c r="H467" s="1"/>
    </row>
    <row r="468" spans="1:8" ht="14.25" customHeight="1">
      <c r="A468" s="1"/>
      <c r="B468" s="2"/>
      <c r="C468" s="1"/>
      <c r="D468" s="1"/>
      <c r="E468" s="1"/>
      <c r="F468" s="1"/>
      <c r="G468" s="3"/>
      <c r="H468" s="1"/>
    </row>
    <row r="469" spans="1:8" ht="14.25" customHeight="1">
      <c r="A469" s="1"/>
      <c r="B469" s="2"/>
      <c r="C469" s="1"/>
      <c r="D469" s="1"/>
      <c r="E469" s="1"/>
      <c r="F469" s="1"/>
      <c r="G469" s="3"/>
      <c r="H469" s="1"/>
    </row>
    <row r="470" spans="1:8" ht="14.25" customHeight="1">
      <c r="A470" s="1"/>
      <c r="B470" s="2"/>
      <c r="C470" s="1"/>
      <c r="D470" s="1"/>
      <c r="E470" s="1"/>
      <c r="F470" s="1"/>
      <c r="G470" s="3"/>
      <c r="H470" s="1"/>
    </row>
    <row r="471" spans="1:8" ht="14.25" customHeight="1">
      <c r="A471" s="1"/>
      <c r="B471" s="2"/>
      <c r="C471" s="1"/>
      <c r="D471" s="1"/>
      <c r="E471" s="1"/>
      <c r="F471" s="1"/>
      <c r="G471" s="3"/>
      <c r="H471" s="1"/>
    </row>
    <row r="472" spans="1:8" ht="14.25" customHeight="1">
      <c r="A472" s="1"/>
      <c r="B472" s="2"/>
      <c r="C472" s="1"/>
      <c r="D472" s="1"/>
      <c r="E472" s="1"/>
      <c r="F472" s="1"/>
      <c r="G472" s="3"/>
      <c r="H472" s="1"/>
    </row>
    <row r="473" spans="1:8" ht="14.25" customHeight="1">
      <c r="A473" s="1"/>
      <c r="B473" s="2"/>
      <c r="C473" s="1"/>
      <c r="D473" s="1"/>
      <c r="E473" s="1"/>
      <c r="F473" s="1"/>
      <c r="G473" s="3"/>
      <c r="H473" s="1"/>
    </row>
    <row r="474" spans="1:8" ht="14.25" customHeight="1">
      <c r="A474" s="1"/>
      <c r="B474" s="2"/>
      <c r="C474" s="1"/>
      <c r="D474" s="1"/>
      <c r="E474" s="1"/>
      <c r="F474" s="1"/>
      <c r="G474" s="3"/>
      <c r="H474" s="1"/>
    </row>
    <row r="475" spans="1:8" ht="14.25" customHeight="1">
      <c r="A475" s="1"/>
      <c r="B475" s="2"/>
      <c r="C475" s="1"/>
      <c r="D475" s="1"/>
      <c r="E475" s="1"/>
      <c r="F475" s="1"/>
      <c r="G475" s="3"/>
      <c r="H475" s="1"/>
    </row>
    <row r="476" spans="1:8" ht="14.25" customHeight="1">
      <c r="A476" s="1"/>
      <c r="B476" s="2"/>
      <c r="C476" s="1"/>
      <c r="D476" s="1"/>
      <c r="E476" s="1"/>
      <c r="F476" s="1"/>
      <c r="G476" s="3"/>
      <c r="H476" s="1"/>
    </row>
    <row r="477" spans="1:8" ht="14.25" customHeight="1">
      <c r="A477" s="1"/>
      <c r="B477" s="2"/>
      <c r="C477" s="1"/>
      <c r="D477" s="1"/>
      <c r="E477" s="1"/>
      <c r="F477" s="1"/>
      <c r="G477" s="3"/>
      <c r="H477" s="1"/>
    </row>
    <row r="478" spans="1:8" ht="14.25" customHeight="1">
      <c r="A478" s="1"/>
      <c r="B478" s="2"/>
      <c r="C478" s="1"/>
      <c r="D478" s="1"/>
      <c r="E478" s="1"/>
      <c r="F478" s="1"/>
      <c r="G478" s="3"/>
      <c r="H478" s="1"/>
    </row>
    <row r="479" spans="1:8" ht="14.25" customHeight="1">
      <c r="A479" s="1"/>
      <c r="B479" s="2"/>
      <c r="C479" s="1"/>
      <c r="D479" s="1"/>
      <c r="E479" s="1"/>
      <c r="F479" s="1"/>
      <c r="G479" s="3"/>
      <c r="H479" s="1"/>
    </row>
    <row r="480" spans="1:8" ht="14.25" customHeight="1">
      <c r="A480" s="1"/>
      <c r="B480" s="2"/>
      <c r="C480" s="1"/>
      <c r="D480" s="1"/>
      <c r="E480" s="1"/>
      <c r="F480" s="1"/>
      <c r="G480" s="3"/>
      <c r="H480" s="1"/>
    </row>
    <row r="481" spans="1:8" ht="14.25" customHeight="1">
      <c r="A481" s="1"/>
      <c r="B481" s="2"/>
      <c r="C481" s="1"/>
      <c r="D481" s="1"/>
      <c r="E481" s="1"/>
      <c r="F481" s="1"/>
      <c r="G481" s="3"/>
      <c r="H481" s="1"/>
    </row>
    <row r="482" spans="1:8" ht="14.25" customHeight="1">
      <c r="A482" s="1"/>
      <c r="B482" s="2"/>
      <c r="C482" s="1"/>
      <c r="D482" s="1"/>
      <c r="E482" s="1"/>
      <c r="F482" s="1"/>
      <c r="G482" s="3"/>
      <c r="H482" s="1"/>
    </row>
    <row r="483" spans="1:8" ht="14.25" customHeight="1">
      <c r="A483" s="1"/>
      <c r="B483" s="2"/>
      <c r="C483" s="1"/>
      <c r="D483" s="1"/>
      <c r="E483" s="1"/>
      <c r="F483" s="1"/>
      <c r="G483" s="3"/>
      <c r="H483" s="1"/>
    </row>
    <row r="484" spans="1:8" ht="14.25" customHeight="1">
      <c r="A484" s="1"/>
      <c r="B484" s="2"/>
      <c r="C484" s="1"/>
      <c r="D484" s="1"/>
      <c r="E484" s="1"/>
      <c r="F484" s="1"/>
      <c r="G484" s="3"/>
      <c r="H484" s="1"/>
    </row>
    <row r="485" spans="1:8" ht="14.25" customHeight="1">
      <c r="A485" s="1"/>
      <c r="B485" s="2"/>
      <c r="C485" s="1"/>
      <c r="D485" s="1"/>
      <c r="E485" s="1"/>
      <c r="F485" s="1"/>
      <c r="G485" s="3"/>
      <c r="H485" s="1"/>
    </row>
    <row r="486" spans="1:8" ht="14.25" customHeight="1">
      <c r="A486" s="1"/>
      <c r="B486" s="2"/>
      <c r="C486" s="1"/>
      <c r="D486" s="1"/>
      <c r="E486" s="1"/>
      <c r="F486" s="1"/>
      <c r="G486" s="3"/>
      <c r="H486" s="1"/>
    </row>
    <row r="487" spans="1:8" ht="14.25" customHeight="1">
      <c r="A487" s="1"/>
      <c r="B487" s="2"/>
      <c r="C487" s="1"/>
      <c r="D487" s="1"/>
      <c r="E487" s="1"/>
      <c r="F487" s="1"/>
      <c r="G487" s="3"/>
      <c r="H487" s="1"/>
    </row>
    <row r="488" spans="1:8" ht="14.25" customHeight="1">
      <c r="A488" s="1"/>
      <c r="B488" s="2"/>
      <c r="C488" s="1"/>
      <c r="D488" s="1"/>
      <c r="E488" s="1"/>
      <c r="F488" s="1"/>
      <c r="G488" s="3"/>
      <c r="H488" s="1"/>
    </row>
    <row r="489" spans="1:8" ht="14.25" customHeight="1">
      <c r="A489" s="1"/>
      <c r="B489" s="2"/>
      <c r="C489" s="1"/>
      <c r="D489" s="1"/>
      <c r="E489" s="1"/>
      <c r="F489" s="1"/>
      <c r="G489" s="3"/>
      <c r="H489" s="1"/>
    </row>
    <row r="490" spans="1:8" ht="14.25" customHeight="1">
      <c r="A490" s="1"/>
      <c r="B490" s="2"/>
      <c r="C490" s="1"/>
      <c r="D490" s="1"/>
      <c r="E490" s="1"/>
      <c r="F490" s="1"/>
      <c r="G490" s="3"/>
      <c r="H490" s="1"/>
    </row>
    <row r="491" spans="1:8" ht="14.25" customHeight="1">
      <c r="A491" s="1"/>
      <c r="B491" s="2"/>
      <c r="C491" s="1"/>
      <c r="D491" s="1"/>
      <c r="E491" s="1"/>
      <c r="F491" s="1"/>
      <c r="G491" s="3"/>
      <c r="H491" s="1"/>
    </row>
    <row r="492" spans="1:8" ht="14.25" customHeight="1">
      <c r="A492" s="1"/>
      <c r="B492" s="2"/>
      <c r="C492" s="1"/>
      <c r="D492" s="1"/>
      <c r="E492" s="1"/>
      <c r="F492" s="1"/>
      <c r="G492" s="3"/>
      <c r="H492" s="1"/>
    </row>
    <row r="493" spans="1:8" ht="14.25" customHeight="1">
      <c r="A493" s="1"/>
      <c r="B493" s="2"/>
      <c r="C493" s="1"/>
      <c r="D493" s="1"/>
      <c r="E493" s="1"/>
      <c r="F493" s="1"/>
      <c r="G493" s="3"/>
      <c r="H493" s="1"/>
    </row>
    <row r="494" spans="1:8" ht="14.25" customHeight="1">
      <c r="A494" s="1"/>
      <c r="B494" s="2"/>
      <c r="C494" s="1"/>
      <c r="D494" s="1"/>
      <c r="E494" s="1"/>
      <c r="F494" s="1"/>
      <c r="G494" s="3"/>
      <c r="H494" s="1"/>
    </row>
    <row r="495" spans="1:8" ht="14.25" customHeight="1">
      <c r="A495" s="1"/>
      <c r="B495" s="2"/>
      <c r="C495" s="1"/>
      <c r="D495" s="1"/>
      <c r="E495" s="1"/>
      <c r="F495" s="1"/>
      <c r="G495" s="3"/>
      <c r="H495" s="1"/>
    </row>
    <row r="496" spans="1:8" ht="14.25" customHeight="1">
      <c r="A496" s="1"/>
      <c r="B496" s="2"/>
      <c r="C496" s="1"/>
      <c r="D496" s="1"/>
      <c r="E496" s="1"/>
      <c r="F496" s="1"/>
      <c r="G496" s="3"/>
      <c r="H496" s="1"/>
    </row>
    <row r="497" spans="1:8" ht="14.25" customHeight="1">
      <c r="A497" s="1"/>
      <c r="B497" s="2"/>
      <c r="C497" s="1"/>
      <c r="D497" s="1"/>
      <c r="E497" s="1"/>
      <c r="F497" s="1"/>
      <c r="G497" s="3"/>
      <c r="H497" s="1"/>
    </row>
    <row r="498" spans="1:8" ht="14.25" customHeight="1">
      <c r="A498" s="1"/>
      <c r="B498" s="2"/>
      <c r="C498" s="1"/>
      <c r="D498" s="1"/>
      <c r="E498" s="1"/>
      <c r="F498" s="1"/>
      <c r="G498" s="3"/>
      <c r="H498" s="1"/>
    </row>
    <row r="499" spans="1:8" ht="14.25" customHeight="1">
      <c r="A499" s="1"/>
      <c r="B499" s="2"/>
      <c r="C499" s="1"/>
      <c r="D499" s="1"/>
      <c r="E499" s="1"/>
      <c r="F499" s="1"/>
      <c r="G499" s="3"/>
      <c r="H499" s="1"/>
    </row>
    <row r="500" spans="1:8" ht="14.25" customHeight="1">
      <c r="A500" s="1"/>
      <c r="B500" s="2"/>
      <c r="C500" s="1"/>
      <c r="D500" s="1"/>
      <c r="E500" s="1"/>
      <c r="F500" s="1"/>
      <c r="G500" s="3"/>
      <c r="H500" s="1"/>
    </row>
    <row r="501" spans="1:8" ht="14.25" customHeight="1">
      <c r="A501" s="1"/>
      <c r="B501" s="2"/>
      <c r="C501" s="1"/>
      <c r="D501" s="1"/>
      <c r="E501" s="1"/>
      <c r="F501" s="1"/>
      <c r="G501" s="3"/>
      <c r="H501" s="1"/>
    </row>
    <row r="502" spans="1:8" ht="14.25" customHeight="1">
      <c r="A502" s="1"/>
      <c r="B502" s="2"/>
      <c r="C502" s="1"/>
      <c r="D502" s="1"/>
      <c r="E502" s="1"/>
      <c r="F502" s="1"/>
      <c r="G502" s="3"/>
      <c r="H502" s="1"/>
    </row>
    <row r="503" spans="1:8" ht="14.25" customHeight="1">
      <c r="A503" s="1"/>
      <c r="B503" s="2"/>
      <c r="C503" s="1"/>
      <c r="D503" s="1"/>
      <c r="E503" s="1"/>
      <c r="F503" s="1"/>
      <c r="G503" s="3"/>
      <c r="H503" s="1"/>
    </row>
    <row r="504" spans="1:8" ht="14.25" customHeight="1">
      <c r="A504" s="1"/>
      <c r="B504" s="2"/>
      <c r="C504" s="1"/>
      <c r="D504" s="1"/>
      <c r="E504" s="1"/>
      <c r="F504" s="1"/>
      <c r="G504" s="3"/>
      <c r="H504" s="1"/>
    </row>
    <row r="505" spans="1:8" ht="14.25" customHeight="1">
      <c r="A505" s="1"/>
      <c r="B505" s="2"/>
      <c r="C505" s="1"/>
      <c r="D505" s="1"/>
      <c r="E505" s="1"/>
      <c r="F505" s="1"/>
      <c r="G505" s="3"/>
      <c r="H505" s="1"/>
    </row>
    <row r="506" spans="1:8" ht="14.25" customHeight="1">
      <c r="A506" s="1"/>
      <c r="B506" s="2"/>
      <c r="C506" s="1"/>
      <c r="D506" s="1"/>
      <c r="E506" s="1"/>
      <c r="F506" s="1"/>
      <c r="G506" s="3"/>
      <c r="H506" s="1"/>
    </row>
    <row r="507" spans="1:8" ht="14.25" customHeight="1">
      <c r="A507" s="1"/>
      <c r="B507" s="2"/>
      <c r="C507" s="1"/>
      <c r="D507" s="1"/>
      <c r="E507" s="1"/>
      <c r="F507" s="1"/>
      <c r="G507" s="3"/>
      <c r="H507" s="1"/>
    </row>
    <row r="508" spans="1:8" ht="14.25" customHeight="1">
      <c r="A508" s="1"/>
      <c r="B508" s="2"/>
      <c r="C508" s="1"/>
      <c r="D508" s="1"/>
      <c r="E508" s="1"/>
      <c r="F508" s="1"/>
      <c r="G508" s="3"/>
      <c r="H508" s="1"/>
    </row>
    <row r="509" spans="1:8" ht="14.25" customHeight="1">
      <c r="A509" s="1"/>
      <c r="B509" s="2"/>
      <c r="C509" s="1"/>
      <c r="D509" s="1"/>
      <c r="E509" s="1"/>
      <c r="F509" s="1"/>
      <c r="G509" s="3"/>
      <c r="H509" s="1"/>
    </row>
    <row r="510" spans="1:8" ht="14.25" customHeight="1">
      <c r="A510" s="1"/>
      <c r="B510" s="2"/>
      <c r="C510" s="1"/>
      <c r="D510" s="1"/>
      <c r="E510" s="1"/>
      <c r="F510" s="1"/>
      <c r="G510" s="3"/>
      <c r="H510" s="1"/>
    </row>
    <row r="511" spans="1:8" ht="14.25" customHeight="1">
      <c r="A511" s="1"/>
      <c r="B511" s="2"/>
      <c r="C511" s="1"/>
      <c r="D511" s="1"/>
      <c r="E511" s="1"/>
      <c r="F511" s="1"/>
      <c r="G511" s="3"/>
      <c r="H511" s="1"/>
    </row>
    <row r="512" spans="1:8" ht="14.25" customHeight="1">
      <c r="A512" s="1"/>
      <c r="B512" s="2"/>
      <c r="C512" s="1"/>
      <c r="D512" s="1"/>
      <c r="E512" s="1"/>
      <c r="F512" s="1"/>
      <c r="G512" s="3"/>
      <c r="H512" s="1"/>
    </row>
    <row r="513" spans="1:8" ht="14.25" customHeight="1">
      <c r="A513" s="1"/>
      <c r="B513" s="2"/>
      <c r="C513" s="1"/>
      <c r="D513" s="1"/>
      <c r="E513" s="1"/>
      <c r="F513" s="1"/>
      <c r="G513" s="3"/>
      <c r="H513" s="1"/>
    </row>
    <row r="514" spans="1:8" ht="14.25" customHeight="1">
      <c r="A514" s="1"/>
      <c r="B514" s="2"/>
      <c r="C514" s="1"/>
      <c r="D514" s="1"/>
      <c r="E514" s="1"/>
      <c r="F514" s="1"/>
      <c r="G514" s="3"/>
      <c r="H514" s="1"/>
    </row>
    <row r="515" spans="1:8" ht="14.25" customHeight="1">
      <c r="A515" s="1"/>
      <c r="B515" s="2"/>
      <c r="C515" s="1"/>
      <c r="D515" s="1"/>
      <c r="E515" s="1"/>
      <c r="F515" s="1"/>
      <c r="G515" s="3"/>
      <c r="H515" s="1"/>
    </row>
    <row r="516" spans="1:8" ht="14.25" customHeight="1">
      <c r="A516" s="1"/>
      <c r="B516" s="2"/>
      <c r="C516" s="1"/>
      <c r="D516" s="1"/>
      <c r="E516" s="1"/>
      <c r="F516" s="1"/>
      <c r="G516" s="3"/>
      <c r="H516" s="1"/>
    </row>
    <row r="517" spans="1:8" ht="14.25" customHeight="1">
      <c r="A517" s="1"/>
      <c r="B517" s="2"/>
      <c r="C517" s="1"/>
      <c r="D517" s="1"/>
      <c r="E517" s="1"/>
      <c r="F517" s="1"/>
      <c r="G517" s="3"/>
      <c r="H517" s="1"/>
    </row>
    <row r="518" spans="1:8" ht="14.25" customHeight="1">
      <c r="A518" s="1"/>
      <c r="B518" s="2"/>
      <c r="C518" s="1"/>
      <c r="D518" s="1"/>
      <c r="E518" s="1"/>
      <c r="F518" s="1"/>
      <c r="G518" s="3"/>
      <c r="H518" s="1"/>
    </row>
    <row r="519" spans="1:8" ht="14.25" customHeight="1">
      <c r="A519" s="1"/>
      <c r="B519" s="2"/>
      <c r="C519" s="1"/>
      <c r="D519" s="1"/>
      <c r="E519" s="1"/>
      <c r="F519" s="1"/>
      <c r="G519" s="3"/>
      <c r="H519" s="1"/>
    </row>
    <row r="520" spans="1:8" ht="14.25" customHeight="1">
      <c r="A520" s="1"/>
      <c r="B520" s="2"/>
      <c r="C520" s="1"/>
      <c r="D520" s="1"/>
      <c r="E520" s="1"/>
      <c r="F520" s="1"/>
      <c r="G520" s="3"/>
      <c r="H520" s="1"/>
    </row>
    <row r="521" spans="1:8" ht="14.25" customHeight="1">
      <c r="A521" s="1"/>
      <c r="B521" s="2"/>
      <c r="C521" s="1"/>
      <c r="D521" s="1"/>
      <c r="E521" s="1"/>
      <c r="F521" s="1"/>
      <c r="G521" s="3"/>
      <c r="H521" s="1"/>
    </row>
    <row r="522" spans="1:8" ht="14.25" customHeight="1">
      <c r="A522" s="1"/>
      <c r="B522" s="2"/>
      <c r="C522" s="1"/>
      <c r="D522" s="1"/>
      <c r="E522" s="1"/>
      <c r="F522" s="1"/>
      <c r="G522" s="3"/>
      <c r="H522" s="1"/>
    </row>
    <row r="523" spans="1:8" ht="14.25" customHeight="1">
      <c r="A523" s="1"/>
      <c r="B523" s="2"/>
      <c r="C523" s="1"/>
      <c r="D523" s="1"/>
      <c r="E523" s="1"/>
      <c r="F523" s="1"/>
      <c r="G523" s="3"/>
      <c r="H523" s="1"/>
    </row>
    <row r="524" spans="1:8" ht="14.25" customHeight="1">
      <c r="A524" s="1"/>
      <c r="B524" s="2"/>
      <c r="C524" s="1"/>
      <c r="D524" s="1"/>
      <c r="E524" s="1"/>
      <c r="F524" s="1"/>
      <c r="G524" s="3"/>
      <c r="H524" s="1"/>
    </row>
    <row r="525" spans="1:8" ht="14.25" customHeight="1">
      <c r="A525" s="1"/>
      <c r="B525" s="2"/>
      <c r="C525" s="1"/>
      <c r="D525" s="1"/>
      <c r="E525" s="1"/>
      <c r="F525" s="1"/>
      <c r="G525" s="3"/>
      <c r="H525" s="1"/>
    </row>
    <row r="526" spans="1:8" ht="14.25" customHeight="1">
      <c r="A526" s="1"/>
      <c r="B526" s="2"/>
      <c r="C526" s="1"/>
      <c r="D526" s="1"/>
      <c r="E526" s="1"/>
      <c r="F526" s="1"/>
      <c r="G526" s="3"/>
      <c r="H526" s="1"/>
    </row>
    <row r="527" spans="1:8" ht="14.25" customHeight="1">
      <c r="A527" s="1"/>
      <c r="B527" s="2"/>
      <c r="C527" s="1"/>
      <c r="D527" s="1"/>
      <c r="E527" s="1"/>
      <c r="F527" s="1"/>
      <c r="G527" s="3"/>
      <c r="H527" s="1"/>
    </row>
    <row r="528" spans="1:8" ht="14.25" customHeight="1">
      <c r="A528" s="1"/>
      <c r="B528" s="2"/>
      <c r="C528" s="1"/>
      <c r="D528" s="1"/>
      <c r="E528" s="1"/>
      <c r="F528" s="1"/>
      <c r="G528" s="3"/>
      <c r="H528" s="1"/>
    </row>
    <row r="529" spans="1:8" ht="14.25" customHeight="1">
      <c r="A529" s="1"/>
      <c r="B529" s="2"/>
      <c r="C529" s="1"/>
      <c r="D529" s="1"/>
      <c r="E529" s="1"/>
      <c r="F529" s="1"/>
      <c r="G529" s="3"/>
      <c r="H529" s="1"/>
    </row>
    <row r="530" spans="1:8" ht="14.25" customHeight="1">
      <c r="A530" s="1"/>
      <c r="B530" s="2"/>
      <c r="C530" s="1"/>
      <c r="D530" s="1"/>
      <c r="E530" s="1"/>
      <c r="F530" s="1"/>
      <c r="G530" s="3"/>
      <c r="H530" s="1"/>
    </row>
    <row r="531" spans="1:8" ht="14.25" customHeight="1">
      <c r="A531" s="1"/>
      <c r="B531" s="2"/>
      <c r="C531" s="1"/>
      <c r="D531" s="1"/>
      <c r="E531" s="1"/>
      <c r="F531" s="1"/>
      <c r="G531" s="3"/>
      <c r="H531" s="1"/>
    </row>
    <row r="532" spans="1:8" ht="14.25" customHeight="1">
      <c r="A532" s="1"/>
      <c r="B532" s="2"/>
      <c r="C532" s="1"/>
      <c r="D532" s="1"/>
      <c r="E532" s="1"/>
      <c r="F532" s="1"/>
      <c r="G532" s="3"/>
      <c r="H532" s="1"/>
    </row>
    <row r="533" spans="1:8" ht="14.25" customHeight="1">
      <c r="A533" s="1"/>
      <c r="B533" s="2"/>
      <c r="C533" s="1"/>
      <c r="D533" s="1"/>
      <c r="E533" s="1"/>
      <c r="F533" s="1"/>
      <c r="G533" s="3"/>
      <c r="H533" s="1"/>
    </row>
    <row r="534" spans="1:8" ht="14.25" customHeight="1">
      <c r="A534" s="1"/>
      <c r="B534" s="2"/>
      <c r="C534" s="1"/>
      <c r="D534" s="1"/>
      <c r="E534" s="1"/>
      <c r="F534" s="1"/>
      <c r="G534" s="3"/>
      <c r="H534" s="1"/>
    </row>
    <row r="535" spans="1:8" ht="14.25" customHeight="1">
      <c r="A535" s="1"/>
      <c r="B535" s="2"/>
      <c r="C535" s="1"/>
      <c r="D535" s="1"/>
      <c r="E535" s="1"/>
      <c r="F535" s="1"/>
      <c r="G535" s="3"/>
      <c r="H535" s="1"/>
    </row>
    <row r="536" spans="1:8" ht="14.25" customHeight="1">
      <c r="A536" s="1"/>
      <c r="B536" s="2"/>
      <c r="C536" s="1"/>
      <c r="D536" s="1"/>
      <c r="E536" s="1"/>
      <c r="F536" s="1"/>
      <c r="G536" s="3"/>
      <c r="H536" s="1"/>
    </row>
    <row r="537" spans="1:8" ht="14.25" customHeight="1">
      <c r="A537" s="1"/>
      <c r="B537" s="2"/>
      <c r="C537" s="1"/>
      <c r="D537" s="1"/>
      <c r="E537" s="1"/>
      <c r="F537" s="1"/>
      <c r="G537" s="3"/>
      <c r="H537" s="1"/>
    </row>
    <row r="538" spans="1:8" ht="14.25" customHeight="1">
      <c r="A538" s="1"/>
      <c r="B538" s="2"/>
      <c r="C538" s="1"/>
      <c r="D538" s="1"/>
      <c r="E538" s="1"/>
      <c r="F538" s="1"/>
      <c r="G538" s="3"/>
      <c r="H538" s="1"/>
    </row>
    <row r="539" spans="1:8" ht="14.25" customHeight="1">
      <c r="A539" s="1"/>
      <c r="B539" s="2"/>
      <c r="C539" s="1"/>
      <c r="D539" s="1"/>
      <c r="E539" s="1"/>
      <c r="F539" s="1"/>
      <c r="G539" s="3"/>
      <c r="H539" s="1"/>
    </row>
    <row r="540" spans="1:8" ht="14.25" customHeight="1">
      <c r="A540" s="1"/>
      <c r="B540" s="2"/>
      <c r="C540" s="1"/>
      <c r="D540" s="1"/>
      <c r="E540" s="1"/>
      <c r="F540" s="1"/>
      <c r="G540" s="3"/>
      <c r="H540" s="1"/>
    </row>
    <row r="541" spans="1:8" ht="14.25" customHeight="1">
      <c r="A541" s="1"/>
      <c r="B541" s="2"/>
      <c r="C541" s="1"/>
      <c r="D541" s="1"/>
      <c r="E541" s="1"/>
      <c r="F541" s="1"/>
      <c r="G541" s="3"/>
      <c r="H541" s="1"/>
    </row>
    <row r="542" spans="1:8" ht="14.25" customHeight="1">
      <c r="A542" s="1"/>
      <c r="B542" s="2"/>
      <c r="C542" s="1"/>
      <c r="D542" s="1"/>
      <c r="E542" s="1"/>
      <c r="F542" s="1"/>
      <c r="G542" s="3"/>
      <c r="H542" s="1"/>
    </row>
    <row r="543" spans="1:8" ht="14.25" customHeight="1">
      <c r="A543" s="1"/>
      <c r="B543" s="2"/>
      <c r="C543" s="1"/>
      <c r="D543" s="1"/>
      <c r="E543" s="1"/>
      <c r="F543" s="1"/>
      <c r="G543" s="3"/>
      <c r="H543" s="1"/>
    </row>
    <row r="544" spans="1:8" ht="14.25" customHeight="1">
      <c r="A544" s="1"/>
      <c r="B544" s="2"/>
      <c r="C544" s="1"/>
      <c r="D544" s="1"/>
      <c r="E544" s="1"/>
      <c r="F544" s="1"/>
      <c r="G544" s="3"/>
      <c r="H544" s="1"/>
    </row>
    <row r="545" spans="1:8" ht="14.25" customHeight="1">
      <c r="A545" s="1"/>
      <c r="B545" s="2"/>
      <c r="C545" s="1"/>
      <c r="D545" s="1"/>
      <c r="E545" s="1"/>
      <c r="F545" s="1"/>
      <c r="G545" s="3"/>
      <c r="H545" s="1"/>
    </row>
    <row r="546" spans="1:8" ht="14.25" customHeight="1">
      <c r="A546" s="1"/>
      <c r="B546" s="2"/>
      <c r="C546" s="1"/>
      <c r="D546" s="1"/>
      <c r="E546" s="1"/>
      <c r="F546" s="1"/>
      <c r="G546" s="3"/>
      <c r="H546" s="1"/>
    </row>
    <row r="547" spans="1:8" ht="14.25" customHeight="1">
      <c r="A547" s="1"/>
      <c r="B547" s="2"/>
      <c r="C547" s="1"/>
      <c r="D547" s="1"/>
      <c r="E547" s="1"/>
      <c r="F547" s="1"/>
      <c r="G547" s="3"/>
      <c r="H547" s="1"/>
    </row>
    <row r="548" spans="1:8" ht="14.25" customHeight="1">
      <c r="A548" s="1"/>
      <c r="B548" s="2"/>
      <c r="C548" s="1"/>
      <c r="D548" s="1"/>
      <c r="E548" s="1"/>
      <c r="F548" s="1"/>
      <c r="G548" s="3"/>
      <c r="H548" s="1"/>
    </row>
    <row r="549" spans="1:8" ht="14.25" customHeight="1">
      <c r="A549" s="1"/>
      <c r="B549" s="2"/>
      <c r="C549" s="1"/>
      <c r="D549" s="1"/>
      <c r="E549" s="1"/>
      <c r="F549" s="1"/>
      <c r="G549" s="3"/>
      <c r="H549" s="1"/>
    </row>
    <row r="550" spans="1:8" ht="14.25" customHeight="1">
      <c r="A550" s="1"/>
      <c r="B550" s="2"/>
      <c r="C550" s="1"/>
      <c r="D550" s="1"/>
      <c r="E550" s="1"/>
      <c r="F550" s="1"/>
      <c r="G550" s="3"/>
      <c r="H550" s="1"/>
    </row>
    <row r="551" spans="1:8" ht="14.25" customHeight="1">
      <c r="A551" s="1"/>
      <c r="B551" s="2"/>
      <c r="C551" s="1"/>
      <c r="D551" s="1"/>
      <c r="E551" s="1"/>
      <c r="F551" s="1"/>
      <c r="G551" s="3"/>
      <c r="H551" s="1"/>
    </row>
    <row r="552" spans="1:8" ht="14.25" customHeight="1">
      <c r="A552" s="1"/>
      <c r="B552" s="2"/>
      <c r="C552" s="1"/>
      <c r="D552" s="1"/>
      <c r="E552" s="1"/>
      <c r="F552" s="1"/>
      <c r="G552" s="3"/>
      <c r="H552" s="1"/>
    </row>
    <row r="553" spans="1:8" ht="14.25" customHeight="1">
      <c r="A553" s="1"/>
      <c r="B553" s="2"/>
      <c r="C553" s="1"/>
      <c r="D553" s="1"/>
      <c r="E553" s="1"/>
      <c r="F553" s="1"/>
      <c r="G553" s="3"/>
      <c r="H553" s="1"/>
    </row>
    <row r="554" spans="1:8" ht="14.25" customHeight="1">
      <c r="A554" s="1"/>
      <c r="B554" s="2"/>
      <c r="C554" s="1"/>
      <c r="D554" s="1"/>
      <c r="E554" s="1"/>
      <c r="F554" s="1"/>
      <c r="G554" s="3"/>
      <c r="H554" s="1"/>
    </row>
    <row r="555" spans="1:8" ht="14.25" customHeight="1">
      <c r="A555" s="1"/>
      <c r="B555" s="2"/>
      <c r="C555" s="1"/>
      <c r="D555" s="1"/>
      <c r="E555" s="1"/>
      <c r="F555" s="1"/>
      <c r="G555" s="3"/>
      <c r="H555" s="1"/>
    </row>
    <row r="556" spans="1:8" ht="14.25" customHeight="1">
      <c r="A556" s="1"/>
      <c r="B556" s="2"/>
      <c r="C556" s="1"/>
      <c r="D556" s="1"/>
      <c r="E556" s="1"/>
      <c r="F556" s="1"/>
      <c r="G556" s="3"/>
      <c r="H556" s="1"/>
    </row>
    <row r="557" spans="1:8" ht="14.25" customHeight="1">
      <c r="A557" s="1"/>
      <c r="B557" s="2"/>
      <c r="C557" s="1"/>
      <c r="D557" s="1"/>
      <c r="E557" s="1"/>
      <c r="F557" s="1"/>
      <c r="G557" s="3"/>
      <c r="H557" s="1"/>
    </row>
    <row r="558" spans="1:8" ht="14.25" customHeight="1">
      <c r="A558" s="1"/>
      <c r="B558" s="2"/>
      <c r="C558" s="1"/>
      <c r="D558" s="1"/>
      <c r="E558" s="1"/>
      <c r="F558" s="1"/>
      <c r="G558" s="3"/>
      <c r="H558" s="1"/>
    </row>
    <row r="559" spans="1:8" ht="14.25" customHeight="1">
      <c r="A559" s="1"/>
      <c r="B559" s="2"/>
      <c r="C559" s="1"/>
      <c r="D559" s="1"/>
      <c r="E559" s="1"/>
      <c r="F559" s="1"/>
      <c r="G559" s="3"/>
      <c r="H559" s="1"/>
    </row>
    <row r="560" spans="1:8" ht="14.25" customHeight="1">
      <c r="A560" s="1"/>
      <c r="B560" s="2"/>
      <c r="C560" s="1"/>
      <c r="D560" s="1"/>
      <c r="E560" s="1"/>
      <c r="F560" s="1"/>
      <c r="G560" s="3"/>
      <c r="H560" s="1"/>
    </row>
    <row r="561" spans="1:8" ht="14.25" customHeight="1">
      <c r="A561" s="1"/>
      <c r="B561" s="2"/>
      <c r="C561" s="1"/>
      <c r="D561" s="1"/>
      <c r="E561" s="1"/>
      <c r="F561" s="1"/>
      <c r="G561" s="3"/>
      <c r="H561" s="1"/>
    </row>
    <row r="562" spans="1:8" ht="14.25" customHeight="1">
      <c r="A562" s="1"/>
      <c r="B562" s="2"/>
      <c r="C562" s="1"/>
      <c r="D562" s="1"/>
      <c r="E562" s="1"/>
      <c r="F562" s="1"/>
      <c r="G562" s="3"/>
      <c r="H562" s="1"/>
    </row>
    <row r="563" spans="1:8" ht="14.25" customHeight="1">
      <c r="A563" s="1"/>
      <c r="B563" s="2"/>
      <c r="C563" s="1"/>
      <c r="D563" s="1"/>
      <c r="E563" s="1"/>
      <c r="F563" s="1"/>
      <c r="G563" s="3"/>
      <c r="H563" s="1"/>
    </row>
    <row r="564" spans="1:8" ht="14.25" customHeight="1">
      <c r="A564" s="1"/>
      <c r="B564" s="2"/>
      <c r="C564" s="1"/>
      <c r="D564" s="1"/>
      <c r="E564" s="1"/>
      <c r="F564" s="1"/>
      <c r="G564" s="3"/>
      <c r="H564" s="1"/>
    </row>
    <row r="565" spans="1:8" ht="14.25" customHeight="1">
      <c r="A565" s="1"/>
      <c r="B565" s="2"/>
      <c r="C565" s="1"/>
      <c r="D565" s="1"/>
      <c r="E565" s="1"/>
      <c r="F565" s="1"/>
      <c r="G565" s="3"/>
      <c r="H565" s="1"/>
    </row>
    <row r="566" spans="1:8" ht="14.25" customHeight="1">
      <c r="A566" s="1"/>
      <c r="B566" s="2"/>
      <c r="C566" s="1"/>
      <c r="D566" s="1"/>
      <c r="E566" s="1"/>
      <c r="F566" s="1"/>
      <c r="G566" s="3"/>
      <c r="H566" s="1"/>
    </row>
    <row r="567" spans="1:8" ht="14.25" customHeight="1">
      <c r="A567" s="1"/>
      <c r="B567" s="2"/>
      <c r="C567" s="1"/>
      <c r="D567" s="1"/>
      <c r="E567" s="1"/>
      <c r="F567" s="1"/>
      <c r="G567" s="3"/>
      <c r="H567" s="1"/>
    </row>
    <row r="568" spans="1:8" ht="14.25" customHeight="1">
      <c r="A568" s="1"/>
      <c r="B568" s="2"/>
      <c r="C568" s="1"/>
      <c r="D568" s="1"/>
      <c r="E568" s="1"/>
      <c r="F568" s="1"/>
      <c r="G568" s="3"/>
      <c r="H568" s="1"/>
    </row>
    <row r="569" spans="1:8" ht="14.25" customHeight="1">
      <c r="A569" s="1"/>
      <c r="B569" s="2"/>
      <c r="C569" s="1"/>
      <c r="D569" s="1"/>
      <c r="E569" s="1"/>
      <c r="F569" s="1"/>
      <c r="G569" s="3"/>
      <c r="H569" s="1"/>
    </row>
    <row r="570" spans="1:8" ht="14.25" customHeight="1">
      <c r="A570" s="1"/>
      <c r="B570" s="2"/>
      <c r="C570" s="1"/>
      <c r="D570" s="1"/>
      <c r="E570" s="1"/>
      <c r="F570" s="1"/>
      <c r="G570" s="3"/>
      <c r="H570" s="1"/>
    </row>
    <row r="571" spans="1:8" ht="14.25" customHeight="1">
      <c r="A571" s="1"/>
      <c r="B571" s="2"/>
      <c r="C571" s="1"/>
      <c r="D571" s="1"/>
      <c r="E571" s="1"/>
      <c r="F571" s="1"/>
      <c r="G571" s="3"/>
      <c r="H571" s="1"/>
    </row>
    <row r="572" spans="1:8" ht="14.25" customHeight="1">
      <c r="A572" s="1"/>
      <c r="B572" s="2"/>
      <c r="C572" s="1"/>
      <c r="D572" s="1"/>
      <c r="E572" s="1"/>
      <c r="F572" s="1"/>
      <c r="G572" s="3"/>
      <c r="H572" s="1"/>
    </row>
    <row r="573" spans="1:8" ht="14.25" customHeight="1">
      <c r="A573" s="1"/>
      <c r="B573" s="2"/>
      <c r="C573" s="1"/>
      <c r="D573" s="1"/>
      <c r="E573" s="1"/>
      <c r="F573" s="1"/>
      <c r="G573" s="3"/>
      <c r="H573" s="1"/>
    </row>
    <row r="574" spans="1:8" ht="14.25" customHeight="1">
      <c r="A574" s="1"/>
      <c r="B574" s="2"/>
      <c r="C574" s="1"/>
      <c r="D574" s="1"/>
      <c r="E574" s="1"/>
      <c r="F574" s="1"/>
      <c r="G574" s="3"/>
      <c r="H574" s="1"/>
    </row>
    <row r="575" spans="1:8" ht="14.25" customHeight="1">
      <c r="A575" s="1"/>
      <c r="B575" s="2"/>
      <c r="C575" s="1"/>
      <c r="D575" s="1"/>
      <c r="E575" s="1"/>
      <c r="F575" s="1"/>
      <c r="G575" s="3"/>
      <c r="H575" s="1"/>
    </row>
    <row r="576" spans="1:8" ht="14.25" customHeight="1">
      <c r="A576" s="1"/>
      <c r="B576" s="2"/>
      <c r="C576" s="1"/>
      <c r="D576" s="1"/>
      <c r="E576" s="1"/>
      <c r="F576" s="1"/>
      <c r="G576" s="3"/>
      <c r="H576" s="1"/>
    </row>
    <row r="577" spans="1:8" ht="14.25" customHeight="1">
      <c r="A577" s="1"/>
      <c r="B577" s="2"/>
      <c r="C577" s="1"/>
      <c r="D577" s="1"/>
      <c r="E577" s="1"/>
      <c r="F577" s="1"/>
      <c r="G577" s="3"/>
      <c r="H577" s="1"/>
    </row>
    <row r="578" spans="1:8" ht="14.25" customHeight="1">
      <c r="A578" s="1"/>
      <c r="B578" s="2"/>
      <c r="C578" s="1"/>
      <c r="D578" s="1"/>
      <c r="E578" s="1"/>
      <c r="F578" s="1"/>
      <c r="G578" s="3"/>
      <c r="H578" s="1"/>
    </row>
    <row r="579" spans="1:8" ht="14.25" customHeight="1">
      <c r="A579" s="1"/>
      <c r="B579" s="2"/>
      <c r="C579" s="1"/>
      <c r="D579" s="1"/>
      <c r="E579" s="1"/>
      <c r="F579" s="1"/>
      <c r="G579" s="3"/>
      <c r="H579" s="1"/>
    </row>
    <row r="580" spans="1:8" ht="14.25" customHeight="1">
      <c r="A580" s="1"/>
      <c r="B580" s="2"/>
      <c r="C580" s="1"/>
      <c r="D580" s="1"/>
      <c r="E580" s="1"/>
      <c r="F580" s="1"/>
      <c r="G580" s="3"/>
      <c r="H580" s="1"/>
    </row>
    <row r="581" spans="1:8" ht="14.25" customHeight="1">
      <c r="A581" s="1"/>
      <c r="B581" s="2"/>
      <c r="C581" s="1"/>
      <c r="D581" s="1"/>
      <c r="E581" s="1"/>
      <c r="F581" s="1"/>
      <c r="G581" s="3"/>
      <c r="H581" s="1"/>
    </row>
    <row r="582" spans="1:8" ht="14.25" customHeight="1">
      <c r="A582" s="1"/>
      <c r="B582" s="2"/>
      <c r="C582" s="1"/>
      <c r="D582" s="1"/>
      <c r="E582" s="1"/>
      <c r="F582" s="1"/>
      <c r="G582" s="3"/>
      <c r="H582" s="1"/>
    </row>
    <row r="583" spans="1:8" ht="14.25" customHeight="1">
      <c r="A583" s="1"/>
      <c r="B583" s="2"/>
      <c r="C583" s="1"/>
      <c r="D583" s="1"/>
      <c r="E583" s="1"/>
      <c r="F583" s="1"/>
      <c r="G583" s="3"/>
      <c r="H583" s="1"/>
    </row>
    <row r="584" spans="1:8" ht="14.25" customHeight="1">
      <c r="A584" s="1"/>
      <c r="B584" s="2"/>
      <c r="C584" s="1"/>
      <c r="D584" s="1"/>
      <c r="E584" s="1"/>
      <c r="F584" s="1"/>
      <c r="G584" s="3"/>
      <c r="H584" s="1"/>
    </row>
    <row r="585" spans="1:8" ht="14.25" customHeight="1">
      <c r="A585" s="1"/>
      <c r="B585" s="2"/>
      <c r="C585" s="1"/>
      <c r="D585" s="1"/>
      <c r="E585" s="1"/>
      <c r="F585" s="1"/>
      <c r="G585" s="3"/>
      <c r="H585" s="1"/>
    </row>
    <row r="586" spans="1:8" ht="14.25" customHeight="1">
      <c r="A586" s="1"/>
      <c r="B586" s="2"/>
      <c r="C586" s="1"/>
      <c r="D586" s="1"/>
      <c r="E586" s="1"/>
      <c r="F586" s="1"/>
      <c r="G586" s="3"/>
      <c r="H586" s="1"/>
    </row>
    <row r="587" spans="1:8" ht="14.25" customHeight="1">
      <c r="A587" s="1"/>
      <c r="B587" s="2"/>
      <c r="C587" s="1"/>
      <c r="D587" s="1"/>
      <c r="E587" s="1"/>
      <c r="F587" s="1"/>
      <c r="G587" s="3"/>
      <c r="H587" s="1"/>
    </row>
    <row r="588" spans="1:8" ht="14.25" customHeight="1">
      <c r="A588" s="1"/>
      <c r="B588" s="2"/>
      <c r="C588" s="1"/>
      <c r="D588" s="1"/>
      <c r="E588" s="1"/>
      <c r="F588" s="1"/>
      <c r="G588" s="3"/>
      <c r="H588" s="1"/>
    </row>
    <row r="589" spans="1:8" ht="14.25" customHeight="1">
      <c r="A589" s="1"/>
      <c r="B589" s="2"/>
      <c r="C589" s="1"/>
      <c r="D589" s="1"/>
      <c r="E589" s="1"/>
      <c r="F589" s="1"/>
      <c r="G589" s="3"/>
      <c r="H589" s="1"/>
    </row>
    <row r="590" spans="1:8" ht="14.25" customHeight="1">
      <c r="A590" s="1"/>
      <c r="B590" s="2"/>
      <c r="C590" s="1"/>
      <c r="D590" s="1"/>
      <c r="E590" s="1"/>
      <c r="F590" s="1"/>
      <c r="G590" s="3"/>
      <c r="H590" s="1"/>
    </row>
    <row r="591" spans="1:8" ht="14.25" customHeight="1">
      <c r="A591" s="1"/>
      <c r="B591" s="2"/>
      <c r="C591" s="1"/>
      <c r="D591" s="1"/>
      <c r="E591" s="1"/>
      <c r="F591" s="1"/>
      <c r="G591" s="3"/>
      <c r="H591" s="1"/>
    </row>
    <row r="592" spans="1:8" ht="14.25" customHeight="1">
      <c r="A592" s="1"/>
      <c r="B592" s="2"/>
      <c r="C592" s="1"/>
      <c r="D592" s="1"/>
      <c r="E592" s="1"/>
      <c r="F592" s="1"/>
      <c r="G592" s="3"/>
      <c r="H592" s="1"/>
    </row>
    <row r="593" spans="1:8" ht="14.25" customHeight="1">
      <c r="A593" s="1"/>
      <c r="B593" s="2"/>
      <c r="C593" s="1"/>
      <c r="D593" s="1"/>
      <c r="E593" s="1"/>
      <c r="F593" s="1"/>
      <c r="G593" s="3"/>
      <c r="H593" s="1"/>
    </row>
    <row r="594" spans="1:8" ht="14.25" customHeight="1">
      <c r="A594" s="1"/>
      <c r="B594" s="2"/>
      <c r="C594" s="1"/>
      <c r="D594" s="1"/>
      <c r="E594" s="1"/>
      <c r="F594" s="1"/>
      <c r="G594" s="3"/>
      <c r="H594" s="1"/>
    </row>
    <row r="595" spans="1:8" ht="14.25" customHeight="1">
      <c r="A595" s="1"/>
      <c r="B595" s="2"/>
      <c r="C595" s="1"/>
      <c r="D595" s="1"/>
      <c r="E595" s="1"/>
      <c r="F595" s="1"/>
      <c r="G595" s="3"/>
      <c r="H595" s="1"/>
    </row>
    <row r="596" spans="1:8" ht="14.25" customHeight="1">
      <c r="A596" s="1"/>
      <c r="B596" s="2"/>
      <c r="C596" s="1"/>
      <c r="D596" s="1"/>
      <c r="E596" s="1"/>
      <c r="F596" s="1"/>
      <c r="G596" s="3"/>
      <c r="H596" s="1"/>
    </row>
    <row r="597" spans="1:8" ht="14.25" customHeight="1">
      <c r="A597" s="1"/>
      <c r="B597" s="2"/>
      <c r="C597" s="1"/>
      <c r="D597" s="1"/>
      <c r="E597" s="1"/>
      <c r="F597" s="1"/>
      <c r="G597" s="3"/>
      <c r="H597" s="1"/>
    </row>
    <row r="598" spans="1:8" ht="14.25" customHeight="1">
      <c r="A598" s="1"/>
      <c r="B598" s="2"/>
      <c r="C598" s="1"/>
      <c r="D598" s="1"/>
      <c r="E598" s="1"/>
      <c r="F598" s="1"/>
      <c r="G598" s="3"/>
      <c r="H598" s="1"/>
    </row>
    <row r="599" spans="1:8" ht="14.25" customHeight="1">
      <c r="A599" s="1"/>
      <c r="B599" s="2"/>
      <c r="C599" s="1"/>
      <c r="D599" s="1"/>
      <c r="E599" s="1"/>
      <c r="F599" s="1"/>
      <c r="G599" s="3"/>
      <c r="H599" s="1"/>
    </row>
    <row r="600" spans="1:8" ht="14.25" customHeight="1">
      <c r="A600" s="1"/>
      <c r="B600" s="2"/>
      <c r="C600" s="1"/>
      <c r="D600" s="1"/>
      <c r="E600" s="1"/>
      <c r="F600" s="1"/>
      <c r="G600" s="3"/>
      <c r="H600" s="1"/>
    </row>
    <row r="601" spans="1:8" ht="14.25" customHeight="1">
      <c r="A601" s="1"/>
      <c r="B601" s="2"/>
      <c r="C601" s="1"/>
      <c r="D601" s="1"/>
      <c r="E601" s="1"/>
      <c r="F601" s="1"/>
      <c r="G601" s="3"/>
      <c r="H601" s="1"/>
    </row>
    <row r="602" spans="1:8" ht="14.25" customHeight="1">
      <c r="A602" s="1"/>
      <c r="B602" s="2"/>
      <c r="C602" s="1"/>
      <c r="D602" s="1"/>
      <c r="E602" s="1"/>
      <c r="F602" s="1"/>
      <c r="G602" s="3"/>
      <c r="H602" s="1"/>
    </row>
    <row r="603" spans="1:8" ht="14.25" customHeight="1">
      <c r="A603" s="1"/>
      <c r="B603" s="2"/>
      <c r="C603" s="1"/>
      <c r="D603" s="1"/>
      <c r="E603" s="1"/>
      <c r="F603" s="1"/>
      <c r="G603" s="3"/>
      <c r="H603" s="1"/>
    </row>
    <row r="604" spans="1:8" ht="14.25" customHeight="1">
      <c r="A604" s="1"/>
      <c r="B604" s="2"/>
      <c r="C604" s="1"/>
      <c r="D604" s="1"/>
      <c r="E604" s="1"/>
      <c r="F604" s="1"/>
      <c r="G604" s="3"/>
      <c r="H604" s="1"/>
    </row>
    <row r="605" spans="1:8" ht="14.25" customHeight="1">
      <c r="A605" s="1"/>
      <c r="B605" s="2"/>
      <c r="C605" s="1"/>
      <c r="D605" s="1"/>
      <c r="E605" s="1"/>
      <c r="F605" s="1"/>
      <c r="G605" s="3"/>
      <c r="H605" s="1"/>
    </row>
    <row r="606" spans="1:8" ht="14.25" customHeight="1">
      <c r="A606" s="1"/>
      <c r="B606" s="2"/>
      <c r="C606" s="1"/>
      <c r="D606" s="1"/>
      <c r="E606" s="1"/>
      <c r="F606" s="1"/>
      <c r="G606" s="3"/>
      <c r="H606" s="1"/>
    </row>
    <row r="607" spans="1:8" ht="14.25" customHeight="1">
      <c r="A607" s="1"/>
      <c r="B607" s="2"/>
      <c r="C607" s="1"/>
      <c r="D607" s="1"/>
      <c r="E607" s="1"/>
      <c r="F607" s="1"/>
      <c r="G607" s="3"/>
      <c r="H607" s="1"/>
    </row>
    <row r="608" spans="1:8" ht="14.25" customHeight="1">
      <c r="A608" s="1"/>
      <c r="B608" s="2"/>
      <c r="C608" s="1"/>
      <c r="D608" s="1"/>
      <c r="E608" s="1"/>
      <c r="F608" s="1"/>
      <c r="G608" s="3"/>
      <c r="H608" s="1"/>
    </row>
    <row r="609" spans="1:8" ht="14.25" customHeight="1">
      <c r="A609" s="1"/>
      <c r="B609" s="2"/>
      <c r="C609" s="1"/>
      <c r="D609" s="1"/>
      <c r="E609" s="1"/>
      <c r="F609" s="1"/>
      <c r="G609" s="3"/>
      <c r="H609" s="1"/>
    </row>
    <row r="610" spans="1:8" ht="14.25" customHeight="1">
      <c r="A610" s="1"/>
      <c r="B610" s="2"/>
      <c r="C610" s="1"/>
      <c r="D610" s="1"/>
      <c r="E610" s="1"/>
      <c r="F610" s="1"/>
      <c r="G610" s="3"/>
      <c r="H610" s="1"/>
    </row>
    <row r="611" spans="1:8" ht="14.25" customHeight="1">
      <c r="A611" s="1"/>
      <c r="B611" s="2"/>
      <c r="C611" s="1"/>
      <c r="D611" s="1"/>
      <c r="E611" s="1"/>
      <c r="F611" s="1"/>
      <c r="G611" s="3"/>
      <c r="H611" s="1"/>
    </row>
    <row r="612" spans="1:8" ht="14.25" customHeight="1">
      <c r="A612" s="1"/>
      <c r="B612" s="2"/>
      <c r="C612" s="1"/>
      <c r="D612" s="1"/>
      <c r="E612" s="1"/>
      <c r="F612" s="1"/>
      <c r="G612" s="3"/>
      <c r="H612" s="1"/>
    </row>
    <row r="613" spans="1:8" ht="14.25" customHeight="1">
      <c r="A613" s="1"/>
      <c r="B613" s="2"/>
      <c r="C613" s="1"/>
      <c r="D613" s="1"/>
      <c r="E613" s="1"/>
      <c r="F613" s="1"/>
      <c r="G613" s="3"/>
      <c r="H613" s="1"/>
    </row>
    <row r="614" spans="1:8" ht="14.25" customHeight="1">
      <c r="A614" s="1"/>
      <c r="B614" s="2"/>
      <c r="C614" s="1"/>
      <c r="D614" s="1"/>
      <c r="E614" s="1"/>
      <c r="F614" s="1"/>
      <c r="G614" s="3"/>
      <c r="H614" s="1"/>
    </row>
    <row r="615" spans="1:8" ht="14.25" customHeight="1">
      <c r="A615" s="1"/>
      <c r="B615" s="2"/>
      <c r="C615" s="1"/>
      <c r="D615" s="1"/>
      <c r="E615" s="1"/>
      <c r="F615" s="1"/>
      <c r="G615" s="3"/>
      <c r="H615" s="1"/>
    </row>
    <row r="616" spans="1:8" ht="14.25" customHeight="1">
      <c r="A616" s="1"/>
      <c r="B616" s="2"/>
      <c r="C616" s="1"/>
      <c r="D616" s="1"/>
      <c r="E616" s="1"/>
      <c r="F616" s="1"/>
      <c r="G616" s="3"/>
      <c r="H616" s="1"/>
    </row>
    <row r="617" spans="1:8" ht="14.25" customHeight="1">
      <c r="A617" s="1"/>
      <c r="B617" s="2"/>
      <c r="C617" s="1"/>
      <c r="D617" s="1"/>
      <c r="E617" s="1"/>
      <c r="F617" s="1"/>
      <c r="G617" s="3"/>
      <c r="H617" s="1"/>
    </row>
    <row r="618" spans="1:8" ht="14.25" customHeight="1">
      <c r="A618" s="1"/>
      <c r="B618" s="2"/>
      <c r="C618" s="1"/>
      <c r="D618" s="1"/>
      <c r="E618" s="1"/>
      <c r="F618" s="1"/>
      <c r="G618" s="3"/>
      <c r="H618" s="1"/>
    </row>
    <row r="619" spans="1:8" ht="14.25" customHeight="1">
      <c r="A619" s="1"/>
      <c r="B619" s="2"/>
      <c r="C619" s="1"/>
      <c r="D619" s="1"/>
      <c r="E619" s="1"/>
      <c r="F619" s="1"/>
      <c r="G619" s="3"/>
      <c r="H619" s="1"/>
    </row>
    <row r="620" spans="1:8" ht="14.25" customHeight="1">
      <c r="A620" s="1"/>
      <c r="B620" s="2"/>
      <c r="C620" s="1"/>
      <c r="D620" s="1"/>
      <c r="E620" s="1"/>
      <c r="F620" s="1"/>
      <c r="G620" s="3"/>
      <c r="H620" s="1"/>
    </row>
    <row r="621" spans="1:8" ht="14.25" customHeight="1">
      <c r="A621" s="1"/>
      <c r="B621" s="2"/>
      <c r="C621" s="1"/>
      <c r="D621" s="1"/>
      <c r="E621" s="1"/>
      <c r="F621" s="1"/>
      <c r="G621" s="3"/>
      <c r="H621" s="1"/>
    </row>
    <row r="622" spans="1:8" ht="14.25" customHeight="1">
      <c r="A622" s="1"/>
      <c r="B622" s="2"/>
      <c r="C622" s="1"/>
      <c r="D622" s="1"/>
      <c r="E622" s="1"/>
      <c r="F622" s="1"/>
      <c r="G622" s="3"/>
      <c r="H622" s="1"/>
    </row>
    <row r="623" spans="1:8" ht="14.25" customHeight="1">
      <c r="A623" s="1"/>
      <c r="B623" s="2"/>
      <c r="C623" s="1"/>
      <c r="D623" s="1"/>
      <c r="E623" s="1"/>
      <c r="F623" s="1"/>
      <c r="G623" s="3"/>
      <c r="H623" s="1"/>
    </row>
    <row r="624" spans="1:8" ht="14.25" customHeight="1">
      <c r="A624" s="1"/>
      <c r="B624" s="2"/>
      <c r="C624" s="1"/>
      <c r="D624" s="1"/>
      <c r="E624" s="1"/>
      <c r="F624" s="1"/>
      <c r="G624" s="3"/>
      <c r="H624" s="1"/>
    </row>
    <row r="625" spans="1:8" ht="14.25" customHeight="1">
      <c r="A625" s="1"/>
      <c r="B625" s="2"/>
      <c r="C625" s="1"/>
      <c r="D625" s="1"/>
      <c r="E625" s="1"/>
      <c r="F625" s="1"/>
      <c r="G625" s="3"/>
      <c r="H625" s="1"/>
    </row>
    <row r="626" spans="1:8" ht="14.25" customHeight="1">
      <c r="A626" s="1"/>
      <c r="B626" s="2"/>
      <c r="C626" s="1"/>
      <c r="D626" s="1"/>
      <c r="E626" s="1"/>
      <c r="F626" s="1"/>
      <c r="G626" s="3"/>
      <c r="H626" s="1"/>
    </row>
    <row r="627" spans="1:8" ht="14.25" customHeight="1">
      <c r="A627" s="1"/>
      <c r="B627" s="2"/>
      <c r="C627" s="1"/>
      <c r="D627" s="1"/>
      <c r="E627" s="1"/>
      <c r="F627" s="1"/>
      <c r="G627" s="3"/>
      <c r="H627" s="1"/>
    </row>
    <row r="628" spans="1:8" ht="14.25" customHeight="1">
      <c r="A628" s="1"/>
      <c r="B628" s="2"/>
      <c r="C628" s="1"/>
      <c r="D628" s="1"/>
      <c r="E628" s="1"/>
      <c r="F628" s="1"/>
      <c r="G628" s="3"/>
      <c r="H628" s="1"/>
    </row>
    <row r="629" spans="1:8" ht="14.25" customHeight="1">
      <c r="A629" s="1"/>
      <c r="B629" s="2"/>
      <c r="C629" s="1"/>
      <c r="D629" s="1"/>
      <c r="E629" s="1"/>
      <c r="F629" s="1"/>
      <c r="G629" s="3"/>
      <c r="H629" s="1"/>
    </row>
    <row r="630" spans="1:8" ht="14.25" customHeight="1">
      <c r="A630" s="1"/>
      <c r="B630" s="2"/>
      <c r="C630" s="1"/>
      <c r="D630" s="1"/>
      <c r="E630" s="1"/>
      <c r="F630" s="1"/>
      <c r="G630" s="3"/>
      <c r="H630" s="1"/>
    </row>
    <row r="631" spans="1:8" ht="14.25" customHeight="1">
      <c r="A631" s="1"/>
      <c r="B631" s="2"/>
      <c r="C631" s="1"/>
      <c r="D631" s="1"/>
      <c r="E631" s="1"/>
      <c r="F631" s="1"/>
      <c r="G631" s="3"/>
      <c r="H631" s="1"/>
    </row>
    <row r="632" spans="1:8" ht="14.25" customHeight="1">
      <c r="A632" s="1"/>
      <c r="B632" s="2"/>
      <c r="C632" s="1"/>
      <c r="D632" s="1"/>
      <c r="E632" s="1"/>
      <c r="F632" s="1"/>
      <c r="G632" s="3"/>
      <c r="H632" s="1"/>
    </row>
    <row r="633" spans="1:8" ht="14.25" customHeight="1">
      <c r="A633" s="1"/>
      <c r="B633" s="2"/>
      <c r="C633" s="1"/>
      <c r="D633" s="1"/>
      <c r="E633" s="1"/>
      <c r="F633" s="1"/>
      <c r="G633" s="3"/>
      <c r="H633" s="1"/>
    </row>
    <row r="634" spans="1:8" ht="14.25" customHeight="1">
      <c r="A634" s="1"/>
      <c r="B634" s="2"/>
      <c r="C634" s="1"/>
      <c r="D634" s="1"/>
      <c r="E634" s="1"/>
      <c r="F634" s="1"/>
      <c r="G634" s="3"/>
      <c r="H634" s="1"/>
    </row>
    <row r="635" spans="1:8" ht="14.25" customHeight="1">
      <c r="A635" s="1"/>
      <c r="B635" s="2"/>
      <c r="C635" s="1"/>
      <c r="D635" s="1"/>
      <c r="E635" s="1"/>
      <c r="F635" s="1"/>
      <c r="G635" s="3"/>
      <c r="H635" s="1"/>
    </row>
    <row r="636" spans="1:8" ht="14.25" customHeight="1">
      <c r="A636" s="1"/>
      <c r="B636" s="2"/>
      <c r="C636" s="1"/>
      <c r="D636" s="1"/>
      <c r="E636" s="1"/>
      <c r="F636" s="1"/>
      <c r="G636" s="3"/>
      <c r="H636" s="1"/>
    </row>
    <row r="637" spans="1:8" ht="14.25" customHeight="1">
      <c r="A637" s="1"/>
      <c r="B637" s="2"/>
      <c r="C637" s="1"/>
      <c r="D637" s="1"/>
      <c r="E637" s="1"/>
      <c r="F637" s="1"/>
      <c r="G637" s="3"/>
      <c r="H637" s="1"/>
    </row>
    <row r="638" spans="1:8" ht="14.25" customHeight="1">
      <c r="A638" s="1"/>
      <c r="B638" s="2"/>
      <c r="C638" s="1"/>
      <c r="D638" s="1"/>
      <c r="E638" s="1"/>
      <c r="F638" s="1"/>
      <c r="G638" s="3"/>
      <c r="H638" s="1"/>
    </row>
    <row r="639" spans="1:8" ht="14.25" customHeight="1">
      <c r="A639" s="1"/>
      <c r="B639" s="2"/>
      <c r="C639" s="1"/>
      <c r="D639" s="1"/>
      <c r="E639" s="1"/>
      <c r="F639" s="1"/>
      <c r="G639" s="3"/>
      <c r="H639" s="1"/>
    </row>
    <row r="640" spans="1:8" ht="14.25" customHeight="1">
      <c r="A640" s="1"/>
      <c r="B640" s="2"/>
      <c r="C640" s="1"/>
      <c r="D640" s="1"/>
      <c r="E640" s="1"/>
      <c r="F640" s="1"/>
      <c r="G640" s="3"/>
      <c r="H640" s="1"/>
    </row>
    <row r="641" spans="1:8" ht="14.25" customHeight="1">
      <c r="A641" s="1"/>
      <c r="B641" s="2"/>
      <c r="C641" s="1"/>
      <c r="D641" s="1"/>
      <c r="E641" s="1"/>
      <c r="F641" s="1"/>
      <c r="G641" s="3"/>
      <c r="H641" s="1"/>
    </row>
    <row r="642" spans="1:8" ht="14.25" customHeight="1">
      <c r="A642" s="1"/>
      <c r="B642" s="2"/>
      <c r="C642" s="1"/>
      <c r="D642" s="1"/>
      <c r="E642" s="1"/>
      <c r="F642" s="1"/>
      <c r="G642" s="3"/>
      <c r="H642" s="1"/>
    </row>
    <row r="643" spans="1:8" ht="14.25" customHeight="1">
      <c r="A643" s="1"/>
      <c r="B643" s="2"/>
      <c r="C643" s="1"/>
      <c r="D643" s="1"/>
      <c r="E643" s="1"/>
      <c r="F643" s="1"/>
      <c r="G643" s="3"/>
      <c r="H643" s="1"/>
    </row>
    <row r="644" spans="1:8" ht="14.25" customHeight="1">
      <c r="A644" s="1"/>
      <c r="B644" s="2"/>
      <c r="C644" s="1"/>
      <c r="D644" s="1"/>
      <c r="E644" s="1"/>
      <c r="F644" s="1"/>
      <c r="G644" s="3"/>
      <c r="H644" s="1"/>
    </row>
    <row r="645" spans="1:8" ht="14.25" customHeight="1">
      <c r="A645" s="1"/>
      <c r="B645" s="2"/>
      <c r="C645" s="1"/>
      <c r="D645" s="1"/>
      <c r="E645" s="1"/>
      <c r="F645" s="1"/>
      <c r="G645" s="3"/>
      <c r="H645" s="1"/>
    </row>
    <row r="646" spans="1:8" ht="14.25" customHeight="1">
      <c r="A646" s="1"/>
      <c r="B646" s="2"/>
      <c r="C646" s="1"/>
      <c r="D646" s="1"/>
      <c r="E646" s="1"/>
      <c r="F646" s="1"/>
      <c r="G646" s="3"/>
      <c r="H646" s="1"/>
    </row>
    <row r="647" spans="1:8" ht="14.25" customHeight="1">
      <c r="A647" s="1"/>
      <c r="B647" s="2"/>
      <c r="C647" s="1"/>
      <c r="D647" s="1"/>
      <c r="E647" s="1"/>
      <c r="F647" s="1"/>
      <c r="G647" s="3"/>
      <c r="H647" s="1"/>
    </row>
    <row r="648" spans="1:8" ht="14.25" customHeight="1">
      <c r="A648" s="1"/>
      <c r="B648" s="2"/>
      <c r="C648" s="1"/>
      <c r="D648" s="1"/>
      <c r="E648" s="1"/>
      <c r="F648" s="1"/>
      <c r="G648" s="3"/>
      <c r="H648" s="1"/>
    </row>
    <row r="649" spans="1:8" ht="14.25" customHeight="1">
      <c r="A649" s="1"/>
      <c r="B649" s="2"/>
      <c r="C649" s="1"/>
      <c r="D649" s="1"/>
      <c r="E649" s="1"/>
      <c r="F649" s="1"/>
      <c r="G649" s="3"/>
      <c r="H649" s="1"/>
    </row>
    <row r="650" spans="1:8" ht="14.25" customHeight="1">
      <c r="A650" s="1"/>
      <c r="B650" s="2"/>
      <c r="C650" s="1"/>
      <c r="D650" s="1"/>
      <c r="E650" s="1"/>
      <c r="F650" s="1"/>
      <c r="G650" s="3"/>
      <c r="H650" s="1"/>
    </row>
    <row r="651" spans="1:8" ht="14.25" customHeight="1">
      <c r="A651" s="1"/>
      <c r="B651" s="2"/>
      <c r="C651" s="1"/>
      <c r="D651" s="1"/>
      <c r="E651" s="1"/>
      <c r="F651" s="1"/>
      <c r="G651" s="3"/>
      <c r="H651" s="1"/>
    </row>
    <row r="652" spans="1:8" ht="14.25" customHeight="1">
      <c r="A652" s="1"/>
      <c r="B652" s="2"/>
      <c r="C652" s="1"/>
      <c r="D652" s="1"/>
      <c r="E652" s="1"/>
      <c r="F652" s="1"/>
      <c r="G652" s="3"/>
      <c r="H652" s="1"/>
    </row>
    <row r="653" spans="1:8" ht="14.25" customHeight="1">
      <c r="A653" s="1"/>
      <c r="B653" s="2"/>
      <c r="C653" s="1"/>
      <c r="D653" s="1"/>
      <c r="E653" s="1"/>
      <c r="F653" s="1"/>
      <c r="G653" s="3"/>
      <c r="H653" s="1"/>
    </row>
    <row r="654" spans="1:8" ht="14.25" customHeight="1">
      <c r="A654" s="1"/>
      <c r="B654" s="2"/>
      <c r="C654" s="1"/>
      <c r="D654" s="1"/>
      <c r="E654" s="1"/>
      <c r="F654" s="1"/>
      <c r="G654" s="3"/>
      <c r="H654" s="1"/>
    </row>
    <row r="655" spans="1:8" ht="14.25" customHeight="1">
      <c r="A655" s="1"/>
      <c r="B655" s="2"/>
      <c r="C655" s="1"/>
      <c r="D655" s="1"/>
      <c r="E655" s="1"/>
      <c r="F655" s="1"/>
      <c r="G655" s="3"/>
      <c r="H655" s="1"/>
    </row>
    <row r="656" spans="1:8" ht="14.25" customHeight="1">
      <c r="A656" s="1"/>
      <c r="B656" s="2"/>
      <c r="C656" s="1"/>
      <c r="D656" s="1"/>
      <c r="E656" s="1"/>
      <c r="F656" s="1"/>
      <c r="G656" s="3"/>
      <c r="H656" s="1"/>
    </row>
    <row r="657" spans="1:8" ht="14.25" customHeight="1">
      <c r="A657" s="1"/>
      <c r="B657" s="2"/>
      <c r="C657" s="1"/>
      <c r="D657" s="1"/>
      <c r="E657" s="1"/>
      <c r="F657" s="1"/>
      <c r="G657" s="3"/>
      <c r="H657" s="1"/>
    </row>
    <row r="658" spans="1:8" ht="14.25" customHeight="1">
      <c r="A658" s="1"/>
      <c r="B658" s="2"/>
      <c r="C658" s="1"/>
      <c r="D658" s="1"/>
      <c r="E658" s="1"/>
      <c r="F658" s="1"/>
      <c r="G658" s="3"/>
      <c r="H658" s="1"/>
    </row>
    <row r="659" spans="1:8" ht="14.25" customHeight="1">
      <c r="A659" s="1"/>
      <c r="B659" s="2"/>
      <c r="C659" s="1"/>
      <c r="D659" s="1"/>
      <c r="E659" s="1"/>
      <c r="F659" s="1"/>
      <c r="G659" s="3"/>
      <c r="H659" s="1"/>
    </row>
    <row r="660" spans="1:8" ht="14.25" customHeight="1">
      <c r="A660" s="1"/>
      <c r="B660" s="2"/>
      <c r="C660" s="1"/>
      <c r="D660" s="1"/>
      <c r="E660" s="1"/>
      <c r="F660" s="1"/>
      <c r="G660" s="3"/>
      <c r="H660" s="1"/>
    </row>
    <row r="661" spans="1:8" ht="14.25" customHeight="1">
      <c r="A661" s="1"/>
      <c r="B661" s="2"/>
      <c r="C661" s="1"/>
      <c r="D661" s="1"/>
      <c r="E661" s="1"/>
      <c r="F661" s="1"/>
      <c r="G661" s="3"/>
      <c r="H661" s="1"/>
    </row>
    <row r="662" spans="1:8" ht="14.25" customHeight="1">
      <c r="A662" s="1"/>
      <c r="B662" s="2"/>
      <c r="C662" s="1"/>
      <c r="D662" s="1"/>
      <c r="E662" s="1"/>
      <c r="F662" s="1"/>
      <c r="G662" s="3"/>
      <c r="H662" s="1"/>
    </row>
    <row r="663" spans="1:8" ht="14.25" customHeight="1">
      <c r="A663" s="1"/>
      <c r="B663" s="2"/>
      <c r="C663" s="1"/>
      <c r="D663" s="1"/>
      <c r="E663" s="1"/>
      <c r="F663" s="1"/>
      <c r="G663" s="3"/>
      <c r="H663" s="1"/>
    </row>
    <row r="664" spans="1:8" ht="14.25" customHeight="1">
      <c r="A664" s="1"/>
      <c r="B664" s="2"/>
      <c r="C664" s="1"/>
      <c r="D664" s="1"/>
      <c r="E664" s="1"/>
      <c r="F664" s="1"/>
      <c r="G664" s="3"/>
      <c r="H664" s="1"/>
    </row>
    <row r="665" spans="1:8" ht="14.25" customHeight="1">
      <c r="A665" s="1"/>
      <c r="B665" s="2"/>
      <c r="C665" s="1"/>
      <c r="D665" s="1"/>
      <c r="E665" s="1"/>
      <c r="F665" s="1"/>
      <c r="G665" s="3"/>
      <c r="H665" s="1"/>
    </row>
    <row r="666" spans="1:8" ht="14.25" customHeight="1">
      <c r="A666" s="1"/>
      <c r="B666" s="2"/>
      <c r="C666" s="1"/>
      <c r="D666" s="1"/>
      <c r="E666" s="1"/>
      <c r="F666" s="1"/>
      <c r="G666" s="3"/>
      <c r="H666" s="1"/>
    </row>
    <row r="667" spans="1:8" ht="14.25" customHeight="1">
      <c r="A667" s="1"/>
      <c r="B667" s="2"/>
      <c r="C667" s="1"/>
      <c r="D667" s="1"/>
      <c r="E667" s="1"/>
      <c r="F667" s="1"/>
      <c r="G667" s="3"/>
      <c r="H667" s="1"/>
    </row>
    <row r="668" spans="1:8" ht="14.25" customHeight="1">
      <c r="A668" s="1"/>
      <c r="B668" s="2"/>
      <c r="C668" s="1"/>
      <c r="D668" s="1"/>
      <c r="E668" s="1"/>
      <c r="F668" s="1"/>
      <c r="G668" s="3"/>
      <c r="H668" s="1"/>
    </row>
    <row r="669" spans="1:8" ht="14.25" customHeight="1">
      <c r="A669" s="1"/>
      <c r="B669" s="2"/>
      <c r="C669" s="1"/>
      <c r="D669" s="1"/>
      <c r="E669" s="1"/>
      <c r="F669" s="1"/>
      <c r="G669" s="3"/>
      <c r="H669" s="1"/>
    </row>
    <row r="670" spans="1:8" ht="14.25" customHeight="1">
      <c r="A670" s="1"/>
      <c r="B670" s="2"/>
      <c r="C670" s="1"/>
      <c r="D670" s="1"/>
      <c r="E670" s="1"/>
      <c r="F670" s="1"/>
      <c r="G670" s="3"/>
      <c r="H670" s="1"/>
    </row>
    <row r="671" spans="1:8" ht="14.25" customHeight="1">
      <c r="A671" s="1"/>
      <c r="B671" s="2"/>
      <c r="C671" s="1"/>
      <c r="D671" s="1"/>
      <c r="E671" s="1"/>
      <c r="F671" s="1"/>
      <c r="G671" s="3"/>
      <c r="H671" s="1"/>
    </row>
    <row r="672" spans="1:8" ht="14.25" customHeight="1">
      <c r="A672" s="1"/>
      <c r="B672" s="2"/>
      <c r="C672" s="1"/>
      <c r="D672" s="1"/>
      <c r="E672" s="1"/>
      <c r="F672" s="1"/>
      <c r="G672" s="3"/>
      <c r="H672" s="1"/>
    </row>
    <row r="673" spans="1:8" ht="14.25" customHeight="1">
      <c r="A673" s="1"/>
      <c r="B673" s="2"/>
      <c r="C673" s="1"/>
      <c r="D673" s="1"/>
      <c r="E673" s="1"/>
      <c r="F673" s="1"/>
      <c r="G673" s="3"/>
      <c r="H673" s="1"/>
    </row>
    <row r="674" spans="1:8" ht="14.25" customHeight="1">
      <c r="A674" s="1"/>
      <c r="B674" s="2"/>
      <c r="C674" s="1"/>
      <c r="D674" s="1"/>
      <c r="E674" s="1"/>
      <c r="F674" s="1"/>
      <c r="G674" s="3"/>
      <c r="H674" s="1"/>
    </row>
    <row r="675" spans="1:8" ht="14.25" customHeight="1">
      <c r="A675" s="1"/>
      <c r="B675" s="2"/>
      <c r="C675" s="1"/>
      <c r="D675" s="1"/>
      <c r="E675" s="1"/>
      <c r="F675" s="1"/>
      <c r="G675" s="3"/>
      <c r="H675" s="1"/>
    </row>
    <row r="676" spans="1:8" ht="14.25" customHeight="1">
      <c r="A676" s="1"/>
      <c r="B676" s="2"/>
      <c r="C676" s="1"/>
      <c r="D676" s="1"/>
      <c r="E676" s="1"/>
      <c r="F676" s="1"/>
      <c r="G676" s="3"/>
      <c r="H676" s="1"/>
    </row>
    <row r="677" spans="1:8" ht="14.25" customHeight="1">
      <c r="A677" s="1"/>
      <c r="B677" s="2"/>
      <c r="C677" s="1"/>
      <c r="D677" s="1"/>
      <c r="E677" s="1"/>
      <c r="F677" s="1"/>
      <c r="G677" s="3"/>
      <c r="H677" s="1"/>
    </row>
    <row r="678" spans="1:8" ht="14.25" customHeight="1">
      <c r="A678" s="1"/>
      <c r="B678" s="2"/>
      <c r="C678" s="1"/>
      <c r="D678" s="1"/>
      <c r="E678" s="1"/>
      <c r="F678" s="1"/>
      <c r="G678" s="3"/>
      <c r="H678" s="1"/>
    </row>
    <row r="679" spans="1:8" ht="14.25" customHeight="1">
      <c r="A679" s="1"/>
      <c r="B679" s="2"/>
      <c r="C679" s="1"/>
      <c r="D679" s="1"/>
      <c r="E679" s="1"/>
      <c r="F679" s="1"/>
      <c r="G679" s="3"/>
      <c r="H679" s="1"/>
    </row>
    <row r="680" spans="1:8" ht="14.25" customHeight="1">
      <c r="A680" s="1"/>
      <c r="B680" s="2"/>
      <c r="C680" s="1"/>
      <c r="D680" s="1"/>
      <c r="E680" s="1"/>
      <c r="F680" s="1"/>
      <c r="G680" s="3"/>
      <c r="H680" s="1"/>
    </row>
    <row r="681" spans="1:8" ht="14.25" customHeight="1">
      <c r="A681" s="1"/>
      <c r="B681" s="2"/>
      <c r="C681" s="1"/>
      <c r="D681" s="1"/>
      <c r="E681" s="1"/>
      <c r="F681" s="1"/>
      <c r="G681" s="3"/>
      <c r="H681" s="1"/>
    </row>
    <row r="682" spans="1:8" ht="14.25" customHeight="1">
      <c r="A682" s="1"/>
      <c r="B682" s="2"/>
      <c r="C682" s="1"/>
      <c r="D682" s="1"/>
      <c r="E682" s="1"/>
      <c r="F682" s="1"/>
      <c r="G682" s="3"/>
      <c r="H682" s="1"/>
    </row>
    <row r="683" spans="1:8" ht="14.25" customHeight="1">
      <c r="A683" s="1"/>
      <c r="B683" s="2"/>
      <c r="C683" s="1"/>
      <c r="D683" s="1"/>
      <c r="E683" s="1"/>
      <c r="F683" s="1"/>
      <c r="G683" s="3"/>
      <c r="H683" s="1"/>
    </row>
    <row r="684" spans="1:8" ht="14.25" customHeight="1">
      <c r="A684" s="1"/>
      <c r="B684" s="2"/>
      <c r="C684" s="1"/>
      <c r="D684" s="1"/>
      <c r="E684" s="1"/>
      <c r="F684" s="1"/>
      <c r="G684" s="3"/>
      <c r="H684" s="1"/>
    </row>
    <row r="685" spans="1:8" ht="14.25" customHeight="1">
      <c r="A685" s="1"/>
      <c r="B685" s="2"/>
      <c r="C685" s="1"/>
      <c r="D685" s="1"/>
      <c r="E685" s="1"/>
      <c r="F685" s="1"/>
      <c r="G685" s="3"/>
      <c r="H685" s="1"/>
    </row>
    <row r="686" spans="1:8" ht="14.25" customHeight="1">
      <c r="A686" s="1"/>
      <c r="B686" s="2"/>
      <c r="C686" s="1"/>
      <c r="D686" s="1"/>
      <c r="E686" s="1"/>
      <c r="F686" s="1"/>
      <c r="G686" s="3"/>
      <c r="H686" s="1"/>
    </row>
    <row r="687" spans="1:8" ht="14.25" customHeight="1">
      <c r="A687" s="1"/>
      <c r="B687" s="2"/>
      <c r="C687" s="1"/>
      <c r="D687" s="1"/>
      <c r="E687" s="1"/>
      <c r="F687" s="1"/>
      <c r="G687" s="3"/>
      <c r="H687" s="1"/>
    </row>
    <row r="688" spans="1:8" ht="14.25" customHeight="1">
      <c r="A688" s="1"/>
      <c r="B688" s="2"/>
      <c r="C688" s="1"/>
      <c r="D688" s="1"/>
      <c r="E688" s="1"/>
      <c r="F688" s="1"/>
      <c r="G688" s="3"/>
      <c r="H688" s="1"/>
    </row>
    <row r="689" spans="1:8" ht="14.25" customHeight="1">
      <c r="A689" s="1"/>
      <c r="B689" s="2"/>
      <c r="C689" s="1"/>
      <c r="D689" s="1"/>
      <c r="E689" s="1"/>
      <c r="F689" s="1"/>
      <c r="G689" s="3"/>
      <c r="H689" s="1"/>
    </row>
    <row r="690" spans="1:8" ht="14.25" customHeight="1">
      <c r="A690" s="1"/>
      <c r="B690" s="2"/>
      <c r="C690" s="1"/>
      <c r="D690" s="1"/>
      <c r="E690" s="1"/>
      <c r="F690" s="1"/>
      <c r="G690" s="3"/>
      <c r="H690" s="1"/>
    </row>
    <row r="691" spans="1:8" ht="14.25" customHeight="1">
      <c r="A691" s="1"/>
      <c r="B691" s="2"/>
      <c r="C691" s="1"/>
      <c r="D691" s="1"/>
      <c r="E691" s="1"/>
      <c r="F691" s="1"/>
      <c r="G691" s="3"/>
      <c r="H691" s="1"/>
    </row>
    <row r="692" spans="1:8" ht="14.25" customHeight="1">
      <c r="A692" s="1"/>
      <c r="B692" s="2"/>
      <c r="C692" s="1"/>
      <c r="D692" s="1"/>
      <c r="E692" s="1"/>
      <c r="F692" s="1"/>
      <c r="G692" s="3"/>
      <c r="H692" s="1"/>
    </row>
    <row r="693" spans="1:8" ht="14.25" customHeight="1">
      <c r="A693" s="1"/>
      <c r="B693" s="2"/>
      <c r="C693" s="1"/>
      <c r="D693" s="1"/>
      <c r="E693" s="1"/>
      <c r="F693" s="1"/>
      <c r="G693" s="3"/>
      <c r="H693" s="1"/>
    </row>
    <row r="694" spans="1:8" ht="14.25" customHeight="1">
      <c r="A694" s="1"/>
      <c r="B694" s="2"/>
      <c r="C694" s="1"/>
      <c r="D694" s="1"/>
      <c r="E694" s="1"/>
      <c r="F694" s="1"/>
      <c r="G694" s="3"/>
      <c r="H694" s="1"/>
    </row>
    <row r="695" spans="1:8" ht="14.25" customHeight="1">
      <c r="A695" s="1"/>
      <c r="B695" s="2"/>
      <c r="C695" s="1"/>
      <c r="D695" s="1"/>
      <c r="E695" s="1"/>
      <c r="F695" s="1"/>
      <c r="G695" s="3"/>
      <c r="H695" s="1"/>
    </row>
    <row r="696" spans="1:8" ht="14.25" customHeight="1">
      <c r="A696" s="1"/>
      <c r="B696" s="2"/>
      <c r="C696" s="1"/>
      <c r="D696" s="1"/>
      <c r="E696" s="1"/>
      <c r="F696" s="1"/>
      <c r="G696" s="3"/>
      <c r="H696" s="1"/>
    </row>
    <row r="697" spans="1:8" ht="14.25" customHeight="1">
      <c r="A697" s="1"/>
      <c r="B697" s="2"/>
      <c r="C697" s="1"/>
      <c r="D697" s="1"/>
      <c r="E697" s="1"/>
      <c r="F697" s="1"/>
      <c r="G697" s="3"/>
      <c r="H697" s="1"/>
    </row>
    <row r="698" spans="1:8" ht="14.25" customHeight="1">
      <c r="A698" s="1"/>
      <c r="B698" s="2"/>
      <c r="C698" s="1"/>
      <c r="D698" s="1"/>
      <c r="E698" s="1"/>
      <c r="F698" s="1"/>
      <c r="G698" s="3"/>
      <c r="H698" s="1"/>
    </row>
    <row r="699" spans="1:8" ht="14.25" customHeight="1">
      <c r="A699" s="1"/>
      <c r="B699" s="2"/>
      <c r="C699" s="1"/>
      <c r="D699" s="1"/>
      <c r="E699" s="1"/>
      <c r="F699" s="1"/>
      <c r="G699" s="3"/>
      <c r="H699" s="1"/>
    </row>
    <row r="700" spans="1:8" ht="14.25" customHeight="1">
      <c r="A700" s="1"/>
      <c r="B700" s="2"/>
      <c r="C700" s="1"/>
      <c r="D700" s="1"/>
      <c r="E700" s="1"/>
      <c r="F700" s="1"/>
      <c r="G700" s="3"/>
      <c r="H700" s="1"/>
    </row>
    <row r="701" spans="1:8" ht="14.25" customHeight="1">
      <c r="A701" s="1"/>
      <c r="B701" s="2"/>
      <c r="C701" s="1"/>
      <c r="D701" s="1"/>
      <c r="E701" s="1"/>
      <c r="F701" s="1"/>
      <c r="G701" s="3"/>
      <c r="H701" s="1"/>
    </row>
    <row r="702" spans="1:8" ht="14.25" customHeight="1">
      <c r="A702" s="1"/>
      <c r="B702" s="2"/>
      <c r="C702" s="1"/>
      <c r="D702" s="1"/>
      <c r="E702" s="1"/>
      <c r="F702" s="1"/>
      <c r="G702" s="3"/>
      <c r="H702" s="1"/>
    </row>
    <row r="703" spans="1:8" ht="14.25" customHeight="1">
      <c r="A703" s="1"/>
      <c r="B703" s="2"/>
      <c r="C703" s="1"/>
      <c r="D703" s="1"/>
      <c r="E703" s="1"/>
      <c r="F703" s="1"/>
      <c r="G703" s="3"/>
      <c r="H703" s="1"/>
    </row>
    <row r="704" spans="1:8" ht="14.25" customHeight="1">
      <c r="A704" s="1"/>
      <c r="B704" s="2"/>
      <c r="C704" s="1"/>
      <c r="D704" s="1"/>
      <c r="E704" s="1"/>
      <c r="F704" s="1"/>
      <c r="G704" s="3"/>
      <c r="H704" s="1"/>
    </row>
    <row r="705" spans="1:8" ht="14.25" customHeight="1">
      <c r="A705" s="1"/>
      <c r="B705" s="2"/>
      <c r="C705" s="1"/>
      <c r="D705" s="1"/>
      <c r="E705" s="1"/>
      <c r="F705" s="1"/>
      <c r="G705" s="3"/>
      <c r="H705" s="1"/>
    </row>
    <row r="706" spans="1:8" ht="14.25" customHeight="1">
      <c r="A706" s="1"/>
      <c r="B706" s="2"/>
      <c r="C706" s="1"/>
      <c r="D706" s="1"/>
      <c r="E706" s="1"/>
      <c r="F706" s="1"/>
      <c r="G706" s="3"/>
      <c r="H706" s="1"/>
    </row>
    <row r="707" spans="1:8" ht="14.25" customHeight="1">
      <c r="A707" s="1"/>
      <c r="B707" s="2"/>
      <c r="C707" s="1"/>
      <c r="D707" s="1"/>
      <c r="E707" s="1"/>
      <c r="F707" s="1"/>
      <c r="G707" s="3"/>
      <c r="H707" s="1"/>
    </row>
    <row r="708" spans="1:8" ht="14.25" customHeight="1">
      <c r="A708" s="1"/>
      <c r="B708" s="2"/>
      <c r="C708" s="1"/>
      <c r="D708" s="1"/>
      <c r="E708" s="1"/>
      <c r="F708" s="1"/>
      <c r="G708" s="3"/>
      <c r="H708" s="1"/>
    </row>
    <row r="709" spans="1:8" ht="14.25" customHeight="1">
      <c r="A709" s="1"/>
      <c r="B709" s="2"/>
      <c r="C709" s="1"/>
      <c r="D709" s="1"/>
      <c r="E709" s="1"/>
      <c r="F709" s="1"/>
      <c r="G709" s="3"/>
      <c r="H709" s="1"/>
    </row>
    <row r="710" spans="1:8" ht="14.25" customHeight="1">
      <c r="A710" s="1"/>
      <c r="B710" s="2"/>
      <c r="C710" s="1"/>
      <c r="D710" s="1"/>
      <c r="E710" s="1"/>
      <c r="F710" s="1"/>
      <c r="G710" s="3"/>
      <c r="H710" s="1"/>
    </row>
    <row r="711" spans="1:8" ht="14.25" customHeight="1">
      <c r="A711" s="1"/>
      <c r="B711" s="2"/>
      <c r="C711" s="1"/>
      <c r="D711" s="1"/>
      <c r="E711" s="1"/>
      <c r="F711" s="1"/>
      <c r="G711" s="3"/>
      <c r="H711" s="1"/>
    </row>
    <row r="712" spans="1:8" ht="14.25" customHeight="1">
      <c r="A712" s="1"/>
      <c r="B712" s="2"/>
      <c r="C712" s="1"/>
      <c r="D712" s="1"/>
      <c r="E712" s="1"/>
      <c r="F712" s="1"/>
      <c r="G712" s="3"/>
      <c r="H712" s="1"/>
    </row>
    <row r="713" spans="1:8" ht="14.25" customHeight="1">
      <c r="A713" s="1"/>
      <c r="B713" s="2"/>
      <c r="C713" s="1"/>
      <c r="D713" s="1"/>
      <c r="E713" s="1"/>
      <c r="F713" s="1"/>
      <c r="G713" s="3"/>
      <c r="H713" s="1"/>
    </row>
    <row r="714" spans="1:8" ht="14.25" customHeight="1">
      <c r="A714" s="1"/>
      <c r="B714" s="2"/>
      <c r="C714" s="1"/>
      <c r="D714" s="1"/>
      <c r="E714" s="1"/>
      <c r="F714" s="1"/>
      <c r="G714" s="3"/>
      <c r="H714" s="1"/>
    </row>
    <row r="715" spans="1:8" ht="14.25" customHeight="1">
      <c r="A715" s="1"/>
      <c r="B715" s="2"/>
      <c r="C715" s="1"/>
      <c r="D715" s="1"/>
      <c r="E715" s="1"/>
      <c r="F715" s="1"/>
      <c r="G715" s="3"/>
      <c r="H715" s="1"/>
    </row>
    <row r="716" spans="1:8" ht="14.25" customHeight="1">
      <c r="A716" s="1"/>
      <c r="B716" s="2"/>
      <c r="C716" s="1"/>
      <c r="D716" s="1"/>
      <c r="E716" s="1"/>
      <c r="F716" s="1"/>
      <c r="G716" s="3"/>
      <c r="H716" s="1"/>
    </row>
    <row r="717" spans="1:8" ht="14.25" customHeight="1">
      <c r="A717" s="1"/>
      <c r="B717" s="2"/>
      <c r="C717" s="1"/>
      <c r="D717" s="1"/>
      <c r="E717" s="1"/>
      <c r="F717" s="1"/>
      <c r="G717" s="3"/>
      <c r="H717" s="1"/>
    </row>
    <row r="718" spans="1:8" ht="14.25" customHeight="1">
      <c r="A718" s="1"/>
      <c r="B718" s="2"/>
      <c r="C718" s="1"/>
      <c r="D718" s="1"/>
      <c r="E718" s="1"/>
      <c r="F718" s="1"/>
      <c r="G718" s="3"/>
      <c r="H718" s="1"/>
    </row>
    <row r="719" spans="1:8" ht="14.25" customHeight="1">
      <c r="A719" s="1"/>
      <c r="B719" s="2"/>
      <c r="C719" s="1"/>
      <c r="D719" s="1"/>
      <c r="E719" s="1"/>
      <c r="F719" s="1"/>
      <c r="G719" s="3"/>
      <c r="H719" s="1"/>
    </row>
    <row r="720" spans="1:8" ht="14.25" customHeight="1">
      <c r="A720" s="1"/>
      <c r="B720" s="2"/>
      <c r="C720" s="1"/>
      <c r="D720" s="1"/>
      <c r="E720" s="1"/>
      <c r="F720" s="1"/>
      <c r="G720" s="3"/>
      <c r="H720" s="1"/>
    </row>
    <row r="721" spans="1:8" ht="14.25" customHeight="1">
      <c r="A721" s="1"/>
      <c r="B721" s="2"/>
      <c r="C721" s="1"/>
      <c r="D721" s="1"/>
      <c r="E721" s="1"/>
      <c r="F721" s="1"/>
      <c r="G721" s="3"/>
      <c r="H721" s="1"/>
    </row>
    <row r="722" spans="1:8" ht="14.25" customHeight="1">
      <c r="A722" s="1"/>
      <c r="B722" s="2"/>
      <c r="C722" s="1"/>
      <c r="D722" s="1"/>
      <c r="E722" s="1"/>
      <c r="F722" s="1"/>
      <c r="G722" s="3"/>
      <c r="H722" s="1"/>
    </row>
    <row r="723" spans="1:8" ht="14.25" customHeight="1">
      <c r="A723" s="1"/>
      <c r="B723" s="2"/>
      <c r="C723" s="1"/>
      <c r="D723" s="1"/>
      <c r="E723" s="1"/>
      <c r="F723" s="1"/>
      <c r="G723" s="3"/>
      <c r="H723" s="1"/>
    </row>
    <row r="724" spans="1:8" ht="14.25" customHeight="1">
      <c r="A724" s="1"/>
      <c r="B724" s="2"/>
      <c r="C724" s="1"/>
      <c r="D724" s="1"/>
      <c r="E724" s="1"/>
      <c r="F724" s="1"/>
      <c r="G724" s="3"/>
      <c r="H724" s="1"/>
    </row>
    <row r="725" spans="1:8" ht="14.25" customHeight="1">
      <c r="A725" s="1"/>
      <c r="B725" s="2"/>
      <c r="C725" s="1"/>
      <c r="D725" s="1"/>
      <c r="E725" s="1"/>
      <c r="F725" s="1"/>
      <c r="G725" s="3"/>
      <c r="H725" s="1"/>
    </row>
    <row r="726" spans="1:8" ht="14.25" customHeight="1">
      <c r="A726" s="1"/>
      <c r="B726" s="2"/>
      <c r="C726" s="1"/>
      <c r="D726" s="1"/>
      <c r="E726" s="1"/>
      <c r="F726" s="1"/>
      <c r="G726" s="3"/>
      <c r="H726" s="1"/>
    </row>
    <row r="727" spans="1:8" ht="14.25" customHeight="1">
      <c r="A727" s="1"/>
      <c r="B727" s="2"/>
      <c r="C727" s="1"/>
      <c r="D727" s="1"/>
      <c r="E727" s="1"/>
      <c r="F727" s="1"/>
      <c r="G727" s="3"/>
      <c r="H727" s="1"/>
    </row>
    <row r="728" spans="1:8" ht="14.25" customHeight="1">
      <c r="A728" s="1"/>
      <c r="B728" s="2"/>
      <c r="C728" s="1"/>
      <c r="D728" s="1"/>
      <c r="E728" s="1"/>
      <c r="F728" s="1"/>
      <c r="G728" s="3"/>
      <c r="H728" s="1"/>
    </row>
    <row r="729" spans="1:8" ht="14.25" customHeight="1">
      <c r="A729" s="1"/>
      <c r="B729" s="2"/>
      <c r="C729" s="1"/>
      <c r="D729" s="1"/>
      <c r="E729" s="1"/>
      <c r="F729" s="1"/>
      <c r="G729" s="3"/>
      <c r="H729" s="1"/>
    </row>
    <row r="730" spans="1:8" ht="14.25" customHeight="1">
      <c r="A730" s="1"/>
      <c r="B730" s="2"/>
      <c r="C730" s="1"/>
      <c r="D730" s="1"/>
      <c r="E730" s="1"/>
      <c r="F730" s="1"/>
      <c r="G730" s="3"/>
      <c r="H730" s="1"/>
    </row>
    <row r="731" spans="1:8" ht="14.25" customHeight="1">
      <c r="A731" s="1"/>
      <c r="B731" s="2"/>
      <c r="C731" s="1"/>
      <c r="D731" s="1"/>
      <c r="E731" s="1"/>
      <c r="F731" s="1"/>
      <c r="G731" s="3"/>
      <c r="H731" s="1"/>
    </row>
    <row r="732" spans="1:8" ht="14.25" customHeight="1">
      <c r="A732" s="1"/>
      <c r="B732" s="2"/>
      <c r="C732" s="1"/>
      <c r="D732" s="1"/>
      <c r="E732" s="1"/>
      <c r="F732" s="1"/>
      <c r="G732" s="3"/>
      <c r="H732" s="1"/>
    </row>
    <row r="733" spans="1:8" ht="14.25" customHeight="1">
      <c r="A733" s="1"/>
      <c r="B733" s="2"/>
      <c r="C733" s="1"/>
      <c r="D733" s="1"/>
      <c r="E733" s="1"/>
      <c r="F733" s="1"/>
      <c r="G733" s="3"/>
      <c r="H733" s="1"/>
    </row>
    <row r="734" spans="1:8" ht="14.25" customHeight="1">
      <c r="A734" s="1"/>
      <c r="B734" s="2"/>
      <c r="C734" s="1"/>
      <c r="D734" s="1"/>
      <c r="E734" s="1"/>
      <c r="F734" s="1"/>
      <c r="G734" s="3"/>
      <c r="H734" s="1"/>
    </row>
    <row r="735" spans="1:8" ht="14.25" customHeight="1">
      <c r="A735" s="1"/>
      <c r="B735" s="2"/>
      <c r="C735" s="1"/>
      <c r="D735" s="1"/>
      <c r="E735" s="1"/>
      <c r="F735" s="1"/>
      <c r="G735" s="3"/>
      <c r="H735" s="1"/>
    </row>
    <row r="736" spans="1:8" ht="14.25" customHeight="1">
      <c r="A736" s="1"/>
      <c r="B736" s="2"/>
      <c r="C736" s="1"/>
      <c r="D736" s="1"/>
      <c r="E736" s="1"/>
      <c r="F736" s="1"/>
      <c r="G736" s="3"/>
      <c r="H736" s="1"/>
    </row>
    <row r="737" spans="1:8" ht="14.25" customHeight="1">
      <c r="A737" s="1"/>
      <c r="B737" s="2"/>
      <c r="C737" s="1"/>
      <c r="D737" s="1"/>
      <c r="E737" s="1"/>
      <c r="F737" s="1"/>
      <c r="G737" s="3"/>
      <c r="H737" s="1"/>
    </row>
    <row r="738" spans="1:8" ht="14.25" customHeight="1">
      <c r="A738" s="1"/>
      <c r="B738" s="2"/>
      <c r="C738" s="1"/>
      <c r="D738" s="1"/>
      <c r="E738" s="1"/>
      <c r="F738" s="1"/>
      <c r="G738" s="3"/>
      <c r="H738" s="1"/>
    </row>
    <row r="739" spans="1:8" ht="14.25" customHeight="1">
      <c r="A739" s="1"/>
      <c r="B739" s="2"/>
      <c r="C739" s="1"/>
      <c r="D739" s="1"/>
      <c r="E739" s="1"/>
      <c r="F739" s="1"/>
      <c r="G739" s="3"/>
      <c r="H739" s="1"/>
    </row>
    <row r="740" spans="1:8" ht="14.25" customHeight="1">
      <c r="A740" s="1"/>
      <c r="B740" s="2"/>
      <c r="C740" s="1"/>
      <c r="D740" s="1"/>
      <c r="E740" s="1"/>
      <c r="F740" s="1"/>
      <c r="G740" s="3"/>
      <c r="H740" s="1"/>
    </row>
    <row r="741" spans="1:8" ht="14.25" customHeight="1">
      <c r="A741" s="1"/>
      <c r="B741" s="2"/>
      <c r="C741" s="1"/>
      <c r="D741" s="1"/>
      <c r="E741" s="1"/>
      <c r="F741" s="1"/>
      <c r="G741" s="3"/>
      <c r="H741" s="1"/>
    </row>
    <row r="742" spans="1:8" ht="14.25" customHeight="1">
      <c r="A742" s="1"/>
      <c r="B742" s="2"/>
      <c r="C742" s="1"/>
      <c r="D742" s="1"/>
      <c r="E742" s="1"/>
      <c r="F742" s="1"/>
      <c r="G742" s="3"/>
      <c r="H742" s="1"/>
    </row>
    <row r="743" spans="1:8" ht="14.25" customHeight="1">
      <c r="A743" s="1"/>
      <c r="B743" s="2"/>
      <c r="C743" s="1"/>
      <c r="D743" s="1"/>
      <c r="E743" s="1"/>
      <c r="F743" s="1"/>
      <c r="G743" s="3"/>
      <c r="H743" s="1"/>
    </row>
    <row r="744" spans="1:8" ht="14.25" customHeight="1">
      <c r="A744" s="1"/>
      <c r="B744" s="2"/>
      <c r="C744" s="1"/>
      <c r="D744" s="1"/>
      <c r="E744" s="1"/>
      <c r="F744" s="1"/>
      <c r="G744" s="3"/>
      <c r="H744" s="1"/>
    </row>
    <row r="745" spans="1:8" ht="14.25" customHeight="1">
      <c r="A745" s="1"/>
      <c r="B745" s="2"/>
      <c r="C745" s="1"/>
      <c r="D745" s="1"/>
      <c r="E745" s="1"/>
      <c r="F745" s="1"/>
      <c r="G745" s="3"/>
      <c r="H745" s="1"/>
    </row>
    <row r="746" spans="1:8" ht="14.25" customHeight="1">
      <c r="A746" s="1"/>
      <c r="B746" s="2"/>
      <c r="C746" s="1"/>
      <c r="D746" s="1"/>
      <c r="E746" s="1"/>
      <c r="F746" s="1"/>
      <c r="G746" s="3"/>
      <c r="H746" s="1"/>
    </row>
    <row r="747" spans="1:8" ht="14.25" customHeight="1">
      <c r="A747" s="1"/>
      <c r="B747" s="2"/>
      <c r="C747" s="1"/>
      <c r="D747" s="1"/>
      <c r="E747" s="1"/>
      <c r="F747" s="1"/>
      <c r="G747" s="3"/>
      <c r="H747" s="1"/>
    </row>
    <row r="748" spans="1:8" ht="14.25" customHeight="1">
      <c r="A748" s="1"/>
      <c r="B748" s="2"/>
      <c r="C748" s="1"/>
      <c r="D748" s="1"/>
      <c r="E748" s="1"/>
      <c r="F748" s="1"/>
      <c r="G748" s="3"/>
      <c r="H748" s="1"/>
    </row>
    <row r="749" spans="1:8" ht="14.25" customHeight="1">
      <c r="A749" s="1"/>
      <c r="B749" s="2"/>
      <c r="C749" s="1"/>
      <c r="D749" s="1"/>
      <c r="E749" s="1"/>
      <c r="F749" s="1"/>
      <c r="G749" s="3"/>
      <c r="H749" s="1"/>
    </row>
    <row r="750" spans="1:8" ht="14.25" customHeight="1">
      <c r="A750" s="1"/>
      <c r="B750" s="2"/>
      <c r="C750" s="1"/>
      <c r="D750" s="1"/>
      <c r="E750" s="1"/>
      <c r="F750" s="1"/>
      <c r="G750" s="3"/>
      <c r="H750" s="1"/>
    </row>
    <row r="751" spans="1:8" ht="14.25" customHeight="1">
      <c r="A751" s="1"/>
      <c r="B751" s="2"/>
      <c r="C751" s="1"/>
      <c r="D751" s="1"/>
      <c r="E751" s="1"/>
      <c r="F751" s="1"/>
      <c r="G751" s="3"/>
      <c r="H751" s="1"/>
    </row>
    <row r="752" spans="1:8" ht="14.25" customHeight="1">
      <c r="A752" s="1"/>
      <c r="B752" s="2"/>
      <c r="C752" s="1"/>
      <c r="D752" s="1"/>
      <c r="E752" s="1"/>
      <c r="F752" s="1"/>
      <c r="G752" s="3"/>
      <c r="H752" s="1"/>
    </row>
    <row r="753" spans="1:8" ht="14.25" customHeight="1">
      <c r="A753" s="1"/>
      <c r="B753" s="2"/>
      <c r="C753" s="1"/>
      <c r="D753" s="1"/>
      <c r="E753" s="1"/>
      <c r="F753" s="1"/>
      <c r="G753" s="3"/>
      <c r="H753" s="1"/>
    </row>
    <row r="754" spans="1:8" ht="14.25" customHeight="1">
      <c r="A754" s="1"/>
      <c r="B754" s="2"/>
      <c r="C754" s="1"/>
      <c r="D754" s="1"/>
      <c r="E754" s="1"/>
      <c r="F754" s="1"/>
      <c r="G754" s="3"/>
      <c r="H754" s="1"/>
    </row>
    <row r="755" spans="1:8" ht="14.25" customHeight="1">
      <c r="A755" s="1"/>
      <c r="B755" s="2"/>
      <c r="C755" s="1"/>
      <c r="D755" s="1"/>
      <c r="E755" s="1"/>
      <c r="F755" s="1"/>
      <c r="G755" s="3"/>
      <c r="H755" s="1"/>
    </row>
    <row r="756" spans="1:8" ht="14.25" customHeight="1">
      <c r="A756" s="1"/>
      <c r="B756" s="2"/>
      <c r="C756" s="1"/>
      <c r="D756" s="1"/>
      <c r="E756" s="1"/>
      <c r="F756" s="1"/>
      <c r="G756" s="3"/>
      <c r="H756" s="1"/>
    </row>
    <row r="757" spans="1:8" ht="14.25" customHeight="1">
      <c r="A757" s="1"/>
      <c r="B757" s="2"/>
      <c r="C757" s="1"/>
      <c r="D757" s="1"/>
      <c r="E757" s="1"/>
      <c r="F757" s="1"/>
      <c r="G757" s="3"/>
      <c r="H757" s="1"/>
    </row>
    <row r="758" spans="1:8" ht="14.25" customHeight="1">
      <c r="A758" s="1"/>
      <c r="B758" s="2"/>
      <c r="C758" s="1"/>
      <c r="D758" s="1"/>
      <c r="E758" s="1"/>
      <c r="F758" s="1"/>
      <c r="G758" s="3"/>
      <c r="H758" s="1"/>
    </row>
    <row r="759" spans="1:8" ht="14.25" customHeight="1">
      <c r="A759" s="1"/>
      <c r="B759" s="2"/>
      <c r="C759" s="1"/>
      <c r="D759" s="1"/>
      <c r="E759" s="1"/>
      <c r="F759" s="1"/>
      <c r="G759" s="3"/>
      <c r="H759" s="1"/>
    </row>
    <row r="760" spans="1:8" ht="14.25" customHeight="1">
      <c r="A760" s="1"/>
      <c r="B760" s="2"/>
      <c r="C760" s="1"/>
      <c r="D760" s="1"/>
      <c r="E760" s="1"/>
      <c r="F760" s="1"/>
      <c r="G760" s="3"/>
      <c r="H760" s="1"/>
    </row>
    <row r="761" spans="1:8" ht="14.25" customHeight="1">
      <c r="A761" s="1"/>
      <c r="B761" s="2"/>
      <c r="C761" s="1"/>
      <c r="D761" s="1"/>
      <c r="E761" s="1"/>
      <c r="F761" s="1"/>
      <c r="G761" s="3"/>
      <c r="H761" s="1"/>
    </row>
    <row r="762" spans="1:8" ht="14.25" customHeight="1">
      <c r="A762" s="1"/>
      <c r="B762" s="2"/>
      <c r="C762" s="1"/>
      <c r="D762" s="1"/>
      <c r="E762" s="1"/>
      <c r="F762" s="1"/>
      <c r="G762" s="3"/>
      <c r="H762" s="1"/>
    </row>
    <row r="763" spans="1:8" ht="14.25" customHeight="1">
      <c r="A763" s="1"/>
      <c r="B763" s="2"/>
      <c r="C763" s="1"/>
      <c r="D763" s="1"/>
      <c r="E763" s="1"/>
      <c r="F763" s="1"/>
      <c r="G763" s="3"/>
      <c r="H763" s="1"/>
    </row>
    <row r="764" spans="1:8" ht="14.25" customHeight="1">
      <c r="A764" s="1"/>
      <c r="B764" s="2"/>
      <c r="C764" s="1"/>
      <c r="D764" s="1"/>
      <c r="E764" s="1"/>
      <c r="F764" s="1"/>
      <c r="G764" s="3"/>
      <c r="H764" s="1"/>
    </row>
    <row r="765" spans="1:8" ht="14.25" customHeight="1">
      <c r="A765" s="1"/>
      <c r="B765" s="2"/>
      <c r="C765" s="1"/>
      <c r="D765" s="1"/>
      <c r="E765" s="1"/>
      <c r="F765" s="1"/>
      <c r="G765" s="3"/>
      <c r="H765" s="1"/>
    </row>
    <row r="766" spans="1:8" ht="14.25" customHeight="1">
      <c r="A766" s="1"/>
      <c r="B766" s="2"/>
      <c r="C766" s="1"/>
      <c r="D766" s="1"/>
      <c r="E766" s="1"/>
      <c r="F766" s="1"/>
      <c r="G766" s="3"/>
      <c r="H766" s="1"/>
    </row>
    <row r="767" spans="1:8" ht="14.25" customHeight="1">
      <c r="A767" s="1"/>
      <c r="B767" s="2"/>
      <c r="C767" s="1"/>
      <c r="D767" s="1"/>
      <c r="E767" s="1"/>
      <c r="F767" s="1"/>
      <c r="G767" s="3"/>
      <c r="H767" s="1"/>
    </row>
    <row r="768" spans="1:8" ht="14.25" customHeight="1">
      <c r="A768" s="1"/>
      <c r="B768" s="2"/>
      <c r="C768" s="1"/>
      <c r="D768" s="1"/>
      <c r="E768" s="1"/>
      <c r="F768" s="1"/>
      <c r="G768" s="3"/>
      <c r="H768" s="1"/>
    </row>
    <row r="769" spans="1:8" ht="14.25" customHeight="1">
      <c r="A769" s="1"/>
      <c r="B769" s="2"/>
      <c r="C769" s="1"/>
      <c r="D769" s="1"/>
      <c r="E769" s="1"/>
      <c r="F769" s="1"/>
      <c r="G769" s="3"/>
      <c r="H769" s="1"/>
    </row>
    <row r="770" spans="1:8" ht="14.25" customHeight="1">
      <c r="A770" s="1"/>
      <c r="B770" s="2"/>
      <c r="C770" s="1"/>
      <c r="D770" s="1"/>
      <c r="E770" s="1"/>
      <c r="F770" s="1"/>
      <c r="G770" s="3"/>
      <c r="H770" s="1"/>
    </row>
    <row r="771" spans="1:8" ht="14.25" customHeight="1">
      <c r="A771" s="1"/>
      <c r="B771" s="2"/>
      <c r="C771" s="1"/>
      <c r="D771" s="1"/>
      <c r="E771" s="1"/>
      <c r="F771" s="1"/>
      <c r="G771" s="3"/>
      <c r="H771" s="1"/>
    </row>
    <row r="772" spans="1:8" ht="14.25" customHeight="1">
      <c r="A772" s="1"/>
      <c r="B772" s="2"/>
      <c r="C772" s="1"/>
      <c r="D772" s="1"/>
      <c r="E772" s="1"/>
      <c r="F772" s="1"/>
      <c r="G772" s="3"/>
      <c r="H772" s="1"/>
    </row>
    <row r="773" spans="1:8" ht="14.25" customHeight="1">
      <c r="A773" s="1"/>
      <c r="B773" s="2"/>
      <c r="C773" s="1"/>
      <c r="D773" s="1"/>
      <c r="E773" s="1"/>
      <c r="F773" s="1"/>
      <c r="G773" s="3"/>
      <c r="H773" s="1"/>
    </row>
    <row r="774" spans="1:8" ht="14.25" customHeight="1">
      <c r="A774" s="1"/>
      <c r="B774" s="2"/>
      <c r="C774" s="1"/>
      <c r="D774" s="1"/>
      <c r="E774" s="1"/>
      <c r="F774" s="1"/>
      <c r="G774" s="3"/>
      <c r="H774" s="1"/>
    </row>
    <row r="775" spans="1:8" ht="14.25" customHeight="1">
      <c r="A775" s="1"/>
      <c r="B775" s="2"/>
      <c r="C775" s="1"/>
      <c r="D775" s="1"/>
      <c r="E775" s="1"/>
      <c r="F775" s="1"/>
      <c r="G775" s="3"/>
      <c r="H775" s="1"/>
    </row>
    <row r="776" spans="1:8" ht="14.25" customHeight="1">
      <c r="A776" s="1"/>
      <c r="B776" s="2"/>
      <c r="C776" s="1"/>
      <c r="D776" s="1"/>
      <c r="E776" s="1"/>
      <c r="F776" s="1"/>
      <c r="G776" s="3"/>
      <c r="H776" s="1"/>
    </row>
    <row r="777" spans="1:8" ht="14.25" customHeight="1">
      <c r="A777" s="1"/>
      <c r="B777" s="2"/>
      <c r="C777" s="1"/>
      <c r="D777" s="1"/>
      <c r="E777" s="1"/>
      <c r="F777" s="1"/>
      <c r="G777" s="3"/>
      <c r="H777" s="1"/>
    </row>
    <row r="778" spans="1:8" ht="14.25" customHeight="1">
      <c r="A778" s="1"/>
      <c r="B778" s="2"/>
      <c r="C778" s="1"/>
      <c r="D778" s="1"/>
      <c r="E778" s="1"/>
      <c r="F778" s="1"/>
      <c r="G778" s="3"/>
      <c r="H778" s="1"/>
    </row>
    <row r="779" spans="1:8" ht="14.25" customHeight="1">
      <c r="A779" s="1"/>
      <c r="B779" s="2"/>
      <c r="C779" s="1"/>
      <c r="D779" s="1"/>
      <c r="E779" s="1"/>
      <c r="F779" s="1"/>
      <c r="G779" s="3"/>
      <c r="H779" s="1"/>
    </row>
    <row r="780" spans="1:8" ht="14.25" customHeight="1">
      <c r="A780" s="1"/>
      <c r="B780" s="2"/>
      <c r="C780" s="1"/>
      <c r="D780" s="1"/>
      <c r="E780" s="1"/>
      <c r="F780" s="1"/>
      <c r="G780" s="3"/>
      <c r="H780" s="1"/>
    </row>
    <row r="781" spans="1:8" ht="14.25" customHeight="1">
      <c r="A781" s="1"/>
      <c r="B781" s="2"/>
      <c r="C781" s="1"/>
      <c r="D781" s="1"/>
      <c r="E781" s="1"/>
      <c r="F781" s="1"/>
      <c r="G781" s="3"/>
      <c r="H781" s="1"/>
    </row>
    <row r="782" spans="1:8" ht="14.25" customHeight="1">
      <c r="A782" s="1"/>
      <c r="B782" s="2"/>
      <c r="C782" s="1"/>
      <c r="D782" s="1"/>
      <c r="E782" s="1"/>
      <c r="F782" s="1"/>
      <c r="G782" s="3"/>
      <c r="H782" s="1"/>
    </row>
    <row r="783" spans="1:8" ht="14.25" customHeight="1">
      <c r="A783" s="1"/>
      <c r="B783" s="2"/>
      <c r="C783" s="1"/>
      <c r="D783" s="1"/>
      <c r="E783" s="1"/>
      <c r="F783" s="1"/>
      <c r="G783" s="3"/>
      <c r="H783" s="1"/>
    </row>
    <row r="784" spans="1:8" ht="14.25" customHeight="1">
      <c r="A784" s="1"/>
      <c r="B784" s="2"/>
      <c r="C784" s="1"/>
      <c r="D784" s="1"/>
      <c r="E784" s="1"/>
      <c r="F784" s="1"/>
      <c r="G784" s="3"/>
      <c r="H784" s="1"/>
    </row>
    <row r="785" spans="1:8" ht="14.25" customHeight="1">
      <c r="A785" s="1"/>
      <c r="B785" s="2"/>
      <c r="C785" s="1"/>
      <c r="D785" s="1"/>
      <c r="E785" s="1"/>
      <c r="F785" s="1"/>
      <c r="G785" s="3"/>
      <c r="H785" s="1"/>
    </row>
    <row r="786" spans="1:8" ht="14.25" customHeight="1">
      <c r="A786" s="1"/>
      <c r="B786" s="2"/>
      <c r="C786" s="1"/>
      <c r="D786" s="1"/>
      <c r="E786" s="1"/>
      <c r="F786" s="1"/>
      <c r="G786" s="3"/>
      <c r="H786" s="1"/>
    </row>
    <row r="787" spans="1:8" ht="14.25" customHeight="1">
      <c r="A787" s="1"/>
      <c r="B787" s="2"/>
      <c r="C787" s="1"/>
      <c r="D787" s="1"/>
      <c r="E787" s="1"/>
      <c r="F787" s="1"/>
      <c r="G787" s="3"/>
      <c r="H787" s="1"/>
    </row>
    <row r="788" spans="1:8" ht="14.25" customHeight="1">
      <c r="A788" s="1"/>
      <c r="B788" s="2"/>
      <c r="C788" s="1"/>
      <c r="D788" s="1"/>
      <c r="E788" s="1"/>
      <c r="F788" s="1"/>
      <c r="G788" s="3"/>
      <c r="H788" s="1"/>
    </row>
    <row r="789" spans="1:8" ht="14.25" customHeight="1">
      <c r="A789" s="1"/>
      <c r="B789" s="2"/>
      <c r="C789" s="1"/>
      <c r="D789" s="1"/>
      <c r="E789" s="1"/>
      <c r="F789" s="1"/>
      <c r="G789" s="3"/>
      <c r="H789" s="1"/>
    </row>
    <row r="790" spans="1:8" ht="14.25" customHeight="1">
      <c r="A790" s="1"/>
      <c r="B790" s="2"/>
      <c r="C790" s="1"/>
      <c r="D790" s="1"/>
      <c r="E790" s="1"/>
      <c r="F790" s="1"/>
      <c r="G790" s="3"/>
      <c r="H790" s="1"/>
    </row>
    <row r="791" spans="1:8" ht="14.25" customHeight="1">
      <c r="A791" s="1"/>
      <c r="B791" s="2"/>
      <c r="C791" s="1"/>
      <c r="D791" s="1"/>
      <c r="E791" s="1"/>
      <c r="F791" s="1"/>
      <c r="G791" s="3"/>
      <c r="H791" s="1"/>
    </row>
    <row r="792" spans="1:8" ht="14.25" customHeight="1">
      <c r="A792" s="1"/>
      <c r="B792" s="2"/>
      <c r="C792" s="1"/>
      <c r="D792" s="1"/>
      <c r="E792" s="1"/>
      <c r="F792" s="1"/>
      <c r="G792" s="3"/>
      <c r="H792" s="1"/>
    </row>
    <row r="793" spans="1:8" ht="14.25" customHeight="1">
      <c r="A793" s="1"/>
      <c r="B793" s="2"/>
      <c r="C793" s="1"/>
      <c r="D793" s="1"/>
      <c r="E793" s="1"/>
      <c r="F793" s="1"/>
      <c r="G793" s="3"/>
      <c r="H793" s="1"/>
    </row>
    <row r="794" spans="1:8" ht="14.25" customHeight="1">
      <c r="A794" s="1"/>
      <c r="B794" s="2"/>
      <c r="C794" s="1"/>
      <c r="D794" s="1"/>
      <c r="E794" s="1"/>
      <c r="F794" s="1"/>
      <c r="G794" s="3"/>
      <c r="H794" s="1"/>
    </row>
    <row r="795" spans="1:8" ht="14.25" customHeight="1">
      <c r="A795" s="1"/>
      <c r="B795" s="2"/>
      <c r="C795" s="1"/>
      <c r="D795" s="1"/>
      <c r="E795" s="1"/>
      <c r="F795" s="1"/>
      <c r="G795" s="3"/>
      <c r="H795" s="1"/>
    </row>
    <row r="796" spans="1:8" ht="14.25" customHeight="1">
      <c r="A796" s="1"/>
      <c r="B796" s="2"/>
      <c r="C796" s="1"/>
      <c r="D796" s="1"/>
      <c r="E796" s="1"/>
      <c r="F796" s="1"/>
      <c r="G796" s="3"/>
      <c r="H796" s="1"/>
    </row>
    <row r="797" spans="1:8" ht="14.25" customHeight="1">
      <c r="A797" s="1"/>
      <c r="B797" s="2"/>
      <c r="C797" s="1"/>
      <c r="D797" s="1"/>
      <c r="E797" s="1"/>
      <c r="F797" s="1"/>
      <c r="G797" s="3"/>
      <c r="H797" s="1"/>
    </row>
    <row r="798" spans="1:8" ht="14.25" customHeight="1">
      <c r="A798" s="1"/>
      <c r="B798" s="2"/>
      <c r="C798" s="1"/>
      <c r="D798" s="1"/>
      <c r="E798" s="1"/>
      <c r="F798" s="1"/>
      <c r="G798" s="3"/>
      <c r="H798" s="1"/>
    </row>
    <row r="799" spans="1:8" ht="14.25" customHeight="1">
      <c r="A799" s="1"/>
      <c r="B799" s="2"/>
      <c r="C799" s="1"/>
      <c r="D799" s="1"/>
      <c r="E799" s="1"/>
      <c r="F799" s="1"/>
      <c r="G799" s="3"/>
      <c r="H799" s="1"/>
    </row>
    <row r="800" spans="1:8" ht="14.25" customHeight="1">
      <c r="A800" s="1"/>
      <c r="B800" s="2"/>
      <c r="C800" s="1"/>
      <c r="D800" s="1"/>
      <c r="E800" s="1"/>
      <c r="F800" s="1"/>
      <c r="G800" s="3"/>
      <c r="H800" s="1"/>
    </row>
    <row r="801" spans="1:8" ht="14.25" customHeight="1">
      <c r="A801" s="1"/>
      <c r="B801" s="2"/>
      <c r="C801" s="1"/>
      <c r="D801" s="1"/>
      <c r="E801" s="1"/>
      <c r="F801" s="1"/>
      <c r="G801" s="3"/>
      <c r="H801" s="1"/>
    </row>
    <row r="802" spans="1:8" ht="14.25" customHeight="1">
      <c r="A802" s="1"/>
      <c r="B802" s="2"/>
      <c r="C802" s="1"/>
      <c r="D802" s="1"/>
      <c r="E802" s="1"/>
      <c r="F802" s="1"/>
      <c r="G802" s="3"/>
      <c r="H802" s="1"/>
    </row>
    <row r="803" spans="1:8" ht="14.25" customHeight="1">
      <c r="A803" s="1"/>
      <c r="B803" s="2"/>
      <c r="C803" s="1"/>
      <c r="D803" s="1"/>
      <c r="E803" s="1"/>
      <c r="F803" s="1"/>
      <c r="G803" s="3"/>
      <c r="H803" s="1"/>
    </row>
    <row r="804" spans="1:8" ht="14.25" customHeight="1">
      <c r="A804" s="1"/>
      <c r="B804" s="2"/>
      <c r="C804" s="1"/>
      <c r="D804" s="1"/>
      <c r="E804" s="1"/>
      <c r="F804" s="1"/>
      <c r="G804" s="3"/>
      <c r="H804" s="1"/>
    </row>
    <row r="805" spans="1:8" ht="14.25" customHeight="1">
      <c r="A805" s="1"/>
      <c r="B805" s="2"/>
      <c r="C805" s="1"/>
      <c r="D805" s="1"/>
      <c r="E805" s="1"/>
      <c r="F805" s="1"/>
      <c r="G805" s="3"/>
      <c r="H805" s="1"/>
    </row>
    <row r="806" spans="1:8" ht="14.25" customHeight="1">
      <c r="A806" s="1"/>
      <c r="B806" s="2"/>
      <c r="C806" s="1"/>
      <c r="D806" s="1"/>
      <c r="E806" s="1"/>
      <c r="F806" s="1"/>
      <c r="G806" s="3"/>
      <c r="H806" s="1"/>
    </row>
    <row r="807" spans="1:8" ht="14.25" customHeight="1">
      <c r="A807" s="1"/>
      <c r="B807" s="2"/>
      <c r="C807" s="1"/>
      <c r="D807" s="1"/>
      <c r="E807" s="1"/>
      <c r="F807" s="1"/>
      <c r="G807" s="3"/>
      <c r="H807" s="1"/>
    </row>
    <row r="808" spans="1:8" ht="14.25" customHeight="1">
      <c r="A808" s="1"/>
      <c r="B808" s="2"/>
      <c r="C808" s="1"/>
      <c r="D808" s="1"/>
      <c r="E808" s="1"/>
      <c r="F808" s="1"/>
      <c r="G808" s="3"/>
      <c r="H808" s="1"/>
    </row>
    <row r="809" spans="1:8" ht="14.25" customHeight="1">
      <c r="A809" s="1"/>
      <c r="B809" s="2"/>
      <c r="C809" s="1"/>
      <c r="D809" s="1"/>
      <c r="E809" s="1"/>
      <c r="F809" s="1"/>
      <c r="G809" s="3"/>
      <c r="H809" s="1"/>
    </row>
    <row r="810" spans="1:8" ht="14.25" customHeight="1">
      <c r="A810" s="1"/>
      <c r="B810" s="2"/>
      <c r="C810" s="1"/>
      <c r="D810" s="1"/>
      <c r="E810" s="1"/>
      <c r="F810" s="1"/>
      <c r="G810" s="3"/>
      <c r="H810" s="1"/>
    </row>
    <row r="811" spans="1:8" ht="14.25" customHeight="1">
      <c r="A811" s="1"/>
      <c r="B811" s="2"/>
      <c r="C811" s="1"/>
      <c r="D811" s="1"/>
      <c r="E811" s="1"/>
      <c r="F811" s="1"/>
      <c r="G811" s="3"/>
      <c r="H811" s="1"/>
    </row>
    <row r="812" spans="1:8" ht="14.25" customHeight="1">
      <c r="A812" s="1"/>
      <c r="B812" s="2"/>
      <c r="C812" s="1"/>
      <c r="D812" s="1"/>
      <c r="E812" s="1"/>
      <c r="F812" s="1"/>
      <c r="G812" s="3"/>
      <c r="H812" s="1"/>
    </row>
    <row r="813" spans="1:8" ht="14.25" customHeight="1">
      <c r="A813" s="1"/>
      <c r="B813" s="2"/>
      <c r="C813" s="1"/>
      <c r="D813" s="1"/>
      <c r="E813" s="1"/>
      <c r="F813" s="1"/>
      <c r="G813" s="3"/>
      <c r="H813" s="1"/>
    </row>
    <row r="814" spans="1:8" ht="14.25" customHeight="1">
      <c r="A814" s="1"/>
      <c r="B814" s="2"/>
      <c r="C814" s="1"/>
      <c r="D814" s="1"/>
      <c r="E814" s="1"/>
      <c r="F814" s="1"/>
      <c r="G814" s="3"/>
      <c r="H814" s="1"/>
    </row>
    <row r="815" spans="1:8" ht="14.25" customHeight="1">
      <c r="A815" s="1"/>
      <c r="B815" s="2"/>
      <c r="C815" s="1"/>
      <c r="D815" s="1"/>
      <c r="E815" s="1"/>
      <c r="F815" s="1"/>
      <c r="G815" s="3"/>
      <c r="H815" s="1"/>
    </row>
    <row r="816" spans="1:8" ht="14.25" customHeight="1">
      <c r="A816" s="1"/>
      <c r="B816" s="2"/>
      <c r="C816" s="1"/>
      <c r="D816" s="1"/>
      <c r="E816" s="1"/>
      <c r="F816" s="1"/>
      <c r="G816" s="3"/>
      <c r="H816" s="1"/>
    </row>
    <row r="817" spans="1:8" ht="14.25" customHeight="1">
      <c r="A817" s="1"/>
      <c r="B817" s="2"/>
      <c r="C817" s="1"/>
      <c r="D817" s="1"/>
      <c r="E817" s="1"/>
      <c r="F817" s="1"/>
      <c r="G817" s="3"/>
      <c r="H817" s="1"/>
    </row>
    <row r="818" spans="1:8" ht="14.25" customHeight="1">
      <c r="A818" s="1"/>
      <c r="B818" s="2"/>
      <c r="C818" s="1"/>
      <c r="D818" s="1"/>
      <c r="E818" s="1"/>
      <c r="F818" s="1"/>
      <c r="G818" s="3"/>
      <c r="H818" s="1"/>
    </row>
    <row r="819" spans="1:8" ht="14.25" customHeight="1">
      <c r="A819" s="1"/>
      <c r="B819" s="2"/>
      <c r="C819" s="1"/>
      <c r="D819" s="1"/>
      <c r="E819" s="1"/>
      <c r="F819" s="1"/>
      <c r="G819" s="3"/>
      <c r="H819" s="1"/>
    </row>
    <row r="820" spans="1:8" ht="14.25" customHeight="1">
      <c r="A820" s="1"/>
      <c r="B820" s="2"/>
      <c r="C820" s="1"/>
      <c r="D820" s="1"/>
      <c r="E820" s="1"/>
      <c r="F820" s="1"/>
      <c r="G820" s="3"/>
      <c r="H820" s="1"/>
    </row>
    <row r="821" spans="1:8" ht="14.25" customHeight="1">
      <c r="A821" s="1"/>
      <c r="B821" s="2"/>
      <c r="C821" s="1"/>
      <c r="D821" s="1"/>
      <c r="E821" s="1"/>
      <c r="F821" s="1"/>
      <c r="G821" s="3"/>
      <c r="H821" s="1"/>
    </row>
    <row r="822" spans="1:8" ht="14.25" customHeight="1">
      <c r="A822" s="1"/>
      <c r="B822" s="2"/>
      <c r="C822" s="1"/>
      <c r="D822" s="1"/>
      <c r="E822" s="1"/>
      <c r="F822" s="1"/>
      <c r="G822" s="3"/>
      <c r="H822" s="1"/>
    </row>
    <row r="823" spans="1:8" ht="14.25" customHeight="1">
      <c r="A823" s="1"/>
      <c r="B823" s="2"/>
      <c r="C823" s="1"/>
      <c r="D823" s="1"/>
      <c r="E823" s="1"/>
      <c r="F823" s="1"/>
      <c r="G823" s="3"/>
      <c r="H823" s="1"/>
    </row>
    <row r="824" spans="1:8" ht="14.25" customHeight="1">
      <c r="A824" s="1"/>
      <c r="B824" s="2"/>
      <c r="C824" s="1"/>
      <c r="D824" s="1"/>
      <c r="E824" s="1"/>
      <c r="F824" s="1"/>
      <c r="G824" s="3"/>
      <c r="H824" s="1"/>
    </row>
    <row r="825" spans="1:8" ht="14.25" customHeight="1">
      <c r="A825" s="1"/>
      <c r="B825" s="2"/>
      <c r="C825" s="1"/>
      <c r="D825" s="1"/>
      <c r="E825" s="1"/>
      <c r="F825" s="1"/>
      <c r="G825" s="3"/>
      <c r="H825" s="1"/>
    </row>
    <row r="826" spans="1:8" ht="14.25" customHeight="1">
      <c r="A826" s="1"/>
      <c r="B826" s="2"/>
      <c r="C826" s="1"/>
      <c r="D826" s="1"/>
      <c r="E826" s="1"/>
      <c r="F826" s="1"/>
      <c r="G826" s="3"/>
      <c r="H826" s="1"/>
    </row>
    <row r="827" spans="1:8" ht="14.25" customHeight="1">
      <c r="A827" s="1"/>
      <c r="B827" s="2"/>
      <c r="C827" s="1"/>
      <c r="D827" s="1"/>
      <c r="E827" s="1"/>
      <c r="F827" s="1"/>
      <c r="G827" s="3"/>
      <c r="H827" s="1"/>
    </row>
    <row r="828" spans="1:8" ht="14.25" customHeight="1">
      <c r="A828" s="1"/>
      <c r="B828" s="2"/>
      <c r="C828" s="1"/>
      <c r="D828" s="1"/>
      <c r="E828" s="1"/>
      <c r="F828" s="1"/>
      <c r="G828" s="3"/>
      <c r="H828" s="1"/>
    </row>
    <row r="829" spans="1:8" ht="14.25" customHeight="1">
      <c r="A829" s="1"/>
      <c r="B829" s="2"/>
      <c r="C829" s="1"/>
      <c r="D829" s="1"/>
      <c r="E829" s="1"/>
      <c r="F829" s="1"/>
      <c r="G829" s="3"/>
      <c r="H829" s="1"/>
    </row>
    <row r="830" spans="1:8" ht="14.25" customHeight="1">
      <c r="A830" s="1"/>
      <c r="B830" s="2"/>
      <c r="C830" s="1"/>
      <c r="D830" s="1"/>
      <c r="E830" s="1"/>
      <c r="F830" s="1"/>
      <c r="G830" s="3"/>
      <c r="H830" s="1"/>
    </row>
    <row r="831" spans="1:8" ht="14.25" customHeight="1">
      <c r="A831" s="1"/>
      <c r="B831" s="2"/>
      <c r="C831" s="1"/>
      <c r="D831" s="1"/>
      <c r="E831" s="1"/>
      <c r="F831" s="1"/>
      <c r="G831" s="3"/>
      <c r="H831" s="1"/>
    </row>
    <row r="832" spans="1:8" ht="14.25" customHeight="1">
      <c r="A832" s="1"/>
      <c r="B832" s="2"/>
      <c r="C832" s="1"/>
      <c r="D832" s="1"/>
      <c r="E832" s="1"/>
      <c r="F832" s="1"/>
      <c r="G832" s="3"/>
      <c r="H832" s="1"/>
    </row>
    <row r="833" spans="1:8" ht="14.25" customHeight="1">
      <c r="A833" s="1"/>
      <c r="B833" s="2"/>
      <c r="C833" s="1"/>
      <c r="D833" s="1"/>
      <c r="E833" s="1"/>
      <c r="F833" s="1"/>
      <c r="G833" s="3"/>
      <c r="H833" s="1"/>
    </row>
    <row r="834" spans="1:8" ht="14.25" customHeight="1">
      <c r="A834" s="1"/>
      <c r="B834" s="2"/>
      <c r="C834" s="1"/>
      <c r="D834" s="1"/>
      <c r="E834" s="1"/>
      <c r="F834" s="1"/>
      <c r="G834" s="3"/>
      <c r="H834" s="1"/>
    </row>
    <row r="835" spans="1:8" ht="14.25" customHeight="1">
      <c r="A835" s="1"/>
      <c r="B835" s="2"/>
      <c r="C835" s="1"/>
      <c r="D835" s="1"/>
      <c r="E835" s="1"/>
      <c r="F835" s="1"/>
      <c r="G835" s="3"/>
      <c r="H835" s="1"/>
    </row>
    <row r="836" spans="1:8" ht="14.25" customHeight="1">
      <c r="A836" s="1"/>
      <c r="B836" s="2"/>
      <c r="C836" s="1"/>
      <c r="D836" s="1"/>
      <c r="E836" s="1"/>
      <c r="F836" s="1"/>
      <c r="G836" s="3"/>
      <c r="H836" s="1"/>
    </row>
    <row r="837" spans="1:8" ht="14.25" customHeight="1">
      <c r="A837" s="1"/>
      <c r="B837" s="2"/>
      <c r="C837" s="1"/>
      <c r="D837" s="1"/>
      <c r="E837" s="1"/>
      <c r="F837" s="1"/>
      <c r="G837" s="3"/>
      <c r="H837" s="1"/>
    </row>
    <row r="838" spans="1:8" ht="14.25" customHeight="1">
      <c r="A838" s="1"/>
      <c r="B838" s="2"/>
      <c r="C838" s="1"/>
      <c r="D838" s="1"/>
      <c r="E838" s="1"/>
      <c r="F838" s="1"/>
      <c r="G838" s="3"/>
      <c r="H838" s="1"/>
    </row>
    <row r="839" spans="1:8" ht="14.25" customHeight="1">
      <c r="A839" s="1"/>
      <c r="B839" s="2"/>
      <c r="C839" s="1"/>
      <c r="D839" s="1"/>
      <c r="E839" s="1"/>
      <c r="F839" s="1"/>
      <c r="G839" s="3"/>
      <c r="H839" s="1"/>
    </row>
    <row r="840" spans="1:8" ht="14.25" customHeight="1">
      <c r="A840" s="1"/>
      <c r="B840" s="2"/>
      <c r="C840" s="1"/>
      <c r="D840" s="1"/>
      <c r="E840" s="1"/>
      <c r="F840" s="1"/>
      <c r="G840" s="3"/>
      <c r="H840" s="1"/>
    </row>
    <row r="841" spans="1:8" ht="14.25" customHeight="1">
      <c r="A841" s="1"/>
      <c r="B841" s="2"/>
      <c r="C841" s="1"/>
      <c r="D841" s="1"/>
      <c r="E841" s="1"/>
      <c r="F841" s="1"/>
      <c r="G841" s="3"/>
      <c r="H841" s="1"/>
    </row>
    <row r="842" spans="1:8" ht="14.25" customHeight="1">
      <c r="A842" s="1"/>
      <c r="B842" s="2"/>
      <c r="C842" s="1"/>
      <c r="D842" s="1"/>
      <c r="E842" s="1"/>
      <c r="F842" s="1"/>
      <c r="G842" s="3"/>
      <c r="H842" s="1"/>
    </row>
    <row r="843" spans="1:8" ht="14.25" customHeight="1">
      <c r="A843" s="1"/>
      <c r="B843" s="2"/>
      <c r="C843" s="1"/>
      <c r="D843" s="1"/>
      <c r="E843" s="1"/>
      <c r="F843" s="1"/>
      <c r="G843" s="3"/>
      <c r="H843" s="1"/>
    </row>
    <row r="844" spans="1:8" ht="14.25" customHeight="1">
      <c r="A844" s="1"/>
      <c r="B844" s="2"/>
      <c r="C844" s="1"/>
      <c r="D844" s="1"/>
      <c r="E844" s="1"/>
      <c r="F844" s="1"/>
      <c r="G844" s="3"/>
      <c r="H844" s="1"/>
    </row>
    <row r="845" spans="1:8" ht="14.25" customHeight="1">
      <c r="A845" s="1"/>
      <c r="B845" s="2"/>
      <c r="C845" s="1"/>
      <c r="D845" s="1"/>
      <c r="E845" s="1"/>
      <c r="F845" s="1"/>
      <c r="G845" s="3"/>
      <c r="H845" s="1"/>
    </row>
    <row r="846" spans="1:8" ht="14.25" customHeight="1">
      <c r="A846" s="1"/>
      <c r="B846" s="2"/>
      <c r="C846" s="1"/>
      <c r="D846" s="1"/>
      <c r="E846" s="1"/>
      <c r="F846" s="1"/>
      <c r="G846" s="3"/>
      <c r="H846" s="1"/>
    </row>
    <row r="847" spans="1:8" ht="14.25" customHeight="1">
      <c r="A847" s="1"/>
      <c r="B847" s="2"/>
      <c r="C847" s="1"/>
      <c r="D847" s="1"/>
      <c r="E847" s="1"/>
      <c r="F847" s="1"/>
      <c r="G847" s="3"/>
      <c r="H847" s="1"/>
    </row>
    <row r="848" spans="1:8" ht="14.25" customHeight="1">
      <c r="A848" s="1"/>
      <c r="B848" s="2"/>
      <c r="C848" s="1"/>
      <c r="D848" s="1"/>
      <c r="E848" s="1"/>
      <c r="F848" s="1"/>
      <c r="G848" s="3"/>
      <c r="H848" s="1"/>
    </row>
    <row r="849" spans="1:8" ht="14.25" customHeight="1">
      <c r="A849" s="1"/>
      <c r="B849" s="2"/>
      <c r="C849" s="1"/>
      <c r="D849" s="1"/>
      <c r="E849" s="1"/>
      <c r="F849" s="1"/>
      <c r="G849" s="3"/>
      <c r="H849" s="1"/>
    </row>
    <row r="850" spans="1:8" ht="14.25" customHeight="1">
      <c r="A850" s="1"/>
      <c r="B850" s="2"/>
      <c r="C850" s="1"/>
      <c r="D850" s="1"/>
      <c r="E850" s="1"/>
      <c r="F850" s="1"/>
      <c r="G850" s="3"/>
      <c r="H850" s="1"/>
    </row>
    <row r="851" spans="1:8" ht="14.25" customHeight="1">
      <c r="A851" s="1"/>
      <c r="B851" s="2"/>
      <c r="C851" s="1"/>
      <c r="D851" s="1"/>
      <c r="E851" s="1"/>
      <c r="F851" s="1"/>
      <c r="G851" s="3"/>
      <c r="H851" s="1"/>
    </row>
    <row r="852" spans="1:8" ht="14.25" customHeight="1">
      <c r="A852" s="1"/>
      <c r="B852" s="2"/>
      <c r="C852" s="1"/>
      <c r="D852" s="1"/>
      <c r="E852" s="1"/>
      <c r="F852" s="1"/>
      <c r="G852" s="3"/>
      <c r="H852" s="1"/>
    </row>
    <row r="853" spans="1:8" ht="14.25" customHeight="1">
      <c r="A853" s="1"/>
      <c r="B853" s="2"/>
      <c r="C853" s="1"/>
      <c r="D853" s="1"/>
      <c r="E853" s="1"/>
      <c r="F853" s="1"/>
      <c r="G853" s="3"/>
      <c r="H853" s="1"/>
    </row>
    <row r="854" spans="1:8" ht="14.25" customHeight="1">
      <c r="A854" s="1"/>
      <c r="B854" s="2"/>
      <c r="C854" s="1"/>
      <c r="D854" s="1"/>
      <c r="E854" s="1"/>
      <c r="F854" s="1"/>
      <c r="G854" s="3"/>
      <c r="H854" s="1"/>
    </row>
    <row r="855" spans="1:8" ht="14.25" customHeight="1">
      <c r="A855" s="1"/>
      <c r="B855" s="2"/>
      <c r="C855" s="1"/>
      <c r="D855" s="1"/>
      <c r="E855" s="1"/>
      <c r="F855" s="1"/>
      <c r="G855" s="3"/>
      <c r="H855" s="1"/>
    </row>
    <row r="856" spans="1:8" ht="14.25" customHeight="1">
      <c r="A856" s="1"/>
      <c r="B856" s="2"/>
      <c r="C856" s="1"/>
      <c r="D856" s="1"/>
      <c r="E856" s="1"/>
      <c r="F856" s="1"/>
      <c r="G856" s="3"/>
      <c r="H856" s="1"/>
    </row>
    <row r="857" spans="1:8" ht="14.25" customHeight="1">
      <c r="A857" s="1"/>
      <c r="B857" s="2"/>
      <c r="C857" s="1"/>
      <c r="D857" s="1"/>
      <c r="E857" s="1"/>
      <c r="F857" s="1"/>
      <c r="G857" s="3"/>
      <c r="H857" s="1"/>
    </row>
    <row r="858" spans="1:8" ht="14.25" customHeight="1">
      <c r="A858" s="1"/>
      <c r="B858" s="2"/>
      <c r="C858" s="1"/>
      <c r="D858" s="1"/>
      <c r="E858" s="1"/>
      <c r="F858" s="1"/>
      <c r="G858" s="3"/>
      <c r="H858" s="1"/>
    </row>
    <row r="859" spans="1:8" ht="14.25" customHeight="1">
      <c r="A859" s="1"/>
      <c r="B859" s="2"/>
      <c r="C859" s="1"/>
      <c r="D859" s="1"/>
      <c r="E859" s="1"/>
      <c r="F859" s="1"/>
      <c r="G859" s="3"/>
      <c r="H859" s="1"/>
    </row>
    <row r="860" spans="1:8" ht="14.25" customHeight="1">
      <c r="A860" s="1"/>
      <c r="B860" s="2"/>
      <c r="C860" s="1"/>
      <c r="D860" s="1"/>
      <c r="E860" s="1"/>
      <c r="F860" s="1"/>
      <c r="G860" s="3"/>
      <c r="H860" s="1"/>
    </row>
    <row r="861" spans="1:8" ht="14.25" customHeight="1">
      <c r="A861" s="1"/>
      <c r="B861" s="2"/>
      <c r="C861" s="1"/>
      <c r="D861" s="1"/>
      <c r="E861" s="1"/>
      <c r="F861" s="1"/>
      <c r="G861" s="3"/>
      <c r="H861" s="1"/>
    </row>
    <row r="862" spans="1:8" ht="14.25" customHeight="1">
      <c r="A862" s="1"/>
      <c r="B862" s="2"/>
      <c r="C862" s="1"/>
      <c r="D862" s="1"/>
      <c r="E862" s="1"/>
      <c r="F862" s="1"/>
      <c r="G862" s="3"/>
      <c r="H862" s="1"/>
    </row>
    <row r="863" spans="1:8" ht="14.25" customHeight="1">
      <c r="A863" s="1"/>
      <c r="B863" s="2"/>
      <c r="C863" s="1"/>
      <c r="D863" s="1"/>
      <c r="E863" s="1"/>
      <c r="F863" s="1"/>
      <c r="G863" s="3"/>
      <c r="H863" s="1"/>
    </row>
    <row r="864" spans="1:8" ht="14.25" customHeight="1">
      <c r="A864" s="1"/>
      <c r="B864" s="2"/>
      <c r="C864" s="1"/>
      <c r="D864" s="1"/>
      <c r="E864" s="1"/>
      <c r="F864" s="1"/>
      <c r="G864" s="3"/>
      <c r="H864" s="1"/>
    </row>
    <row r="865" spans="1:8" ht="14.25" customHeight="1">
      <c r="A865" s="1"/>
      <c r="B865" s="2"/>
      <c r="C865" s="1"/>
      <c r="D865" s="1"/>
      <c r="E865" s="1"/>
      <c r="F865" s="1"/>
      <c r="G865" s="3"/>
      <c r="H865" s="1"/>
    </row>
    <row r="866" spans="1:8" ht="14.25" customHeight="1">
      <c r="A866" s="1"/>
      <c r="B866" s="2"/>
      <c r="C866" s="1"/>
      <c r="D866" s="1"/>
      <c r="E866" s="1"/>
      <c r="F866" s="1"/>
      <c r="G866" s="3"/>
      <c r="H866" s="1"/>
    </row>
    <row r="867" spans="1:8" ht="14.25" customHeight="1">
      <c r="A867" s="1"/>
      <c r="B867" s="2"/>
      <c r="C867" s="1"/>
      <c r="D867" s="1"/>
      <c r="E867" s="1"/>
      <c r="F867" s="1"/>
      <c r="G867" s="3"/>
      <c r="H867" s="1"/>
    </row>
    <row r="868" spans="1:8" ht="14.25" customHeight="1">
      <c r="A868" s="1"/>
      <c r="B868" s="2"/>
      <c r="C868" s="1"/>
      <c r="D868" s="1"/>
      <c r="E868" s="1"/>
      <c r="F868" s="1"/>
      <c r="G868" s="3"/>
      <c r="H868" s="1"/>
    </row>
    <row r="869" spans="1:8" ht="14.25" customHeight="1">
      <c r="A869" s="1"/>
      <c r="B869" s="2"/>
      <c r="C869" s="1"/>
      <c r="D869" s="1"/>
      <c r="E869" s="1"/>
      <c r="F869" s="1"/>
      <c r="G869" s="3"/>
      <c r="H869" s="1"/>
    </row>
    <row r="870" spans="1:8" ht="14.25" customHeight="1">
      <c r="A870" s="1"/>
      <c r="B870" s="2"/>
      <c r="C870" s="1"/>
      <c r="D870" s="1"/>
      <c r="E870" s="1"/>
      <c r="F870" s="1"/>
      <c r="G870" s="3"/>
      <c r="H870" s="1"/>
    </row>
    <row r="871" spans="1:8" ht="14.25" customHeight="1">
      <c r="A871" s="1"/>
      <c r="B871" s="2"/>
      <c r="C871" s="1"/>
      <c r="D871" s="1"/>
      <c r="E871" s="1"/>
      <c r="F871" s="1"/>
      <c r="G871" s="3"/>
      <c r="H871" s="1"/>
    </row>
    <row r="872" spans="1:8" ht="14.25" customHeight="1">
      <c r="A872" s="1"/>
      <c r="B872" s="2"/>
      <c r="C872" s="1"/>
      <c r="D872" s="1"/>
      <c r="E872" s="1"/>
      <c r="F872" s="1"/>
      <c r="G872" s="3"/>
      <c r="H872" s="1"/>
    </row>
    <row r="873" spans="1:8" ht="14.25" customHeight="1">
      <c r="A873" s="1"/>
      <c r="B873" s="2"/>
      <c r="C873" s="1"/>
      <c r="D873" s="1"/>
      <c r="E873" s="1"/>
      <c r="F873" s="1"/>
      <c r="G873" s="3"/>
      <c r="H873" s="1"/>
    </row>
    <row r="874" spans="1:8" ht="14.25" customHeight="1">
      <c r="A874" s="1"/>
      <c r="B874" s="2"/>
      <c r="C874" s="1"/>
      <c r="D874" s="1"/>
      <c r="E874" s="1"/>
      <c r="F874" s="1"/>
      <c r="G874" s="3"/>
      <c r="H874" s="1"/>
    </row>
    <row r="875" spans="1:8" ht="14.25" customHeight="1">
      <c r="A875" s="1"/>
      <c r="B875" s="2"/>
      <c r="C875" s="1"/>
      <c r="D875" s="1"/>
      <c r="E875" s="1"/>
      <c r="F875" s="1"/>
      <c r="G875" s="3"/>
      <c r="H875" s="1"/>
    </row>
    <row r="876" spans="1:8" ht="14.25" customHeight="1">
      <c r="A876" s="1"/>
      <c r="B876" s="2"/>
      <c r="C876" s="1"/>
      <c r="D876" s="1"/>
      <c r="E876" s="1"/>
      <c r="F876" s="1"/>
      <c r="G876" s="3"/>
      <c r="H876" s="1"/>
    </row>
    <row r="877" spans="1:8" ht="14.25" customHeight="1">
      <c r="A877" s="1"/>
      <c r="B877" s="2"/>
      <c r="C877" s="1"/>
      <c r="D877" s="1"/>
      <c r="E877" s="1"/>
      <c r="F877" s="1"/>
      <c r="G877" s="3"/>
      <c r="H877" s="1"/>
    </row>
    <row r="878" spans="1:8" ht="14.25" customHeight="1">
      <c r="A878" s="1"/>
      <c r="B878" s="2"/>
      <c r="C878" s="1"/>
      <c r="D878" s="1"/>
      <c r="E878" s="1"/>
      <c r="F878" s="1"/>
      <c r="G878" s="3"/>
      <c r="H878" s="1"/>
    </row>
    <row r="879" spans="1:8" ht="14.25" customHeight="1">
      <c r="A879" s="1"/>
      <c r="B879" s="2"/>
      <c r="C879" s="1"/>
      <c r="D879" s="1"/>
      <c r="E879" s="1"/>
      <c r="F879" s="1"/>
      <c r="G879" s="3"/>
      <c r="H879" s="1"/>
    </row>
    <row r="880" spans="1:8" ht="14.25" customHeight="1">
      <c r="A880" s="1"/>
      <c r="B880" s="2"/>
      <c r="C880" s="1"/>
      <c r="D880" s="1"/>
      <c r="E880" s="1"/>
      <c r="F880" s="1"/>
      <c r="G880" s="3"/>
      <c r="H880" s="1"/>
    </row>
    <row r="881" spans="1:8" ht="14.25" customHeight="1">
      <c r="A881" s="1"/>
      <c r="B881" s="2"/>
      <c r="C881" s="1"/>
      <c r="D881" s="1"/>
      <c r="E881" s="1"/>
      <c r="F881" s="1"/>
      <c r="G881" s="3"/>
      <c r="H881" s="1"/>
    </row>
    <row r="882" spans="1:8" ht="14.25" customHeight="1">
      <c r="A882" s="1"/>
      <c r="B882" s="2"/>
      <c r="C882" s="1"/>
      <c r="D882" s="1"/>
      <c r="E882" s="1"/>
      <c r="F882" s="1"/>
      <c r="G882" s="3"/>
      <c r="H882" s="1"/>
    </row>
    <row r="883" spans="1:8" ht="14.25" customHeight="1">
      <c r="A883" s="1"/>
      <c r="B883" s="2"/>
      <c r="C883" s="1"/>
      <c r="D883" s="1"/>
      <c r="E883" s="1"/>
      <c r="F883" s="1"/>
      <c r="G883" s="3"/>
      <c r="H883" s="1"/>
    </row>
    <row r="884" spans="1:8" ht="14.25" customHeight="1">
      <c r="A884" s="1"/>
      <c r="B884" s="2"/>
      <c r="C884" s="1"/>
      <c r="D884" s="1"/>
      <c r="E884" s="1"/>
      <c r="F884" s="1"/>
      <c r="G884" s="3"/>
      <c r="H884" s="1"/>
    </row>
    <row r="885" spans="1:8" ht="14.25" customHeight="1">
      <c r="A885" s="1"/>
      <c r="B885" s="2"/>
      <c r="C885" s="1"/>
      <c r="D885" s="1"/>
      <c r="E885" s="1"/>
      <c r="F885" s="1"/>
      <c r="G885" s="3"/>
      <c r="H885" s="1"/>
    </row>
    <row r="886" spans="1:8" ht="14.25" customHeight="1">
      <c r="A886" s="1"/>
      <c r="B886" s="2"/>
      <c r="C886" s="1"/>
      <c r="D886" s="1"/>
      <c r="E886" s="1"/>
      <c r="F886" s="1"/>
      <c r="G886" s="3"/>
      <c r="H886" s="1"/>
    </row>
    <row r="887" spans="1:8" ht="14.25" customHeight="1">
      <c r="A887" s="1"/>
      <c r="B887" s="2"/>
      <c r="C887" s="1"/>
      <c r="D887" s="1"/>
      <c r="E887" s="1"/>
      <c r="F887" s="1"/>
      <c r="G887" s="3"/>
      <c r="H887" s="1"/>
    </row>
    <row r="888" spans="1:8" ht="14.25" customHeight="1">
      <c r="A888" s="1"/>
      <c r="B888" s="2"/>
      <c r="C888" s="1"/>
      <c r="D888" s="1"/>
      <c r="E888" s="1"/>
      <c r="F888" s="1"/>
      <c r="G888" s="3"/>
      <c r="H888" s="1"/>
    </row>
    <row r="889" spans="1:8" ht="14.25" customHeight="1">
      <c r="A889" s="1"/>
      <c r="B889" s="2"/>
      <c r="C889" s="1"/>
      <c r="D889" s="1"/>
      <c r="E889" s="1"/>
      <c r="F889" s="1"/>
      <c r="G889" s="3"/>
      <c r="H889" s="1"/>
    </row>
    <row r="890" spans="1:8" ht="14.25" customHeight="1">
      <c r="A890" s="1"/>
      <c r="B890" s="2"/>
      <c r="C890" s="1"/>
      <c r="D890" s="1"/>
      <c r="E890" s="1"/>
      <c r="F890" s="1"/>
      <c r="G890" s="3"/>
      <c r="H890" s="1"/>
    </row>
    <row r="891" spans="1:8" ht="14.25" customHeight="1">
      <c r="A891" s="1"/>
      <c r="B891" s="2"/>
      <c r="C891" s="1"/>
      <c r="D891" s="1"/>
      <c r="E891" s="1"/>
      <c r="F891" s="1"/>
      <c r="G891" s="3"/>
      <c r="H891" s="1"/>
    </row>
    <row r="892" spans="1:8" ht="14.25" customHeight="1">
      <c r="A892" s="1"/>
      <c r="B892" s="2"/>
      <c r="C892" s="1"/>
      <c r="D892" s="1"/>
      <c r="E892" s="1"/>
      <c r="F892" s="1"/>
      <c r="G892" s="3"/>
      <c r="H892" s="1"/>
    </row>
    <row r="893" spans="1:8" ht="14.25" customHeight="1">
      <c r="A893" s="1"/>
      <c r="B893" s="2"/>
      <c r="C893" s="1"/>
      <c r="D893" s="1"/>
      <c r="E893" s="1"/>
      <c r="F893" s="1"/>
      <c r="G893" s="3"/>
      <c r="H893" s="1"/>
    </row>
    <row r="894" spans="1:8" ht="14.25" customHeight="1">
      <c r="A894" s="1"/>
      <c r="B894" s="2"/>
      <c r="C894" s="1"/>
      <c r="D894" s="1"/>
      <c r="E894" s="1"/>
      <c r="F894" s="1"/>
      <c r="G894" s="3"/>
      <c r="H894" s="1"/>
    </row>
    <row r="895" spans="1:8" ht="14.25" customHeight="1">
      <c r="A895" s="1"/>
      <c r="B895" s="2"/>
      <c r="C895" s="1"/>
      <c r="D895" s="1"/>
      <c r="E895" s="1"/>
      <c r="F895" s="1"/>
      <c r="G895" s="3"/>
      <c r="H895" s="1"/>
    </row>
    <row r="896" spans="1:8" ht="14.25" customHeight="1">
      <c r="A896" s="1"/>
      <c r="B896" s="2"/>
      <c r="C896" s="1"/>
      <c r="D896" s="1"/>
      <c r="E896" s="1"/>
      <c r="F896" s="1"/>
      <c r="G896" s="3"/>
      <c r="H896" s="1"/>
    </row>
    <row r="897" spans="1:8" ht="14.25" customHeight="1">
      <c r="A897" s="1"/>
      <c r="B897" s="2"/>
      <c r="C897" s="1"/>
      <c r="D897" s="1"/>
      <c r="E897" s="1"/>
      <c r="F897" s="1"/>
      <c r="G897" s="3"/>
      <c r="H897" s="1"/>
    </row>
    <row r="898" spans="1:8" ht="14.25" customHeight="1">
      <c r="A898" s="1"/>
      <c r="B898" s="2"/>
      <c r="C898" s="1"/>
      <c r="D898" s="1"/>
      <c r="E898" s="1"/>
      <c r="F898" s="1"/>
      <c r="G898" s="3"/>
      <c r="H898" s="1"/>
    </row>
    <row r="899" spans="1:8" ht="14.25" customHeight="1">
      <c r="A899" s="1"/>
      <c r="B899" s="2"/>
      <c r="C899" s="1"/>
      <c r="D899" s="1"/>
      <c r="E899" s="1"/>
      <c r="F899" s="1"/>
      <c r="G899" s="3"/>
      <c r="H899" s="1"/>
    </row>
    <row r="900" spans="1:8" ht="14.25" customHeight="1">
      <c r="A900" s="1"/>
      <c r="B900" s="2"/>
      <c r="C900" s="1"/>
      <c r="D900" s="1"/>
      <c r="E900" s="1"/>
      <c r="F900" s="1"/>
      <c r="G900" s="3"/>
      <c r="H900" s="1"/>
    </row>
    <row r="901" spans="1:8" ht="14.25" customHeight="1">
      <c r="A901" s="1"/>
      <c r="B901" s="2"/>
      <c r="C901" s="1"/>
      <c r="D901" s="1"/>
      <c r="E901" s="1"/>
      <c r="F901" s="1"/>
      <c r="G901" s="3"/>
      <c r="H901" s="1"/>
    </row>
    <row r="902" spans="1:8" ht="14.25" customHeight="1">
      <c r="A902" s="1"/>
      <c r="B902" s="2"/>
      <c r="C902" s="1"/>
      <c r="D902" s="1"/>
      <c r="E902" s="1"/>
      <c r="F902" s="1"/>
      <c r="G902" s="3"/>
      <c r="H902" s="1"/>
    </row>
    <row r="903" spans="1:8" ht="14.25" customHeight="1">
      <c r="A903" s="1"/>
      <c r="B903" s="2"/>
      <c r="C903" s="1"/>
      <c r="D903" s="1"/>
      <c r="E903" s="1"/>
      <c r="F903" s="1"/>
      <c r="G903" s="3"/>
      <c r="H903" s="1"/>
    </row>
    <row r="904" spans="1:8" ht="14.25" customHeight="1">
      <c r="A904" s="1"/>
      <c r="B904" s="2"/>
      <c r="C904" s="1"/>
      <c r="D904" s="1"/>
      <c r="E904" s="1"/>
      <c r="F904" s="1"/>
      <c r="G904" s="3"/>
      <c r="H904" s="1"/>
    </row>
    <row r="905" spans="1:8" ht="14.25" customHeight="1">
      <c r="A905" s="1"/>
      <c r="B905" s="2"/>
      <c r="C905" s="1"/>
      <c r="D905" s="1"/>
      <c r="E905" s="1"/>
      <c r="F905" s="1"/>
      <c r="G905" s="3"/>
      <c r="H905" s="1"/>
    </row>
    <row r="906" spans="1:8" ht="14.25" customHeight="1">
      <c r="A906" s="1"/>
      <c r="B906" s="2"/>
      <c r="C906" s="1"/>
      <c r="D906" s="1"/>
      <c r="E906" s="1"/>
      <c r="F906" s="1"/>
      <c r="G906" s="3"/>
      <c r="H906" s="1"/>
    </row>
    <row r="907" spans="1:8" ht="14.25" customHeight="1">
      <c r="A907" s="1"/>
      <c r="B907" s="2"/>
      <c r="C907" s="1"/>
      <c r="D907" s="1"/>
      <c r="E907" s="1"/>
      <c r="F907" s="1"/>
      <c r="G907" s="3"/>
      <c r="H907" s="1"/>
    </row>
    <row r="908" spans="1:8" ht="14.25" customHeight="1">
      <c r="A908" s="1"/>
      <c r="B908" s="2"/>
      <c r="C908" s="1"/>
      <c r="D908" s="1"/>
      <c r="E908" s="1"/>
      <c r="F908" s="1"/>
      <c r="G908" s="3"/>
      <c r="H908" s="1"/>
    </row>
    <row r="909" spans="1:8" ht="14.25" customHeight="1">
      <c r="A909" s="1"/>
      <c r="B909" s="2"/>
      <c r="C909" s="1"/>
      <c r="D909" s="1"/>
      <c r="E909" s="1"/>
      <c r="F909" s="1"/>
      <c r="G909" s="3"/>
      <c r="H909" s="1"/>
    </row>
    <row r="910" spans="1:8" ht="14.25" customHeight="1">
      <c r="A910" s="1"/>
      <c r="B910" s="2"/>
      <c r="C910" s="1"/>
      <c r="D910" s="1"/>
      <c r="E910" s="1"/>
      <c r="F910" s="1"/>
      <c r="G910" s="3"/>
      <c r="H910" s="1"/>
    </row>
    <row r="911" spans="1:8" ht="14.25" customHeight="1">
      <c r="A911" s="1"/>
      <c r="B911" s="2"/>
      <c r="C911" s="1"/>
      <c r="D911" s="1"/>
      <c r="E911" s="1"/>
      <c r="F911" s="1"/>
      <c r="G911" s="3"/>
      <c r="H911" s="1"/>
    </row>
    <row r="912" spans="1:8" ht="14.25" customHeight="1">
      <c r="A912" s="1"/>
      <c r="B912" s="2"/>
      <c r="C912" s="1"/>
      <c r="D912" s="1"/>
      <c r="E912" s="1"/>
      <c r="F912" s="1"/>
      <c r="G912" s="3"/>
      <c r="H912" s="1"/>
    </row>
    <row r="913" spans="1:8" ht="14.25" customHeight="1">
      <c r="A913" s="1"/>
      <c r="B913" s="2"/>
      <c r="C913" s="1"/>
      <c r="D913" s="1"/>
      <c r="E913" s="1"/>
      <c r="F913" s="1"/>
      <c r="G913" s="3"/>
      <c r="H913" s="1"/>
    </row>
    <row r="914" spans="1:8" ht="14.25" customHeight="1">
      <c r="A914" s="1"/>
      <c r="B914" s="2"/>
      <c r="C914" s="1"/>
      <c r="D914" s="1"/>
      <c r="E914" s="1"/>
      <c r="F914" s="1"/>
      <c r="G914" s="3"/>
      <c r="H914" s="1"/>
    </row>
    <row r="915" spans="1:8" ht="14.25" customHeight="1">
      <c r="A915" s="1"/>
      <c r="B915" s="2"/>
      <c r="C915" s="1"/>
      <c r="D915" s="1"/>
      <c r="E915" s="1"/>
      <c r="F915" s="1"/>
      <c r="G915" s="3"/>
      <c r="H915" s="1"/>
    </row>
    <row r="916" spans="1:8" ht="14.25" customHeight="1">
      <c r="A916" s="1"/>
      <c r="B916" s="2"/>
      <c r="C916" s="1"/>
      <c r="D916" s="1"/>
      <c r="E916" s="1"/>
      <c r="F916" s="1"/>
      <c r="G916" s="3"/>
      <c r="H916" s="1"/>
    </row>
    <row r="917" spans="1:8" ht="14.25" customHeight="1">
      <c r="A917" s="1"/>
      <c r="B917" s="2"/>
      <c r="C917" s="1"/>
      <c r="D917" s="1"/>
      <c r="E917" s="1"/>
      <c r="F917" s="1"/>
      <c r="G917" s="3"/>
      <c r="H917" s="1"/>
    </row>
    <row r="918" spans="1:8" ht="14.25" customHeight="1">
      <c r="A918" s="1"/>
      <c r="B918" s="2"/>
      <c r="C918" s="1"/>
      <c r="D918" s="1"/>
      <c r="E918" s="1"/>
      <c r="F918" s="1"/>
      <c r="G918" s="3"/>
      <c r="H918" s="1"/>
    </row>
    <row r="919" spans="1:8" ht="14.25" customHeight="1">
      <c r="A919" s="1"/>
      <c r="B919" s="2"/>
      <c r="C919" s="1"/>
      <c r="D919" s="1"/>
      <c r="E919" s="1"/>
      <c r="F919" s="1"/>
      <c r="G919" s="3"/>
      <c r="H919" s="1"/>
    </row>
    <row r="920" spans="1:8" ht="14.25" customHeight="1">
      <c r="A920" s="1"/>
      <c r="B920" s="2"/>
      <c r="C920" s="1"/>
      <c r="D920" s="1"/>
      <c r="E920" s="1"/>
      <c r="F920" s="1"/>
      <c r="G920" s="3"/>
      <c r="H920" s="1"/>
    </row>
    <row r="921" spans="1:8" ht="14.25" customHeight="1">
      <c r="A921" s="1"/>
      <c r="B921" s="2"/>
      <c r="C921" s="1"/>
      <c r="D921" s="1"/>
      <c r="E921" s="1"/>
      <c r="F921" s="1"/>
      <c r="G921" s="3"/>
      <c r="H921" s="1"/>
    </row>
    <row r="922" spans="1:8" ht="14.25" customHeight="1">
      <c r="A922" s="1"/>
      <c r="B922" s="2"/>
      <c r="C922" s="1"/>
      <c r="D922" s="1"/>
      <c r="E922" s="1"/>
      <c r="F922" s="1"/>
      <c r="G922" s="3"/>
      <c r="H922" s="1"/>
    </row>
    <row r="923" spans="1:8" ht="14.25" customHeight="1">
      <c r="A923" s="1"/>
      <c r="B923" s="2"/>
      <c r="C923" s="1"/>
      <c r="D923" s="1"/>
      <c r="E923" s="1"/>
      <c r="F923" s="1"/>
      <c r="G923" s="3"/>
      <c r="H923" s="1"/>
    </row>
    <row r="924" spans="1:8" ht="14.25" customHeight="1">
      <c r="A924" s="1"/>
      <c r="B924" s="2"/>
      <c r="C924" s="1"/>
      <c r="D924" s="1"/>
      <c r="E924" s="1"/>
      <c r="F924" s="1"/>
      <c r="G924" s="3"/>
      <c r="H924" s="1"/>
    </row>
    <row r="925" spans="1:8" ht="14.25" customHeight="1">
      <c r="A925" s="1"/>
      <c r="B925" s="2"/>
      <c r="C925" s="1"/>
      <c r="D925" s="1"/>
      <c r="E925" s="1"/>
      <c r="F925" s="1"/>
      <c r="G925" s="3"/>
      <c r="H925" s="1"/>
    </row>
    <row r="926" spans="1:8" ht="14.25" customHeight="1">
      <c r="A926" s="1"/>
      <c r="B926" s="2"/>
      <c r="C926" s="1"/>
      <c r="D926" s="1"/>
      <c r="E926" s="1"/>
      <c r="F926" s="1"/>
      <c r="G926" s="3"/>
      <c r="H926" s="1"/>
    </row>
    <row r="927" spans="1:8" ht="14.25" customHeight="1">
      <c r="A927" s="1"/>
      <c r="B927" s="2"/>
      <c r="C927" s="1"/>
      <c r="D927" s="1"/>
      <c r="E927" s="1"/>
      <c r="F927" s="1"/>
      <c r="G927" s="3"/>
      <c r="H927" s="1"/>
    </row>
    <row r="928" spans="1:8" ht="14.25" customHeight="1">
      <c r="A928" s="1"/>
      <c r="B928" s="2"/>
      <c r="C928" s="1"/>
      <c r="D928" s="1"/>
      <c r="E928" s="1"/>
      <c r="F928" s="1"/>
      <c r="G928" s="3"/>
      <c r="H928" s="1"/>
    </row>
    <row r="929" spans="1:8" ht="14.25" customHeight="1">
      <c r="A929" s="1"/>
      <c r="B929" s="2"/>
      <c r="C929" s="1"/>
      <c r="D929" s="1"/>
      <c r="E929" s="1"/>
      <c r="F929" s="1"/>
      <c r="G929" s="3"/>
      <c r="H929" s="1"/>
    </row>
    <row r="930" spans="1:8" ht="14.25" customHeight="1">
      <c r="A930" s="1"/>
      <c r="B930" s="2"/>
      <c r="C930" s="1"/>
      <c r="D930" s="1"/>
      <c r="E930" s="1"/>
      <c r="F930" s="1"/>
      <c r="G930" s="3"/>
      <c r="H930" s="1"/>
    </row>
    <row r="931" spans="1:8" ht="14.25" customHeight="1">
      <c r="A931" s="1"/>
      <c r="B931" s="2"/>
      <c r="C931" s="1"/>
      <c r="D931" s="1"/>
      <c r="E931" s="1"/>
      <c r="F931" s="1"/>
      <c r="G931" s="3"/>
      <c r="H931" s="1"/>
    </row>
    <row r="932" spans="1:8" ht="14.25" customHeight="1">
      <c r="A932" s="1"/>
      <c r="B932" s="2"/>
      <c r="C932" s="1"/>
      <c r="D932" s="1"/>
      <c r="E932" s="1"/>
      <c r="F932" s="1"/>
      <c r="G932" s="3"/>
      <c r="H932" s="1"/>
    </row>
    <row r="933" spans="1:8" ht="14.25" customHeight="1">
      <c r="A933" s="1"/>
      <c r="B933" s="2"/>
      <c r="C933" s="1"/>
      <c r="D933" s="1"/>
      <c r="E933" s="1"/>
      <c r="F933" s="1"/>
      <c r="G933" s="3"/>
      <c r="H933" s="1"/>
    </row>
    <row r="934" spans="1:8" ht="14.25" customHeight="1">
      <c r="A934" s="1"/>
      <c r="B934" s="2"/>
      <c r="C934" s="1"/>
      <c r="D934" s="1"/>
      <c r="E934" s="1"/>
      <c r="F934" s="1"/>
      <c r="G934" s="3"/>
      <c r="H934" s="1"/>
    </row>
    <row r="935" spans="1:8" ht="14.25" customHeight="1">
      <c r="A935" s="1"/>
      <c r="B935" s="2"/>
      <c r="C935" s="1"/>
      <c r="D935" s="1"/>
      <c r="E935" s="1"/>
      <c r="F935" s="1"/>
      <c r="G935" s="3"/>
      <c r="H935" s="1"/>
    </row>
    <row r="936" spans="1:8" ht="14.25" customHeight="1">
      <c r="A936" s="1"/>
      <c r="B936" s="2"/>
      <c r="C936" s="1"/>
      <c r="D936" s="1"/>
      <c r="E936" s="1"/>
      <c r="F936" s="1"/>
      <c r="G936" s="3"/>
      <c r="H936" s="1"/>
    </row>
    <row r="937" spans="1:8" ht="14.25" customHeight="1">
      <c r="A937" s="1"/>
      <c r="B937" s="2"/>
      <c r="C937" s="1"/>
      <c r="D937" s="1"/>
      <c r="E937" s="1"/>
      <c r="F937" s="1"/>
      <c r="G937" s="3"/>
      <c r="H937" s="1"/>
    </row>
    <row r="938" spans="1:8" ht="14.25" customHeight="1">
      <c r="A938" s="1"/>
      <c r="B938" s="2"/>
      <c r="C938" s="1"/>
      <c r="D938" s="1"/>
      <c r="E938" s="1"/>
      <c r="F938" s="1"/>
      <c r="G938" s="3"/>
      <c r="H938" s="1"/>
    </row>
    <row r="939" spans="1:8" ht="14.25" customHeight="1">
      <c r="A939" s="1"/>
      <c r="B939" s="2"/>
      <c r="C939" s="1"/>
      <c r="D939" s="1"/>
      <c r="E939" s="1"/>
      <c r="F939" s="1"/>
      <c r="G939" s="3"/>
      <c r="H939" s="1"/>
    </row>
    <row r="940" spans="1:8" ht="14.25" customHeight="1">
      <c r="A940" s="1"/>
      <c r="B940" s="2"/>
      <c r="C940" s="1"/>
      <c r="D940" s="1"/>
      <c r="E940" s="1"/>
      <c r="F940" s="1"/>
      <c r="G940" s="3"/>
      <c r="H940" s="1"/>
    </row>
    <row r="941" spans="1:8" ht="14.25" customHeight="1">
      <c r="A941" s="1"/>
      <c r="B941" s="2"/>
      <c r="C941" s="1"/>
      <c r="D941" s="1"/>
      <c r="E941" s="1"/>
      <c r="F941" s="1"/>
      <c r="G941" s="3"/>
      <c r="H941" s="1"/>
    </row>
    <row r="942" spans="1:8" ht="14.25" customHeight="1">
      <c r="A942" s="1"/>
      <c r="B942" s="2"/>
      <c r="C942" s="1"/>
      <c r="D942" s="1"/>
      <c r="E942" s="1"/>
      <c r="F942" s="1"/>
      <c r="G942" s="3"/>
      <c r="H942" s="1"/>
    </row>
    <row r="943" spans="1:8" ht="14.25" customHeight="1">
      <c r="A943" s="1"/>
      <c r="B943" s="2"/>
      <c r="C943" s="1"/>
      <c r="D943" s="1"/>
      <c r="E943" s="1"/>
      <c r="F943" s="1"/>
      <c r="G943" s="3"/>
      <c r="H943" s="1"/>
    </row>
    <row r="944" spans="1:8" ht="14.25" customHeight="1">
      <c r="A944" s="1"/>
      <c r="B944" s="2"/>
      <c r="C944" s="1"/>
      <c r="D944" s="1"/>
      <c r="E944" s="1"/>
      <c r="F944" s="1"/>
      <c r="G944" s="3"/>
      <c r="H944" s="1"/>
    </row>
    <row r="945" spans="1:8" ht="14.25" customHeight="1">
      <c r="A945" s="1"/>
      <c r="B945" s="2"/>
      <c r="C945" s="1"/>
      <c r="D945" s="1"/>
      <c r="E945" s="1"/>
      <c r="F945" s="1"/>
      <c r="G945" s="3"/>
      <c r="H945" s="1"/>
    </row>
    <row r="946" spans="1:8" ht="14.25" customHeight="1">
      <c r="A946" s="1"/>
      <c r="B946" s="2"/>
      <c r="C946" s="1"/>
      <c r="D946" s="1"/>
      <c r="E946" s="1"/>
      <c r="F946" s="1"/>
      <c r="G946" s="3"/>
      <c r="H946" s="1"/>
    </row>
    <row r="947" spans="1:8" ht="14.25" customHeight="1">
      <c r="A947" s="1"/>
      <c r="B947" s="2"/>
      <c r="C947" s="1"/>
      <c r="D947" s="1"/>
      <c r="E947" s="1"/>
      <c r="F947" s="1"/>
      <c r="G947" s="3"/>
      <c r="H947" s="1"/>
    </row>
    <row r="948" spans="1:8" ht="14.25" customHeight="1">
      <c r="A948" s="1"/>
      <c r="B948" s="2"/>
      <c r="C948" s="1"/>
      <c r="D948" s="1"/>
      <c r="E948" s="1"/>
      <c r="F948" s="1"/>
      <c r="G948" s="3"/>
      <c r="H948" s="1"/>
    </row>
    <row r="949" spans="1:8" ht="14.25" customHeight="1">
      <c r="A949" s="1"/>
      <c r="B949" s="2"/>
      <c r="C949" s="1"/>
      <c r="D949" s="1"/>
      <c r="E949" s="1"/>
      <c r="F949" s="1"/>
      <c r="G949" s="3"/>
      <c r="H949" s="1"/>
    </row>
    <row r="950" spans="1:8" ht="14.25" customHeight="1">
      <c r="A950" s="1"/>
      <c r="B950" s="2"/>
      <c r="C950" s="1"/>
      <c r="D950" s="1"/>
      <c r="E950" s="1"/>
      <c r="F950" s="1"/>
      <c r="G950" s="3"/>
      <c r="H950" s="1"/>
    </row>
    <row r="951" spans="1:8" ht="14.25" customHeight="1">
      <c r="A951" s="1"/>
      <c r="B951" s="2"/>
      <c r="C951" s="1"/>
      <c r="D951" s="1"/>
      <c r="E951" s="1"/>
      <c r="F951" s="1"/>
      <c r="G951" s="3"/>
      <c r="H951" s="1"/>
    </row>
    <row r="952" spans="1:8" ht="14.25" customHeight="1">
      <c r="A952" s="1"/>
      <c r="B952" s="2"/>
      <c r="C952" s="1"/>
      <c r="D952" s="1"/>
      <c r="E952" s="1"/>
      <c r="F952" s="1"/>
      <c r="G952" s="3"/>
      <c r="H952" s="1"/>
    </row>
    <row r="953" spans="1:8" ht="14.25" customHeight="1">
      <c r="A953" s="1"/>
      <c r="B953" s="2"/>
      <c r="C953" s="1"/>
      <c r="D953" s="1"/>
      <c r="E953" s="1"/>
      <c r="F953" s="1"/>
      <c r="G953" s="3"/>
      <c r="H953" s="1"/>
    </row>
    <row r="954" spans="1:8" ht="14.25" customHeight="1">
      <c r="A954" s="1"/>
      <c r="B954" s="2"/>
      <c r="C954" s="1"/>
      <c r="D954" s="1"/>
      <c r="E954" s="1"/>
      <c r="F954" s="1"/>
      <c r="G954" s="3"/>
      <c r="H954" s="1"/>
    </row>
    <row r="955" spans="1:8" ht="14.25" customHeight="1">
      <c r="A955" s="1"/>
      <c r="B955" s="2"/>
      <c r="C955" s="1"/>
      <c r="D955" s="1"/>
      <c r="E955" s="1"/>
      <c r="F955" s="1"/>
      <c r="G955" s="3"/>
      <c r="H955" s="1"/>
    </row>
    <row r="956" spans="1:8" ht="14.25" customHeight="1">
      <c r="A956" s="1"/>
      <c r="B956" s="2"/>
      <c r="C956" s="1"/>
      <c r="D956" s="1"/>
      <c r="E956" s="1"/>
      <c r="F956" s="1"/>
      <c r="G956" s="3"/>
      <c r="H956" s="1"/>
    </row>
    <row r="957" spans="1:8" ht="14.25" customHeight="1">
      <c r="A957" s="1"/>
      <c r="B957" s="2"/>
      <c r="C957" s="1"/>
      <c r="D957" s="1"/>
      <c r="E957" s="1"/>
      <c r="F957" s="1"/>
      <c r="G957" s="3"/>
      <c r="H957" s="1"/>
    </row>
    <row r="958" spans="1:8" ht="14.25" customHeight="1">
      <c r="A958" s="1"/>
      <c r="B958" s="2"/>
      <c r="C958" s="1"/>
      <c r="D958" s="1"/>
      <c r="E958" s="1"/>
      <c r="F958" s="1"/>
      <c r="G958" s="3"/>
      <c r="H958" s="1"/>
    </row>
    <row r="959" spans="1:8" ht="14.25" customHeight="1">
      <c r="A959" s="1"/>
      <c r="B959" s="2"/>
      <c r="C959" s="1"/>
      <c r="D959" s="1"/>
      <c r="E959" s="1"/>
      <c r="F959" s="1"/>
      <c r="G959" s="3"/>
      <c r="H959" s="1"/>
    </row>
    <row r="960" spans="1:8" ht="14.25" customHeight="1">
      <c r="A960" s="1"/>
      <c r="B960" s="2"/>
      <c r="C960" s="1"/>
      <c r="D960" s="1"/>
      <c r="E960" s="1"/>
      <c r="F960" s="1"/>
      <c r="G960" s="3"/>
      <c r="H960" s="1"/>
    </row>
    <row r="961" spans="1:8" ht="14.25" customHeight="1">
      <c r="A961" s="1"/>
      <c r="B961" s="2"/>
      <c r="C961" s="1"/>
      <c r="D961" s="1"/>
      <c r="E961" s="1"/>
      <c r="F961" s="1"/>
      <c r="G961" s="3"/>
      <c r="H961" s="1"/>
    </row>
    <row r="962" spans="1:8" ht="14.25" customHeight="1">
      <c r="A962" s="1"/>
      <c r="B962" s="2"/>
      <c r="C962" s="1"/>
      <c r="D962" s="1"/>
      <c r="E962" s="1"/>
      <c r="F962" s="1"/>
      <c r="G962" s="3"/>
      <c r="H962" s="1"/>
    </row>
    <row r="963" spans="1:8" ht="14.25" customHeight="1">
      <c r="A963" s="1"/>
      <c r="B963" s="2"/>
      <c r="C963" s="1"/>
      <c r="D963" s="1"/>
      <c r="E963" s="1"/>
      <c r="F963" s="1"/>
      <c r="G963" s="3"/>
      <c r="H963" s="1"/>
    </row>
    <row r="964" spans="1:8" ht="14.25" customHeight="1">
      <c r="A964" s="1"/>
      <c r="B964" s="2"/>
      <c r="C964" s="1"/>
      <c r="D964" s="1"/>
      <c r="E964" s="1"/>
      <c r="F964" s="1"/>
      <c r="G964" s="3"/>
      <c r="H964" s="1"/>
    </row>
    <row r="965" spans="1:8" ht="14.25" customHeight="1">
      <c r="A965" s="1"/>
      <c r="B965" s="2"/>
      <c r="C965" s="1"/>
      <c r="D965" s="1"/>
      <c r="E965" s="1"/>
      <c r="F965" s="1"/>
      <c r="G965" s="3"/>
      <c r="H965" s="1"/>
    </row>
    <row r="966" spans="1:8" ht="14.25" customHeight="1">
      <c r="A966" s="1"/>
      <c r="B966" s="2"/>
      <c r="C966" s="1"/>
      <c r="D966" s="1"/>
      <c r="E966" s="1"/>
      <c r="F966" s="1"/>
      <c r="G966" s="3"/>
      <c r="H966" s="1"/>
    </row>
    <row r="967" spans="1:8" ht="14.25" customHeight="1">
      <c r="A967" s="1"/>
      <c r="B967" s="2"/>
      <c r="C967" s="1"/>
      <c r="D967" s="1"/>
      <c r="E967" s="1"/>
      <c r="F967" s="1"/>
      <c r="G967" s="3"/>
      <c r="H967" s="1"/>
    </row>
    <row r="968" spans="1:8" ht="14.25" customHeight="1">
      <c r="A968" s="1"/>
      <c r="B968" s="2"/>
      <c r="C968" s="1"/>
      <c r="D968" s="1"/>
      <c r="E968" s="1"/>
      <c r="F968" s="1"/>
      <c r="G968" s="3"/>
      <c r="H968" s="1"/>
    </row>
    <row r="969" spans="1:8" ht="14.25" customHeight="1">
      <c r="A969" s="1"/>
      <c r="B969" s="2"/>
      <c r="C969" s="1"/>
      <c r="D969" s="1"/>
      <c r="E969" s="1"/>
      <c r="F969" s="1"/>
      <c r="G969" s="3"/>
      <c r="H969" s="1"/>
    </row>
    <row r="970" spans="1:8" ht="14.25" customHeight="1">
      <c r="A970" s="1"/>
      <c r="B970" s="2"/>
      <c r="C970" s="1"/>
      <c r="D970" s="1"/>
      <c r="E970" s="1"/>
      <c r="F970" s="1"/>
      <c r="G970" s="3"/>
      <c r="H970" s="1"/>
    </row>
    <row r="971" spans="1:8" ht="14.25" customHeight="1">
      <c r="A971" s="1"/>
      <c r="B971" s="2"/>
      <c r="C971" s="1"/>
      <c r="D971" s="1"/>
      <c r="E971" s="1"/>
      <c r="F971" s="1"/>
      <c r="G971" s="3"/>
      <c r="H971" s="1"/>
    </row>
    <row r="972" spans="1:8" ht="14.25" customHeight="1">
      <c r="A972" s="1"/>
      <c r="B972" s="2"/>
      <c r="C972" s="1"/>
      <c r="D972" s="1"/>
      <c r="E972" s="1"/>
      <c r="F972" s="1"/>
      <c r="G972" s="3"/>
      <c r="H972" s="1"/>
    </row>
    <row r="973" spans="1:8" ht="14.25" customHeight="1">
      <c r="A973" s="1"/>
      <c r="B973" s="2"/>
      <c r="C973" s="1"/>
      <c r="D973" s="1"/>
      <c r="E973" s="1"/>
      <c r="F973" s="1"/>
      <c r="G973" s="3"/>
      <c r="H973" s="1"/>
    </row>
    <row r="974" spans="1:8" ht="14.25" customHeight="1">
      <c r="A974" s="1"/>
      <c r="B974" s="2"/>
      <c r="C974" s="1"/>
      <c r="D974" s="1"/>
      <c r="E974" s="1"/>
      <c r="F974" s="1"/>
      <c r="G974" s="3"/>
      <c r="H974" s="1"/>
    </row>
    <row r="975" spans="1:8" ht="14.25" customHeight="1">
      <c r="A975" s="1"/>
      <c r="B975" s="2"/>
      <c r="C975" s="1"/>
      <c r="D975" s="1"/>
      <c r="E975" s="1"/>
      <c r="F975" s="1"/>
      <c r="G975" s="3"/>
      <c r="H975" s="1"/>
    </row>
    <row r="976" spans="1:8" ht="14.25" customHeight="1">
      <c r="A976" s="1"/>
      <c r="B976" s="2"/>
      <c r="C976" s="1"/>
      <c r="D976" s="1"/>
      <c r="E976" s="1"/>
      <c r="F976" s="1"/>
      <c r="G976" s="3"/>
      <c r="H976" s="1"/>
    </row>
    <row r="977" spans="1:8" ht="14.25" customHeight="1">
      <c r="A977" s="1"/>
      <c r="B977" s="2"/>
      <c r="C977" s="1"/>
      <c r="D977" s="1"/>
      <c r="E977" s="1"/>
      <c r="F977" s="1"/>
      <c r="G977" s="3"/>
      <c r="H977" s="1"/>
    </row>
    <row r="978" spans="1:8" ht="14.25" customHeight="1">
      <c r="A978" s="1"/>
      <c r="B978" s="2"/>
      <c r="C978" s="1"/>
      <c r="D978" s="1"/>
      <c r="E978" s="1"/>
      <c r="F978" s="1"/>
      <c r="G978" s="3"/>
      <c r="H978" s="1"/>
    </row>
    <row r="979" spans="1:8" ht="14.25" customHeight="1">
      <c r="A979" s="1"/>
      <c r="B979" s="2"/>
      <c r="C979" s="1"/>
      <c r="D979" s="1"/>
      <c r="E979" s="1"/>
      <c r="F979" s="1"/>
      <c r="G979" s="3"/>
      <c r="H979" s="1"/>
    </row>
    <row r="980" spans="1:8" ht="14.25" customHeight="1">
      <c r="A980" s="1"/>
      <c r="B980" s="2"/>
      <c r="C980" s="1"/>
      <c r="D980" s="1"/>
      <c r="E980" s="1"/>
      <c r="F980" s="1"/>
      <c r="G980" s="3"/>
      <c r="H980" s="1"/>
    </row>
    <row r="981" spans="1:8" ht="14.25" customHeight="1">
      <c r="A981" s="1"/>
      <c r="B981" s="2"/>
      <c r="C981" s="1"/>
      <c r="D981" s="1"/>
      <c r="E981" s="1"/>
      <c r="F981" s="1"/>
      <c r="G981" s="3"/>
      <c r="H981" s="1"/>
    </row>
    <row r="982" spans="1:8" ht="14.25" customHeight="1">
      <c r="A982" s="1"/>
      <c r="B982" s="2"/>
      <c r="C982" s="1"/>
      <c r="D982" s="1"/>
      <c r="E982" s="1"/>
      <c r="F982" s="1"/>
      <c r="G982" s="3"/>
      <c r="H982" s="1"/>
    </row>
    <row r="983" spans="1:8" ht="14.25" customHeight="1">
      <c r="A983" s="1"/>
      <c r="B983" s="2"/>
      <c r="C983" s="1"/>
      <c r="D983" s="1"/>
      <c r="E983" s="1"/>
      <c r="F983" s="1"/>
      <c r="G983" s="3"/>
      <c r="H983" s="1"/>
    </row>
    <row r="984" spans="1:8" ht="14.25" customHeight="1">
      <c r="A984" s="1"/>
      <c r="B984" s="2"/>
      <c r="C984" s="1"/>
      <c r="D984" s="1"/>
      <c r="E984" s="1"/>
      <c r="F984" s="1"/>
      <c r="G984" s="3"/>
      <c r="H984" s="1"/>
    </row>
    <row r="985" spans="1:8" ht="14.25" customHeight="1">
      <c r="A985" s="1"/>
      <c r="B985" s="2"/>
      <c r="C985" s="1"/>
      <c r="D985" s="1"/>
      <c r="E985" s="1"/>
      <c r="F985" s="1"/>
      <c r="G985" s="3"/>
      <c r="H985" s="1"/>
    </row>
    <row r="986" spans="1:8" ht="14.25" customHeight="1">
      <c r="A986" s="1"/>
      <c r="B986" s="2"/>
      <c r="C986" s="1"/>
      <c r="D986" s="1"/>
      <c r="E986" s="1"/>
      <c r="F986" s="1"/>
      <c r="G986" s="3"/>
      <c r="H986" s="1"/>
    </row>
    <row r="987" spans="1:8" ht="14.25" customHeight="1">
      <c r="A987" s="1"/>
      <c r="B987" s="2"/>
      <c r="C987" s="1"/>
      <c r="D987" s="1"/>
      <c r="E987" s="1"/>
      <c r="F987" s="1"/>
      <c r="G987" s="3"/>
      <c r="H987" s="1"/>
    </row>
    <row r="988" spans="1:8" ht="14.25" customHeight="1">
      <c r="A988" s="1"/>
      <c r="B988" s="2"/>
      <c r="C988" s="1"/>
      <c r="D988" s="1"/>
      <c r="E988" s="1"/>
      <c r="F988" s="1"/>
      <c r="G988" s="3"/>
      <c r="H988" s="1"/>
    </row>
    <row r="989" spans="1:8" ht="14.25" customHeight="1">
      <c r="A989" s="1"/>
      <c r="B989" s="2"/>
      <c r="C989" s="1"/>
      <c r="D989" s="1"/>
      <c r="E989" s="1"/>
      <c r="F989" s="1"/>
      <c r="G989" s="3"/>
      <c r="H989" s="1"/>
    </row>
    <row r="990" spans="1:8" ht="14.25" customHeight="1">
      <c r="A990" s="1"/>
      <c r="B990" s="2"/>
      <c r="C990" s="1"/>
      <c r="D990" s="1"/>
      <c r="E990" s="1"/>
      <c r="F990" s="1"/>
      <c r="G990" s="3"/>
      <c r="H990" s="1"/>
    </row>
    <row r="991" spans="1:8" ht="14.25" customHeight="1">
      <c r="A991" s="1"/>
      <c r="B991" s="2"/>
      <c r="C991" s="1"/>
      <c r="D991" s="1"/>
      <c r="E991" s="1"/>
      <c r="F991" s="1"/>
      <c r="G991" s="3"/>
      <c r="H991" s="1"/>
    </row>
    <row r="992" spans="1:8" ht="14.25" customHeight="1">
      <c r="A992" s="1"/>
      <c r="B992" s="2"/>
      <c r="C992" s="1"/>
      <c r="D992" s="1"/>
      <c r="E992" s="1"/>
      <c r="F992" s="1"/>
      <c r="G992" s="3"/>
      <c r="H992" s="1"/>
    </row>
    <row r="993" spans="1:8" ht="14.25" customHeight="1">
      <c r="A993" s="1"/>
      <c r="B993" s="2"/>
      <c r="C993" s="1"/>
      <c r="D993" s="1"/>
      <c r="E993" s="1"/>
      <c r="F993" s="1"/>
      <c r="G993" s="3"/>
      <c r="H993" s="1"/>
    </row>
    <row r="994" spans="1:8" ht="14.25" customHeight="1">
      <c r="A994" s="1"/>
      <c r="B994" s="2"/>
      <c r="C994" s="1"/>
      <c r="D994" s="1"/>
      <c r="E994" s="1"/>
      <c r="F994" s="1"/>
      <c r="G994" s="3"/>
      <c r="H994" s="1"/>
    </row>
    <row r="995" spans="1:8" ht="14.25" customHeight="1">
      <c r="A995" s="1"/>
      <c r="B995" s="2"/>
      <c r="C995" s="1"/>
      <c r="D995" s="1"/>
      <c r="E995" s="1"/>
      <c r="F995" s="1"/>
      <c r="G995" s="3"/>
      <c r="H995" s="1"/>
    </row>
    <row r="996" spans="1:8" ht="14.25" customHeight="1">
      <c r="A996" s="1"/>
      <c r="B996" s="2"/>
      <c r="C996" s="1"/>
      <c r="D996" s="1"/>
      <c r="E996" s="1"/>
      <c r="F996" s="1"/>
      <c r="G996" s="3"/>
      <c r="H996" s="1"/>
    </row>
    <row r="997" spans="1:8" ht="14.25" customHeight="1">
      <c r="A997" s="1"/>
      <c r="B997" s="2"/>
      <c r="C997" s="1"/>
      <c r="D997" s="1"/>
      <c r="E997" s="1"/>
      <c r="F997" s="1"/>
      <c r="G997" s="3"/>
      <c r="H997" s="1"/>
    </row>
    <row r="998" spans="1:8" ht="14.25" customHeight="1">
      <c r="A998" s="1"/>
      <c r="B998" s="2"/>
      <c r="C998" s="1"/>
      <c r="D998" s="1"/>
      <c r="E998" s="1"/>
      <c r="F998" s="1"/>
      <c r="G998" s="3"/>
      <c r="H998" s="1"/>
    </row>
    <row r="999" spans="1:8" ht="14.25" customHeight="1">
      <c r="A999" s="1"/>
      <c r="B999" s="2"/>
      <c r="C999" s="1"/>
      <c r="D999" s="1"/>
      <c r="E999" s="1"/>
      <c r="F999" s="1"/>
      <c r="G999" s="3"/>
      <c r="H999" s="1"/>
    </row>
    <row r="1000" spans="1:8" ht="14.25" customHeight="1">
      <c r="A1000" s="1"/>
      <c r="B1000" s="2"/>
      <c r="C1000" s="1"/>
      <c r="D1000" s="1"/>
      <c r="E1000" s="1"/>
      <c r="F1000" s="1"/>
      <c r="G1000" s="3"/>
      <c r="H1000" s="1"/>
    </row>
  </sheetData>
  <mergeCells count="1">
    <mergeCell ref="C4:F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Forecasting_methods</vt:lpstr>
      <vt:lpstr>Holts Trend</vt:lpstr>
      <vt:lpstr>Holt_Winter_Mul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Yoga</dc:creator>
  <cp:lastModifiedBy>WAY TOMORROW</cp:lastModifiedBy>
  <dcterms:created xsi:type="dcterms:W3CDTF">2022-02-16T06:04:12Z</dcterms:created>
  <dcterms:modified xsi:type="dcterms:W3CDTF">2022-07-05T19:41:42Z</dcterms:modified>
</cp:coreProperties>
</file>